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6.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7.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SCC\CLT\Survey_Operations\Feature Films\UIS_CLT_F_2018\2_Survey design\"/>
    </mc:Choice>
  </mc:AlternateContent>
  <bookViews>
    <workbookView xWindow="0" yWindow="360" windowWidth="20370" windowHeight="6135" tabRatio="855"/>
  </bookViews>
  <sheets>
    <sheet name="VAL_Instructions" sheetId="127" r:id="rId1"/>
    <sheet name="VAL_Metadata" sheetId="44" r:id="rId2"/>
    <sheet name="F1" sheetId="124" r:id="rId3"/>
    <sheet name="F2" sheetId="96" r:id="rId4"/>
    <sheet name="F3" sheetId="100" r:id="rId5"/>
    <sheet name="F4" sheetId="85" r:id="rId6"/>
    <sheet name="F5" sheetId="113" r:id="rId7"/>
    <sheet name="F6" sheetId="131" r:id="rId8"/>
    <sheet name="F7" sheetId="94" r:id="rId9"/>
    <sheet name="F8" sheetId="70" r:id="rId10"/>
    <sheet name="F9" sheetId="89" r:id="rId11"/>
    <sheet name="F10" sheetId="98" r:id="rId12"/>
    <sheet name="F11" sheetId="133" r:id="rId13"/>
    <sheet name="F12" sheetId="105" r:id="rId14"/>
    <sheet name="F13" sheetId="76" r:id="rId15"/>
    <sheet name="VAL_Data Check" sheetId="116" r:id="rId16"/>
    <sheet name="Parameters1" sheetId="115" state="hidden" r:id="rId17"/>
    <sheet name="Parameters2" sheetId="114" state="hidden" r:id="rId18"/>
    <sheet name="VAL_Drop_Down_Lists" sheetId="50" state="hidden" r:id="rId19"/>
  </sheets>
  <definedNames>
    <definedName name="_xlnm._FilterDatabase" localSheetId="15" hidden="1">'VAL_Data Check'!$A$16:$N$152</definedName>
  </definedNames>
  <calcPr calcId="162913"/>
</workbook>
</file>

<file path=xl/calcChain.xml><?xml version="1.0" encoding="utf-8"?>
<calcChain xmlns="http://schemas.openxmlformats.org/spreadsheetml/2006/main">
  <c r="K51" i="116" l="1"/>
  <c r="L51" i="116"/>
  <c r="I50" i="116"/>
  <c r="H50" i="116"/>
  <c r="K105" i="116"/>
  <c r="L105" i="116"/>
  <c r="I104" i="116"/>
  <c r="H104" i="116" s="1"/>
  <c r="H106" i="116"/>
  <c r="K106" i="116"/>
  <c r="M106" i="116" l="1"/>
  <c r="T23" i="133"/>
  <c r="K23" i="85" l="1"/>
  <c r="M131" i="116" l="1"/>
  <c r="M126" i="116"/>
  <c r="L132" i="116"/>
  <c r="K132" i="116"/>
  <c r="I132" i="116"/>
  <c r="H132" i="116"/>
  <c r="L131" i="116"/>
  <c r="K131" i="116"/>
  <c r="I131" i="116"/>
  <c r="H131" i="116"/>
  <c r="L130" i="116"/>
  <c r="K130" i="116"/>
  <c r="I130" i="116"/>
  <c r="H130" i="116"/>
  <c r="L129" i="116"/>
  <c r="K129" i="116"/>
  <c r="I129" i="116"/>
  <c r="H129" i="116"/>
  <c r="M129" i="116" s="1"/>
  <c r="L128" i="116"/>
  <c r="K128" i="116"/>
  <c r="I128" i="116"/>
  <c r="H128" i="116"/>
  <c r="L127" i="116"/>
  <c r="K127" i="116"/>
  <c r="I127" i="116"/>
  <c r="H127" i="116"/>
  <c r="L126" i="116"/>
  <c r="K126" i="116"/>
  <c r="I126" i="116"/>
  <c r="H126" i="116"/>
  <c r="L125" i="116"/>
  <c r="K125" i="116"/>
  <c r="I125" i="116"/>
  <c r="H125" i="116"/>
  <c r="L124" i="116"/>
  <c r="K124" i="116"/>
  <c r="I124" i="116"/>
  <c r="H124" i="116"/>
  <c r="H123" i="116"/>
  <c r="X31" i="124"/>
  <c r="Y31" i="124" s="1"/>
  <c r="U31" i="124"/>
  <c r="V31" i="124" s="1"/>
  <c r="X24" i="124"/>
  <c r="Y24" i="124" s="1"/>
  <c r="U24" i="124"/>
  <c r="V24" i="124" s="1"/>
  <c r="X18" i="124"/>
  <c r="Y18" i="124" s="1"/>
  <c r="U18" i="124"/>
  <c r="V18" i="124" s="1"/>
  <c r="X13" i="124"/>
  <c r="Y13" i="124" s="1"/>
  <c r="U13" i="124"/>
  <c r="V13" i="124" s="1"/>
  <c r="L123" i="116" s="1"/>
  <c r="M130" i="116" l="1"/>
  <c r="M124" i="116"/>
  <c r="M127" i="116"/>
  <c r="M132" i="116"/>
  <c r="M128" i="116"/>
  <c r="I123" i="116"/>
  <c r="K123" i="116"/>
  <c r="M125" i="116"/>
  <c r="U26" i="124"/>
  <c r="V26" i="124" s="1"/>
  <c r="X26" i="124"/>
  <c r="Y26" i="124" s="1"/>
  <c r="N15" i="50"/>
  <c r="M123" i="116" l="1"/>
  <c r="U22" i="131"/>
  <c r="I23" i="116" l="1"/>
  <c r="L23" i="116"/>
  <c r="I24" i="116"/>
  <c r="H24" i="116" s="1"/>
  <c r="L24" i="116"/>
  <c r="K24" i="116" s="1"/>
  <c r="I25" i="116"/>
  <c r="H25" i="116" s="1"/>
  <c r="L25" i="116"/>
  <c r="K25" i="116" s="1"/>
  <c r="I26" i="116"/>
  <c r="H26" i="116" s="1"/>
  <c r="K26" i="116"/>
  <c r="L26" i="116"/>
  <c r="I27" i="116"/>
  <c r="L27" i="116"/>
  <c r="K27" i="116" s="1"/>
  <c r="H28" i="116"/>
  <c r="I28" i="116"/>
  <c r="L28" i="116"/>
  <c r="I29" i="116"/>
  <c r="H29" i="116" s="1"/>
  <c r="L29" i="116"/>
  <c r="K29" i="116" s="1"/>
  <c r="I30" i="116"/>
  <c r="H30" i="116" s="1"/>
  <c r="L30" i="116"/>
  <c r="K30" i="116" s="1"/>
  <c r="I31" i="116"/>
  <c r="L31" i="116"/>
  <c r="K31" i="116" s="1"/>
  <c r="I32" i="116"/>
  <c r="H32" i="116" s="1"/>
  <c r="L32" i="116"/>
  <c r="K32" i="116" s="1"/>
  <c r="I33" i="116"/>
  <c r="H33" i="116" s="1"/>
  <c r="L33" i="116"/>
  <c r="K33" i="116" s="1"/>
  <c r="I34" i="116"/>
  <c r="H34" i="116" s="1"/>
  <c r="L34" i="116"/>
  <c r="K34" i="116" s="1"/>
  <c r="I35" i="116"/>
  <c r="L35" i="116"/>
  <c r="K35" i="116" s="1"/>
  <c r="I36" i="116"/>
  <c r="H36" i="116" s="1"/>
  <c r="K36" i="116"/>
  <c r="L36" i="116"/>
  <c r="I37" i="116"/>
  <c r="H37" i="116" s="1"/>
  <c r="L37" i="116"/>
  <c r="K37" i="116" s="1"/>
  <c r="I38" i="116"/>
  <c r="H38" i="116" s="1"/>
  <c r="L38" i="116"/>
  <c r="K38" i="116" s="1"/>
  <c r="I39" i="116"/>
  <c r="L39" i="116"/>
  <c r="K39" i="116" s="1"/>
  <c r="I40" i="116"/>
  <c r="H40" i="116" s="1"/>
  <c r="L40" i="116"/>
  <c r="K40" i="116" s="1"/>
  <c r="I41" i="116"/>
  <c r="H41" i="116" s="1"/>
  <c r="L41" i="116"/>
  <c r="K41" i="116" s="1"/>
  <c r="I42" i="116"/>
  <c r="H42" i="116" s="1"/>
  <c r="L42" i="116"/>
  <c r="K42" i="116" s="1"/>
  <c r="I43" i="116"/>
  <c r="L43" i="116"/>
  <c r="K43" i="116" s="1"/>
  <c r="I44" i="116"/>
  <c r="H44" i="116" s="1"/>
  <c r="L44" i="116"/>
  <c r="I45" i="116"/>
  <c r="H45" i="116" s="1"/>
  <c r="L45" i="116"/>
  <c r="K45" i="116" s="1"/>
  <c r="H46" i="116"/>
  <c r="I46" i="116"/>
  <c r="L46" i="116"/>
  <c r="K46" i="116" s="1"/>
  <c r="I47" i="116"/>
  <c r="L47" i="116"/>
  <c r="K47" i="116" s="1"/>
  <c r="I48" i="116"/>
  <c r="H48" i="116" s="1"/>
  <c r="K48" i="116"/>
  <c r="L48" i="116"/>
  <c r="I49" i="116"/>
  <c r="H49" i="116" s="1"/>
  <c r="L49" i="116"/>
  <c r="K49" i="116" s="1"/>
  <c r="L50" i="116"/>
  <c r="K50" i="116" s="1"/>
  <c r="I51" i="116"/>
  <c r="I52" i="116"/>
  <c r="H52" i="116" s="1"/>
  <c r="K52" i="116"/>
  <c r="L52" i="116"/>
  <c r="I53" i="116"/>
  <c r="H53" i="116" s="1"/>
  <c r="L53" i="116"/>
  <c r="K53" i="116" s="1"/>
  <c r="I54" i="116"/>
  <c r="H54" i="116" s="1"/>
  <c r="L54" i="116"/>
  <c r="K54" i="116" s="1"/>
  <c r="I55" i="116"/>
  <c r="L55" i="116"/>
  <c r="K55" i="116" s="1"/>
  <c r="I56" i="116"/>
  <c r="H56" i="116" s="1"/>
  <c r="L56" i="116"/>
  <c r="K56" i="116" s="1"/>
  <c r="I57" i="116"/>
  <c r="H57" i="116" s="1"/>
  <c r="L57" i="116"/>
  <c r="K57" i="116" s="1"/>
  <c r="I58" i="116"/>
  <c r="H58" i="116" s="1"/>
  <c r="L58" i="116"/>
  <c r="K58" i="116" s="1"/>
  <c r="I59" i="116"/>
  <c r="L59" i="116"/>
  <c r="K59" i="116" s="1"/>
  <c r="I60" i="116"/>
  <c r="H60" i="116" s="1"/>
  <c r="L60" i="116"/>
  <c r="K60" i="116" s="1"/>
  <c r="I61" i="116"/>
  <c r="H61" i="116" s="1"/>
  <c r="I62" i="116"/>
  <c r="H62" i="116" s="1"/>
  <c r="L62" i="116"/>
  <c r="K62" i="116" s="1"/>
  <c r="I63" i="116"/>
  <c r="L63" i="116"/>
  <c r="K63" i="116" s="1"/>
  <c r="I64" i="116"/>
  <c r="H64" i="116" s="1"/>
  <c r="L64" i="116"/>
  <c r="K64" i="116" s="1"/>
  <c r="I65" i="116"/>
  <c r="H65" i="116" s="1"/>
  <c r="L65" i="116"/>
  <c r="K65" i="116" s="1"/>
  <c r="I66" i="116"/>
  <c r="H66" i="116" s="1"/>
  <c r="L66" i="116"/>
  <c r="K66" i="116" s="1"/>
  <c r="I67" i="116"/>
  <c r="L67" i="116"/>
  <c r="K67" i="116" s="1"/>
  <c r="I68" i="116"/>
  <c r="H68" i="116" s="1"/>
  <c r="I69" i="116"/>
  <c r="H69" i="116" s="1"/>
  <c r="L69" i="116"/>
  <c r="K69" i="116" s="1"/>
  <c r="I70" i="116"/>
  <c r="H70" i="116" s="1"/>
  <c r="L70" i="116"/>
  <c r="K70" i="116" s="1"/>
  <c r="I71" i="116"/>
  <c r="L71" i="116"/>
  <c r="K71" i="116" s="1"/>
  <c r="I72" i="116"/>
  <c r="H72" i="116" s="1"/>
  <c r="L72" i="116"/>
  <c r="K72" i="116" s="1"/>
  <c r="I73" i="116"/>
  <c r="H73" i="116" s="1"/>
  <c r="L73" i="116"/>
  <c r="K73" i="116" s="1"/>
  <c r="I74" i="116"/>
  <c r="H74" i="116" s="1"/>
  <c r="L74" i="116"/>
  <c r="K74" i="116" s="1"/>
  <c r="I75" i="116"/>
  <c r="L75" i="116"/>
  <c r="K75" i="116" s="1"/>
  <c r="I76" i="116"/>
  <c r="H76" i="116" s="1"/>
  <c r="L76" i="116"/>
  <c r="K76" i="116" s="1"/>
  <c r="I78" i="116"/>
  <c r="H78" i="116" s="1"/>
  <c r="L78" i="116"/>
  <c r="K78" i="116" s="1"/>
  <c r="I79" i="116"/>
  <c r="L79" i="116"/>
  <c r="K79" i="116" s="1"/>
  <c r="I81" i="116"/>
  <c r="H81" i="116" s="1"/>
  <c r="L81" i="116"/>
  <c r="K81" i="116" s="1"/>
  <c r="H82" i="116"/>
  <c r="I82" i="116"/>
  <c r="L82" i="116"/>
  <c r="K82" i="116" s="1"/>
  <c r="I83" i="116"/>
  <c r="L83" i="116"/>
  <c r="K83" i="116" s="1"/>
  <c r="I84" i="116"/>
  <c r="H84" i="116" s="1"/>
  <c r="K84" i="116"/>
  <c r="L84" i="116"/>
  <c r="I85" i="116"/>
  <c r="H85" i="116" s="1"/>
  <c r="L85" i="116"/>
  <c r="K85" i="116" s="1"/>
  <c r="H86" i="116"/>
  <c r="I86" i="116"/>
  <c r="L86" i="116"/>
  <c r="K86" i="116" s="1"/>
  <c r="I87" i="116"/>
  <c r="L87" i="116"/>
  <c r="K87" i="116" s="1"/>
  <c r="I88" i="116"/>
  <c r="H88" i="116" s="1"/>
  <c r="K88" i="116"/>
  <c r="L88" i="116"/>
  <c r="I89" i="116"/>
  <c r="H89" i="116" s="1"/>
  <c r="L89" i="116"/>
  <c r="K89" i="116" s="1"/>
  <c r="I90" i="116"/>
  <c r="H90" i="116" s="1"/>
  <c r="L90" i="116"/>
  <c r="K90" i="116" s="1"/>
  <c r="I91" i="116"/>
  <c r="L91" i="116"/>
  <c r="K91" i="116" s="1"/>
  <c r="I92" i="116"/>
  <c r="H92" i="116" s="1"/>
  <c r="L92" i="116"/>
  <c r="K92" i="116" s="1"/>
  <c r="I93" i="116"/>
  <c r="H93" i="116" s="1"/>
  <c r="L93" i="116"/>
  <c r="K93" i="116" s="1"/>
  <c r="I94" i="116"/>
  <c r="H94" i="116" s="1"/>
  <c r="L94" i="116"/>
  <c r="K94" i="116" s="1"/>
  <c r="I95" i="116"/>
  <c r="L95" i="116"/>
  <c r="K95" i="116" s="1"/>
  <c r="I96" i="116"/>
  <c r="H96" i="116" s="1"/>
  <c r="L96" i="116"/>
  <c r="I97" i="116"/>
  <c r="H97" i="116" s="1"/>
  <c r="L97" i="116"/>
  <c r="K97" i="116" s="1"/>
  <c r="H98" i="116"/>
  <c r="I98" i="116"/>
  <c r="L98" i="116"/>
  <c r="K98" i="116" s="1"/>
  <c r="I99" i="116"/>
  <c r="L99" i="116"/>
  <c r="K99" i="116" s="1"/>
  <c r="I100" i="116"/>
  <c r="H100" i="116" s="1"/>
  <c r="K100" i="116"/>
  <c r="L100" i="116"/>
  <c r="I101" i="116"/>
  <c r="H101" i="116" s="1"/>
  <c r="L101" i="116"/>
  <c r="K101" i="116" s="1"/>
  <c r="H102" i="116"/>
  <c r="I102" i="116"/>
  <c r="L102" i="116"/>
  <c r="K102" i="116" s="1"/>
  <c r="I103" i="116"/>
  <c r="L103" i="116"/>
  <c r="K103" i="116" s="1"/>
  <c r="K104" i="116"/>
  <c r="L104" i="116"/>
  <c r="I105" i="116"/>
  <c r="H105" i="116" s="1"/>
  <c r="I106" i="116"/>
  <c r="L106" i="116"/>
  <c r="I107" i="116"/>
  <c r="L107" i="116"/>
  <c r="K107" i="116" s="1"/>
  <c r="I108" i="116"/>
  <c r="H108" i="116" s="1"/>
  <c r="L108" i="116"/>
  <c r="K108" i="116" s="1"/>
  <c r="I109" i="116"/>
  <c r="H109" i="116" s="1"/>
  <c r="L109" i="116"/>
  <c r="K109" i="116" s="1"/>
  <c r="I110" i="116"/>
  <c r="H110" i="116" s="1"/>
  <c r="L110" i="116"/>
  <c r="K110" i="116" s="1"/>
  <c r="I111" i="116"/>
  <c r="L111" i="116"/>
  <c r="K111" i="116" s="1"/>
  <c r="I112" i="116"/>
  <c r="H112" i="116" s="1"/>
  <c r="L112" i="116"/>
  <c r="K112" i="116" s="1"/>
  <c r="H113" i="116"/>
  <c r="I113" i="116"/>
  <c r="H114" i="116"/>
  <c r="I114" i="116"/>
  <c r="H115" i="116"/>
  <c r="I115" i="116"/>
  <c r="H116" i="116"/>
  <c r="I116" i="116"/>
  <c r="H117" i="116"/>
  <c r="I117" i="116"/>
  <c r="L117" i="116"/>
  <c r="K117" i="116" s="1"/>
  <c r="H118" i="116"/>
  <c r="I118" i="116"/>
  <c r="L118" i="116"/>
  <c r="K118" i="116" s="1"/>
  <c r="H119" i="116"/>
  <c r="I119" i="116"/>
  <c r="H120" i="116"/>
  <c r="I120" i="116"/>
  <c r="H121" i="116"/>
  <c r="I121" i="116"/>
  <c r="H122" i="116"/>
  <c r="I122" i="116"/>
  <c r="H133" i="116"/>
  <c r="H134" i="116"/>
  <c r="H135" i="116"/>
  <c r="H136" i="116"/>
  <c r="H137" i="116"/>
  <c r="I137" i="116"/>
  <c r="H138" i="116"/>
  <c r="H139" i="116"/>
  <c r="H140" i="116"/>
  <c r="H141" i="116"/>
  <c r="H142" i="116"/>
  <c r="H143" i="116"/>
  <c r="H144" i="116"/>
  <c r="H145" i="116"/>
  <c r="H146" i="116"/>
  <c r="H147" i="116"/>
  <c r="H148" i="116"/>
  <c r="H149" i="116"/>
  <c r="H150" i="116"/>
  <c r="H151" i="116"/>
  <c r="H152" i="116"/>
  <c r="L152" i="116"/>
  <c r="B1" i="76"/>
  <c r="U12" i="76"/>
  <c r="X12" i="76"/>
  <c r="I151" i="116" s="1"/>
  <c r="Y12" i="76"/>
  <c r="L151" i="116" s="1"/>
  <c r="U17" i="76"/>
  <c r="I150" i="116" s="1"/>
  <c r="X17" i="76"/>
  <c r="I152" i="116" s="1"/>
  <c r="Y17" i="76"/>
  <c r="B1" i="105"/>
  <c r="U14" i="105"/>
  <c r="I147" i="116" s="1"/>
  <c r="X14" i="105"/>
  <c r="I148" i="116" s="1"/>
  <c r="B1" i="133"/>
  <c r="L9" i="133"/>
  <c r="T9" i="133"/>
  <c r="L10" i="133"/>
  <c r="T10" i="133"/>
  <c r="L11" i="133"/>
  <c r="T11" i="133"/>
  <c r="L12" i="133"/>
  <c r="T12" i="133"/>
  <c r="L13" i="133"/>
  <c r="T13" i="133"/>
  <c r="L14" i="133"/>
  <c r="T14" i="133"/>
  <c r="L15" i="133"/>
  <c r="T15" i="133"/>
  <c r="L16" i="133"/>
  <c r="T16" i="133"/>
  <c r="L17" i="133"/>
  <c r="T17" i="133"/>
  <c r="L18" i="133"/>
  <c r="T18" i="133"/>
  <c r="L20" i="133"/>
  <c r="T20" i="133"/>
  <c r="L21" i="133"/>
  <c r="T21" i="133"/>
  <c r="L22" i="133"/>
  <c r="T22" i="133"/>
  <c r="L23" i="133"/>
  <c r="L24" i="133"/>
  <c r="T24" i="133"/>
  <c r="L25" i="133"/>
  <c r="T25" i="133"/>
  <c r="L26" i="133"/>
  <c r="T26" i="133"/>
  <c r="L27" i="133"/>
  <c r="T27" i="133"/>
  <c r="L28" i="133"/>
  <c r="T28" i="133"/>
  <c r="L29" i="133"/>
  <c r="T29" i="133"/>
  <c r="B1" i="98"/>
  <c r="R9" i="98"/>
  <c r="R10" i="98"/>
  <c r="R11" i="98"/>
  <c r="R12" i="98"/>
  <c r="R13" i="98"/>
  <c r="R15" i="98"/>
  <c r="R16" i="98"/>
  <c r="R17" i="98"/>
  <c r="R18" i="98"/>
  <c r="R19" i="98"/>
  <c r="B1" i="89"/>
  <c r="L9" i="89"/>
  <c r="O9" i="89"/>
  <c r="L10" i="89"/>
  <c r="O10" i="89"/>
  <c r="L11" i="89"/>
  <c r="O11" i="89"/>
  <c r="L13" i="89"/>
  <c r="O13" i="89"/>
  <c r="L14" i="89"/>
  <c r="O14" i="89"/>
  <c r="L15" i="89"/>
  <c r="O15" i="89"/>
  <c r="B1" i="70"/>
  <c r="U12" i="70"/>
  <c r="V12" i="70" s="1"/>
  <c r="L137" i="116" s="1"/>
  <c r="K137" i="116" s="1"/>
  <c r="X12" i="70"/>
  <c r="U17" i="70"/>
  <c r="V17" i="70" s="1"/>
  <c r="I77" i="116" s="1"/>
  <c r="X17" i="70"/>
  <c r="U22" i="70"/>
  <c r="I139" i="116" s="1"/>
  <c r="X22" i="70"/>
  <c r="Y22" i="70" s="1"/>
  <c r="L144" i="116" s="1"/>
  <c r="K144" i="116" s="1"/>
  <c r="U27" i="70"/>
  <c r="I140" i="116" s="1"/>
  <c r="X27" i="70"/>
  <c r="I145" i="116" s="1"/>
  <c r="U33" i="70"/>
  <c r="I141" i="116" s="1"/>
  <c r="X33" i="70"/>
  <c r="I146" i="116" s="1"/>
  <c r="B1" i="94"/>
  <c r="U13" i="94"/>
  <c r="X13" i="94"/>
  <c r="I136" i="116" s="1"/>
  <c r="Y13" i="94"/>
  <c r="L68" i="116" s="1"/>
  <c r="B1" i="131"/>
  <c r="L9" i="131"/>
  <c r="O9" i="131"/>
  <c r="L10" i="131"/>
  <c r="O10" i="131"/>
  <c r="L11" i="131"/>
  <c r="O11" i="131"/>
  <c r="L13" i="131"/>
  <c r="O13" i="131"/>
  <c r="L14" i="131"/>
  <c r="O14" i="131"/>
  <c r="L15" i="131"/>
  <c r="O15" i="131"/>
  <c r="B1" i="113"/>
  <c r="U13" i="113"/>
  <c r="X13" i="113"/>
  <c r="I134" i="116" s="1"/>
  <c r="B1" i="85"/>
  <c r="K9" i="85"/>
  <c r="K10" i="85"/>
  <c r="K11" i="85"/>
  <c r="K12" i="85"/>
  <c r="K13" i="85"/>
  <c r="K14" i="85"/>
  <c r="K15" i="85"/>
  <c r="K16" i="85"/>
  <c r="K17" i="85"/>
  <c r="K18" i="85"/>
  <c r="K20" i="85"/>
  <c r="K21" i="85"/>
  <c r="K22" i="85"/>
  <c r="K24" i="85"/>
  <c r="K25" i="85"/>
  <c r="K26" i="85"/>
  <c r="K27" i="85"/>
  <c r="K28" i="85"/>
  <c r="K29" i="85"/>
  <c r="B1" i="100"/>
  <c r="B1" i="96"/>
  <c r="B1" i="124"/>
  <c r="L22" i="116"/>
  <c r="M102" i="116" l="1"/>
  <c r="M86" i="116"/>
  <c r="M46" i="116"/>
  <c r="M30" i="116"/>
  <c r="Y14" i="105"/>
  <c r="L148" i="116" s="1"/>
  <c r="K148" i="116" s="1"/>
  <c r="M110" i="116"/>
  <c r="M92" i="116"/>
  <c r="M78" i="116"/>
  <c r="M74" i="116"/>
  <c r="M98" i="116"/>
  <c r="M82" i="116"/>
  <c r="M62" i="116"/>
  <c r="M50" i="116"/>
  <c r="M34" i="116"/>
  <c r="L20" i="116"/>
  <c r="V27" i="70"/>
  <c r="L140" i="116" s="1"/>
  <c r="K140" i="116" s="1"/>
  <c r="M140" i="116" s="1"/>
  <c r="M70" i="116"/>
  <c r="M56" i="116"/>
  <c r="M40" i="116"/>
  <c r="M24" i="116"/>
  <c r="V33" i="70"/>
  <c r="L141" i="116" s="1"/>
  <c r="K141" i="116" s="1"/>
  <c r="M141" i="116" s="1"/>
  <c r="K152" i="116"/>
  <c r="M112" i="116"/>
  <c r="M104" i="116"/>
  <c r="K96" i="116"/>
  <c r="M96" i="116" s="1"/>
  <c r="M88" i="116"/>
  <c r="M76" i="116"/>
  <c r="M64" i="116"/>
  <c r="M52" i="116"/>
  <c r="K44" i="116"/>
  <c r="M44" i="116" s="1"/>
  <c r="M36" i="116"/>
  <c r="K28" i="116"/>
  <c r="M28" i="116" s="1"/>
  <c r="M66" i="116"/>
  <c r="M54" i="116"/>
  <c r="M38" i="116"/>
  <c r="Y13" i="113"/>
  <c r="L134" i="116" s="1"/>
  <c r="K134" i="116" s="1"/>
  <c r="M134" i="116" s="1"/>
  <c r="M108" i="116"/>
  <c r="M100" i="116"/>
  <c r="M84" i="116"/>
  <c r="M72" i="116"/>
  <c r="M48" i="116"/>
  <c r="M32" i="116"/>
  <c r="M90" i="116"/>
  <c r="X33" i="94"/>
  <c r="V22" i="70"/>
  <c r="L139" i="116" s="1"/>
  <c r="M94" i="116"/>
  <c r="M60" i="116"/>
  <c r="M58" i="116"/>
  <c r="M42" i="116"/>
  <c r="M26" i="116"/>
  <c r="K22" i="116"/>
  <c r="M118" i="116"/>
  <c r="M137" i="116"/>
  <c r="M122" i="116"/>
  <c r="M120" i="116"/>
  <c r="M121" i="116"/>
  <c r="M119" i="116"/>
  <c r="M148" i="116"/>
  <c r="M152" i="116"/>
  <c r="I149" i="116"/>
  <c r="I133" i="116"/>
  <c r="H91" i="116"/>
  <c r="M91" i="116" s="1"/>
  <c r="H75" i="116"/>
  <c r="M75" i="116" s="1"/>
  <c r="H51" i="116"/>
  <c r="M51" i="116" s="1"/>
  <c r="H35" i="116"/>
  <c r="M35" i="116" s="1"/>
  <c r="H77" i="116"/>
  <c r="K151" i="116"/>
  <c r="M151" i="116" s="1"/>
  <c r="I144" i="116"/>
  <c r="M144" i="116" s="1"/>
  <c r="K139" i="116"/>
  <c r="M139" i="116" s="1"/>
  <c r="L138" i="116"/>
  <c r="K138" i="116" s="1"/>
  <c r="M117" i="116"/>
  <c r="H107" i="116"/>
  <c r="M107" i="116" s="1"/>
  <c r="H103" i="116"/>
  <c r="M103" i="116" s="1"/>
  <c r="H87" i="116"/>
  <c r="M87" i="116" s="1"/>
  <c r="L77" i="116"/>
  <c r="K77" i="116" s="1"/>
  <c r="H71" i="116"/>
  <c r="M71" i="116" s="1"/>
  <c r="H63" i="116"/>
  <c r="M63" i="116" s="1"/>
  <c r="H47" i="116"/>
  <c r="M47" i="116" s="1"/>
  <c r="H31" i="116"/>
  <c r="M31" i="116" s="1"/>
  <c r="H111" i="116"/>
  <c r="M111" i="116" s="1"/>
  <c r="H79" i="116"/>
  <c r="M79" i="116" s="1"/>
  <c r="H67" i="116"/>
  <c r="M67" i="116" s="1"/>
  <c r="I20" i="116"/>
  <c r="H20" i="116" s="1"/>
  <c r="L114" i="116"/>
  <c r="I21" i="116"/>
  <c r="H21" i="116" s="1"/>
  <c r="I22" i="116"/>
  <c r="H22" i="116" s="1"/>
  <c r="M22" i="116" s="1"/>
  <c r="L116" i="116"/>
  <c r="K20" i="116"/>
  <c r="K68" i="116"/>
  <c r="M68" i="116" s="1"/>
  <c r="Y33" i="70"/>
  <c r="L146" i="116" s="1"/>
  <c r="K146" i="116" s="1"/>
  <c r="M146" i="116" s="1"/>
  <c r="Y27" i="70"/>
  <c r="L145" i="116" s="1"/>
  <c r="K145" i="116" s="1"/>
  <c r="M145" i="116" s="1"/>
  <c r="Y17" i="70"/>
  <c r="Y12" i="70"/>
  <c r="V14" i="105"/>
  <c r="L147" i="116" s="1"/>
  <c r="K147" i="116" s="1"/>
  <c r="M147" i="116" s="1"/>
  <c r="I143" i="116"/>
  <c r="I135" i="116"/>
  <c r="H99" i="116"/>
  <c r="M99" i="116" s="1"/>
  <c r="H83" i="116"/>
  <c r="M83" i="116" s="1"/>
  <c r="H59" i="116"/>
  <c r="M59" i="116" s="1"/>
  <c r="H43" i="116"/>
  <c r="M43" i="116" s="1"/>
  <c r="H27" i="116"/>
  <c r="M27" i="116" s="1"/>
  <c r="V13" i="113"/>
  <c r="L133" i="116" s="1"/>
  <c r="K133" i="116" s="1"/>
  <c r="V13" i="94"/>
  <c r="V17" i="76"/>
  <c r="L150" i="116" s="1"/>
  <c r="K150" i="116" s="1"/>
  <c r="M150" i="116" s="1"/>
  <c r="V12" i="76"/>
  <c r="L149" i="116" s="1"/>
  <c r="K149" i="116" s="1"/>
  <c r="I142" i="116"/>
  <c r="I138" i="116"/>
  <c r="L136" i="116"/>
  <c r="K136" i="116" s="1"/>
  <c r="M136" i="116" s="1"/>
  <c r="H95" i="116"/>
  <c r="M95" i="116" s="1"/>
  <c r="H55" i="116"/>
  <c r="M55" i="116" s="1"/>
  <c r="H39" i="116"/>
  <c r="M39" i="116" s="1"/>
  <c r="M109" i="116"/>
  <c r="M105" i="116"/>
  <c r="M101" i="116"/>
  <c r="M97" i="116"/>
  <c r="M93" i="116"/>
  <c r="M89" i="116"/>
  <c r="M85" i="116"/>
  <c r="M81" i="116"/>
  <c r="M73" i="116"/>
  <c r="M69" i="116"/>
  <c r="M65" i="116"/>
  <c r="M57" i="116"/>
  <c r="M53" i="116"/>
  <c r="M49" i="116"/>
  <c r="M45" i="116"/>
  <c r="M41" i="116"/>
  <c r="M37" i="116"/>
  <c r="M33" i="116"/>
  <c r="M29" i="116"/>
  <c r="M25" i="116"/>
  <c r="U36" i="133"/>
  <c r="M77" i="116" l="1"/>
  <c r="M133" i="116"/>
  <c r="M20" i="116"/>
  <c r="M138" i="116"/>
  <c r="M149" i="116"/>
  <c r="L17" i="116"/>
  <c r="L135" i="116"/>
  <c r="K135" i="116" s="1"/>
  <c r="M135" i="116" s="1"/>
  <c r="L61" i="116"/>
  <c r="U33" i="94"/>
  <c r="L19" i="116"/>
  <c r="K19" i="116" s="1"/>
  <c r="L80" i="116"/>
  <c r="K80" i="116" s="1"/>
  <c r="L142" i="116"/>
  <c r="K142" i="116" s="1"/>
  <c r="M142" i="116" s="1"/>
  <c r="I17" i="116"/>
  <c r="L115" i="116"/>
  <c r="I18" i="116"/>
  <c r="H18" i="116" s="1"/>
  <c r="L113" i="116"/>
  <c r="I19" i="116"/>
  <c r="H19" i="116" s="1"/>
  <c r="M19" i="116" s="1"/>
  <c r="I80" i="116"/>
  <c r="L143" i="116"/>
  <c r="K143" i="116" s="1"/>
  <c r="M143" i="116" s="1"/>
  <c r="K116" i="116"/>
  <c r="M116" i="116" s="1"/>
  <c r="K114" i="116"/>
  <c r="M114" i="116" s="1"/>
  <c r="H80" i="116" l="1"/>
  <c r="M80" i="116" s="1"/>
  <c r="K115" i="116"/>
  <c r="M115" i="116" s="1"/>
  <c r="K23" i="116"/>
  <c r="K17" i="116"/>
  <c r="K61" i="116"/>
  <c r="M61" i="116" s="1"/>
  <c r="H23" i="116"/>
  <c r="M23" i="116" s="1"/>
  <c r="H17" i="116"/>
  <c r="K113" i="116"/>
  <c r="M113" i="116" s="1"/>
  <c r="X20" i="113"/>
  <c r="U20" i="113"/>
  <c r="U38" i="124" l="1"/>
  <c r="L21" i="116"/>
  <c r="K21" i="116" s="1"/>
  <c r="M21" i="116" s="1"/>
  <c r="M17" i="116"/>
  <c r="X38" i="124"/>
  <c r="U26" i="96"/>
  <c r="L18" i="116" l="1"/>
  <c r="U26" i="98"/>
  <c r="U22" i="89"/>
  <c r="U36" i="85"/>
  <c r="U26" i="100"/>
  <c r="B10" i="116" l="1"/>
  <c r="K18" i="116"/>
  <c r="U27" i="76"/>
  <c r="X27" i="76"/>
  <c r="M18" i="116" l="1"/>
  <c r="B8" i="116" s="1"/>
  <c r="B9" i="116"/>
  <c r="X40" i="70"/>
  <c r="U40" i="70"/>
  <c r="X21" i="105" l="1"/>
  <c r="U21" i="105"/>
  <c r="B7" i="116" l="1"/>
</calcChain>
</file>

<file path=xl/sharedStrings.xml><?xml version="1.0" encoding="utf-8"?>
<sst xmlns="http://schemas.openxmlformats.org/spreadsheetml/2006/main" count="3568" uniqueCount="1072">
  <si>
    <t>VAL_Drop_Down_Lists</t>
  </si>
  <si>
    <t>Vlookup</t>
  </si>
  <si>
    <t>Country ISO 2 Code</t>
  </si>
  <si>
    <t>_X</t>
  </si>
  <si>
    <t>AU</t>
  </si>
  <si>
    <t>AT</t>
  </si>
  <si>
    <t>BE</t>
  </si>
  <si>
    <t>BR</t>
  </si>
  <si>
    <t>BG</t>
  </si>
  <si>
    <t>CA</t>
  </si>
  <si>
    <t>Canada</t>
  </si>
  <si>
    <t>CL</t>
  </si>
  <si>
    <t>CN</t>
  </si>
  <si>
    <t>HR</t>
  </si>
  <si>
    <t>CY</t>
  </si>
  <si>
    <t>CZ</t>
  </si>
  <si>
    <t>DK</t>
  </si>
  <si>
    <t>EE</t>
  </si>
  <si>
    <t>FI</t>
  </si>
  <si>
    <t>FR</t>
  </si>
  <si>
    <t>France</t>
  </si>
  <si>
    <t>DE</t>
  </si>
  <si>
    <t>GR</t>
  </si>
  <si>
    <t>HU</t>
  </si>
  <si>
    <t>IS</t>
  </si>
  <si>
    <t>IN</t>
  </si>
  <si>
    <t>ID</t>
  </si>
  <si>
    <t>IE</t>
  </si>
  <si>
    <t>IL</t>
  </si>
  <si>
    <t>IT</t>
  </si>
  <si>
    <t>JP</t>
  </si>
  <si>
    <t>JO</t>
  </si>
  <si>
    <t>LV</t>
  </si>
  <si>
    <t>LT</t>
  </si>
  <si>
    <t>LU</t>
  </si>
  <si>
    <t>Luxembourg</t>
  </si>
  <si>
    <t>MY</t>
  </si>
  <si>
    <t>MT</t>
  </si>
  <si>
    <t>MX</t>
  </si>
  <si>
    <t>NL</t>
  </si>
  <si>
    <t>NZ</t>
  </si>
  <si>
    <t>NO</t>
  </si>
  <si>
    <t>PH</t>
  </si>
  <si>
    <t>Philippines</t>
  </si>
  <si>
    <t>PL</t>
  </si>
  <si>
    <t>PT</t>
  </si>
  <si>
    <t>Portugal</t>
  </si>
  <si>
    <t>KR</t>
  </si>
  <si>
    <t>RO</t>
  </si>
  <si>
    <t>RU</t>
  </si>
  <si>
    <t>SK</t>
  </si>
  <si>
    <t>SI</t>
  </si>
  <si>
    <t>ES</t>
  </si>
  <si>
    <t>LK</t>
  </si>
  <si>
    <t>Sri Lanka</t>
  </si>
  <si>
    <t>SE</t>
  </si>
  <si>
    <t>CH</t>
  </si>
  <si>
    <t>TH</t>
  </si>
  <si>
    <t>MK</t>
  </si>
  <si>
    <t>TR</t>
  </si>
  <si>
    <t>GB</t>
  </si>
  <si>
    <t>US</t>
  </si>
  <si>
    <t>AF</t>
  </si>
  <si>
    <t>Afghanistan</t>
  </si>
  <si>
    <t>AL</t>
  </si>
  <si>
    <t>DZ</t>
  </si>
  <si>
    <t>AD</t>
  </si>
  <si>
    <t>AO</t>
  </si>
  <si>
    <t>Angola</t>
  </si>
  <si>
    <t>AI</t>
  </si>
  <si>
    <t>Anguilla</t>
  </si>
  <si>
    <t>AG</t>
  </si>
  <si>
    <t>AR</t>
  </si>
  <si>
    <t>AM</t>
  </si>
  <si>
    <t>AW</t>
  </si>
  <si>
    <t>Aruba</t>
  </si>
  <si>
    <t>AZ</t>
  </si>
  <si>
    <t>BS</t>
  </si>
  <si>
    <t>Bahamas</t>
  </si>
  <si>
    <t>BH</t>
  </si>
  <si>
    <t>BD</t>
  </si>
  <si>
    <t>Bangladesh</t>
  </si>
  <si>
    <t>BB</t>
  </si>
  <si>
    <t>BY</t>
  </si>
  <si>
    <t>BZ</t>
  </si>
  <si>
    <t>Belize</t>
  </si>
  <si>
    <t>BJ</t>
  </si>
  <si>
    <t>Benin</t>
  </si>
  <si>
    <t>BM</t>
  </si>
  <si>
    <t>BT</t>
  </si>
  <si>
    <t>BO</t>
  </si>
  <si>
    <t>BA</t>
  </si>
  <si>
    <t>BW</t>
  </si>
  <si>
    <t>Botswana</t>
  </si>
  <si>
    <t>VG</t>
  </si>
  <si>
    <t>BN</t>
  </si>
  <si>
    <t>BF</t>
  </si>
  <si>
    <t>Burkina Faso</t>
  </si>
  <si>
    <t>BI</t>
  </si>
  <si>
    <t>Burundi</t>
  </si>
  <si>
    <t>CV</t>
  </si>
  <si>
    <t>Cabo Verde</t>
  </si>
  <si>
    <t>KH</t>
  </si>
  <si>
    <t>CM</t>
  </si>
  <si>
    <t>Cameroon</t>
  </si>
  <si>
    <t>KY</t>
  </si>
  <si>
    <t>CF</t>
  </si>
  <si>
    <t>TD</t>
  </si>
  <si>
    <t>Chad</t>
  </si>
  <si>
    <t>HK</t>
  </si>
  <si>
    <t>MO</t>
  </si>
  <si>
    <t>CO</t>
  </si>
  <si>
    <t>KM</t>
  </si>
  <si>
    <t>Comoros</t>
  </si>
  <si>
    <t>CG</t>
  </si>
  <si>
    <t>Congo</t>
  </si>
  <si>
    <t>CK</t>
  </si>
  <si>
    <t>CR</t>
  </si>
  <si>
    <t>Costa Rica</t>
  </si>
  <si>
    <t>CI</t>
  </si>
  <si>
    <t>Côte d'Ivoire</t>
  </si>
  <si>
    <t>CU</t>
  </si>
  <si>
    <t>Cuba</t>
  </si>
  <si>
    <t>CW</t>
  </si>
  <si>
    <t>Curaçao</t>
  </si>
  <si>
    <t>KP</t>
  </si>
  <si>
    <t>CD</t>
  </si>
  <si>
    <t>DJ</t>
  </si>
  <si>
    <t>Djibouti</t>
  </si>
  <si>
    <t>DM</t>
  </si>
  <si>
    <t>DO</t>
  </si>
  <si>
    <t>EC</t>
  </si>
  <si>
    <t>EG</t>
  </si>
  <si>
    <t>SV</t>
  </si>
  <si>
    <t>El Salvador</t>
  </si>
  <si>
    <t>GQ</t>
  </si>
  <si>
    <t>Equatorial Guinea</t>
  </si>
  <si>
    <t>ER</t>
  </si>
  <si>
    <t>Eritrea</t>
  </si>
  <si>
    <t>ET</t>
  </si>
  <si>
    <t>Ethiopia</t>
  </si>
  <si>
    <t>FJ</t>
  </si>
  <si>
    <t>GA</t>
  </si>
  <si>
    <t>Gabon</t>
  </si>
  <si>
    <t>GM</t>
  </si>
  <si>
    <t>Gambia</t>
  </si>
  <si>
    <t>GE</t>
  </si>
  <si>
    <t>GH</t>
  </si>
  <si>
    <t>Ghana</t>
  </si>
  <si>
    <t>GI</t>
  </si>
  <si>
    <t>Gibraltar</t>
  </si>
  <si>
    <t>GD</t>
  </si>
  <si>
    <t>GT</t>
  </si>
  <si>
    <t>Guatemala</t>
  </si>
  <si>
    <t>GN</t>
  </si>
  <si>
    <t>Guinea</t>
  </si>
  <si>
    <t>GW</t>
  </si>
  <si>
    <t>Guinea-Bissau</t>
  </si>
  <si>
    <t>GY</t>
  </si>
  <si>
    <t>Guyana</t>
  </si>
  <si>
    <t>HT</t>
  </si>
  <si>
    <t>VA</t>
  </si>
  <si>
    <t>HN</t>
  </si>
  <si>
    <t>Honduras</t>
  </si>
  <si>
    <t>IR</t>
  </si>
  <si>
    <t>IQ</t>
  </si>
  <si>
    <t>Iraq</t>
  </si>
  <si>
    <t>JM</t>
  </si>
  <si>
    <t>KZ</t>
  </si>
  <si>
    <t>Kazakhstan</t>
  </si>
  <si>
    <t>KE</t>
  </si>
  <si>
    <t>Kenya</t>
  </si>
  <si>
    <t>KI</t>
  </si>
  <si>
    <t>Kiribati</t>
  </si>
  <si>
    <t>KW</t>
  </si>
  <si>
    <t>KG</t>
  </si>
  <si>
    <t>LA</t>
  </si>
  <si>
    <t>LB</t>
  </si>
  <si>
    <t>LS</t>
  </si>
  <si>
    <t>Lesotho</t>
  </si>
  <si>
    <t>LR</t>
  </si>
  <si>
    <t>Liberia</t>
  </si>
  <si>
    <t>LY</t>
  </si>
  <si>
    <t>MG</t>
  </si>
  <si>
    <t>Madagascar</t>
  </si>
  <si>
    <t>MW</t>
  </si>
  <si>
    <t>Malawi</t>
  </si>
  <si>
    <t>MV</t>
  </si>
  <si>
    <t>Maldives</t>
  </si>
  <si>
    <t>ML</t>
  </si>
  <si>
    <t>Mali</t>
  </si>
  <si>
    <t>MH</t>
  </si>
  <si>
    <t>MR</t>
  </si>
  <si>
    <t>MU</t>
  </si>
  <si>
    <t>Mauritius</t>
  </si>
  <si>
    <t>FM</t>
  </si>
  <si>
    <t>MC</t>
  </si>
  <si>
    <t>Monaco</t>
  </si>
  <si>
    <t>MN</t>
  </si>
  <si>
    <t>ME</t>
  </si>
  <si>
    <t>MS</t>
  </si>
  <si>
    <t>Montserrat</t>
  </si>
  <si>
    <t>MA</t>
  </si>
  <si>
    <t>MZ</t>
  </si>
  <si>
    <t>Mozambique</t>
  </si>
  <si>
    <t>MM</t>
  </si>
  <si>
    <t>Myanmar</t>
  </si>
  <si>
    <t>NA</t>
  </si>
  <si>
    <t>Namibia</t>
  </si>
  <si>
    <t>NR</t>
  </si>
  <si>
    <t>Nauru</t>
  </si>
  <si>
    <t>NP</t>
  </si>
  <si>
    <t>NI</t>
  </si>
  <si>
    <t>Nicaragua</t>
  </si>
  <si>
    <t>NE</t>
  </si>
  <si>
    <t>Niger</t>
  </si>
  <si>
    <t>NG</t>
  </si>
  <si>
    <t>Nigeria</t>
  </si>
  <si>
    <t>NU</t>
  </si>
  <si>
    <t>OM</t>
  </si>
  <si>
    <t>Oman</t>
  </si>
  <si>
    <t>PK</t>
  </si>
  <si>
    <t>Pakistan</t>
  </si>
  <si>
    <t>PW</t>
  </si>
  <si>
    <t>PS</t>
  </si>
  <si>
    <t>Palestine</t>
  </si>
  <si>
    <t>PA</t>
  </si>
  <si>
    <t>Panama</t>
  </si>
  <si>
    <t>PG</t>
  </si>
  <si>
    <t>PY</t>
  </si>
  <si>
    <t>Paraguay</t>
  </si>
  <si>
    <t>PE</t>
  </si>
  <si>
    <t>PR</t>
  </si>
  <si>
    <t>QA</t>
  </si>
  <si>
    <t>Qatar</t>
  </si>
  <si>
    <t>MD</t>
  </si>
  <si>
    <t>RW</t>
  </si>
  <si>
    <t>Rwanda</t>
  </si>
  <si>
    <t>KN</t>
  </si>
  <si>
    <t>LC</t>
  </si>
  <si>
    <t>VC</t>
  </si>
  <si>
    <t>WS</t>
  </si>
  <si>
    <t>Samoa</t>
  </si>
  <si>
    <t>SM</t>
  </si>
  <si>
    <t>ST</t>
  </si>
  <si>
    <t>SA</t>
  </si>
  <si>
    <t>SN</t>
  </si>
  <si>
    <t>Senegal</t>
  </si>
  <si>
    <t>RS</t>
  </si>
  <si>
    <t>SC</t>
  </si>
  <si>
    <t>Seychelles</t>
  </si>
  <si>
    <t>SL</t>
  </si>
  <si>
    <t>Sierra Leone</t>
  </si>
  <si>
    <t>SG</t>
  </si>
  <si>
    <t>SX</t>
  </si>
  <si>
    <t>SB</t>
  </si>
  <si>
    <t>SO</t>
  </si>
  <si>
    <t>Somalia</t>
  </si>
  <si>
    <t>ZA</t>
  </si>
  <si>
    <t>South Africa</t>
  </si>
  <si>
    <t>SS</t>
  </si>
  <si>
    <t>SD</t>
  </si>
  <si>
    <t>SR</t>
  </si>
  <si>
    <t>Suriname</t>
  </si>
  <si>
    <t>SZ</t>
  </si>
  <si>
    <t>Swaziland</t>
  </si>
  <si>
    <t>SY</t>
  </si>
  <si>
    <t>TJ</t>
  </si>
  <si>
    <t>TL</t>
  </si>
  <si>
    <t>Timor-Leste</t>
  </si>
  <si>
    <t>TG</t>
  </si>
  <si>
    <t>Togo</t>
  </si>
  <si>
    <t>TK</t>
  </si>
  <si>
    <t>TO</t>
  </si>
  <si>
    <t>Tonga</t>
  </si>
  <si>
    <t>TT</t>
  </si>
  <si>
    <t>TN</t>
  </si>
  <si>
    <t>TM</t>
  </si>
  <si>
    <t>TC</t>
  </si>
  <si>
    <t>TV</t>
  </si>
  <si>
    <t>Tuvalu</t>
  </si>
  <si>
    <t>UG</t>
  </si>
  <si>
    <t>Uganda</t>
  </si>
  <si>
    <t>UA</t>
  </si>
  <si>
    <t>Ukraine</t>
  </si>
  <si>
    <t>AE</t>
  </si>
  <si>
    <t>TZ</t>
  </si>
  <si>
    <t>UY</t>
  </si>
  <si>
    <t>Uruguay</t>
  </si>
  <si>
    <t>UZ</t>
  </si>
  <si>
    <t>VU</t>
  </si>
  <si>
    <t>Vanuatu</t>
  </si>
  <si>
    <t>VE</t>
  </si>
  <si>
    <t>VN</t>
  </si>
  <si>
    <t>Viet Nam</t>
  </si>
  <si>
    <t>YE</t>
  </si>
  <si>
    <t>ZM</t>
  </si>
  <si>
    <t>Zambia</t>
  </si>
  <si>
    <t>ZW</t>
  </si>
  <si>
    <t>Zimbabwe</t>
  </si>
  <si>
    <t>Element</t>
  </si>
  <si>
    <t>Type</t>
  </si>
  <si>
    <t>PosType</t>
  </si>
  <si>
    <t>Position</t>
  </si>
  <si>
    <t>DataStart</t>
  </si>
  <si>
    <t>DSD</t>
  </si>
  <si>
    <t>DIM</t>
  </si>
  <si>
    <t>CELL</t>
  </si>
  <si>
    <t>B1</t>
  </si>
  <si>
    <t>NumColums</t>
  </si>
  <si>
    <t>Excel_file</t>
  </si>
  <si>
    <t>B2</t>
  </si>
  <si>
    <t>MaxEmptyRows</t>
  </si>
  <si>
    <t>B3</t>
  </si>
  <si>
    <t>ATT</t>
  </si>
  <si>
    <t>B4</t>
  </si>
  <si>
    <t>B5</t>
  </si>
  <si>
    <t>B6</t>
  </si>
  <si>
    <t>B7</t>
  </si>
  <si>
    <t>TIME_PERIOD</t>
  </si>
  <si>
    <t>B8</t>
  </si>
  <si>
    <t>COLUMN</t>
  </si>
  <si>
    <t>STAT_UNIT</t>
  </si>
  <si>
    <t>ROW</t>
  </si>
  <si>
    <t>OBS_STATUS</t>
  </si>
  <si>
    <t>OBS_LEVEL</t>
  </si>
  <si>
    <t>COMMENT_OBS</t>
  </si>
  <si>
    <t>+1 514 343 6880</t>
  </si>
  <si>
    <t>+1 514 343 5740</t>
  </si>
  <si>
    <t>PO Box 6128, Station Centre-ville</t>
  </si>
  <si>
    <t>http://www.uis.unesco.org</t>
  </si>
  <si>
    <t>7</t>
  </si>
  <si>
    <t>REF_AREA</t>
  </si>
  <si>
    <t>Description</t>
  </si>
  <si>
    <t>DefaultValue</t>
  </si>
  <si>
    <t>NaN</t>
  </si>
  <si>
    <t>v1</t>
  </si>
  <si>
    <t>Animation</t>
  </si>
  <si>
    <t>Fiction</t>
  </si>
  <si>
    <t>FICT</t>
  </si>
  <si>
    <t>ANIM</t>
  </si>
  <si>
    <t>DOC</t>
  </si>
  <si>
    <t>NAT</t>
  </si>
  <si>
    <t>FOR</t>
  </si>
  <si>
    <t>ADM</t>
  </si>
  <si>
    <t>GBO</t>
  </si>
  <si>
    <t>F1</t>
  </si>
  <si>
    <t>_T</t>
  </si>
  <si>
    <t>FULL_NAT_FIN</t>
  </si>
  <si>
    <t>COPROD_MAJ</t>
  </si>
  <si>
    <t>COPROD_PAR</t>
  </si>
  <si>
    <t>COPROD_MIN</t>
  </si>
  <si>
    <t>COPROD_T</t>
  </si>
  <si>
    <t>DIG</t>
  </si>
  <si>
    <t>ANA</t>
  </si>
  <si>
    <t>TYPE_FILM</t>
  </si>
  <si>
    <t>PROD_METH</t>
  </si>
  <si>
    <t>TYPE_FINANCE</t>
  </si>
  <si>
    <t>VAL_Metadata</t>
  </si>
  <si>
    <t>TABLE_ID</t>
  </si>
  <si>
    <t>F2</t>
  </si>
  <si>
    <t>R1</t>
  </si>
  <si>
    <t>R2</t>
  </si>
  <si>
    <t>R3</t>
  </si>
  <si>
    <t>R4</t>
  </si>
  <si>
    <t>R5</t>
  </si>
  <si>
    <t>RANK</t>
  </si>
  <si>
    <t>F3</t>
  </si>
  <si>
    <t>F4</t>
  </si>
  <si>
    <t>R6</t>
  </si>
  <si>
    <t>R7</t>
  </si>
  <si>
    <t>R8</t>
  </si>
  <si>
    <t>R9</t>
  </si>
  <si>
    <t>R10</t>
  </si>
  <si>
    <t>F5</t>
  </si>
  <si>
    <t>DIST_COM</t>
  </si>
  <si>
    <t>JNT</t>
  </si>
  <si>
    <t>F6</t>
  </si>
  <si>
    <t>F7</t>
  </si>
  <si>
    <t>NR_SCREENS</t>
  </si>
  <si>
    <t>SCR1</t>
  </si>
  <si>
    <t>SCR2T7</t>
  </si>
  <si>
    <t>SCRGE8</t>
  </si>
  <si>
    <t>C_SITE_INDOOR</t>
  </si>
  <si>
    <t>C_SITE_INDOOR_DIGIT</t>
  </si>
  <si>
    <t>C_SCREEN_INDOOR_DIGIT</t>
  </si>
  <si>
    <t>C_SCREEN_INDOOR</t>
  </si>
  <si>
    <t>C_SEAT_INDOOR</t>
  </si>
  <si>
    <t>C_FACILITIES_OTH</t>
  </si>
  <si>
    <t>C_FACILITIES_OTH_VID_PROJ</t>
  </si>
  <si>
    <t>C_FACILITIES_OTH_OTH</t>
  </si>
  <si>
    <t>F8</t>
  </si>
  <si>
    <t>ORIGIN</t>
  </si>
  <si>
    <t>EXH_ENTITY</t>
  </si>
  <si>
    <t>F9</t>
  </si>
  <si>
    <t>F10</t>
  </si>
  <si>
    <t>F11</t>
  </si>
  <si>
    <t>1.0_QF</t>
  </si>
  <si>
    <t>F12</t>
  </si>
  <si>
    <t>F13</t>
  </si>
  <si>
    <t>FF_PUB_TV</t>
  </si>
  <si>
    <t>VOD_SERVICE</t>
  </si>
  <si>
    <t>PAY_TV_BROD_FF</t>
  </si>
  <si>
    <t>PAY_TV_BROD_FF_DEDIC_FF</t>
  </si>
  <si>
    <t>FF_NEW_REL_VID_FORM</t>
  </si>
  <si>
    <t>FREQ</t>
  </si>
  <si>
    <t>FIX</t>
  </si>
  <si>
    <t>A</t>
  </si>
  <si>
    <t>UNIT_MULT</t>
  </si>
  <si>
    <t>B9</t>
  </si>
  <si>
    <t>Parameters1</t>
  </si>
  <si>
    <t>Parameters2</t>
  </si>
  <si>
    <t>Tables</t>
  </si>
  <si>
    <t>Parabeters sheet</t>
  </si>
  <si>
    <t>ORIGIN_LANGUAGE</t>
  </si>
  <si>
    <t>COMB_LANGUAGE</t>
  </si>
  <si>
    <t>COPROD_COUNTRY</t>
  </si>
  <si>
    <t>SOURCE</t>
  </si>
  <si>
    <t>NAME_DIST_COM</t>
  </si>
  <si>
    <t>OWNERSHIP</t>
  </si>
  <si>
    <t>NAME_EXH_ENTITY</t>
  </si>
  <si>
    <t>ORIGIN_COUNTRY</t>
  </si>
  <si>
    <t>ORIGIN_TITLE</t>
  </si>
  <si>
    <t>UNIT_MEASURE</t>
  </si>
  <si>
    <t>NB</t>
  </si>
  <si>
    <t>F6,F9</t>
  </si>
  <si>
    <t>F10,F11</t>
  </si>
  <si>
    <t>F2,F11</t>
  </si>
  <si>
    <t>Unit multiplier code</t>
  </si>
  <si>
    <t>Q 1.2</t>
  </si>
  <si>
    <t>UNIT</t>
  </si>
  <si>
    <t>VAL_Data Check</t>
  </si>
  <si>
    <t>Code</t>
  </si>
  <si>
    <t>=</t>
  </si>
  <si>
    <t>&lt;=</t>
  </si>
  <si>
    <t>F1A</t>
  </si>
  <si>
    <t>F1B</t>
  </si>
  <si>
    <t>F1C</t>
  </si>
  <si>
    <t>UNI</t>
  </si>
  <si>
    <t>FF</t>
  </si>
  <si>
    <t>PHASE</t>
  </si>
  <si>
    <t>PROD</t>
  </si>
  <si>
    <t>DIST</t>
  </si>
  <si>
    <t>EXHIB</t>
  </si>
  <si>
    <t>FF_NEW_REL</t>
  </si>
  <si>
    <t>FF_VID_FORM</t>
  </si>
  <si>
    <t>U9</t>
  </si>
  <si>
    <t>F1D</t>
  </si>
  <si>
    <t>RANK_UNIT</t>
  </si>
  <si>
    <t>B10</t>
  </si>
  <si>
    <t>OWNERSHIP_DIM</t>
  </si>
  <si>
    <t>TYPE_FILM_DIM</t>
  </si>
  <si>
    <t>OWNERSHIP_ATT</t>
  </si>
  <si>
    <t>TYPE_FILM_ATT</t>
  </si>
  <si>
    <t>UNI_MULTI_LINGUAL</t>
  </si>
  <si>
    <t>MULTI</t>
  </si>
  <si>
    <t>U18</t>
  </si>
  <si>
    <t>U26</t>
  </si>
  <si>
    <t>U31</t>
  </si>
  <si>
    <t>F2'!U10 &lt;=F2'!U9</t>
  </si>
  <si>
    <t>U10</t>
  </si>
  <si>
    <t>F2'!U11 &lt;=F2'!U10</t>
  </si>
  <si>
    <t>U11</t>
  </si>
  <si>
    <t>F2'!U12 &lt;=F2'!U11</t>
  </si>
  <si>
    <t>U12</t>
  </si>
  <si>
    <t>F2'!U13 &lt;=F2'!U12</t>
  </si>
  <si>
    <t>U13</t>
  </si>
  <si>
    <t>F2'!U16 &lt;=F2'!U15</t>
  </si>
  <si>
    <t>U16</t>
  </si>
  <si>
    <t>U15</t>
  </si>
  <si>
    <t>F2'!U17 &lt;=F2'!U16</t>
  </si>
  <si>
    <t>U17</t>
  </si>
  <si>
    <t>F2'!U18 &lt;=F2'!U17</t>
  </si>
  <si>
    <t>F2'!U19 &lt;=F2'!U18</t>
  </si>
  <si>
    <t>U19</t>
  </si>
  <si>
    <t>F3'!U10 &lt;=F3'!U9</t>
  </si>
  <si>
    <t>F3'!U11 &lt;=F3'!U10</t>
  </si>
  <si>
    <t>F3'!U12 &lt;=F3'!U11</t>
  </si>
  <si>
    <t>F3'!U13 &lt;=F3'!U12</t>
  </si>
  <si>
    <t>F3'!U16 &lt;=F3'!U15</t>
  </si>
  <si>
    <t>F3'!U17 &lt;=F3'!U16</t>
  </si>
  <si>
    <t>F3'!U18 &lt;=F3'!U17</t>
  </si>
  <si>
    <t>F3'!U19 &lt;=F3'!U18</t>
  </si>
  <si>
    <t>F4'!U10 &lt;=F4'!U9</t>
  </si>
  <si>
    <t>F4'!U11 &lt;=F4'!U10</t>
  </si>
  <si>
    <t>F4'!U12 &lt;=F4'!U11</t>
  </si>
  <si>
    <t>F4'!U13 &lt;=F4'!U12</t>
  </si>
  <si>
    <t>F4'!U14 &lt;=F4'!U13</t>
  </si>
  <si>
    <t>U14</t>
  </si>
  <si>
    <t>F4'!U15 &lt;=F4'!U14</t>
  </si>
  <si>
    <t>F4'!U16 &lt;=F4'!U15</t>
  </si>
  <si>
    <t>F4'!U17 &lt;=F4'!U16</t>
  </si>
  <si>
    <t>F4'!U18 &lt;=F4'!U17</t>
  </si>
  <si>
    <t>F4'!U21 &lt;=F4'!U20</t>
  </si>
  <si>
    <t>U21</t>
  </si>
  <si>
    <t>U20</t>
  </si>
  <si>
    <t>F4'!U22 &lt;=F4'!U21</t>
  </si>
  <si>
    <t>U22</t>
  </si>
  <si>
    <t>U24</t>
  </si>
  <si>
    <t>F4'!U25 &lt;=F4'!U24</t>
  </si>
  <si>
    <t>U25</t>
  </si>
  <si>
    <t>F4'!U26 &lt;=F4'!U25</t>
  </si>
  <si>
    <t>F4'!U27 &lt;=F4'!U26</t>
  </si>
  <si>
    <t>U27</t>
  </si>
  <si>
    <t>F4'!U28 &lt;=F4'!U27</t>
  </si>
  <si>
    <t>U28</t>
  </si>
  <si>
    <t>F4'!U29 &lt;=F4'!U28</t>
  </si>
  <si>
    <t>U29</t>
  </si>
  <si>
    <t>F6'!U10 &lt;=F6'!U9</t>
  </si>
  <si>
    <t>F6'!U11 &lt;=F6'!U10</t>
  </si>
  <si>
    <t>F6'!U14 &lt;=F6'!U13</t>
  </si>
  <si>
    <t>F6'!U15 &lt;=F6'!U14</t>
  </si>
  <si>
    <t>F7'!U20 &lt;=F7'!U13</t>
  </si>
  <si>
    <t>F7'!U16 &lt;=F7'!U15</t>
  </si>
  <si>
    <t>F7'!U21 &lt;=F7'!U15</t>
  </si>
  <si>
    <t>F7'!U18 &lt;=F7'!U17</t>
  </si>
  <si>
    <t>F7'!U22 &lt;=F7'!U21</t>
  </si>
  <si>
    <t>F7'!U25 &lt;=F7'!U24</t>
  </si>
  <si>
    <t>F7'!U26 &lt;=F7'!U24</t>
  </si>
  <si>
    <t>F9'!U10 &lt;=F9'!U9</t>
  </si>
  <si>
    <t>F9'!U11 &lt;=F9'!U10</t>
  </si>
  <si>
    <t>F9'!U14 &lt;=F9'!U13</t>
  </si>
  <si>
    <t>F9'!U15 &lt;=F9'!U14</t>
  </si>
  <si>
    <t>F10'!U10 &lt;=F10'!U9</t>
  </si>
  <si>
    <t>F10'!U11 &lt;=F10'!U10</t>
  </si>
  <si>
    <t>F10'!U12 &lt;=F10'!U11</t>
  </si>
  <si>
    <t>F10'!U13 &lt;=F10'!U12</t>
  </si>
  <si>
    <t>F10'!U16 &lt;=F10'!U15</t>
  </si>
  <si>
    <t>F10'!U17 &lt;=F10'!U16</t>
  </si>
  <si>
    <t>F10'!U18 &lt;=F10'!U17</t>
  </si>
  <si>
    <t>F10'!U19 &lt;=F10'!U18</t>
  </si>
  <si>
    <t>F11'!U10 &lt;=F11'!U9</t>
  </si>
  <si>
    <t>F11'!U11 &lt;=F11'!U10</t>
  </si>
  <si>
    <t>F11'!U12 &lt;=F11'!U11</t>
  </si>
  <si>
    <t>F11'!U13 &lt;=F11'!U12</t>
  </si>
  <si>
    <t>F11'!U14 &lt;=F11'!U13</t>
  </si>
  <si>
    <t>F11'!U15 &lt;=F11'!U14</t>
  </si>
  <si>
    <t>F11'!U16 &lt;=F11'!U15</t>
  </si>
  <si>
    <t>F11'!U17 &lt;=F11'!U16</t>
  </si>
  <si>
    <t>F11'!U18 &lt;=F11'!U17</t>
  </si>
  <si>
    <t>F11'!U21 &lt;=F11'!U20</t>
  </si>
  <si>
    <t>F11'!U22 &lt;=F11'!U21</t>
  </si>
  <si>
    <t>F11'!U25 &lt;=F11'!U24</t>
  </si>
  <si>
    <t>F11'!U26 &lt;=F11'!U25</t>
  </si>
  <si>
    <t>F11'!U27 &lt;=F11'!U26</t>
  </si>
  <si>
    <t>F11'!U28 &lt;=F11'!U27</t>
  </si>
  <si>
    <t>F11'!U29 &lt;=F11'!U28</t>
  </si>
  <si>
    <t>F13'!U20 &lt;=F13'!U19</t>
  </si>
  <si>
    <t>SUM('F1'!U9:'F1'!U12)='F1'!U13</t>
  </si>
  <si>
    <t>SUM(U9:U12)</t>
  </si>
  <si>
    <t>SUM('F5'!U9:'F5'!U12)='F5'!U13</t>
  </si>
  <si>
    <t>SUM('F7'!U9:'F7'!U12)='F7'!U13</t>
  </si>
  <si>
    <t>SUM('F8'!U29:'F8'!U32)='F8'!U33</t>
  </si>
  <si>
    <t>SUM(U29:U32)</t>
  </si>
  <si>
    <t>U33</t>
  </si>
  <si>
    <t>SUM('F12'!U11:'F12'!U13)='F12'!U14</t>
  </si>
  <si>
    <t>SUM(U11:U13)</t>
  </si>
  <si>
    <t>SUM('F13'!U9:'F13'!U11)='F13'!U12</t>
  </si>
  <si>
    <t>SUM(U9:U11)</t>
  </si>
  <si>
    <t>SUM('F13'!U14:'F13'!U16)='F13'!U17</t>
  </si>
  <si>
    <t>SUM(U14:U16)</t>
  </si>
  <si>
    <t>Q1.2</t>
  </si>
  <si>
    <t>NB_FFD</t>
  </si>
  <si>
    <t>F1'!U13 =F1'!U18</t>
  </si>
  <si>
    <t>F1'!U13 =F1'!U26</t>
  </si>
  <si>
    <t>F1'!U13 =F1'!U31</t>
  </si>
  <si>
    <t>F1'!X13 =F1'!X18</t>
  </si>
  <si>
    <t>X13</t>
  </si>
  <si>
    <t>X18</t>
  </si>
  <si>
    <t>F1'!X13 =F1'!X26</t>
  </si>
  <si>
    <t>X26</t>
  </si>
  <si>
    <t>F1'!X13 =F1'!X31</t>
  </si>
  <si>
    <t>X31</t>
  </si>
  <si>
    <t>F7'!X20 &lt;=F7'!X13</t>
  </si>
  <si>
    <t>X20</t>
  </si>
  <si>
    <t>F7'!X16 &lt;=F7'!X15</t>
  </si>
  <si>
    <t>X16</t>
  </si>
  <si>
    <t>X15</t>
  </si>
  <si>
    <t>F7'!X21 &lt;=F7'!X15</t>
  </si>
  <si>
    <t>X21</t>
  </si>
  <si>
    <t>F7'!X18 &lt;=F7'!X17</t>
  </si>
  <si>
    <t>X17</t>
  </si>
  <si>
    <t>F7'!X22 &lt;=F7'!X21</t>
  </si>
  <si>
    <t>X22</t>
  </si>
  <si>
    <t>F7'!X25 &lt;=F7'!X24</t>
  </si>
  <si>
    <t>X25</t>
  </si>
  <si>
    <t>X24</t>
  </si>
  <si>
    <t>F7'!X26 &lt;=F7'!X24</t>
  </si>
  <si>
    <t>F8'!U14 &lt;=F8'!U9</t>
  </si>
  <si>
    <t>F8'!U15 &lt;=F8'!U10</t>
  </si>
  <si>
    <t>F8'!U17 &lt;=F8'!U12</t>
  </si>
  <si>
    <t>SUM('F1'!X9:'F1'!X12)='F1'!X13</t>
  </si>
  <si>
    <t>SUM(X9:X12)</t>
  </si>
  <si>
    <t>SUM('F5'!X9:'F5'!X12)='F5'!X13</t>
  </si>
  <si>
    <t>SUM('F7'!X9:'F7'!X12)='F7'!X13</t>
  </si>
  <si>
    <t>X12</t>
  </si>
  <si>
    <t>X27</t>
  </si>
  <si>
    <t>SUM('F8'!X29:'F8'!X32)='F8'!X33</t>
  </si>
  <si>
    <t>SUM(X29:X32)</t>
  </si>
  <si>
    <t>X33</t>
  </si>
  <si>
    <t>SUM('F12'!X11:'F12'!X13)='F12'!X14</t>
  </si>
  <si>
    <t>SUM(X11:X13)</t>
  </si>
  <si>
    <t>X14</t>
  </si>
  <si>
    <t>SUM('F13'!X9:'F13'!X11)='F13'!X12</t>
  </si>
  <si>
    <t>SUM(X9:X11)</t>
  </si>
  <si>
    <t>SUM('F13'!X14:'F13'!X16)='F13'!X17</t>
  </si>
  <si>
    <t>SUM(X14:X16)</t>
  </si>
  <si>
    <t>SUM('F1'!U15:'F1'!U17)='F1'!U18</t>
  </si>
  <si>
    <t>SUM(U15:U17)</t>
  </si>
  <si>
    <t>SUM('F1'!U28:'F1'!U30)='F1'!U31</t>
  </si>
  <si>
    <t>SUM(U28:U30)</t>
  </si>
  <si>
    <t>SUM('F1'!X15:'F1'!X17)='F1'!X18</t>
  </si>
  <si>
    <t>SUM(X15:X17)</t>
  </si>
  <si>
    <t>SUM('F1'!X28:'F1'!X30)='F1'!X31</t>
  </si>
  <si>
    <t>SUM(X28:X30)</t>
  </si>
  <si>
    <t>SUM('F8'!U9:'F8'!U11)='F8'!U12</t>
  </si>
  <si>
    <t>SUM('F8'!U14:'F8'!U16)='F8'!U17</t>
  </si>
  <si>
    <t>SUM('F8'!U19:'F8'!U21)='F8'!U22</t>
  </si>
  <si>
    <t>SUM(U19:U21)</t>
  </si>
  <si>
    <t>SUM('F8'!U24:'F8'!U26)='F8'!U27</t>
  </si>
  <si>
    <t>SUM(U24:U26)</t>
  </si>
  <si>
    <t>SUM('F8'!X9:'F8'!X11)='F8'!X12</t>
  </si>
  <si>
    <t>SUM('F8'!X14:'F8'!X16)='F8'!X17</t>
  </si>
  <si>
    <t>SUM('F8'!X19:'F8'!X21)='F8'!X22</t>
  </si>
  <si>
    <t>SUM(X19:X21)</t>
  </si>
  <si>
    <t>SUM('F8'!X24:'F8'!X26)='F8'!X27</t>
  </si>
  <si>
    <t>SUM(X24:X26)</t>
  </si>
  <si>
    <t>SUM(U9:U13)</t>
  </si>
  <si>
    <t>SUM(U15:U19)</t>
  </si>
  <si>
    <t>SUM('F2'!U9:'F2'!U13)&lt;='F1'!U13</t>
  </si>
  <si>
    <t>SUM('F2'!U15:'F2'!U19)&lt;='F1'!X13</t>
  </si>
  <si>
    <t>SUM('F3'!U9:'F3'!U13)&lt;='F1'!U13</t>
  </si>
  <si>
    <t>SUM('F3'!U15:'F3'!U19)&lt;='F1'!X13</t>
  </si>
  <si>
    <t>SUM(U13:U15)</t>
  </si>
  <si>
    <t>-</t>
  </si>
  <si>
    <t>SUM(U25:U26)</t>
  </si>
  <si>
    <t>SUM(X25:X26)</t>
  </si>
  <si>
    <t>SUM('F7'!U25:'F7'!U26)&lt;='F7'!U24</t>
  </si>
  <si>
    <t>SUM('F7'!X25:'F7'!X26)&lt;='F7'!X24</t>
  </si>
  <si>
    <t>SUM('F6'!U13:'F6'!U15)&lt;=100</t>
  </si>
  <si>
    <t>SUM('F6'!U9:'F6'!U11)&lt;=100</t>
  </si>
  <si>
    <t>SUM('F9'!U9:'F9'!U11)&lt;=100</t>
  </si>
  <si>
    <t>SUM('F9'!U13:'F9'!U15)&lt;=100</t>
  </si>
  <si>
    <t>F13'!X20 &lt;=F13'!X19</t>
  </si>
  <si>
    <t>X19</t>
  </si>
  <si>
    <t>SUM('F1'!U20,'F1'!U24,'F1'!U25)='F1'!U26</t>
  </si>
  <si>
    <t>SUM(U20,U24,U25)</t>
  </si>
  <si>
    <t>SUM('F1'!X20,'F1'!X24,'F1'!X25)='F1'!X26</t>
  </si>
  <si>
    <t>SUM(X20,X24,X25)</t>
  </si>
  <si>
    <t>X9</t>
  </si>
  <si>
    <t>X10</t>
  </si>
  <si>
    <t>F8'!X14 &lt;=F8'!X9</t>
  </si>
  <si>
    <t>F8'!X15 &lt;=F8'!X10</t>
  </si>
  <si>
    <t>F8'!X17 &lt;=F8'!X12</t>
  </si>
  <si>
    <t>LI</t>
  </si>
  <si>
    <t>Liechtenstein</t>
  </si>
  <si>
    <t>F11'!U17 &lt;=F11'!U22</t>
  </si>
  <si>
    <t>F11'!U24 &lt;=F11'!U17</t>
  </si>
  <si>
    <t>Instructions pour remplir le questionnaire</t>
  </si>
  <si>
    <t>Tous les questionnaires et les manuels de l'ISU sont disponibles sur le site Web des Questionnaires :</t>
  </si>
  <si>
    <t>Les questionnaires remplis doivent être envoyés en pièces jointes par courriel à :</t>
  </si>
  <si>
    <t>Les données des enquêtes précédentes sont disponibles à :</t>
  </si>
  <si>
    <t>Couverture</t>
  </si>
  <si>
    <t>Utilisation du questionnaire Excel</t>
  </si>
  <si>
    <t>Contrôles de validation</t>
  </si>
  <si>
    <t>Structure d'éléments de données</t>
  </si>
  <si>
    <t>Données numériques</t>
  </si>
  <si>
    <t>Codes décrivant le statut des données</t>
  </si>
  <si>
    <t>M - données non disponibles ou manquantes</t>
  </si>
  <si>
    <t>W - inclut les données d'une autre catégorie</t>
  </si>
  <si>
    <t>X - données incluses ailleurs</t>
  </si>
  <si>
    <t>DÉFINITIONS</t>
  </si>
  <si>
    <t>Production nationale de films de long métrage</t>
  </si>
  <si>
    <t>Film de long métrage</t>
  </si>
  <si>
    <t>Production de films de long métrage</t>
  </si>
  <si>
    <t>La production comprend trois étapes :</t>
  </si>
  <si>
    <t>La pré-production (propriété intellectuelle des droits d’auteur, financement et distribution, développement du film (scénario et scénarimage (story-board)), sélection de l’équipe de tournage et des acteurs);</t>
  </si>
  <si>
    <t>La post-production (adaptation et effets spéciaux, montage, production de la bande sonore et musicale et édition).</t>
  </si>
  <si>
    <t>Type de film</t>
  </si>
  <si>
    <t>TABLEAUX F1</t>
  </si>
  <si>
    <t>Un film qui utilise une trame narrative fondée totalement ou en partie sur des événements qui ne sont pas nécessairement réels.</t>
  </si>
  <si>
    <t>Une technique pour laquelle chaque plan d’un film est produit individuellement, soit par infographie, en photographiant un dessin ou encore en modifiant de façon infime et répétée un modèle (comme une animation en pâte à modeler ou prise de vue image par image), puis en photographiant le résultat à l’aide d’une caméra spécialement conçue pour l’animation. Cette technique comprend les dessins animés ainsi que les films de marionnettes, de silhouettes animées et d’animation d’objets.</t>
  </si>
  <si>
    <t>Documentaire</t>
  </si>
  <si>
    <t>Un film qui présente généralement des événements factuels ou souhaitant informer les spectateurs d’une certaine réalité.</t>
  </si>
  <si>
    <t>Méthode de production</t>
  </si>
  <si>
    <t>Production numérique de films de long métrage</t>
  </si>
  <si>
    <t>Film de long métrage produit à l’aide d’images numériques (utilisant une résolution d'au moins 1,3K) traitées par un logiciel afin de remplacer les images générées chimiquement sur une pellicule en celluloïd. Les images numériques peuvent être générées ou traitées entièrement sous forme numérique, ou créées en associant des images analogiques et numériques (par exemple en numérisant un film analogique).</t>
  </si>
  <si>
    <t>Production analogique de films de long métrage</t>
  </si>
  <si>
    <t>Film de long métrage produit à l’aide d’une pellicule en celluloïd (par exemple en format 35 mm).</t>
  </si>
  <si>
    <t>Type de financement</t>
  </si>
  <si>
    <t>TABLEAUX F1 - F4</t>
  </si>
  <si>
    <t>Production nationale à 100 %</t>
  </si>
  <si>
    <t>Film de long métrage  produit par un ou plusieurs producteurs nationaux sans la participation financière de producteurs étrangers.</t>
  </si>
  <si>
    <t>Film de long métrage dont le financement  provient d’un ou plusieurs producteurs nationaux et un ou plusieurs producteurs étrangers. La coproduction peut être à participation nationale majoritaire, minoritaire ou égale.</t>
  </si>
  <si>
    <t>Coproduction à participation majoritaire nationale</t>
  </si>
  <si>
    <t>Film de long métrage dont la majorité du financement provient d’un ou de plusieurs producteurs nationaux.</t>
  </si>
  <si>
    <t>Coproduction à participation minoritaire nationale</t>
  </si>
  <si>
    <t>Film de long métrage dont une minorité du financement provient d’un ou de plusieurs producteurs nationaux.</t>
  </si>
  <si>
    <t>Coproduction à participation égale</t>
  </si>
  <si>
    <t>Film de long métrage financé à parts égales entre deux producteurs ou plus nationaux et étrangers.</t>
  </si>
  <si>
    <t>Langue de production</t>
  </si>
  <si>
    <t>Langue originale</t>
  </si>
  <si>
    <t>Langue de la version originale du film de long métrage, à partir de laquelle le film sera traduit en langues étrangères.</t>
  </si>
  <si>
    <t>Films utilisant une seule langue de production.</t>
  </si>
  <si>
    <t>Combinaison des langues</t>
  </si>
  <si>
    <t>DISTRIBUTION DES FILMS DE LONG MÉTRAGE</t>
  </si>
  <si>
    <t>Société de distribution</t>
  </si>
  <si>
    <t>Siège social</t>
  </si>
  <si>
    <t>Domicile légal d’une société, où sont généralement implantés et centralisés ses services administratifs.</t>
  </si>
  <si>
    <t>Type de participation</t>
  </si>
  <si>
    <t>Société de distribution nationale</t>
  </si>
  <si>
    <t>Entreprise détenue ou contrôlée à plus de 50% par des ressortissants nationaux ou par des entreprises dont le siège social est établi dans le pays. Sont exclues de cette catégorie les filiales étrangères.</t>
  </si>
  <si>
    <t>Société de distribution étrangère</t>
  </si>
  <si>
    <t>Part de marché (%)</t>
  </si>
  <si>
    <t>INFRASTRUCTURE CINÉMATOGRAPHIQUE</t>
  </si>
  <si>
    <t>TABLEAU F7</t>
  </si>
  <si>
    <t>Type de cinéma</t>
  </si>
  <si>
    <t>Salles de cinéma</t>
  </si>
  <si>
    <t>Une structure commerciale permanente ou fixe qui se consacre principalement à la diffusion d’œuvres cinématographiques utilisant des projecteurs en format 35 mm et des projecteurs numériques d’une résolution minimale de 1.3 K.</t>
  </si>
  <si>
    <t>Multiplexe</t>
  </si>
  <si>
    <t>Cinéma en salle possédant huit écrans ou plus.</t>
  </si>
  <si>
    <t>Autres structures cinématographiques</t>
  </si>
  <si>
    <t>Technologie numérique</t>
  </si>
  <si>
    <t>Cinéma équipé pour la projection numérique</t>
  </si>
  <si>
    <t>Écran pour la projection numérique</t>
  </si>
  <si>
    <t>Projection d’un film de long métrage sur un écran de cinéma à l’aide d’une bande et d’un projecteur numérique, utilisant des signaux électroniques pour diriger la lumière vers l’écran au lieu de la faire passer à travers une pellicule en celluloïd.</t>
  </si>
  <si>
    <t>EXPLOITATION DES FILMS DE LONG MÉTRAGE</t>
  </si>
  <si>
    <t>Tous les films de long métrage</t>
  </si>
  <si>
    <t>Film de long métrage projeté pour la première fois en salle lors de l’année de référence.</t>
  </si>
  <si>
    <t>Entrées</t>
  </si>
  <si>
    <t>Nombre total de billets vendus pour les films de long métrage projetés en salle durant l’année de référence.</t>
  </si>
  <si>
    <t>Recettes guichet brutes</t>
  </si>
  <si>
    <t>Entreprise d’exploitation</t>
  </si>
  <si>
    <t>Entreprise d’exploitation nationale</t>
  </si>
  <si>
    <t>Entreprise d’exploitation étrangère</t>
  </si>
  <si>
    <t>Entreprise d’exploitation détenue ou contrôlée à plus de 50% par des ressortissants étrangers ou par des entreprises dont le siège social est à l’étranger.</t>
  </si>
  <si>
    <t>Entreprise d'exploitation à participation conjointe (Joint venture)</t>
  </si>
  <si>
    <t>FILMS DE LONG MÉTRAGE EN FORMAT VIDÉO</t>
  </si>
  <si>
    <t>TABLEAU F12</t>
  </si>
  <si>
    <t>Format vidéo</t>
  </si>
  <si>
    <t>Tout format de disques vidéo (DVD, VDC), notamment les formats en haute définition (HD DVD, Blu-ray) et les enregistrements vidéo (VHS).</t>
  </si>
  <si>
    <t>Films de long métrage en format vidéo</t>
  </si>
  <si>
    <t>Un film de long métrage en format vidéo, d'une durée supérieure ou égale à 60 minutes, est produit exclusivement en format vidéo et n'est pas destiné à être exploité commercialement dans les cinémas.</t>
  </si>
  <si>
    <t>Un film de long métrage paru exclusivement en format vidéo et pour la première fois dans l'année de référence. Chaque film doit être comptabilisé une seule fois, même s’il a été exploité en plusieurs formats.</t>
  </si>
  <si>
    <t>TÉLÉVISION ET VIDÉO À LA DEMANDE</t>
  </si>
  <si>
    <t>TABLEAU F13</t>
  </si>
  <si>
    <t>Diffusion de films</t>
  </si>
  <si>
    <t>Chaque diffusion de film doit être comptabilisée une seule fois. Sont exclues de cette catégorie les diffusions multiples et les rediffusions.</t>
  </si>
  <si>
    <t>Chaîne de télévision payante</t>
  </si>
  <si>
    <t>Chaîne de télévision accessible par un abonnement généralement payant.</t>
  </si>
  <si>
    <t>Télévision publique</t>
  </si>
  <si>
    <t>Service pourvu par un organe statutaire qui est financé directement par l’état, ou par des contributions payées par les citoyens, les publicités, ou toute autre combinaison des trois options énumérées.</t>
  </si>
  <si>
    <t>Service de vidéo à la demande</t>
  </si>
  <si>
    <t>Coordonnées de l'Institut de Statistique de l'UNESCO</t>
  </si>
  <si>
    <t>Pour toute question concernant ce questionnaire, veuillez contacter l’ISU par :</t>
  </si>
  <si>
    <t>Courrier électronique :</t>
  </si>
  <si>
    <t>Téléphone :</t>
  </si>
  <si>
    <t>Télécopieur :</t>
  </si>
  <si>
    <t>Courrier postal :</t>
  </si>
  <si>
    <t>Institut de Statistique de l'UNESCO</t>
  </si>
  <si>
    <t>Site Web :</t>
  </si>
  <si>
    <t>Informations générales sur les données collectées dans le questionnaire</t>
  </si>
  <si>
    <t>Code du questionnaire :</t>
  </si>
  <si>
    <t>Pays :</t>
  </si>
  <si>
    <t>Contact 1 : Personne chargée de remplir le questionnaire :</t>
  </si>
  <si>
    <t>Nom complet (veuillez indiquer votre titre) :</t>
  </si>
  <si>
    <t>Nom de l'institution :</t>
  </si>
  <si>
    <t>Unité organisationnelle :</t>
  </si>
  <si>
    <t>Fonction :</t>
  </si>
  <si>
    <t>Adresse de courrier électronique :</t>
  </si>
  <si>
    <t>Numéro de téléphone :</t>
  </si>
  <si>
    <t>Numéro de télécopieur :</t>
  </si>
  <si>
    <t>Si autre, veuillez spécifier quels critères sont utilisés pour classifier les longs métrages nationaux :</t>
  </si>
  <si>
    <t>F1 : Production nationale de films de long métrage</t>
  </si>
  <si>
    <t>Année</t>
  </si>
  <si>
    <t>Par type de film</t>
  </si>
  <si>
    <t>Non spécifié</t>
  </si>
  <si>
    <t>TOTAL</t>
  </si>
  <si>
    <t>Par méthode de production</t>
  </si>
  <si>
    <t>Numérique</t>
  </si>
  <si>
    <t>Analogique</t>
  </si>
  <si>
    <t>Par type de financement</t>
  </si>
  <si>
    <t>Coproduction internationale</t>
  </si>
  <si>
    <t>SOUS-TOTAL</t>
  </si>
  <si>
    <t>Par langue de production</t>
  </si>
  <si>
    <t>Unilingue</t>
  </si>
  <si>
    <t>Multilingue</t>
  </si>
  <si>
    <t>Langue originale de production (unilingue)</t>
  </si>
  <si>
    <t>1ère</t>
  </si>
  <si>
    <t>2ème</t>
  </si>
  <si>
    <t>3ème</t>
  </si>
  <si>
    <t>4ème</t>
  </si>
  <si>
    <t>5ème</t>
  </si>
  <si>
    <t>F3: Production nationale de films de long métrage multilingues par langue de production</t>
  </si>
  <si>
    <t>Nombre de films de long métrage multilingues produits</t>
  </si>
  <si>
    <t>F4 : Les dix premiers pays coproducteurs classés selon le nombre de films de long métrage</t>
  </si>
  <si>
    <t>Pays coproducteurs</t>
  </si>
  <si>
    <t>Nombre de films de long métrage</t>
  </si>
  <si>
    <t>6ème</t>
  </si>
  <si>
    <t>7ème</t>
  </si>
  <si>
    <t>8ème</t>
  </si>
  <si>
    <t>9ème</t>
  </si>
  <si>
    <t>10ème</t>
  </si>
  <si>
    <t>F5 : Sociétés de distribution selon leur type de participation</t>
  </si>
  <si>
    <t>Nombre de sociétés de distribution</t>
  </si>
  <si>
    <t>Par type de participation</t>
  </si>
  <si>
    <t>Nationale</t>
  </si>
  <si>
    <t>Étrangère</t>
  </si>
  <si>
    <t>Participation conjointe (Joint venture)</t>
  </si>
  <si>
    <t>F6 : Les trois premières sociétés de distribution selon leur part de marché</t>
  </si>
  <si>
    <t>Veuillez indiquer si la part de marché se fonde sur :</t>
  </si>
  <si>
    <t>Nom des sociétés de distribution</t>
  </si>
  <si>
    <t>Nombre de films de long métrage distribués</t>
  </si>
  <si>
    <t>F7 : Infrastructure cinématographique</t>
  </si>
  <si>
    <t>Année de référence</t>
  </si>
  <si>
    <t>1 écran</t>
  </si>
  <si>
    <t>2 à 7 écrans</t>
  </si>
  <si>
    <t>8 écrans ou plus (multiplexe)</t>
  </si>
  <si>
    <t>Nombre d'écrans dans les cinémas en salle</t>
  </si>
  <si>
    <t>Nombre de fauteuils dans les cinémas en salle</t>
  </si>
  <si>
    <t>Nombre de cinémas numériques en salle</t>
  </si>
  <si>
    <t>Nombre d'écrans numériques dans les cinémas en salle</t>
  </si>
  <si>
    <t>Nombre d’autres structures cinématographiques</t>
  </si>
  <si>
    <t>dont :</t>
  </si>
  <si>
    <t>Vidéoprojection</t>
  </si>
  <si>
    <t>Autres types, veuillez s'il vous plait préciser dans la cellule de commentaire</t>
  </si>
  <si>
    <t>F8 : Exploitation des films de long métrage</t>
  </si>
  <si>
    <t>Recettes guichet brutes par origine (en unités de la monnaie nationale)</t>
  </si>
  <si>
    <t>Nom des entreprises d'exploitation</t>
  </si>
  <si>
    <t>Pays d'origine de tous les films de long métrage exploités</t>
  </si>
  <si>
    <t>Nombre d'entrées</t>
  </si>
  <si>
    <t>F11 : Les dix premiers films de long métrage exploités (nationaux et étrangers), classés par nombre d'entrées</t>
  </si>
  <si>
    <t>Si le nombre d’entrées n’est pas disponible, veuillez classer les dix premiers films de long métrage par recettes guichet brutes et cocher la case ci-dessous :</t>
  </si>
  <si>
    <t>Titre original</t>
  </si>
  <si>
    <t>Pays d'origine</t>
  </si>
  <si>
    <t>Langue(s) originale(s)</t>
  </si>
  <si>
    <t>F12 : Production et exploitation de films de long métrage en format vidéo seulement</t>
  </si>
  <si>
    <t>Nombre de films de long métrage parus exclusivement en format vidéo pour la première fois par origine</t>
  </si>
  <si>
    <t>F13 : Télévision et video à la demande</t>
  </si>
  <si>
    <t>Nombre de films de long métrage diffusés à la télévision publique par origine</t>
  </si>
  <si>
    <t>Offrant principalement des films de long métrage nationaux</t>
  </si>
  <si>
    <t>Offrant principalement des films de long métrage étrangers</t>
  </si>
  <si>
    <t>Nombre de chaînes de télévision payantes diffusant des films de long métrage</t>
  </si>
  <si>
    <t>Résumé des problèmes de données :</t>
  </si>
  <si>
    <t>Couverture des données (%) :</t>
  </si>
  <si>
    <t>Nombre d'erreurs de logiques :</t>
  </si>
  <si>
    <t>Dont : Erreurs dans les chiffres</t>
  </si>
  <si>
    <t>Dont : Erreurs dans les codes</t>
  </si>
  <si>
    <t>Liste des erreurs de logique dans le questionnaire :</t>
  </si>
  <si>
    <t>Commentaires du pays</t>
  </si>
  <si>
    <t>Contrôle d'erreurs</t>
  </si>
  <si>
    <t>Emplacement</t>
  </si>
  <si>
    <t>Résultat</t>
  </si>
  <si>
    <t>Formule (simplifiée)</t>
  </si>
  <si>
    <t>Côté gauche</t>
  </si>
  <si>
    <t>Opérateur</t>
  </si>
  <si>
    <t>Côté droit</t>
  </si>
  <si>
    <t>Feuille</t>
  </si>
  <si>
    <t>Cellule</t>
  </si>
  <si>
    <t>Chiffre</t>
  </si>
  <si>
    <t>Les éléments de données sont égaux</t>
  </si>
  <si>
    <t>L'élément de données est inférieur à un autre élément de données</t>
  </si>
  <si>
    <t>La somme de deux éléments de données ou plus est inférieure à un autre élément de données</t>
  </si>
  <si>
    <t>La somme de deux éléments de données ou plus est inférieure à une constante</t>
  </si>
  <si>
    <t>La somme de deux éléments de données ou plus est égale au total</t>
  </si>
  <si>
    <t>QUESTIONNAIRE SUR LES STATISTIQUES 
DE FILMS DE LONG MÉTRAGE</t>
  </si>
  <si>
    <t>Veuillez sélectionner un pays</t>
  </si>
  <si>
    <t>Albanie</t>
  </si>
  <si>
    <t>Algérie</t>
  </si>
  <si>
    <t>Andorre</t>
  </si>
  <si>
    <t>Antigua-et-Barbuda</t>
  </si>
  <si>
    <t>Argentine</t>
  </si>
  <si>
    <t>Arménie</t>
  </si>
  <si>
    <t>Australie</t>
  </si>
  <si>
    <t>Autriche</t>
  </si>
  <si>
    <t>Azerbaïdjan</t>
  </si>
  <si>
    <t>Bahreïn</t>
  </si>
  <si>
    <t>Barbade</t>
  </si>
  <si>
    <t>Bélarus</t>
  </si>
  <si>
    <t>Belgique</t>
  </si>
  <si>
    <t>Bermudes</t>
  </si>
  <si>
    <t>Bhoutan</t>
  </si>
  <si>
    <t>Bolivie (État plurinational de)</t>
  </si>
  <si>
    <t>Bosnie-Herzégovine</t>
  </si>
  <si>
    <t>Brésil</t>
  </si>
  <si>
    <t>Îles Vierges britanniques</t>
  </si>
  <si>
    <t>Brunéi Darussalam</t>
  </si>
  <si>
    <t>Bulgarie</t>
  </si>
  <si>
    <t>Cambodge</t>
  </si>
  <si>
    <t>Îles Caïmanes</t>
  </si>
  <si>
    <t>République centrafricaine</t>
  </si>
  <si>
    <t>Chili</t>
  </si>
  <si>
    <t>Chine</t>
  </si>
  <si>
    <t>Chine, région administrative spéciale de Hong Kong</t>
  </si>
  <si>
    <t>Chine, région administrative spéciale de Macao</t>
  </si>
  <si>
    <t>Colombie</t>
  </si>
  <si>
    <t>Îles Cook</t>
  </si>
  <si>
    <t>Croatie</t>
  </si>
  <si>
    <t>Chypre</t>
  </si>
  <si>
    <t>République tchèque</t>
  </si>
  <si>
    <t>République populaire démocratique de Corée</t>
  </si>
  <si>
    <t>République démocratique du Congo</t>
  </si>
  <si>
    <t>Danemark</t>
  </si>
  <si>
    <t>Dominique</t>
  </si>
  <si>
    <t>République dominicaine</t>
  </si>
  <si>
    <t>Équateur</t>
  </si>
  <si>
    <t>Égypte</t>
  </si>
  <si>
    <t>Estonie</t>
  </si>
  <si>
    <t>Fidji</t>
  </si>
  <si>
    <t>Finlande</t>
  </si>
  <si>
    <t>Géorgie</t>
  </si>
  <si>
    <t>Allemagne</t>
  </si>
  <si>
    <t>Grèce</t>
  </si>
  <si>
    <t>Grenade</t>
  </si>
  <si>
    <t>Haïti</t>
  </si>
  <si>
    <t>Saint-Siège</t>
  </si>
  <si>
    <t>Hongrie</t>
  </si>
  <si>
    <t>Islande</t>
  </si>
  <si>
    <t>Inde</t>
  </si>
  <si>
    <t>Indonésie</t>
  </si>
  <si>
    <t>Iran (République islamique d')</t>
  </si>
  <si>
    <t>Irlande</t>
  </si>
  <si>
    <t>Israël</t>
  </si>
  <si>
    <t>Italie</t>
  </si>
  <si>
    <t>Jamaïque</t>
  </si>
  <si>
    <t>Japon</t>
  </si>
  <si>
    <t>Jordanie</t>
  </si>
  <si>
    <t>Koweït</t>
  </si>
  <si>
    <t>Kirghizistan</t>
  </si>
  <si>
    <t>République démocratique populaire lao</t>
  </si>
  <si>
    <t>Lettonie</t>
  </si>
  <si>
    <t>Liban</t>
  </si>
  <si>
    <t>Libye</t>
  </si>
  <si>
    <t>Lituanie</t>
  </si>
  <si>
    <t>Malaisie</t>
  </si>
  <si>
    <t>Malte</t>
  </si>
  <si>
    <t>Îles Marshall</t>
  </si>
  <si>
    <t>Mauritanie</t>
  </si>
  <si>
    <t>Mexique</t>
  </si>
  <si>
    <t>Micronésie (États fédérés de)</t>
  </si>
  <si>
    <t>Mongolie</t>
  </si>
  <si>
    <t>Monténégro</t>
  </si>
  <si>
    <t>Maroc</t>
  </si>
  <si>
    <t>Népal</t>
  </si>
  <si>
    <t>Pays-Bas</t>
  </si>
  <si>
    <t>Nouvelle-Zélande</t>
  </si>
  <si>
    <t>Nioué</t>
  </si>
  <si>
    <t>Norvège</t>
  </si>
  <si>
    <t>Palaos</t>
  </si>
  <si>
    <t>Papouasie-Nouvelle-Guinée</t>
  </si>
  <si>
    <t>Pérou</t>
  </si>
  <si>
    <t>Pologne</t>
  </si>
  <si>
    <t>Porto Rico</t>
  </si>
  <si>
    <t>République de Corée</t>
  </si>
  <si>
    <t>République de Moldova</t>
  </si>
  <si>
    <t>Roumanie</t>
  </si>
  <si>
    <t>Fédération de Russie</t>
  </si>
  <si>
    <t>Saint-Kitts-et-Nevis</t>
  </si>
  <si>
    <t>Sainte-Lucie</t>
  </si>
  <si>
    <t>Saint-Vincent-et-les-Grenadines</t>
  </si>
  <si>
    <t>Saint-Marin</t>
  </si>
  <si>
    <t>Sao Tomé-et-Principe</t>
  </si>
  <si>
    <t>Arabie saoudite</t>
  </si>
  <si>
    <t>Serbie</t>
  </si>
  <si>
    <t>Singapour</t>
  </si>
  <si>
    <t>Saint-Martin (partie néerlandaise)</t>
  </si>
  <si>
    <t>Slovaquie</t>
  </si>
  <si>
    <t>Slovénie</t>
  </si>
  <si>
    <t>Îles Salomon</t>
  </si>
  <si>
    <t>Sud-Soudan</t>
  </si>
  <si>
    <t>Espagne</t>
  </si>
  <si>
    <t>Soudan</t>
  </si>
  <si>
    <t>Suède</t>
  </si>
  <si>
    <t>Suisse</t>
  </si>
  <si>
    <t>République arabe syrienne</t>
  </si>
  <si>
    <t>Tadjikistan</t>
  </si>
  <si>
    <t>Thaïlande</t>
  </si>
  <si>
    <t>Ex-République yougoslave de Macédoine</t>
  </si>
  <si>
    <t>Tokélaou</t>
  </si>
  <si>
    <t>Trinité-et-Tobago</t>
  </si>
  <si>
    <t>Tunisie</t>
  </si>
  <si>
    <t>Turquie</t>
  </si>
  <si>
    <t>Turkménistan</t>
  </si>
  <si>
    <t>Îles Turques et Caïques</t>
  </si>
  <si>
    <t>Émirats arabes unis</t>
  </si>
  <si>
    <t>Royaume-Uni de Grande-Bretagne et d'Irlande du Nord</t>
  </si>
  <si>
    <t>République-Unie de Tanzanie</t>
  </si>
  <si>
    <t>États-Unis d'Amérique</t>
  </si>
  <si>
    <t>Ouzbékistan</t>
  </si>
  <si>
    <t>Venezuela (République bolivarienne du)</t>
  </si>
  <si>
    <t>Yémen</t>
  </si>
  <si>
    <t>Le film a été terminé durant l’année de référence.</t>
  </si>
  <si>
    <t>Les organismes de censure ou les autorités compétentes ont accordé durant l’année de référence l’autorisation d’exploitation du film.</t>
  </si>
  <si>
    <t>Le film a été exploité en salle pour la première fois durant l’année de référence.</t>
  </si>
  <si>
    <t>Autre (veuillez spécifier)</t>
  </si>
  <si>
    <t>Parmi les critères suivants, veuillez indiquer celui qui est appliqué pour considérer qu’un film a été produit dans le pays au cours de l’année de référence :</t>
  </si>
  <si>
    <t>Veuillez sélectionner</t>
  </si>
  <si>
    <t>Dont celles consacrées à la_x000D_ diffusion de films de long métrage</t>
  </si>
  <si>
    <t>Si une catégorie existe dans votre pays, mais les données relatives à cette catégorie ne sont pas disponibles, ne peuvent être estimées et ne sont pas incluses dans aucune autre cellule du questionnaire, veuillez laisser la cellule de données numériques vide et entrer le code «M» dans la cellule correspondante. Dans de tels cas, notez que le total est considéré comme manquant ou incomplet pour ces catégories. Si possible, veuillez fournir un commentaire pour indiquer pourquoi les données ne sont pas disponibles.</t>
  </si>
  <si>
    <t>Si un élément de données ou un tableau fait référence à une catégorie qui n'existe pas ou qui ne s'applique pas à votre pays, veuillez laisser vide la cellule de données numériques et entrer le code «Z» dans la cellule correspondante. L'utilisation de ce code indique que les données de ces catégories n'existent même pas hypothétiquement.</t>
  </si>
  <si>
    <t>Z - catégorie non applicable</t>
  </si>
  <si>
    <t>Entreprise dont la vocation première est de vendre, de louer, de prêter ou d’échanger des films de long métrage aux cinémas et qui se charge également du marketing et de la promotion des films, de l’encaissement des recettes et de leur distribution.  Sont uniquement prises en compte les sociétés dont les sièges sociaux ont distribué des films de long métrage pour une exploitation commerciale en salle et qui étaient actives (qui ont distribué au minimum un film exploité en salle) durant l’année de référence. Sont exclus de cette catégorie les filiales et les bureaux étrangers.</t>
  </si>
  <si>
    <t>Films utilisant au minimum deux langues de production.</t>
  </si>
  <si>
    <t>Un film de long métrage produit nationalement inclut des films de long métrage financés à 100 %_x000D_ nationalement et des coproductions internationales. La production de films de long métrage étrangers dont les producteurs nationaux n'ont aucun droit de propriété est exclue.</t>
  </si>
  <si>
    <r>
      <t>Entreprise détenue ou contrôlée à plus de 50%</t>
    </r>
    <r>
      <rPr>
        <sz val="11"/>
        <rFont val="Calibri"/>
        <family val="2"/>
        <scheme val="minor"/>
      </rPr>
      <t xml:space="preserve"> par des entreprises dont le siège social est à l’étranger.</t>
    </r>
  </si>
  <si>
    <t>Société de distribution à participation conjointe (Joint venture)</t>
  </si>
  <si>
    <t>Salles de cinéma dotées d’au moins un écran utilisant des projecteurs numériques et permettant la_x000D_ projection d’images de taille et de qualité équivalentes par rapport à une copie traditionnelle d'un film_x000D_ (par exemple en 35 mm). La pellicule est remplacée par un fichier numérique conservé sur un serveur. Pour être considéré comme numérique, un cinéma doit utiliser une résolution minimale de 1,3 K (images ayant une résolution horizontale de 1300 pixels).</t>
  </si>
  <si>
    <t>Le nombre de films projetés au moins une fois au cours de l'année de référence dont la première projection a eu lieu au cours de cette même année de référence (c'est-à-dire en première exclusivité) ou au cours de l’année antérieure. L’année de référence commence le premier janvier et se termine le 31 décembre.</t>
  </si>
  <si>
    <t>Propriétaire/opérateur d'un cinéma ou d'une chaîne où des films de long métrage sont projetés. Les chaînes de cinémas (ou grands circuits) devraient être comptées comme une seule entreprise.</t>
  </si>
  <si>
    <t>Service audiovisuel permettant aux utilisateurs de choisir un film à partir d’un catalogue et de le visionner indépendamment d’un programme prédéfini. Ce type de service est disponible via différentes plateformes : Internet, câble, satellite, télévision numérique terrestre et téléphones mobiles. Pour comptabiliser les services_x000D_ de vidéo à la demande, il convient de compter le nombre de services et non le nombre de plateformes de distribution. Toutefois, un service de la même marque accessible via différentes plateformes doit être comptabilisé comme un seul service.</t>
  </si>
  <si>
    <t>Veuillez fournir des informations sur la ou les personne (s) responsable (s) de remplir ce questionnaire.</t>
  </si>
  <si>
    <t>Contact 2: Directeur de l'établissement (si différent du Contact 1)</t>
  </si>
  <si>
    <t>Nombre de films de long métrage produits nationalement</t>
  </si>
  <si>
    <t>Nombre de films de long métrage unilingues produits</t>
  </si>
  <si>
    <t>La propriété ou le contrôle d'une société est détenue à égalité (50%/50%) par des ressortissants ou des sociétés nationaux et des ressortissants ou sociétés étrangers.</t>
  </si>
  <si>
    <t>Dont ceux dans les multiplexes (8+)</t>
  </si>
  <si>
    <t>Entreprise détenue ou contrôlée à plus de 50% par des entreprises dont le siège social est établi dans le pays. Sont exclues de cette catégorie les filiales étrangères.</t>
  </si>
  <si>
    <t>Nombre de films de long métrage projetés par origine</t>
  </si>
  <si>
    <t>Nombre d'entrées (tous les films de longs métrages) par origine</t>
  </si>
  <si>
    <t>Nombre d'entreprises d’exploitation par type de participation</t>
  </si>
  <si>
    <t>F9 : Les trois premières entreprises d'exploitation selon leur part de marché</t>
  </si>
  <si>
    <t>F10 : Les cinq premiers pays d'origine de tous les films de long métrage exploités (nationaux et étrangers), classés selon le nombre d'entrées</t>
  </si>
  <si>
    <t>Production nationale de films de long métrage en format vidéo</t>
  </si>
  <si>
    <t>Nombre de services vidéo à la demande par origine</t>
  </si>
  <si>
    <t>Cette feuille répertorie tous les contrôles d'erreurs appliqués dans le questionnaire. Pour consulter la liste des contrôles échoués, veuillez s'il vous plaît filtrer la colonne "Résultat" pour "Check". Veuillez s'il vous plaît faire toutes les corrections dans les cellules d'entrée du questionnaire qui sont indiquées sous «Emplacement».</t>
  </si>
  <si>
    <t>#data points</t>
  </si>
  <si>
    <t>http://www.uis.unesco.org/UISQuestionnaires/Pages/CountryFR.aspx</t>
  </si>
  <si>
    <t>Ce questionnaire a pour objet de couvrir toutes les données relatives à l’industrie du cinéma de votre pays. Ces données doivent être conformes aux définitions internationales telles que décrites ci-dessous. Dans le cas contraire, veuillez s'il vous plaît fournir des informations concernant toutes divergences relatives aux définitions dans les cellules de commentaires associées aux données.</t>
  </si>
  <si>
    <t>Afin de s'assurer de l'obtention de données et de métadonnées complètes, chaque élément de donnée est composé de trois cellules distinctes qui acceptent respectivement: des données numériques (incluant les zéros pour indiquer une donnée nulle ou négligeable), les codes décrivant le statut des données et les commentaires. Les pays sont invités à faire tous les efforts possibles pour fournir des données complètes dans les cellules numériques. Si les données numériques ne sont pas disponibles, veuillez utiliser les codes appropriés décrits ci-dessous. Notez que la fonction d'ajout de commentaire pour Excel a été désactivée. Les commentaires doivent être inscrits dans la cellule de commentaire appropriée.</t>
  </si>
  <si>
    <t>Ces cellules n'acceptent que des valeurs numériques, y compris les zéros (pour indiquer une donnée nulle ou négligeable). Veuillez noter qu'un message d'erreur s'affichera si une valeur non-numérique est entrée. Veuillez ne laisser aucune «cellule de données numériques» vide sans un code d'accompagnement dans la cellule correspondante (tel que décrit ci-dessous). Sinon, veuillez noter que le total correspondant à ces cellules vides est considéré comme manquant ou incomplet.</t>
  </si>
  <si>
    <t>Ces cellules n’acceptent que les codes alphabétiques décrits ci-dessous et sont situées à droite des cellules de données numériques. Les codes fournissent des informations supplémentaires à propos de la qualité des données ou les raisons pour lesquelles les données sont manquantes. L'utilisation correcte des codes est une condition essentielle pour assurer la comparabilité internationale et l'exhaustivité des données. Les codes sont utilisés dans les analyses et les rapports statistiques pour indiquer la couverture des données et expliquer pourquoi les données ne sont pas disponibles. Veuillez expliquer les problèmes de couverture de données en utilisant les codes suivants:</t>
  </si>
  <si>
    <t>Si les données incluent d'autres catégories et par conséquent sont surreprésentées, veuillez entrer la valeur dans une cellule de données numériques et le code «W» dans la cellule correspondante. Veuillez également indiquer dans la cellule de commentaires quelles données sont incluses en utilisant l'identifiant de colonne et de ligne d’Excel ou compléter le champ libre. Le cas échéant, veuillez utiliser également le code «X» décrit ci-dessous.</t>
  </si>
  <si>
    <t>Si un élément de données ou une catégorie existe dans votre pays, mais ne peut pas être désagrégée à partir d’une autre catégorie, veuillez laisser la cellule de données numériques vide et entrez le code «X» dans la cellule correspondante. Veuillez également indiquer avec un commentaire dans quelles cellules les données sont incluses en utilisant l'identifiant de colonne et de ligne d’Excel ou compléter le champ libre. Le cas échéant, veuillez utiliser également le code «W» décrit ci-dessus.</t>
  </si>
  <si>
    <t>Film dont la durée est égale ou supérieure à 60 minutes. Ces films comprennent les fictions, les films d’animation et les documentaires et sont destinés à une exploitation commerciale en salle. Sont exclus de cette catégorie les films de long métrage destinés exclusivement à la télévision, les actualités, les films publicitaires, les films produits en format vidéo et les films destinés aux adultes (ou films classés X).</t>
  </si>
  <si>
    <t>La production (conception de la production, organisation et tournage); et</t>
  </si>
  <si>
    <t>La liste de toutes les langues utilisées dans la version originale d'un film de long métrage (par exemple, anglais, français et espagnol)</t>
  </si>
  <si>
    <t>La part d'un marché contrôlée par une entreprise donnée. Les parts de marché doivent être calculées sur la base de tous les films distribués ou exploités au cours de l'année pour lesquelles les recettes guichet ou les admissions sont enregistrées.</t>
  </si>
  <si>
    <t>Film de long métrage en première exploitation en salle</t>
  </si>
  <si>
    <t>Recettes totales sur la vente de billets, y compris toutes taxes et autres prélèvements pour tous les longs métrages présentés pendant l'année de référence. 
Les données doivent être fournies en unités de la monnaie nationale. Si cela est impossible, veuillez fournir un commentaire précisant les unités et les devises utilisées.</t>
  </si>
  <si>
    <t>PRODUCTION NATIONALE DE FILMS DE LONG METRAGE</t>
  </si>
  <si>
    <t>Entité composée de deux parties dont la participation est détenue ou contrôlée à égalité (50%/50%) par des ressortissants nationaux et étrangers. Peut inclure des chaînes de cinémas (grands circuits).</t>
  </si>
  <si>
    <t>Film de long métrage paru pour la première fois en format vidéo</t>
  </si>
  <si>
    <t>Veuillez utiliser l'espace ci-dessous pour fournir des explications ou clarifications qui pourront aider à interpréter les données soumises dans chaque section de ce questionnaire :</t>
  </si>
  <si>
    <t>Veuillez consulter la fiche VAL_Instructions avant de remplir ce questionnaire. Les définitions sont également disponibles sous forme d'infobulles en cliquant sur les étiquettes en caractères gras de chaque tableau. Si les données divergent de la définition requise, veuillez nous fournir plus d'informations dans la cellule de commentaire. Veuillez inclure uniquement les longs métrages avec une durée de 60 minutes ou plus. Les films produits exclusivement en format vidéo devraient être exclus des données des tableaux F1-F11.</t>
  </si>
  <si>
    <t>F2: Les cinq principales langues de la production cinématographique nationale classées par nombre de films de longs métrages</t>
  </si>
  <si>
    <t>Veuillez indiquer le nombre d'entrées et recettes guichet brutes pour tous les films de long métrage. Si seuls les films en première exploitation sont disponibles pour ce tableau, veuillez l'indiquer dans la cellule de commentaires adjacente aux données.</t>
  </si>
  <si>
    <t>Nombre de films de long métrage en première exploitation en salle par origine</t>
  </si>
  <si>
    <t>Veuillez indiquer quels critères sont utilisés (par exemple, les recettes guichet) si les données d'exploitation ne sont pas collectées par le nombre d'entrées dans la cellule de commentaires adjacente aux données.</t>
  </si>
  <si>
    <t>Veuillez indiquer les langues de production des films de long métrage produits nationalement en format vidéo dans la cellule de commentaires adjancente aux données.</t>
  </si>
  <si>
    <t>SUM('F1'!U21:'F1'!U23)='F1'!U24</t>
  </si>
  <si>
    <t>SUM(U21:U23)</t>
  </si>
  <si>
    <t>SUM('F1'!X21:'F1'!X23)='F1'!X24</t>
  </si>
  <si>
    <t>SUM(X21:X23)</t>
  </si>
  <si>
    <t>Le questionnaire contient des contrôles d'erreurs utilisant le formatage conditionnel afin de souligner des erreurs ou des entrées de données non valides. Il inclut aussi un rapport d'erreurs inclus dans la feuille «VAL_Data Check». Si d'autres entrées sont requises, par exemple quand un commentaire est nécessaire pour expliquer un code manquant ou si une erreur est détectée dans les données, la cellule deviendra jaune et/ou un message apparaîtra. Veuillez examiner la feuille «VAL_Data Check» avant de soumettre le questionnaire. Cette feuille contient un résumé des données fournies et répertorie tous les contrôles d'erreur appliqués dans le questionnaire. Pour consulter la liste des contrôles échoués, veuillez filtrer la colonne «Résultat» pour «Vérifier» et faire toutes les corrections dans les cellules d'entrée du questionnaire qui sont indiquées sous «Emplacement».</t>
  </si>
  <si>
    <t>Nombre de cinémas en salle avec</t>
  </si>
  <si>
    <t>uis.ccsurvey@unesco.org</t>
  </si>
  <si>
    <t>Données pour les années 2016 et 2017</t>
  </si>
  <si>
    <t>UIS_CLT_F_2018</t>
  </si>
  <si>
    <t>F4'!U23 &lt;=F4'!U22</t>
  </si>
  <si>
    <t>F4'!U24 &lt;=F4'!U23</t>
  </si>
  <si>
    <t>U23</t>
  </si>
  <si>
    <t>http://data.uis.unesco.org</t>
  </si>
  <si>
    <t>TABLEAUX F1 à F4</t>
  </si>
  <si>
    <t>TABLEAUX F1 à F3</t>
  </si>
  <si>
    <t>TABLEAUX F8 à F11</t>
  </si>
  <si>
    <t>TABLEAUX F5 - F6</t>
  </si>
  <si>
    <t>TABLEAUX F8 - F9</t>
  </si>
  <si>
    <t>Ce questionnaire a été conçu pour une fonctionnalité optimale sous Microsoft Excel 2010, mais peut également être utilisé avec d'autres versions d'Excel. Le questionnaire a été verrouillé pour conserver la mise en page et l'intégrité des règles de validation. Dans la mesure du possible, les données doivent être saisies dans les cellules blanches ou vides seulement. Si les données ne sont pas disponibles pour une catégorie donnée, veuillez s'il vous plaît utiliser les codes décrivant le statut des données décrits ci-dessous. Veuillez noter que certaines définitions sont également disponibles sous forme d'infobulles en cliquant sur les étiquettes de données en caractères gras au sein de chaque table.</t>
  </si>
  <si>
    <t>Autres structures commerciales utilisant des équipements de vidéo projection ou des projecteurs d’un format maximal de 16 mm, incluant notamment des cinémas d'art et d'essai, les cinémas itinérants et en plein air (comme les drive-in).</t>
  </si>
  <si>
    <t>Montréal, QC H3C 3J7</t>
  </si>
  <si>
    <t>L'objectif du questionnaire sur les statistiques du film de long métrage est de suivre les tendances mondiales dans certains domaines de cette industrie. L'enquête est réalisée sur un rythme biannuel et les données recueillies à partir du questionnaire seront diffusées sur le site Web de l'ISU et publiées dans les rapports préparés par l'UNESCO, d'autres institutions des Nations Unies, des institutions publiques et privées ou des experts à travers le monde.</t>
  </si>
  <si>
    <t>Date limite pour renvoyer le questionnaire dûment rempli : le 3 août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</si>
</sst>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_-* #,##0.00_-;\-* #,##0.00_-;_-* &quot;-&quot;??_-;_-@_-"/>
    <numFmt numFmtId="165" formatCode="_-* #,##0\ _€_-;\-* #,##0\ _€_-;_-* &quot;-&quot;\ _€_-;_-@_-"/>
    <numFmt numFmtId="166" formatCode="_ * #,##0_ ;_ * \-#,##0_ ;_ * &quot;-&quot;_ ;_ @_ "/>
    <numFmt numFmtId="167" formatCode="_ * #,##0.00_ ;_ * \-#,##0.00_ ;_ * &quot;-&quot;??_ ;_ @_ "/>
    <numFmt numFmtId="168" formatCode="_ &quot;\&quot;* #,##0_ ;_ &quot;\&quot;* \-#,##0_ ;_ &quot;\&quot;* &quot;-&quot;_ ;_ @_ "/>
    <numFmt numFmtId="169" formatCode="_ &quot;\&quot;* #,##0.00_ ;_ &quot;\&quot;* \-#,##0.00_ ;_ &quot;\&quot;* &quot;-&quot;??_ ;_ @_ "/>
    <numFmt numFmtId="170" formatCode="&quot;\&quot;#,##0;&quot;\&quot;\-#,##0"/>
    <numFmt numFmtId="171" formatCode="yyyy\-mm\-dd;@"/>
  </numFmts>
  <fonts count="85">
    <font>
      <sz val="11"/>
      <color theme="1"/>
      <name val="Calibri"/>
      <family val="2"/>
      <scheme val="minor"/>
    </font>
    <font>
      <sz val="10"/>
      <name val="Arial"/>
      <family val="2"/>
    </font>
    <font>
      <sz val="10"/>
      <name val="MS Sans Serif"/>
      <family val="2"/>
    </font>
    <font>
      <b/>
      <sz val="8"/>
      <color indexed="8"/>
      <name val="MS Sans Serif"/>
      <family val="2"/>
    </font>
    <font>
      <b/>
      <sz val="8"/>
      <color indexed="12"/>
      <name val="Arial"/>
      <family val="2"/>
    </font>
    <font>
      <sz val="10"/>
      <color indexed="8"/>
      <name val="Arial"/>
      <family val="2"/>
    </font>
    <font>
      <b/>
      <sz val="10"/>
      <name val="Arial"/>
      <family val="2"/>
    </font>
    <font>
      <sz val="8"/>
      <name val="Arial"/>
      <family val="2"/>
    </font>
    <font>
      <b/>
      <sz val="8"/>
      <name val="Arial"/>
      <family val="2"/>
    </font>
    <font>
      <sz val="8"/>
      <color indexed="8"/>
      <name val="Arial"/>
      <family val="2"/>
    </font>
    <font>
      <sz val="10"/>
      <color indexed="8"/>
      <name val="MS Sans Serif"/>
      <family val="2"/>
    </font>
    <font>
      <b/>
      <u/>
      <sz val="8.5"/>
      <color indexed="8"/>
      <name val="MS Sans Serif"/>
      <family val="2"/>
    </font>
    <font>
      <b/>
      <sz val="8.5"/>
      <color indexed="12"/>
      <name val="MS Sans Serif"/>
      <family val="2"/>
    </font>
    <font>
      <sz val="10"/>
      <color theme="1"/>
      <name val="Arial"/>
      <family val="2"/>
    </font>
    <font>
      <sz val="8.5"/>
      <color indexed="8"/>
      <name val="MS Sans Serif"/>
      <family val="2"/>
    </font>
    <font>
      <b/>
      <sz val="12"/>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sz val="10"/>
      <color indexed="24"/>
      <name val="MS Sans Serif"/>
      <family val="2"/>
    </font>
    <font>
      <sz val="12"/>
      <name val="돋움체"/>
      <family val="3"/>
      <charset val="129"/>
    </font>
    <font>
      <sz val="10"/>
      <name val="Arial"/>
      <family val="2"/>
    </font>
    <font>
      <sz val="10"/>
      <color theme="1"/>
      <name val="Calibri"/>
      <family val="2"/>
    </font>
    <font>
      <sz val="11"/>
      <color theme="1"/>
      <name val="Calibri"/>
      <family val="2"/>
    </font>
    <font>
      <sz val="11"/>
      <name val="Calibri"/>
      <family val="2"/>
    </font>
    <font>
      <sz val="16"/>
      <color theme="1"/>
      <name val="Calibri"/>
      <family val="2"/>
    </font>
    <font>
      <sz val="11"/>
      <color theme="1"/>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1"/>
      <name val="Calibri"/>
      <family val="2"/>
      <scheme val="minor"/>
    </font>
    <font>
      <sz val="11"/>
      <color rgb="FFFF0000"/>
      <name val="Calibri"/>
      <family val="2"/>
      <scheme val="minor"/>
    </font>
    <font>
      <sz val="8"/>
      <color rgb="FF000000"/>
      <name val="Arial"/>
      <family val="2"/>
    </font>
    <font>
      <sz val="8"/>
      <color rgb="FF000000"/>
      <name val="Tahoma"/>
      <family val="2"/>
    </font>
    <font>
      <sz val="11"/>
      <color rgb="FF000000"/>
      <name val="Calibri"/>
      <family val="2"/>
      <charset val="1"/>
    </font>
    <font>
      <sz val="8"/>
      <name val="Arial"/>
      <family val="2"/>
      <charset val="1"/>
    </font>
    <font>
      <u/>
      <sz val="11"/>
      <color indexed="12"/>
      <name val="Arial"/>
      <family val="2"/>
    </font>
    <font>
      <sz val="11"/>
      <name val="Arial"/>
      <family val="2"/>
    </font>
    <font>
      <u/>
      <sz val="11"/>
      <color theme="10"/>
      <name val="Calibri"/>
      <family val="2"/>
      <scheme val="minor"/>
    </font>
    <font>
      <b/>
      <sz val="11"/>
      <color theme="0"/>
      <name val="Calibri"/>
      <family val="2"/>
      <scheme val="minor"/>
    </font>
    <font>
      <b/>
      <sz val="24"/>
      <color theme="0"/>
      <name val="Calibri"/>
      <family val="2"/>
      <scheme val="minor"/>
    </font>
    <font>
      <sz val="10"/>
      <name val="Verdana"/>
      <family val="2"/>
    </font>
    <font>
      <sz val="12"/>
      <name val="Calibri"/>
      <family val="2"/>
      <scheme val="minor"/>
    </font>
    <font>
      <b/>
      <sz val="12"/>
      <name val="Calibri"/>
      <family val="2"/>
      <scheme val="minor"/>
    </font>
    <font>
      <u/>
      <sz val="12"/>
      <color theme="10"/>
      <name val="Calibri"/>
      <family val="2"/>
      <scheme val="minor"/>
    </font>
    <font>
      <b/>
      <sz val="14"/>
      <name val="Calibri"/>
      <family val="2"/>
      <scheme val="minor"/>
    </font>
    <font>
      <sz val="12"/>
      <color theme="1"/>
      <name val="Calibri"/>
      <family val="2"/>
      <scheme val="minor"/>
    </font>
    <font>
      <sz val="10"/>
      <name val="Arial"/>
      <family val="2"/>
      <charset val="1"/>
    </font>
    <font>
      <u/>
      <sz val="11"/>
      <color theme="10"/>
      <name val="Calibri"/>
      <family val="2"/>
      <charset val="1"/>
    </font>
    <font>
      <b/>
      <sz val="11"/>
      <color rgb="FFFF0000"/>
      <name val="Calibri"/>
      <family val="2"/>
      <scheme val="minor"/>
    </font>
    <font>
      <b/>
      <sz val="16"/>
      <name val="Calibri"/>
      <family val="2"/>
      <scheme val="minor"/>
    </font>
    <font>
      <sz val="12"/>
      <color theme="1"/>
      <name val="Calibri"/>
      <family val="2"/>
    </font>
    <font>
      <sz val="16"/>
      <name val="Calibri"/>
      <family val="2"/>
      <scheme val="minor"/>
    </font>
    <font>
      <sz val="9"/>
      <color theme="1"/>
      <name val="Calibri"/>
      <family val="2"/>
      <scheme val="minor"/>
    </font>
    <font>
      <sz val="9"/>
      <color rgb="FFFF0000"/>
      <name val="Calibri"/>
      <family val="2"/>
      <scheme val="minor"/>
    </font>
    <font>
      <sz val="9"/>
      <name val="Calibri"/>
      <family val="2"/>
      <scheme val="minor"/>
    </font>
    <font>
      <i/>
      <sz val="11"/>
      <name val="Calibri"/>
      <family val="2"/>
    </font>
    <font>
      <b/>
      <sz val="16"/>
      <color rgb="FFFF0000"/>
      <name val="Calibri"/>
      <family val="2"/>
      <scheme val="minor"/>
    </font>
    <font>
      <b/>
      <sz val="9"/>
      <color rgb="FFFF33CC"/>
      <name val="Calibri"/>
      <family val="2"/>
      <scheme val="minor"/>
    </font>
    <font>
      <b/>
      <sz val="8"/>
      <name val="Calibri"/>
      <family val="2"/>
      <scheme val="minor"/>
    </font>
    <font>
      <sz val="8"/>
      <color theme="1"/>
      <name val="Calibri"/>
      <family val="2"/>
    </font>
    <font>
      <b/>
      <sz val="11"/>
      <color theme="1"/>
      <name val="Calibri"/>
      <family val="2"/>
      <scheme val="minor"/>
    </font>
    <font>
      <b/>
      <sz val="11"/>
      <name val="Calibri"/>
      <family val="2"/>
    </font>
    <font>
      <b/>
      <sz val="9"/>
      <name val="Calibri"/>
      <family val="2"/>
      <scheme val="minor"/>
    </font>
    <font>
      <sz val="9"/>
      <name val="Calibri"/>
      <family val="2"/>
    </font>
    <font>
      <sz val="10"/>
      <color rgb="FFFF0000"/>
      <name val="Arial"/>
      <family val="2"/>
    </font>
    <font>
      <b/>
      <sz val="18"/>
      <color theme="0"/>
      <name val="Arial"/>
      <family val="2"/>
    </font>
    <font>
      <b/>
      <sz val="12"/>
      <color theme="0"/>
      <name val="Arial"/>
      <family val="2"/>
    </font>
    <font>
      <b/>
      <sz val="10"/>
      <color theme="0"/>
      <name val="Arial"/>
      <family val="2"/>
    </font>
    <font>
      <sz val="10"/>
      <color theme="3"/>
      <name val="Arial"/>
      <family val="2"/>
    </font>
    <font>
      <b/>
      <i/>
      <sz val="10"/>
      <color theme="0"/>
      <name val="Arial"/>
      <family val="2"/>
    </font>
    <font>
      <sz val="10"/>
      <color theme="0"/>
      <name val="Arial"/>
      <family val="2"/>
    </font>
    <font>
      <sz val="11"/>
      <color theme="1"/>
      <name val="Arial"/>
      <family val="2"/>
    </font>
    <font>
      <sz val="8"/>
      <color theme="1"/>
      <name val="Arial"/>
      <family val="2"/>
    </font>
    <font>
      <sz val="8"/>
      <color theme="1"/>
      <name val="Calibri"/>
      <family val="2"/>
      <scheme val="minor"/>
    </font>
    <font>
      <sz val="8"/>
      <color rgb="FF000000"/>
      <name val="Segoe UI"/>
      <family val="2"/>
    </font>
    <font>
      <b/>
      <sz val="12"/>
      <color indexed="9"/>
      <name val="Calibri"/>
      <family val="2"/>
      <scheme val="minor"/>
    </font>
    <font>
      <b/>
      <u/>
      <sz val="12"/>
      <color theme="0"/>
      <name val="Calibri"/>
      <family val="2"/>
      <scheme val="minor"/>
    </font>
    <font>
      <b/>
      <sz val="12"/>
      <color theme="1"/>
      <name val="Calibri"/>
      <family val="2"/>
      <scheme val="minor"/>
    </font>
    <font>
      <sz val="9"/>
      <color rgb="FFFF0000"/>
      <name val="Calibri"/>
      <family val="2"/>
    </font>
    <font>
      <b/>
      <sz val="11"/>
      <color theme="3" tint="-0.499984740745262"/>
      <name val="Calibri"/>
      <family val="2"/>
    </font>
    <font>
      <b/>
      <i/>
      <sz val="11"/>
      <name val="Calibri"/>
      <family val="2"/>
    </font>
    <font>
      <sz val="11"/>
      <color theme="3" tint="-0.499984740745262"/>
      <name val="Calibri"/>
      <family val="2"/>
    </font>
    <font>
      <b/>
      <sz val="12"/>
      <color rgb="FFFF0000"/>
      <name val="Calibri"/>
      <family val="2"/>
      <scheme val="minor"/>
    </font>
  </fonts>
  <fills count="29">
    <fill>
      <patternFill patternType="none"/>
    </fill>
    <fill>
      <patternFill patternType="gray125"/>
    </fill>
    <fill>
      <patternFill patternType="solid">
        <fgColor indexed="22"/>
        <bgColor indexed="64"/>
      </patternFill>
    </fill>
    <fill>
      <patternFill patternType="solid">
        <fgColor indexed="22"/>
        <bgColor indexed="8"/>
      </patternFill>
    </fill>
    <fill>
      <patternFill patternType="solid">
        <fgColor indexed="9"/>
        <bgColor indexed="64"/>
      </patternFill>
    </fill>
    <fill>
      <patternFill patternType="solid">
        <fgColor indexed="63"/>
        <bgColor indexed="64"/>
      </patternFill>
    </fill>
    <fill>
      <patternFill patternType="solid">
        <fgColor indexed="44"/>
        <bgColor indexed="8"/>
      </patternFill>
    </fill>
    <fill>
      <patternFill patternType="solid">
        <fgColor indexed="22"/>
        <bgColor indexed="10"/>
      </patternFill>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6337778862885"/>
        <bgColor indexed="64"/>
      </patternFill>
    </fill>
    <fill>
      <patternFill patternType="solid">
        <fgColor theme="4" tint="0.39994506668294322"/>
        <bgColor indexed="64"/>
      </patternFill>
    </fill>
    <fill>
      <patternFill patternType="solid">
        <fgColor rgb="FFFFFF00"/>
        <bgColor rgb="FFFFFF00"/>
      </patternFill>
    </fill>
    <fill>
      <patternFill patternType="solid">
        <fgColor theme="2" tint="-9.9978637043366805E-2"/>
        <bgColor indexed="64"/>
      </patternFill>
    </fill>
    <fill>
      <patternFill patternType="solid">
        <fgColor rgb="FFC0C0C0"/>
        <bgColor rgb="FFCCCCFF"/>
      </patternFill>
    </fill>
    <fill>
      <patternFill patternType="solid">
        <fgColor rgb="FFFFC000"/>
        <bgColor indexed="64"/>
      </patternFill>
    </fill>
    <fill>
      <patternFill patternType="solid">
        <fgColor theme="3" tint="-0.499984740745262"/>
        <bgColor indexed="64"/>
      </patternFill>
    </fill>
    <fill>
      <patternFill patternType="solid">
        <fgColor theme="4" tint="-0.249977111117893"/>
        <bgColor indexed="64"/>
      </patternFill>
    </fill>
    <fill>
      <patternFill patternType="solid">
        <fgColor rgb="FFFF0000"/>
        <bgColor indexed="64"/>
      </patternFill>
    </fill>
    <fill>
      <patternFill patternType="solid">
        <fgColor rgb="FF6B4A94"/>
        <bgColor indexed="64"/>
      </patternFill>
    </fill>
    <fill>
      <patternFill patternType="solid">
        <fgColor rgb="FF7F59AB"/>
        <bgColor indexed="64"/>
      </patternFill>
    </fill>
    <fill>
      <patternFill patternType="solid">
        <fgColor rgb="FFA16CBD"/>
        <bgColor indexed="64"/>
      </patternFill>
    </fill>
    <fill>
      <patternFill patternType="solid">
        <fgColor theme="0" tint="-0.2499465926084170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top style="thin">
        <color indexed="55"/>
      </top>
      <bottom style="thin">
        <color indexed="5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
      <left style="thin">
        <color auto="1"/>
      </left>
      <right/>
      <top style="thin">
        <color auto="1"/>
      </top>
      <bottom style="thin">
        <color auto="1"/>
      </bottom>
      <diagonal/>
    </border>
    <border>
      <left/>
      <right style="thin">
        <color indexed="55"/>
      </right>
      <top style="thin">
        <color indexed="55"/>
      </top>
      <bottom style="thin">
        <color indexed="55"/>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theme="0" tint="-0.14996795556505021"/>
      </left>
      <right/>
      <top style="thin">
        <color theme="0" tint="-0.14996795556505021"/>
      </top>
      <bottom style="thin">
        <color theme="0" tint="-0.1499679555650502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s>
  <cellStyleXfs count="162">
    <xf numFmtId="0" fontId="0" fillId="0" borderId="0"/>
    <xf numFmtId="0" fontId="2" fillId="0" borderId="0"/>
    <xf numFmtId="0" fontId="3" fillId="3" borderId="0">
      <alignment horizontal="right" vertical="top" textRotation="90" wrapText="1"/>
    </xf>
    <xf numFmtId="0" fontId="5" fillId="2" borderId="0">
      <alignment horizontal="left"/>
    </xf>
    <xf numFmtId="0" fontId="7" fillId="0" borderId="0"/>
    <xf numFmtId="0" fontId="4" fillId="2" borderId="0">
      <alignment horizontal="center"/>
    </xf>
    <xf numFmtId="0" fontId="3" fillId="3" borderId="0">
      <alignment horizontal="right" vertical="top" wrapText="1"/>
    </xf>
    <xf numFmtId="0" fontId="7" fillId="2" borderId="3">
      <alignment wrapText="1"/>
    </xf>
    <xf numFmtId="0" fontId="8" fillId="2" borderId="0"/>
    <xf numFmtId="0" fontId="7" fillId="2" borderId="1"/>
    <xf numFmtId="0" fontId="7" fillId="0" borderId="1"/>
    <xf numFmtId="0" fontId="7" fillId="2" borderId="6">
      <alignment horizontal="center" wrapText="1"/>
    </xf>
    <xf numFmtId="0" fontId="3" fillId="3" borderId="0">
      <alignment horizontal="right" vertical="top" wrapText="1"/>
    </xf>
    <xf numFmtId="0" fontId="7" fillId="5" borderId="8"/>
    <xf numFmtId="0" fontId="3" fillId="6" borderId="9">
      <alignment horizontal="right" vertical="top" wrapText="1"/>
    </xf>
    <xf numFmtId="0" fontId="11" fillId="2" borderId="0">
      <alignment horizontal="center"/>
    </xf>
    <xf numFmtId="0" fontId="12" fillId="2" borderId="0">
      <alignment horizontal="center" vertical="center"/>
    </xf>
    <xf numFmtId="0" fontId="1" fillId="7" borderId="0">
      <alignment horizontal="center" wrapText="1"/>
    </xf>
    <xf numFmtId="165" fontId="13" fillId="0" borderId="0" applyFont="0" applyFill="0" applyBorder="0" applyAlignment="0" applyProtection="0"/>
    <xf numFmtId="164" fontId="1" fillId="0" borderId="0" applyFont="0" applyFill="0" applyBorder="0" applyAlignment="0" applyProtection="0"/>
    <xf numFmtId="0" fontId="10" fillId="4" borderId="8" applyBorder="0">
      <protection locked="0"/>
    </xf>
    <xf numFmtId="0" fontId="14" fillId="4" borderId="8">
      <protection locked="0"/>
    </xf>
    <xf numFmtId="0" fontId="1" fillId="4" borderId="1"/>
    <xf numFmtId="0" fontId="1" fillId="2" borderId="0"/>
    <xf numFmtId="0" fontId="9" fillId="2" borderId="1">
      <alignment horizontal="left"/>
    </xf>
    <xf numFmtId="0" fontId="3" fillId="3" borderId="0">
      <alignment horizontal="right" vertical="top" wrapText="1"/>
    </xf>
    <xf numFmtId="0" fontId="15" fillId="0" borderId="10" applyNumberFormat="0" applyAlignment="0" applyProtection="0">
      <alignment horizontal="left" vertical="center"/>
    </xf>
    <xf numFmtId="0" fontId="15" fillId="0" borderId="3">
      <alignment horizontal="left" vertical="center"/>
    </xf>
    <xf numFmtId="0" fontId="6" fillId="7" borderId="0">
      <alignment horizontal="center"/>
    </xf>
    <xf numFmtId="0" fontId="1" fillId="2" borderId="1">
      <alignment horizontal="centerContinuous" wrapText="1"/>
    </xf>
    <xf numFmtId="0" fontId="16" fillId="8" borderId="0">
      <alignment horizontal="center" wrapText="1"/>
    </xf>
    <xf numFmtId="0" fontId="1" fillId="2" borderId="1">
      <alignment horizontal="centerContinuous" wrapText="1"/>
    </xf>
    <xf numFmtId="0" fontId="7" fillId="2" borderId="7"/>
    <xf numFmtId="0" fontId="7" fillId="2" borderId="5"/>
    <xf numFmtId="0" fontId="1" fillId="0" borderId="0"/>
    <xf numFmtId="9" fontId="1" fillId="0" borderId="0" applyFont="0" applyFill="0" applyBorder="0" applyAlignment="0" applyProtection="0"/>
    <xf numFmtId="0" fontId="12" fillId="2" borderId="0">
      <alignment horizontal="right"/>
    </xf>
    <xf numFmtId="0" fontId="17" fillId="8" borderId="0">
      <alignment horizontal="center"/>
    </xf>
    <xf numFmtId="0" fontId="18" fillId="3" borderId="1">
      <alignment horizontal="left" vertical="top" wrapText="1"/>
    </xf>
    <xf numFmtId="0" fontId="19" fillId="3" borderId="2">
      <alignment horizontal="left" vertical="top" wrapText="1"/>
    </xf>
    <xf numFmtId="0" fontId="18" fillId="3" borderId="4">
      <alignment horizontal="left" vertical="top" wrapText="1"/>
    </xf>
    <xf numFmtId="0" fontId="18" fillId="3" borderId="2">
      <alignment horizontal="left" vertical="top"/>
    </xf>
    <xf numFmtId="0" fontId="11" fillId="2" borderId="0">
      <alignment horizontal="center"/>
    </xf>
    <xf numFmtId="4" fontId="20" fillId="0" borderId="0" applyFont="0" applyFill="0" applyBorder="0" applyAlignment="0" applyProtection="0"/>
    <xf numFmtId="3" fontId="20"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8" fontId="21" fillId="0" borderId="0" applyFont="0" applyFill="0" applyBorder="0" applyAlignment="0" applyProtection="0"/>
    <xf numFmtId="169" fontId="21" fillId="0" borderId="0" applyFont="0" applyFill="0" applyBorder="0" applyAlignment="0" applyProtection="0"/>
    <xf numFmtId="9" fontId="20" fillId="0" borderId="0" applyFont="0" applyFill="0" applyBorder="0" applyAlignment="0" applyProtection="0"/>
    <xf numFmtId="0" fontId="1" fillId="0" borderId="0"/>
    <xf numFmtId="0" fontId="20" fillId="0" borderId="0"/>
    <xf numFmtId="170" fontId="20" fillId="0" borderId="0" applyFont="0" applyFill="0" applyBorder="0" applyAlignment="0" applyProtection="0"/>
    <xf numFmtId="170" fontId="20" fillId="0" borderId="0" applyFont="0" applyFill="0" applyBorder="0" applyAlignment="0" applyProtection="0"/>
    <xf numFmtId="0" fontId="22" fillId="0" borderId="0"/>
    <xf numFmtId="0" fontId="3" fillId="3" borderId="0">
      <alignment horizontal="right" vertical="top" wrapText="1"/>
    </xf>
    <xf numFmtId="0" fontId="10" fillId="4" borderId="8" applyBorder="0">
      <protection locked="0"/>
    </xf>
    <xf numFmtId="0" fontId="10" fillId="4" borderId="8" applyBorder="0">
      <protection locked="0"/>
    </xf>
    <xf numFmtId="0" fontId="10" fillId="4" borderId="8" applyBorder="0">
      <protection locked="0"/>
    </xf>
    <xf numFmtId="0" fontId="10" fillId="4" borderId="8" applyBorder="0">
      <protection locked="0"/>
    </xf>
    <xf numFmtId="0" fontId="3" fillId="3" borderId="0">
      <alignment horizontal="right" vertical="top" wrapText="1"/>
    </xf>
    <xf numFmtId="0" fontId="13" fillId="0" borderId="0"/>
    <xf numFmtId="0" fontId="27" fillId="0" borderId="0"/>
    <xf numFmtId="0" fontId="7" fillId="0" borderId="13"/>
    <xf numFmtId="0" fontId="13" fillId="0" borderId="0"/>
    <xf numFmtId="0" fontId="13" fillId="0" borderId="0"/>
    <xf numFmtId="0" fontId="1" fillId="0" borderId="0"/>
    <xf numFmtId="0" fontId="35" fillId="0" borderId="0"/>
    <xf numFmtId="0" fontId="36" fillId="20" borderId="13"/>
    <xf numFmtId="0" fontId="7" fillId="2" borderId="13"/>
    <xf numFmtId="0" fontId="18" fillId="3" borderId="16">
      <alignment horizontal="left" vertical="top"/>
    </xf>
    <xf numFmtId="0" fontId="19" fillId="3" borderId="16">
      <alignment horizontal="left" vertical="top" wrapText="1"/>
    </xf>
    <xf numFmtId="0" fontId="13" fillId="0" borderId="0"/>
    <xf numFmtId="0" fontId="35" fillId="0" borderId="0"/>
    <xf numFmtId="0" fontId="7" fillId="2" borderId="6">
      <alignment horizontal="center" wrapText="1"/>
    </xf>
    <xf numFmtId="0" fontId="7" fillId="2" borderId="17">
      <alignment horizontal="center" wrapText="1"/>
    </xf>
    <xf numFmtId="0" fontId="1" fillId="0" borderId="0"/>
    <xf numFmtId="0" fontId="36" fillId="20" borderId="13"/>
    <xf numFmtId="0" fontId="7" fillId="2" borderId="13"/>
    <xf numFmtId="0" fontId="27" fillId="0" borderId="0"/>
    <xf numFmtId="0" fontId="37" fillId="0" borderId="0" applyNumberFormat="0" applyFill="0" applyBorder="0" applyAlignment="0" applyProtection="0">
      <alignment vertical="top"/>
      <protection locked="0"/>
    </xf>
    <xf numFmtId="0" fontId="27" fillId="0" borderId="0"/>
    <xf numFmtId="0" fontId="27" fillId="0" borderId="0"/>
    <xf numFmtId="0" fontId="7" fillId="2" borderId="6">
      <alignment horizontal="center" wrapText="1"/>
    </xf>
    <xf numFmtId="0" fontId="7" fillId="2" borderId="6">
      <alignment horizontal="center" wrapText="1"/>
    </xf>
    <xf numFmtId="0" fontId="27" fillId="0" borderId="0"/>
    <xf numFmtId="0" fontId="27" fillId="0" borderId="0"/>
    <xf numFmtId="0" fontId="35" fillId="0" borderId="0"/>
    <xf numFmtId="0" fontId="1" fillId="0" borderId="0"/>
    <xf numFmtId="0" fontId="1" fillId="0" borderId="0"/>
    <xf numFmtId="0" fontId="38" fillId="0" borderId="0"/>
    <xf numFmtId="0" fontId="7" fillId="2" borderId="17">
      <alignment horizontal="center" wrapText="1"/>
    </xf>
    <xf numFmtId="0" fontId="7" fillId="2" borderId="17">
      <alignment horizontal="center" wrapText="1"/>
    </xf>
    <xf numFmtId="0" fontId="7" fillId="2" borderId="17">
      <alignment horizontal="center" wrapText="1"/>
    </xf>
    <xf numFmtId="43" fontId="1" fillId="0" borderId="0" applyFont="0" applyFill="0" applyBorder="0" applyAlignment="0" applyProtection="0"/>
    <xf numFmtId="0" fontId="7" fillId="2" borderId="18"/>
    <xf numFmtId="0" fontId="1" fillId="0" borderId="0"/>
    <xf numFmtId="0" fontId="39" fillId="0" borderId="0" applyNumberFormat="0" applyFill="0" applyBorder="0" applyAlignment="0" applyProtection="0"/>
    <xf numFmtId="0" fontId="42" fillId="0" borderId="0"/>
    <xf numFmtId="0" fontId="7" fillId="2" borderId="19">
      <alignment wrapText="1"/>
    </xf>
    <xf numFmtId="0" fontId="15" fillId="0" borderId="19">
      <alignment horizontal="left" vertical="center"/>
    </xf>
    <xf numFmtId="0" fontId="18" fillId="3" borderId="20">
      <alignment horizontal="left" vertical="top" wrapText="1"/>
    </xf>
    <xf numFmtId="0" fontId="1" fillId="0" borderId="0"/>
    <xf numFmtId="0" fontId="27" fillId="0" borderId="0"/>
    <xf numFmtId="0" fontId="48" fillId="0" borderId="0"/>
    <xf numFmtId="0" fontId="36" fillId="20" borderId="28"/>
    <xf numFmtId="0" fontId="49" fillId="0" borderId="0" applyNumberFormat="0" applyFill="0" applyBorder="0" applyAlignment="0" applyProtection="0"/>
    <xf numFmtId="0" fontId="7" fillId="2" borderId="28"/>
    <xf numFmtId="0" fontId="18" fillId="3" borderId="29">
      <alignment horizontal="left" vertical="top"/>
    </xf>
    <xf numFmtId="0" fontId="19" fillId="3" borderId="29">
      <alignment horizontal="left" vertical="top" wrapText="1"/>
    </xf>
    <xf numFmtId="0" fontId="7" fillId="0" borderId="28"/>
    <xf numFmtId="0" fontId="7" fillId="0" borderId="28"/>
    <xf numFmtId="0" fontId="36" fillId="20" borderId="28"/>
    <xf numFmtId="0" fontId="7" fillId="2" borderId="28"/>
    <xf numFmtId="0" fontId="39" fillId="0" borderId="0" applyNumberFormat="0" applyFill="0" applyBorder="0" applyAlignment="0" applyProtection="0"/>
    <xf numFmtId="0" fontId="7" fillId="0" borderId="1"/>
    <xf numFmtId="0" fontId="5" fillId="0" borderId="0"/>
    <xf numFmtId="0" fontId="7" fillId="2" borderId="1"/>
    <xf numFmtId="0" fontId="19" fillId="3" borderId="39">
      <alignment horizontal="left" vertical="top" wrapText="1"/>
    </xf>
    <xf numFmtId="0" fontId="18" fillId="3" borderId="39">
      <alignment horizontal="left" vertical="top"/>
    </xf>
    <xf numFmtId="0" fontId="36" fillId="20" borderId="1"/>
    <xf numFmtId="0" fontId="36" fillId="20" borderId="1"/>
    <xf numFmtId="0" fontId="16" fillId="7" borderId="0"/>
    <xf numFmtId="0" fontId="19" fillId="3" borderId="43">
      <alignment horizontal="left" vertical="top" wrapText="1"/>
    </xf>
    <xf numFmtId="0" fontId="18" fillId="3" borderId="43">
      <alignment horizontal="left" vertical="top"/>
    </xf>
    <xf numFmtId="0" fontId="7" fillId="2" borderId="44">
      <alignment wrapText="1"/>
    </xf>
    <xf numFmtId="0" fontId="15" fillId="0" borderId="44">
      <alignment horizontal="left" vertical="center"/>
    </xf>
    <xf numFmtId="0" fontId="18" fillId="3" borderId="42">
      <alignment horizontal="left" vertical="top" wrapText="1"/>
    </xf>
    <xf numFmtId="0" fontId="7" fillId="0" borderId="45"/>
    <xf numFmtId="0" fontId="36" fillId="20" borderId="45"/>
    <xf numFmtId="0" fontId="7" fillId="2" borderId="45"/>
    <xf numFmtId="0" fontId="18" fillId="3" borderId="43">
      <alignment horizontal="left" vertical="top"/>
    </xf>
    <xf numFmtId="0" fontId="19" fillId="3" borderId="43">
      <alignment horizontal="left" vertical="top" wrapText="1"/>
    </xf>
    <xf numFmtId="0" fontId="36" fillId="20" borderId="45"/>
    <xf numFmtId="0" fontId="7" fillId="2" borderId="45"/>
    <xf numFmtId="0" fontId="7" fillId="2" borderId="44">
      <alignment wrapText="1"/>
    </xf>
    <xf numFmtId="0" fontId="15" fillId="0" borderId="44">
      <alignment horizontal="left" vertical="center"/>
    </xf>
    <xf numFmtId="0" fontId="18" fillId="3" borderId="42">
      <alignment horizontal="left" vertical="top" wrapText="1"/>
    </xf>
    <xf numFmtId="0" fontId="36" fillId="20" borderId="45"/>
    <xf numFmtId="0" fontId="7" fillId="2" borderId="45"/>
    <xf numFmtId="0" fontId="18" fillId="3" borderId="43">
      <alignment horizontal="left" vertical="top"/>
    </xf>
    <xf numFmtId="0" fontId="19" fillId="3" borderId="43">
      <alignment horizontal="left" vertical="top" wrapText="1"/>
    </xf>
    <xf numFmtId="0" fontId="7" fillId="0" borderId="45"/>
    <xf numFmtId="0" fontId="7" fillId="0" borderId="45"/>
    <xf numFmtId="0" fontId="36" fillId="20" borderId="45"/>
    <xf numFmtId="0" fontId="7" fillId="2" borderId="45"/>
    <xf numFmtId="0" fontId="19" fillId="3" borderId="43">
      <alignment horizontal="left" vertical="top" wrapText="1"/>
    </xf>
    <xf numFmtId="0" fontId="18" fillId="3" borderId="43">
      <alignment horizontal="left" vertical="top"/>
    </xf>
    <xf numFmtId="0" fontId="1" fillId="4" borderId="45"/>
    <xf numFmtId="0" fontId="9" fillId="2" borderId="45">
      <alignment horizontal="left"/>
    </xf>
    <xf numFmtId="0" fontId="1" fillId="2" borderId="45">
      <alignment horizontal="centerContinuous" wrapText="1"/>
    </xf>
    <xf numFmtId="0" fontId="18" fillId="3" borderId="45">
      <alignment horizontal="left" vertical="top" wrapText="1"/>
    </xf>
    <xf numFmtId="0" fontId="7" fillId="0" borderId="45"/>
    <xf numFmtId="0" fontId="7" fillId="2" borderId="45"/>
    <xf numFmtId="0" fontId="36" fillId="20" borderId="45"/>
    <xf numFmtId="0" fontId="36" fillId="20" borderId="45"/>
    <xf numFmtId="0" fontId="13" fillId="0" borderId="0"/>
    <xf numFmtId="0" fontId="27" fillId="0" borderId="0"/>
    <xf numFmtId="0" fontId="13" fillId="0" borderId="0"/>
    <xf numFmtId="0" fontId="27" fillId="0" borderId="0"/>
    <xf numFmtId="0" fontId="27" fillId="0" borderId="0"/>
    <xf numFmtId="0" fontId="1" fillId="0" borderId="0"/>
  </cellStyleXfs>
  <cellXfs count="530">
    <xf numFmtId="0" fontId="0" fillId="0" borderId="0" xfId="0"/>
    <xf numFmtId="0" fontId="33" fillId="16" borderId="22" xfId="0" applyFont="1" applyFill="1" applyBorder="1" applyAlignment="1" applyProtection="1">
      <alignment horizontal="center"/>
      <protection locked="0"/>
    </xf>
    <xf numFmtId="0" fontId="33" fillId="17" borderId="22" xfId="0" applyFont="1" applyFill="1" applyBorder="1" applyAlignment="1" applyProtection="1">
      <alignment horizontal="left"/>
      <protection locked="0"/>
    </xf>
    <xf numFmtId="0" fontId="33" fillId="10" borderId="22" xfId="4" applyFont="1" applyFill="1" applyBorder="1" applyAlignment="1" applyProtection="1">
      <alignment horizontal="left"/>
      <protection locked="0"/>
    </xf>
    <xf numFmtId="0" fontId="0" fillId="11" borderId="0" xfId="0" applyFill="1" applyProtection="1">
      <protection locked="0"/>
    </xf>
    <xf numFmtId="0" fontId="54" fillId="15" borderId="0" xfId="0" applyFont="1" applyFill="1" applyProtection="1">
      <protection locked="0"/>
    </xf>
    <xf numFmtId="0" fontId="54" fillId="15" borderId="0" xfId="65" applyFont="1" applyFill="1" applyProtection="1">
      <protection locked="0"/>
    </xf>
    <xf numFmtId="0" fontId="55" fillId="15" borderId="0" xfId="0" applyFont="1" applyFill="1" applyProtection="1">
      <protection locked="0"/>
    </xf>
    <xf numFmtId="0" fontId="54" fillId="0" borderId="0" xfId="0" applyFont="1" applyProtection="1">
      <protection locked="0"/>
    </xf>
    <xf numFmtId="49" fontId="56" fillId="0" borderId="0" xfId="34" applyNumberFormat="1" applyFont="1" applyProtection="1">
      <protection locked="0"/>
    </xf>
    <xf numFmtId="0" fontId="54" fillId="10" borderId="0" xfId="65" applyFont="1" applyFill="1" applyProtection="1">
      <protection locked="0"/>
    </xf>
    <xf numFmtId="0" fontId="54" fillId="0" borderId="0" xfId="65" applyFont="1" applyProtection="1">
      <protection locked="0"/>
    </xf>
    <xf numFmtId="0" fontId="33" fillId="10" borderId="22" xfId="0" applyFont="1" applyFill="1" applyBorder="1" applyAlignment="1" applyProtection="1">
      <alignment horizontal="left"/>
      <protection locked="0"/>
    </xf>
    <xf numFmtId="0" fontId="54" fillId="0" borderId="0" xfId="61" applyFont="1" applyProtection="1">
      <protection locked="0"/>
    </xf>
    <xf numFmtId="0" fontId="54" fillId="0" borderId="0" xfId="61" applyFont="1" applyAlignment="1" applyProtection="1">
      <alignment horizontal="left"/>
      <protection locked="0"/>
    </xf>
    <xf numFmtId="0" fontId="59" fillId="0" borderId="0" xfId="61" applyFont="1" applyFill="1" applyProtection="1">
      <protection locked="0"/>
    </xf>
    <xf numFmtId="0" fontId="54" fillId="10" borderId="0" xfId="61" applyFont="1" applyFill="1" applyProtection="1">
      <protection locked="0"/>
    </xf>
    <xf numFmtId="0" fontId="55" fillId="10" borderId="0" xfId="0" applyFont="1" applyFill="1" applyProtection="1">
      <protection locked="0"/>
    </xf>
    <xf numFmtId="0" fontId="1" fillId="0" borderId="0" xfId="102" applyFont="1" applyProtection="1">
      <protection locked="0"/>
    </xf>
    <xf numFmtId="0" fontId="1" fillId="18" borderId="0" xfId="102" applyFont="1" applyFill="1" applyProtection="1">
      <protection locked="0"/>
    </xf>
    <xf numFmtId="0" fontId="32" fillId="15" borderId="0" xfId="0" applyFont="1" applyFill="1" applyBorder="1" applyAlignment="1" applyProtection="1">
      <alignment horizontal="right"/>
      <protection locked="0"/>
    </xf>
    <xf numFmtId="0" fontId="33" fillId="10" borderId="22" xfId="4" applyNumberFormat="1" applyFont="1" applyFill="1" applyBorder="1" applyAlignment="1" applyProtection="1">
      <alignment horizontal="right"/>
      <protection locked="0"/>
    </xf>
    <xf numFmtId="0" fontId="30" fillId="0" borderId="0" xfId="0" applyFont="1" applyFill="1" applyBorder="1" applyAlignment="1" applyProtection="1">
      <protection locked="0"/>
    </xf>
    <xf numFmtId="0" fontId="30" fillId="0" borderId="0" xfId="0" applyFont="1" applyFill="1" applyBorder="1" applyAlignment="1" applyProtection="1">
      <alignment horizontal="right"/>
      <protection locked="0"/>
    </xf>
    <xf numFmtId="0" fontId="1" fillId="0" borderId="0" xfId="102" applyFont="1" applyFill="1" applyProtection="1">
      <protection locked="0"/>
    </xf>
    <xf numFmtId="0" fontId="1" fillId="15" borderId="0" xfId="102" applyFont="1" applyFill="1" applyProtection="1">
      <protection locked="0"/>
    </xf>
    <xf numFmtId="0" fontId="1" fillId="0" borderId="0" xfId="66" applyFont="1" applyProtection="1">
      <protection locked="0"/>
    </xf>
    <xf numFmtId="49" fontId="1" fillId="0" borderId="0" xfId="66" applyNumberFormat="1" applyFont="1" applyProtection="1">
      <protection locked="0"/>
    </xf>
    <xf numFmtId="0" fontId="1" fillId="18" borderId="0" xfId="66" applyFont="1" applyFill="1" applyProtection="1">
      <protection locked="0"/>
    </xf>
    <xf numFmtId="0" fontId="1" fillId="0" borderId="0" xfId="96" applyProtection="1">
      <protection locked="0"/>
    </xf>
    <xf numFmtId="0" fontId="1" fillId="15" borderId="0" xfId="96" applyFont="1" applyFill="1" applyProtection="1">
      <protection locked="0"/>
    </xf>
    <xf numFmtId="0" fontId="1" fillId="15" borderId="0" xfId="96" applyFont="1" applyFill="1" applyAlignment="1" applyProtection="1">
      <alignment horizontal="right"/>
      <protection locked="0"/>
    </xf>
    <xf numFmtId="0" fontId="1" fillId="21" borderId="0" xfId="66" applyFont="1" applyFill="1" applyProtection="1">
      <protection locked="0"/>
    </xf>
    <xf numFmtId="0" fontId="1" fillId="0" borderId="0" xfId="96" applyFill="1" applyProtection="1">
      <protection locked="0"/>
    </xf>
    <xf numFmtId="0" fontId="1" fillId="0" borderId="0" xfId="96" applyFont="1" applyFill="1" applyProtection="1">
      <protection locked="0"/>
    </xf>
    <xf numFmtId="0" fontId="33" fillId="14" borderId="22" xfId="0" applyNumberFormat="1" applyFont="1" applyFill="1" applyBorder="1" applyAlignment="1" applyProtection="1">
      <alignment horizontal="right"/>
      <protection locked="0"/>
    </xf>
    <xf numFmtId="0" fontId="33" fillId="10" borderId="22" xfId="10" applyNumberFormat="1" applyFont="1" applyFill="1" applyBorder="1" applyAlignment="1" applyProtection="1">
      <alignment horizontal="right"/>
      <protection locked="0"/>
    </xf>
    <xf numFmtId="0" fontId="30" fillId="10" borderId="0" xfId="0" applyFont="1" applyFill="1" applyBorder="1" applyAlignment="1" applyProtection="1">
      <protection locked="0"/>
    </xf>
    <xf numFmtId="0" fontId="30" fillId="10" borderId="0" xfId="0" applyFont="1" applyFill="1" applyBorder="1" applyAlignment="1" applyProtection="1">
      <alignment horizontal="right"/>
      <protection locked="0"/>
    </xf>
    <xf numFmtId="0" fontId="32" fillId="10" borderId="0" xfId="0" applyFont="1" applyFill="1" applyBorder="1" applyAlignment="1" applyProtection="1">
      <alignment horizontal="right"/>
      <protection locked="0"/>
    </xf>
    <xf numFmtId="0" fontId="1" fillId="18" borderId="0" xfId="66" applyFont="1" applyFill="1" applyAlignment="1" applyProtection="1">
      <alignment horizontal="right"/>
      <protection locked="0"/>
    </xf>
    <xf numFmtId="0" fontId="1" fillId="21" borderId="0" xfId="96" applyFill="1" applyAlignment="1" applyProtection="1">
      <alignment horizontal="right"/>
      <protection locked="0"/>
    </xf>
    <xf numFmtId="0" fontId="54" fillId="0" borderId="0" xfId="61" applyFont="1" applyFill="1" applyProtection="1">
      <protection locked="0"/>
    </xf>
    <xf numFmtId="0" fontId="1" fillId="15" borderId="0" xfId="104" applyFont="1" applyFill="1" applyProtection="1">
      <protection locked="0"/>
    </xf>
    <xf numFmtId="0" fontId="25" fillId="19" borderId="0" xfId="96" applyFont="1" applyFill="1" applyProtection="1">
      <protection locked="0"/>
    </xf>
    <xf numFmtId="0" fontId="66" fillId="0" borderId="0" xfId="102" applyFont="1" applyProtection="1">
      <protection locked="0"/>
    </xf>
    <xf numFmtId="1" fontId="1" fillId="15" borderId="0" xfId="96" applyNumberFormat="1" applyFont="1" applyFill="1" applyProtection="1">
      <protection locked="0"/>
    </xf>
    <xf numFmtId="1" fontId="1" fillId="15" borderId="0" xfId="96" applyNumberFormat="1" applyFont="1" applyFill="1" applyAlignment="1" applyProtection="1">
      <protection locked="0"/>
    </xf>
    <xf numFmtId="0" fontId="1" fillId="15" borderId="0" xfId="104" applyFont="1" applyFill="1" applyAlignment="1" applyProtection="1">
      <alignment horizontal="right"/>
      <protection locked="0"/>
    </xf>
    <xf numFmtId="0" fontId="25" fillId="19" borderId="0" xfId="96" applyFont="1" applyFill="1" applyAlignment="1" applyProtection="1">
      <alignment horizontal="right"/>
      <protection locked="0"/>
    </xf>
    <xf numFmtId="0" fontId="33" fillId="10" borderId="22" xfId="10" applyFont="1" applyFill="1" applyBorder="1" applyAlignment="1" applyProtection="1">
      <alignment horizontal="center"/>
      <protection locked="0"/>
    </xf>
    <xf numFmtId="0" fontId="33" fillId="10" borderId="22" xfId="10" applyFont="1" applyFill="1" applyBorder="1" applyAlignment="1" applyProtection="1">
      <alignment horizontal="left"/>
      <protection locked="0"/>
    </xf>
    <xf numFmtId="0" fontId="54" fillId="0" borderId="0" xfId="61" applyFont="1" applyAlignment="1" applyProtection="1">
      <alignment horizontal="right"/>
      <protection locked="0"/>
    </xf>
    <xf numFmtId="0" fontId="75" fillId="0" borderId="56" xfId="159" applyFont="1" applyBorder="1" applyProtection="1">
      <protection locked="0"/>
    </xf>
    <xf numFmtId="0" fontId="51" fillId="11" borderId="0" xfId="0" applyFont="1" applyFill="1" applyAlignment="1" applyProtection="1">
      <alignment vertical="center"/>
      <protection locked="0"/>
    </xf>
    <xf numFmtId="0" fontId="51" fillId="11" borderId="0" xfId="0" applyFont="1" applyFill="1" applyBorder="1" applyAlignment="1" applyProtection="1">
      <alignment vertical="center"/>
      <protection locked="0"/>
    </xf>
    <xf numFmtId="0" fontId="56" fillId="15" borderId="0" xfId="0" applyFont="1" applyFill="1" applyAlignment="1" applyProtection="1">
      <alignment horizontal="center" vertical="center" textRotation="90"/>
      <protection locked="0"/>
    </xf>
    <xf numFmtId="0" fontId="25" fillId="11" borderId="0" xfId="0" applyFont="1" applyFill="1" applyBorder="1" applyAlignment="1" applyProtection="1">
      <alignment horizontal="center" vertical="center" wrapText="1"/>
      <protection locked="0"/>
    </xf>
    <xf numFmtId="0" fontId="65" fillId="15" borderId="0" xfId="8" applyFont="1" applyFill="1" applyBorder="1" applyAlignment="1" applyProtection="1">
      <alignment horizontal="left" vertical="center" indent="1"/>
      <protection locked="0"/>
    </xf>
    <xf numFmtId="0" fontId="25" fillId="15" borderId="0" xfId="8" applyFont="1" applyFill="1" applyBorder="1" applyAlignment="1" applyProtection="1">
      <alignment horizontal="left" vertical="center" indent="1"/>
      <protection locked="0"/>
    </xf>
    <xf numFmtId="0" fontId="65" fillId="15" borderId="0" xfId="8" applyFont="1" applyFill="1" applyBorder="1" applyAlignment="1" applyProtection="1">
      <alignment horizontal="center" vertical="center"/>
      <protection locked="0"/>
    </xf>
    <xf numFmtId="0" fontId="39" fillId="15" borderId="0" xfId="114" applyFill="1" applyBorder="1" applyAlignment="1" applyProtection="1">
      <alignment horizontal="left" vertical="center" indent="1"/>
      <protection locked="0"/>
    </xf>
    <xf numFmtId="0" fontId="57" fillId="15" borderId="0" xfId="8" applyFont="1" applyFill="1" applyBorder="1" applyAlignment="1" applyProtection="1">
      <alignment horizontal="left" vertical="center" indent="4"/>
      <protection locked="0"/>
    </xf>
    <xf numFmtId="0" fontId="64" fillId="11" borderId="0" xfId="0" applyFont="1" applyFill="1" applyBorder="1" applyAlignment="1" applyProtection="1">
      <alignment vertical="center"/>
      <protection locked="0"/>
    </xf>
    <xf numFmtId="0" fontId="44" fillId="11" borderId="0" xfId="0" applyFont="1" applyFill="1" applyBorder="1" applyAlignment="1" applyProtection="1">
      <alignment vertical="center"/>
      <protection locked="0"/>
    </xf>
    <xf numFmtId="0" fontId="25" fillId="11" borderId="0" xfId="0" applyFont="1" applyFill="1" applyBorder="1" applyAlignment="1" applyProtection="1">
      <alignment horizontal="left" vertical="center" wrapText="1" indent="1"/>
      <protection locked="0"/>
    </xf>
    <xf numFmtId="0" fontId="65" fillId="11" borderId="0" xfId="0" applyFont="1" applyFill="1" applyBorder="1" applyAlignment="1" applyProtection="1">
      <alignment horizontal="left" vertical="center" wrapText="1" indent="1"/>
      <protection locked="0"/>
    </xf>
    <xf numFmtId="0" fontId="56" fillId="11" borderId="0" xfId="0" applyFont="1" applyFill="1" applyBorder="1" applyAlignment="1" applyProtection="1">
      <alignment horizontal="left" vertical="center"/>
      <protection locked="0"/>
    </xf>
    <xf numFmtId="0" fontId="30" fillId="11" borderId="0" xfId="0" applyFont="1" applyFill="1" applyBorder="1" applyAlignment="1" applyProtection="1">
      <alignment horizontal="left" vertical="center"/>
      <protection locked="0"/>
    </xf>
    <xf numFmtId="0" fontId="65" fillId="15" borderId="0" xfId="8" applyFont="1" applyFill="1" applyBorder="1" applyAlignment="1" applyProtection="1">
      <alignment horizontal="left" vertical="center" wrapText="1" indent="1"/>
      <protection locked="0"/>
    </xf>
    <xf numFmtId="0" fontId="25" fillId="15" borderId="0" xfId="8" applyFont="1" applyFill="1" applyBorder="1" applyAlignment="1" applyProtection="1">
      <alignment horizontal="left" vertical="center" wrapText="1" indent="1"/>
      <protection locked="0"/>
    </xf>
    <xf numFmtId="0" fontId="56" fillId="15" borderId="0" xfId="0" applyFont="1" applyFill="1" applyBorder="1" applyAlignment="1" applyProtection="1">
      <alignment vertical="center" wrapText="1"/>
      <protection locked="0"/>
    </xf>
    <xf numFmtId="0" fontId="30" fillId="15" borderId="0" xfId="0" applyFont="1" applyFill="1" applyBorder="1" applyAlignment="1" applyProtection="1">
      <alignment vertical="center" wrapText="1"/>
      <protection locked="0"/>
    </xf>
    <xf numFmtId="0" fontId="57" fillId="15" borderId="0" xfId="8" applyFont="1" applyFill="1" applyBorder="1" applyAlignment="1" applyProtection="1">
      <alignment horizontal="left" vertical="center" indent="2"/>
      <protection locked="0"/>
    </xf>
    <xf numFmtId="0" fontId="56" fillId="10" borderId="0" xfId="0" applyFont="1" applyFill="1" applyAlignment="1" applyProtection="1">
      <alignment horizontal="center" vertical="center" textRotation="90"/>
      <protection locked="0"/>
    </xf>
    <xf numFmtId="0" fontId="32" fillId="0" borderId="0" xfId="0" applyFont="1" applyFill="1" applyProtection="1">
      <protection locked="0"/>
    </xf>
    <xf numFmtId="0" fontId="1" fillId="0" borderId="0" xfId="96" applyFont="1" applyProtection="1">
      <protection locked="0"/>
    </xf>
    <xf numFmtId="0" fontId="1" fillId="18" borderId="0" xfId="66" applyNumberFormat="1" applyFont="1" applyFill="1" applyAlignment="1" applyProtection="1">
      <alignment horizontal="right"/>
      <protection locked="0"/>
    </xf>
    <xf numFmtId="0" fontId="33" fillId="10" borderId="25" xfId="4" applyFont="1" applyFill="1" applyBorder="1" applyAlignment="1" applyProtection="1">
      <alignment horizontal="left"/>
      <protection locked="0"/>
    </xf>
    <xf numFmtId="0" fontId="56" fillId="15" borderId="0" xfId="0" applyFont="1" applyFill="1" applyAlignment="1" applyProtection="1">
      <alignment horizontal="center" vertical="center"/>
      <protection locked="0"/>
    </xf>
    <xf numFmtId="0" fontId="65" fillId="11" borderId="0" xfId="0" applyFont="1" applyFill="1" applyBorder="1" applyAlignment="1" applyProtection="1">
      <alignment horizontal="center" vertical="center" wrapText="1"/>
      <protection locked="0"/>
    </xf>
    <xf numFmtId="0" fontId="56" fillId="15" borderId="0" xfId="61" applyFont="1" applyFill="1" applyBorder="1" applyAlignment="1" applyProtection="1">
      <alignment horizontal="center" vertical="center" wrapText="1"/>
      <protection locked="0"/>
    </xf>
    <xf numFmtId="0" fontId="30" fillId="11" borderId="0" xfId="61" applyFont="1" applyFill="1" applyBorder="1" applyAlignment="1" applyProtection="1">
      <alignment horizontal="left" vertical="center" wrapText="1" indent="1"/>
      <protection locked="0"/>
    </xf>
    <xf numFmtId="0" fontId="56" fillId="11" borderId="0" xfId="61" applyFont="1" applyFill="1" applyBorder="1" applyAlignment="1" applyProtection="1">
      <alignment horizontal="center" vertical="center" wrapText="1"/>
      <protection locked="0"/>
    </xf>
    <xf numFmtId="0" fontId="32" fillId="11" borderId="0" xfId="61" applyFont="1" applyFill="1" applyBorder="1" applyAlignment="1" applyProtection="1">
      <alignment horizontal="center" vertical="center" wrapText="1"/>
      <protection locked="0"/>
    </xf>
    <xf numFmtId="0" fontId="30" fillId="11" borderId="0" xfId="61" applyFont="1" applyFill="1" applyBorder="1" applyAlignment="1" applyProtection="1">
      <alignment horizontal="center" vertical="center" wrapText="1"/>
      <protection locked="0"/>
    </xf>
    <xf numFmtId="0" fontId="33" fillId="11" borderId="33" xfId="4" applyFont="1" applyFill="1" applyBorder="1" applyAlignment="1" applyProtection="1">
      <alignment horizontal="left"/>
      <protection locked="0"/>
    </xf>
    <xf numFmtId="0" fontId="30" fillId="15" borderId="0" xfId="0" applyFont="1" applyFill="1" applyBorder="1" applyAlignment="1" applyProtection="1">
      <alignment horizontal="left" vertical="center" indent="1"/>
      <protection locked="0"/>
    </xf>
    <xf numFmtId="0" fontId="33" fillId="21" borderId="0" xfId="4" applyFont="1" applyFill="1" applyBorder="1" applyAlignment="1" applyProtection="1">
      <alignment horizontal="center"/>
      <protection locked="0"/>
    </xf>
    <xf numFmtId="0" fontId="56" fillId="21" borderId="0" xfId="0" applyFont="1" applyFill="1" applyAlignment="1" applyProtection="1">
      <alignment horizontal="center" vertical="center"/>
      <protection locked="0"/>
    </xf>
    <xf numFmtId="0" fontId="56" fillId="21" borderId="0" xfId="61" applyFont="1" applyFill="1" applyBorder="1" applyAlignment="1" applyProtection="1">
      <alignment horizontal="center" vertical="center" wrapText="1"/>
      <protection locked="0"/>
    </xf>
    <xf numFmtId="0" fontId="56" fillId="21" borderId="37" xfId="61" applyFont="1" applyFill="1" applyBorder="1" applyAlignment="1" applyProtection="1">
      <alignment horizontal="center" vertical="center" wrapText="1"/>
      <protection locked="0"/>
    </xf>
    <xf numFmtId="0" fontId="64" fillId="15" borderId="0" xfId="0" applyFont="1" applyFill="1" applyAlignment="1" applyProtection="1">
      <alignment vertical="center"/>
      <protection locked="0"/>
    </xf>
    <xf numFmtId="0" fontId="56" fillId="21" borderId="0" xfId="61" applyFont="1" applyFill="1" applyBorder="1" applyAlignment="1" applyProtection="1">
      <alignment horizontal="right" vertical="center" indent="1"/>
      <protection locked="0"/>
    </xf>
    <xf numFmtId="0" fontId="30" fillId="21" borderId="0" xfId="0" applyFont="1" applyFill="1" applyBorder="1" applyAlignment="1" applyProtection="1">
      <alignment horizontal="center" vertical="center" wrapText="1"/>
      <protection locked="0"/>
    </xf>
    <xf numFmtId="0" fontId="56" fillId="21" borderId="0" xfId="0" applyFont="1" applyFill="1" applyAlignment="1" applyProtection="1">
      <alignment horizontal="center" vertical="center" textRotation="90"/>
      <protection locked="0"/>
    </xf>
    <xf numFmtId="0" fontId="32" fillId="11" borderId="33" xfId="61" applyFont="1" applyFill="1" applyBorder="1" applyAlignment="1" applyProtection="1">
      <alignment horizontal="center" vertical="center" wrapText="1"/>
      <protection locked="0"/>
    </xf>
    <xf numFmtId="0" fontId="25" fillId="15" borderId="0" xfId="8" applyFont="1" applyFill="1" applyBorder="1" applyAlignment="1" applyProtection="1">
      <alignment horizontal="center" vertical="center"/>
      <protection locked="0"/>
    </xf>
    <xf numFmtId="0" fontId="32" fillId="15" borderId="0" xfId="0" applyFont="1" applyFill="1" applyBorder="1" applyAlignment="1" applyProtection="1">
      <alignment horizontal="center" vertical="center" wrapText="1"/>
      <protection locked="0"/>
    </xf>
    <xf numFmtId="0" fontId="30" fillId="15" borderId="0" xfId="61" applyFont="1" applyFill="1" applyBorder="1" applyAlignment="1" applyProtection="1">
      <alignment horizontal="center" vertical="center" wrapText="1"/>
      <protection locked="0"/>
    </xf>
    <xf numFmtId="0" fontId="51" fillId="15" borderId="0" xfId="0" applyFont="1" applyFill="1" applyAlignment="1" applyProtection="1">
      <alignment horizontal="left" vertical="center" indent="1"/>
      <protection locked="0"/>
    </xf>
    <xf numFmtId="0" fontId="51" fillId="15" borderId="0" xfId="0" applyFont="1" applyFill="1" applyAlignment="1" applyProtection="1">
      <alignment vertical="center"/>
      <protection locked="0"/>
    </xf>
    <xf numFmtId="0" fontId="30" fillId="0" borderId="0" xfId="0" applyFont="1" applyFill="1" applyProtection="1">
      <protection locked="0"/>
    </xf>
    <xf numFmtId="0" fontId="33" fillId="10" borderId="22" xfId="0" applyFont="1" applyFill="1" applyBorder="1" applyAlignment="1" applyProtection="1">
      <alignment horizontal="center"/>
      <protection locked="0"/>
    </xf>
    <xf numFmtId="0" fontId="80" fillId="15" borderId="0" xfId="8" applyFont="1" applyFill="1" applyBorder="1" applyAlignment="1" applyProtection="1">
      <alignment horizontal="left" vertical="center" indent="1"/>
      <protection locked="0"/>
    </xf>
    <xf numFmtId="2" fontId="33" fillId="10" borderId="22" xfId="10" applyNumberFormat="1" applyFont="1" applyFill="1" applyBorder="1" applyAlignment="1" applyProtection="1">
      <alignment horizontal="right"/>
      <protection locked="0"/>
    </xf>
    <xf numFmtId="0" fontId="24" fillId="15" borderId="0" xfId="0" applyFont="1" applyFill="1" applyProtection="1">
      <protection locked="0"/>
    </xf>
    <xf numFmtId="0" fontId="33" fillId="21" borderId="0" xfId="4" applyFont="1" applyFill="1" applyBorder="1" applyAlignment="1" applyProtection="1">
      <alignment horizontal="center" textRotation="90"/>
      <protection locked="0"/>
    </xf>
    <xf numFmtId="0" fontId="30" fillId="21" borderId="0" xfId="0" applyFont="1" applyFill="1" applyBorder="1" applyAlignment="1" applyProtection="1">
      <alignment horizontal="center" vertical="center" textRotation="90" wrapText="1"/>
      <protection locked="0"/>
    </xf>
    <xf numFmtId="0" fontId="56" fillId="21" borderId="0" xfId="61" applyFont="1" applyFill="1" applyBorder="1" applyAlignment="1" applyProtection="1">
      <alignment horizontal="right" vertical="center" textRotation="90"/>
      <protection locked="0"/>
    </xf>
    <xf numFmtId="0" fontId="30" fillId="15" borderId="0" xfId="0" applyFont="1" applyFill="1" applyBorder="1" applyAlignment="1" applyProtection="1"/>
    <xf numFmtId="0" fontId="30" fillId="15" borderId="0" xfId="0" applyFont="1" applyFill="1" applyBorder="1" applyAlignment="1" applyProtection="1">
      <alignment horizontal="right"/>
    </xf>
    <xf numFmtId="0" fontId="24" fillId="10" borderId="0" xfId="0" applyFont="1" applyFill="1" applyBorder="1" applyProtection="1"/>
    <xf numFmtId="0" fontId="24" fillId="11" borderId="0" xfId="0" applyFont="1" applyFill="1" applyBorder="1" applyProtection="1"/>
    <xf numFmtId="0" fontId="0" fillId="0" borderId="0" xfId="0" applyProtection="1"/>
    <xf numFmtId="0" fontId="0" fillId="11" borderId="0" xfId="0" applyFill="1" applyProtection="1"/>
    <xf numFmtId="0" fontId="30" fillId="11" borderId="0" xfId="0" applyFont="1" applyFill="1" applyAlignment="1" applyProtection="1">
      <alignment vertical="center" wrapText="1"/>
    </xf>
    <xf numFmtId="0" fontId="0" fillId="11" borderId="0" xfId="0" applyFont="1" applyFill="1" applyAlignment="1" applyProtection="1">
      <alignment vertical="center"/>
    </xf>
    <xf numFmtId="0" fontId="0" fillId="0" borderId="0" xfId="0" applyFont="1" applyFill="1" applyBorder="1" applyAlignment="1" applyProtection="1">
      <alignment vertical="center"/>
    </xf>
    <xf numFmtId="0" fontId="30" fillId="11" borderId="0" xfId="34" applyFont="1" applyFill="1" applyAlignment="1" applyProtection="1">
      <alignment vertical="center"/>
    </xf>
    <xf numFmtId="0" fontId="40" fillId="11" borderId="0" xfId="98" applyFont="1" applyFill="1" applyAlignment="1" applyProtection="1">
      <alignment horizontal="center" vertical="center" wrapText="1"/>
    </xf>
    <xf numFmtId="0" fontId="30" fillId="0" borderId="0" xfId="34" applyFont="1" applyFill="1" applyBorder="1" applyAlignment="1" applyProtection="1">
      <alignment vertical="center"/>
    </xf>
    <xf numFmtId="0" fontId="43" fillId="11" borderId="0" xfId="34" applyFont="1" applyFill="1" applyAlignment="1" applyProtection="1">
      <alignment vertical="center"/>
    </xf>
    <xf numFmtId="0" fontId="43" fillId="0" borderId="0" xfId="34" applyFont="1" applyFill="1" applyBorder="1" applyAlignment="1" applyProtection="1">
      <alignment vertical="center"/>
    </xf>
    <xf numFmtId="0" fontId="43" fillId="11" borderId="0" xfId="34" applyFont="1" applyFill="1" applyAlignment="1" applyProtection="1">
      <alignment horizontal="left" vertical="center"/>
    </xf>
    <xf numFmtId="0" fontId="0" fillId="11" borderId="0" xfId="0" applyFont="1" applyFill="1" applyAlignment="1" applyProtection="1">
      <alignment horizontal="left" vertical="center"/>
    </xf>
    <xf numFmtId="0" fontId="43" fillId="0" borderId="0" xfId="34" applyFont="1" applyFill="1" applyBorder="1" applyAlignment="1" applyProtection="1">
      <alignment horizontal="left" vertical="center"/>
    </xf>
    <xf numFmtId="0" fontId="30" fillId="11" borderId="0" xfId="34" applyFont="1" applyFill="1" applyAlignment="1" applyProtection="1">
      <alignment horizontal="left" vertical="center" wrapText="1"/>
    </xf>
    <xf numFmtId="0" fontId="0" fillId="0" borderId="0" xfId="0" applyAlignment="1" applyProtection="1"/>
    <xf numFmtId="0" fontId="78" fillId="27" borderId="0" xfId="114" applyFont="1" applyFill="1" applyAlignment="1" applyProtection="1">
      <alignment horizontal="left" vertical="center"/>
    </xf>
    <xf numFmtId="0" fontId="79" fillId="0" borderId="0" xfId="0" applyFont="1" applyAlignment="1" applyProtection="1"/>
    <xf numFmtId="0" fontId="0" fillId="0" borderId="0" xfId="0" applyAlignment="1" applyProtection="1">
      <alignment vertical="center"/>
    </xf>
    <xf numFmtId="0" fontId="43" fillId="11" borderId="0" xfId="34" applyFont="1" applyFill="1" applyAlignment="1" applyProtection="1"/>
    <xf numFmtId="0" fontId="0" fillId="0" borderId="0" xfId="0" applyAlignment="1" applyProtection="1">
      <alignment vertical="center" wrapText="1"/>
    </xf>
    <xf numFmtId="0" fontId="0" fillId="11" borderId="0" xfId="0" applyFont="1" applyFill="1" applyAlignment="1" applyProtection="1">
      <alignment vertical="top"/>
    </xf>
    <xf numFmtId="0" fontId="0" fillId="11" borderId="0" xfId="0" applyFont="1" applyFill="1" applyAlignment="1" applyProtection="1"/>
    <xf numFmtId="0" fontId="47" fillId="11" borderId="0" xfId="0" applyFont="1" applyFill="1" applyAlignment="1" applyProtection="1">
      <alignment vertical="center"/>
    </xf>
    <xf numFmtId="0" fontId="47" fillId="0" borderId="0" xfId="0" applyFont="1" applyFill="1" applyBorder="1" applyAlignment="1" applyProtection="1">
      <alignment vertical="center"/>
    </xf>
    <xf numFmtId="0" fontId="47" fillId="11" borderId="0" xfId="0" applyFont="1" applyFill="1" applyAlignment="1" applyProtection="1">
      <alignment horizontal="left" vertical="center"/>
    </xf>
    <xf numFmtId="0" fontId="47" fillId="10" borderId="0" xfId="0" applyFont="1" applyFill="1" applyAlignment="1" applyProtection="1">
      <alignment vertical="center"/>
    </xf>
    <xf numFmtId="0" fontId="0" fillId="10" borderId="0" xfId="0" applyFont="1" applyFill="1" applyAlignment="1" applyProtection="1">
      <alignment vertical="center"/>
    </xf>
    <xf numFmtId="0" fontId="0" fillId="10" borderId="0" xfId="0" applyFont="1" applyFill="1" applyAlignment="1" applyProtection="1">
      <alignment horizontal="left" vertical="center"/>
    </xf>
    <xf numFmtId="0" fontId="28" fillId="11" borderId="0" xfId="0" applyFont="1" applyFill="1" applyAlignment="1" applyProtection="1">
      <alignment vertical="center" wrapText="1"/>
    </xf>
    <xf numFmtId="0" fontId="26" fillId="10" borderId="0" xfId="0" applyFont="1" applyFill="1" applyProtection="1"/>
    <xf numFmtId="171" fontId="0" fillId="11" borderId="0" xfId="0" applyNumberFormat="1" applyFill="1" applyProtection="1"/>
    <xf numFmtId="0" fontId="28" fillId="11" borderId="0" xfId="0" applyFont="1" applyFill="1" applyAlignment="1" applyProtection="1">
      <alignment horizontal="left" vertical="center" wrapText="1"/>
    </xf>
    <xf numFmtId="0" fontId="30" fillId="0" borderId="0" xfId="0" applyFont="1" applyFill="1" applyBorder="1" applyAlignment="1" applyProtection="1"/>
    <xf numFmtId="0" fontId="30" fillId="0" borderId="0" xfId="0" applyFont="1" applyFill="1" applyBorder="1" applyAlignment="1" applyProtection="1">
      <alignment horizontal="right"/>
    </xf>
    <xf numFmtId="0" fontId="30" fillId="12" borderId="11" xfId="10" applyFont="1" applyFill="1" applyBorder="1" applyAlignment="1" applyProtection="1">
      <alignment horizontal="left" vertical="center" wrapText="1"/>
    </xf>
    <xf numFmtId="0" fontId="30" fillId="12" borderId="11" xfId="10" applyFont="1" applyFill="1" applyBorder="1" applyAlignment="1" applyProtection="1">
      <alignment horizontal="center" vertical="center" wrapText="1"/>
    </xf>
    <xf numFmtId="0" fontId="29" fillId="11" borderId="0" xfId="0" applyFont="1" applyFill="1" applyAlignment="1" applyProtection="1">
      <alignment horizontal="left" vertical="center"/>
    </xf>
    <xf numFmtId="0" fontId="32" fillId="0" borderId="0" xfId="0" applyFont="1" applyFill="1" applyBorder="1" applyAlignment="1" applyProtection="1">
      <alignment horizontal="right"/>
    </xf>
    <xf numFmtId="0" fontId="29" fillId="11" borderId="0" xfId="0" applyFont="1" applyFill="1" applyAlignment="1" applyProtection="1">
      <alignment vertical="center"/>
    </xf>
    <xf numFmtId="0" fontId="0" fillId="11" borderId="0" xfId="0" applyFill="1" applyAlignment="1" applyProtection="1">
      <alignment vertical="center"/>
    </xf>
    <xf numFmtId="0" fontId="24" fillId="10" borderId="0" xfId="0" applyFont="1" applyFill="1" applyProtection="1"/>
    <xf numFmtId="0" fontId="31" fillId="11" borderId="0" xfId="0" applyFont="1" applyFill="1" applyAlignment="1" applyProtection="1">
      <alignment vertical="top" wrapText="1"/>
    </xf>
    <xf numFmtId="0" fontId="31" fillId="11" borderId="0" xfId="0" applyFont="1" applyFill="1" applyAlignment="1" applyProtection="1">
      <alignment vertical="top"/>
    </xf>
    <xf numFmtId="0" fontId="31" fillId="11" borderId="0" xfId="0" applyFont="1" applyFill="1" applyAlignment="1" applyProtection="1">
      <alignment vertical="center"/>
    </xf>
    <xf numFmtId="0" fontId="31" fillId="11" borderId="0" xfId="0" applyFont="1" applyFill="1" applyAlignment="1" applyProtection="1"/>
    <xf numFmtId="0" fontId="31" fillId="11" borderId="0" xfId="0" applyFont="1" applyFill="1" applyAlignment="1" applyProtection="1">
      <alignment horizontal="left" vertical="center" wrapText="1"/>
    </xf>
    <xf numFmtId="0" fontId="50" fillId="11" borderId="0" xfId="0" applyFont="1" applyFill="1" applyBorder="1" applyAlignment="1" applyProtection="1">
      <alignment horizontal="left" vertical="center" wrapText="1"/>
    </xf>
    <xf numFmtId="0" fontId="67" fillId="22" borderId="0" xfId="156" applyFont="1" applyFill="1" applyAlignment="1" applyProtection="1">
      <alignment vertical="center"/>
    </xf>
    <xf numFmtId="0" fontId="67" fillId="22" borderId="0" xfId="156" applyFont="1" applyFill="1" applyAlignment="1" applyProtection="1">
      <alignment horizontal="center" vertical="center"/>
    </xf>
    <xf numFmtId="0" fontId="67" fillId="22" borderId="0" xfId="156" applyFont="1" applyFill="1" applyAlignment="1" applyProtection="1">
      <alignment horizontal="left" vertical="center"/>
    </xf>
    <xf numFmtId="0" fontId="27" fillId="0" borderId="0" xfId="157" applyProtection="1"/>
    <xf numFmtId="0" fontId="13" fillId="9" borderId="0" xfId="156" applyFont="1" applyFill="1" applyProtection="1"/>
    <xf numFmtId="0" fontId="13" fillId="9" borderId="0" xfId="156" applyFont="1" applyFill="1" applyAlignment="1" applyProtection="1">
      <alignment horizontal="center" vertical="center"/>
    </xf>
    <xf numFmtId="0" fontId="13" fillId="9" borderId="0" xfId="156" applyFont="1" applyFill="1" applyAlignment="1" applyProtection="1">
      <alignment horizontal="center"/>
    </xf>
    <xf numFmtId="0" fontId="13" fillId="9" borderId="0" xfId="156" applyFont="1" applyFill="1" applyAlignment="1" applyProtection="1">
      <alignment horizontal="left"/>
    </xf>
    <xf numFmtId="0" fontId="13" fillId="9" borderId="0" xfId="156" applyFont="1" applyFill="1" applyAlignment="1" applyProtection="1">
      <alignment horizontal="left" vertical="center" wrapText="1"/>
    </xf>
    <xf numFmtId="0" fontId="13" fillId="9" borderId="0" xfId="156" applyFont="1" applyFill="1" applyAlignment="1" applyProtection="1">
      <alignment horizontal="center" vertical="center" wrapText="1"/>
    </xf>
    <xf numFmtId="0" fontId="68" fillId="22" borderId="0" xfId="156" applyFont="1" applyFill="1" applyAlignment="1" applyProtection="1">
      <alignment vertical="center"/>
    </xf>
    <xf numFmtId="0" fontId="68" fillId="22" borderId="0" xfId="156" applyFont="1" applyFill="1" applyAlignment="1" applyProtection="1">
      <alignment horizontal="center" vertical="center"/>
    </xf>
    <xf numFmtId="0" fontId="68" fillId="22" borderId="0" xfId="156" applyFont="1" applyFill="1" applyAlignment="1" applyProtection="1">
      <alignment horizontal="left" vertical="center"/>
    </xf>
    <xf numFmtId="0" fontId="69" fillId="23" borderId="46" xfId="156" applyFont="1" applyFill="1" applyBorder="1" applyAlignment="1" applyProtection="1">
      <alignment horizontal="left" vertical="center" wrapText="1"/>
    </xf>
    <xf numFmtId="1" fontId="70" fillId="9" borderId="22" xfId="156" applyNumberFormat="1" applyFont="1" applyFill="1" applyBorder="1" applyAlignment="1" applyProtection="1">
      <alignment vertical="center" wrapText="1"/>
    </xf>
    <xf numFmtId="1" fontId="70" fillId="9" borderId="0" xfId="156" applyNumberFormat="1" applyFont="1" applyFill="1" applyBorder="1" applyAlignment="1" applyProtection="1">
      <alignment vertical="center" wrapText="1"/>
    </xf>
    <xf numFmtId="1" fontId="70" fillId="9" borderId="0" xfId="156" applyNumberFormat="1" applyFont="1" applyFill="1" applyBorder="1" applyAlignment="1" applyProtection="1">
      <alignment horizontal="center" vertical="center" wrapText="1"/>
    </xf>
    <xf numFmtId="1" fontId="70" fillId="9" borderId="0" xfId="156" applyNumberFormat="1" applyFont="1" applyFill="1" applyBorder="1" applyAlignment="1" applyProtection="1">
      <alignment horizontal="left" vertical="center" wrapText="1"/>
    </xf>
    <xf numFmtId="0" fontId="71" fillId="23" borderId="46" xfId="156" applyFont="1" applyFill="1" applyBorder="1" applyAlignment="1" applyProtection="1">
      <alignment horizontal="left" vertical="center" wrapText="1" indent="1"/>
    </xf>
    <xf numFmtId="0" fontId="72" fillId="23" borderId="56" xfId="156" applyFont="1" applyFill="1" applyBorder="1" applyAlignment="1" applyProtection="1">
      <alignment horizontal="center" vertical="center" wrapText="1"/>
    </xf>
    <xf numFmtId="0" fontId="73" fillId="23" borderId="56" xfId="156" applyFont="1" applyFill="1" applyBorder="1" applyAlignment="1" applyProtection="1">
      <alignment horizontal="center" vertical="center" wrapText="1"/>
    </xf>
    <xf numFmtId="0" fontId="73" fillId="23" borderId="56" xfId="156" quotePrefix="1" applyFont="1" applyFill="1" applyBorder="1" applyAlignment="1" applyProtection="1">
      <alignment horizontal="center" vertical="center" wrapText="1"/>
    </xf>
    <xf numFmtId="0" fontId="73" fillId="23" borderId="56" xfId="156" applyFont="1" applyFill="1" applyBorder="1" applyAlignment="1" applyProtection="1">
      <alignment horizontal="left" vertical="center" wrapText="1"/>
    </xf>
    <xf numFmtId="0" fontId="39" fillId="23" borderId="56" xfId="114" applyFill="1" applyBorder="1" applyAlignment="1" applyProtection="1">
      <alignment horizontal="left" vertical="center" wrapText="1"/>
    </xf>
    <xf numFmtId="0" fontId="74" fillId="23" borderId="56" xfId="156" applyFont="1" applyFill="1" applyBorder="1" applyAlignment="1" applyProtection="1">
      <alignment horizontal="center" vertical="center" wrapText="1"/>
    </xf>
    <xf numFmtId="0" fontId="74" fillId="23" borderId="56" xfId="156" quotePrefix="1" applyFont="1" applyFill="1" applyBorder="1" applyAlignment="1" applyProtection="1">
      <alignment horizontal="center" vertical="center" wrapText="1"/>
    </xf>
    <xf numFmtId="3" fontId="74" fillId="23" borderId="56" xfId="156" applyNumberFormat="1" applyFont="1" applyFill="1" applyBorder="1" applyAlignment="1" applyProtection="1">
      <alignment horizontal="center" vertical="center" wrapText="1"/>
    </xf>
    <xf numFmtId="0" fontId="72" fillId="23" borderId="55" xfId="158" applyFont="1" applyFill="1" applyBorder="1" applyAlignment="1" applyProtection="1">
      <alignment vertical="center" wrapText="1"/>
    </xf>
    <xf numFmtId="0" fontId="74" fillId="11" borderId="0" xfId="0" quotePrefix="1" applyFont="1" applyFill="1" applyBorder="1" applyAlignment="1" applyProtection="1">
      <alignment wrapText="1"/>
    </xf>
    <xf numFmtId="0" fontId="74" fillId="11" borderId="0" xfId="157" quotePrefix="1" applyFont="1" applyFill="1" applyProtection="1"/>
    <xf numFmtId="0" fontId="74" fillId="11" borderId="0" xfId="157" applyFont="1" applyFill="1" applyProtection="1"/>
    <xf numFmtId="0" fontId="39" fillId="11" borderId="0" xfId="114" applyFill="1" applyProtection="1"/>
    <xf numFmtId="0" fontId="74" fillId="11" borderId="0" xfId="157" quotePrefix="1" applyFont="1" applyFill="1" applyAlignment="1" applyProtection="1">
      <alignment horizontal="center"/>
    </xf>
    <xf numFmtId="0" fontId="74" fillId="11" borderId="0" xfId="157" applyFont="1" applyFill="1" applyAlignment="1" applyProtection="1">
      <alignment horizontal="left"/>
    </xf>
    <xf numFmtId="3" fontId="74" fillId="11" borderId="0" xfId="157" applyNumberFormat="1" applyFont="1" applyFill="1" applyProtection="1"/>
    <xf numFmtId="0" fontId="74" fillId="11" borderId="0" xfId="156" quotePrefix="1" applyFont="1" applyFill="1" applyBorder="1" applyAlignment="1" applyProtection="1">
      <alignment vertical="center" wrapText="1"/>
    </xf>
    <xf numFmtId="0" fontId="0" fillId="0" borderId="0" xfId="157" applyFont="1" applyProtection="1"/>
    <xf numFmtId="0" fontId="27" fillId="0" borderId="0" xfId="157" applyAlignment="1" applyProtection="1">
      <alignment horizontal="center"/>
    </xf>
    <xf numFmtId="0" fontId="27" fillId="0" borderId="0" xfId="157" applyAlignment="1" applyProtection="1">
      <alignment horizontal="left"/>
    </xf>
    <xf numFmtId="0" fontId="13" fillId="0" borderId="0" xfId="61" applyProtection="1">
      <protection locked="0"/>
    </xf>
    <xf numFmtId="0" fontId="30" fillId="12" borderId="11" xfId="10" applyFont="1" applyFill="1" applyBorder="1" applyAlignment="1" applyProtection="1">
      <alignment horizontal="center" vertical="center" wrapText="1"/>
      <protection locked="0"/>
    </xf>
    <xf numFmtId="0" fontId="56" fillId="15" borderId="0" xfId="0" applyFont="1" applyFill="1" applyBorder="1" applyAlignment="1" applyProtection="1">
      <alignment horizontal="center" vertical="center"/>
      <protection locked="0"/>
    </xf>
    <xf numFmtId="0" fontId="51" fillId="11" borderId="0" xfId="0" applyFont="1" applyFill="1" applyAlignment="1" applyProtection="1">
      <alignment vertical="center"/>
    </xf>
    <xf numFmtId="0" fontId="51" fillId="11" borderId="0" xfId="0" applyFont="1" applyFill="1" applyAlignment="1" applyProtection="1">
      <alignment horizontal="left" vertical="center"/>
    </xf>
    <xf numFmtId="0" fontId="60" fillId="11" borderId="0" xfId="0" applyFont="1" applyFill="1" applyAlignment="1" applyProtection="1">
      <alignment horizontal="left" vertical="center"/>
    </xf>
    <xf numFmtId="0" fontId="53" fillId="11" borderId="0" xfId="0" applyFont="1" applyFill="1" applyProtection="1"/>
    <xf numFmtId="0" fontId="53" fillId="10" borderId="0" xfId="0" applyFont="1" applyFill="1" applyProtection="1"/>
    <xf numFmtId="0" fontId="0" fillId="15" borderId="0" xfId="0" applyFont="1" applyFill="1" applyProtection="1"/>
    <xf numFmtId="0" fontId="0" fillId="15" borderId="0" xfId="0" applyFont="1" applyFill="1" applyAlignment="1" applyProtection="1">
      <alignment horizontal="right"/>
    </xf>
    <xf numFmtId="0" fontId="0" fillId="11" borderId="0" xfId="0" applyFont="1" applyFill="1" applyProtection="1"/>
    <xf numFmtId="0" fontId="0" fillId="0" borderId="0" xfId="0" applyFont="1" applyProtection="1"/>
    <xf numFmtId="0" fontId="30" fillId="11" borderId="0" xfId="0" applyFont="1" applyFill="1" applyBorder="1" applyAlignment="1" applyProtection="1">
      <alignment horizontal="center" vertical="top" wrapText="1"/>
    </xf>
    <xf numFmtId="0" fontId="60" fillId="11" borderId="0" xfId="0" applyFont="1" applyFill="1" applyAlignment="1" applyProtection="1">
      <alignment vertical="center"/>
    </xf>
    <xf numFmtId="0" fontId="51" fillId="11" borderId="0" xfId="0" applyFont="1" applyFill="1" applyAlignment="1" applyProtection="1">
      <alignment vertical="center" wrapText="1"/>
    </xf>
    <xf numFmtId="0" fontId="64" fillId="11" borderId="0" xfId="0" applyFont="1" applyFill="1" applyAlignment="1" applyProtection="1">
      <alignment vertical="center"/>
    </xf>
    <xf numFmtId="0" fontId="51" fillId="11" borderId="0" xfId="0" applyFont="1" applyFill="1" applyBorder="1" applyAlignment="1" applyProtection="1">
      <alignment vertical="center" wrapText="1"/>
    </xf>
    <xf numFmtId="0" fontId="51" fillId="11" borderId="0" xfId="0" applyFont="1" applyFill="1" applyBorder="1" applyAlignment="1" applyProtection="1">
      <alignment vertical="center"/>
    </xf>
    <xf numFmtId="0" fontId="56" fillId="15" borderId="0" xfId="0" applyFont="1" applyFill="1" applyAlignment="1" applyProtection="1">
      <alignment vertical="center" textRotation="90"/>
    </xf>
    <xf numFmtId="0" fontId="64" fillId="15" borderId="0" xfId="0" applyFont="1" applyFill="1" applyAlignment="1" applyProtection="1">
      <alignment vertical="center"/>
    </xf>
    <xf numFmtId="0" fontId="56" fillId="15" borderId="0" xfId="0" applyFont="1" applyFill="1" applyAlignment="1" applyProtection="1">
      <alignment horizontal="center" vertical="center" textRotation="90"/>
    </xf>
    <xf numFmtId="0" fontId="56" fillId="15" borderId="0" xfId="0" applyFont="1" applyFill="1" applyAlignment="1" applyProtection="1">
      <alignment horizontal="center" vertical="center"/>
    </xf>
    <xf numFmtId="0" fontId="44" fillId="11" borderId="0" xfId="0" applyFont="1" applyFill="1" applyAlignment="1" applyProtection="1">
      <alignment vertical="center"/>
    </xf>
    <xf numFmtId="0" fontId="25" fillId="11" borderId="0" xfId="0" applyFont="1" applyFill="1" applyBorder="1" applyAlignment="1" applyProtection="1">
      <alignment horizontal="center" vertical="center" wrapText="1"/>
    </xf>
    <xf numFmtId="0" fontId="65" fillId="11" borderId="0" xfId="0" applyFont="1" applyFill="1" applyBorder="1" applyAlignment="1" applyProtection="1">
      <alignment horizontal="center" vertical="center" wrapText="1"/>
    </xf>
    <xf numFmtId="0" fontId="33" fillId="11" borderId="0" xfId="0" applyFont="1" applyFill="1" applyBorder="1" applyAlignment="1" applyProtection="1">
      <alignment horizontal="center"/>
    </xf>
    <xf numFmtId="0" fontId="33" fillId="11" borderId="0" xfId="0" applyFont="1" applyFill="1" applyBorder="1" applyAlignment="1" applyProtection="1">
      <alignment horizontal="left"/>
    </xf>
    <xf numFmtId="0" fontId="24" fillId="0" borderId="0" xfId="0" applyFont="1" applyFill="1" applyBorder="1" applyProtection="1"/>
    <xf numFmtId="0" fontId="0" fillId="10" borderId="0" xfId="0" applyFont="1" applyFill="1" applyProtection="1"/>
    <xf numFmtId="0" fontId="33" fillId="11" borderId="0" xfId="0" applyNumberFormat="1" applyFont="1" applyFill="1" applyBorder="1" applyAlignment="1" applyProtection="1">
      <alignment horizontal="right"/>
    </xf>
    <xf numFmtId="0" fontId="25" fillId="28" borderId="26" xfId="8" applyFont="1" applyFill="1" applyBorder="1" applyAlignment="1" applyProtection="1">
      <alignment horizontal="left" vertical="center" indent="1"/>
    </xf>
    <xf numFmtId="0" fontId="24" fillId="11" borderId="0" xfId="0" applyFont="1" applyFill="1" applyBorder="1" applyAlignment="1" applyProtection="1">
      <alignment wrapText="1"/>
    </xf>
    <xf numFmtId="0" fontId="24" fillId="0" borderId="0" xfId="0" applyFont="1" applyFill="1" applyBorder="1" applyAlignment="1" applyProtection="1">
      <alignment wrapText="1"/>
    </xf>
    <xf numFmtId="0" fontId="25" fillId="0" borderId="0" xfId="0" applyFont="1" applyFill="1" applyBorder="1" applyAlignment="1" applyProtection="1">
      <alignment vertical="center" wrapText="1"/>
    </xf>
    <xf numFmtId="0" fontId="25" fillId="0" borderId="0" xfId="0" applyFont="1" applyFill="1" applyBorder="1" applyAlignment="1" applyProtection="1">
      <alignment horizontal="center" vertical="center" wrapText="1"/>
    </xf>
    <xf numFmtId="0" fontId="33" fillId="0" borderId="0" xfId="10" applyFont="1" applyFill="1" applyBorder="1" applyAlignment="1" applyProtection="1">
      <alignment horizontal="left"/>
    </xf>
    <xf numFmtId="0" fontId="27" fillId="15" borderId="0" xfId="160" applyFill="1" applyProtection="1"/>
    <xf numFmtId="0" fontId="33" fillId="15" borderId="0" xfId="0" applyFont="1" applyFill="1" applyBorder="1" applyAlignment="1" applyProtection="1">
      <alignment horizontal="center"/>
    </xf>
    <xf numFmtId="0" fontId="33" fillId="15" borderId="0" xfId="0" applyFont="1" applyFill="1" applyBorder="1" applyAlignment="1" applyProtection="1">
      <alignment horizontal="left"/>
    </xf>
    <xf numFmtId="0" fontId="33" fillId="0" borderId="0" xfId="0" applyFont="1" applyFill="1" applyBorder="1" applyAlignment="1" applyProtection="1">
      <alignment horizontal="center"/>
    </xf>
    <xf numFmtId="0" fontId="33" fillId="0" borderId="0" xfId="0" applyFont="1" applyFill="1" applyBorder="1" applyAlignment="1" applyProtection="1">
      <alignment horizontal="left"/>
    </xf>
    <xf numFmtId="0" fontId="33" fillId="0" borderId="0" xfId="0" applyNumberFormat="1" applyFont="1" applyFill="1" applyBorder="1" applyAlignment="1" applyProtection="1">
      <alignment horizontal="right"/>
    </xf>
    <xf numFmtId="0" fontId="23" fillId="0" borderId="0" xfId="0" applyFont="1" applyFill="1" applyBorder="1" applyAlignment="1" applyProtection="1">
      <alignment wrapText="1"/>
    </xf>
    <xf numFmtId="0" fontId="23" fillId="0" borderId="0" xfId="0" applyFont="1" applyFill="1" applyBorder="1" applyProtection="1"/>
    <xf numFmtId="0" fontId="23" fillId="0" borderId="0" xfId="0" applyFont="1" applyFill="1" applyBorder="1" applyAlignment="1" applyProtection="1">
      <alignment horizontal="center" vertical="center"/>
    </xf>
    <xf numFmtId="0" fontId="61" fillId="0" borderId="0" xfId="0" applyFont="1" applyFill="1" applyBorder="1" applyProtection="1"/>
    <xf numFmtId="0" fontId="61" fillId="0" borderId="0" xfId="0" applyFont="1" applyFill="1" applyBorder="1" applyAlignment="1" applyProtection="1">
      <alignment horizontal="center" vertical="center"/>
    </xf>
    <xf numFmtId="0" fontId="0" fillId="10" borderId="0" xfId="0" applyFont="1" applyFill="1" applyBorder="1" applyProtection="1"/>
    <xf numFmtId="0" fontId="58" fillId="11" borderId="0" xfId="0" applyFont="1" applyFill="1" applyAlignment="1" applyProtection="1">
      <alignment vertical="center"/>
    </xf>
    <xf numFmtId="0" fontId="30" fillId="11" borderId="0" xfId="0" applyFont="1" applyFill="1" applyAlignment="1" applyProtection="1">
      <alignment horizontal="center" vertical="center"/>
    </xf>
    <xf numFmtId="0" fontId="30" fillId="9" borderId="22" xfId="0" applyFont="1" applyFill="1" applyBorder="1" applyAlignment="1" applyProtection="1">
      <alignment horizontal="left" vertical="center" indent="1"/>
    </xf>
    <xf numFmtId="0" fontId="30" fillId="15" borderId="0" xfId="0" applyFont="1" applyFill="1" applyBorder="1" applyAlignment="1" applyProtection="1">
      <alignment horizontal="left" vertical="center" indent="1"/>
    </xf>
    <xf numFmtId="0" fontId="30" fillId="21" borderId="0" xfId="0" applyFont="1" applyFill="1" applyBorder="1" applyAlignment="1" applyProtection="1">
      <alignment horizontal="left" vertical="center" indent="1"/>
    </xf>
    <xf numFmtId="0" fontId="62" fillId="9" borderId="22" xfId="0" applyFont="1" applyFill="1" applyBorder="1" applyAlignment="1" applyProtection="1">
      <alignment horizontal="center" vertical="center"/>
    </xf>
    <xf numFmtId="0" fontId="30" fillId="11" borderId="31" xfId="61" applyFont="1" applyFill="1" applyBorder="1" applyAlignment="1" applyProtection="1">
      <alignment horizontal="left" vertical="center" wrapText="1" indent="1"/>
    </xf>
    <xf numFmtId="0" fontId="30" fillId="11" borderId="0" xfId="61" applyFont="1" applyFill="1" applyBorder="1" applyAlignment="1" applyProtection="1">
      <alignment horizontal="left" vertical="center" wrapText="1" indent="1"/>
    </xf>
    <xf numFmtId="0" fontId="56" fillId="11" borderId="0" xfId="61" applyFont="1" applyFill="1" applyBorder="1" applyAlignment="1" applyProtection="1">
      <alignment horizontal="center" vertical="center" wrapText="1"/>
    </xf>
    <xf numFmtId="0" fontId="30" fillId="21" borderId="0" xfId="0" applyFont="1" applyFill="1" applyBorder="1" applyAlignment="1" applyProtection="1">
      <alignment horizontal="center" vertical="center" wrapText="1"/>
    </xf>
    <xf numFmtId="0" fontId="56" fillId="21" borderId="0" xfId="61" applyFont="1" applyFill="1" applyBorder="1" applyAlignment="1" applyProtection="1">
      <alignment horizontal="right" vertical="center" indent="1"/>
    </xf>
    <xf numFmtId="0" fontId="7" fillId="15" borderId="0" xfId="0" applyNumberFormat="1" applyFont="1" applyFill="1" applyBorder="1" applyAlignment="1" applyProtection="1">
      <alignment horizontal="right"/>
    </xf>
    <xf numFmtId="0" fontId="33" fillId="15" borderId="0" xfId="0" applyNumberFormat="1" applyFont="1" applyFill="1" applyBorder="1" applyAlignment="1" applyProtection="1">
      <alignment horizontal="center"/>
    </xf>
    <xf numFmtId="0" fontId="33" fillId="21" borderId="0" xfId="4" applyFont="1" applyFill="1" applyBorder="1" applyAlignment="1" applyProtection="1">
      <alignment horizontal="center"/>
    </xf>
    <xf numFmtId="0" fontId="30" fillId="15" borderId="0" xfId="0" applyFont="1" applyFill="1" applyProtection="1"/>
    <xf numFmtId="0" fontId="30" fillId="15" borderId="0" xfId="0" applyFont="1" applyFill="1" applyAlignment="1" applyProtection="1">
      <alignment horizontal="right"/>
    </xf>
    <xf numFmtId="0" fontId="33" fillId="15" borderId="35" xfId="0" applyNumberFormat="1" applyFont="1" applyFill="1" applyBorder="1" applyAlignment="1" applyProtection="1">
      <alignment horizontal="right"/>
    </xf>
    <xf numFmtId="0" fontId="33" fillId="15" borderId="35" xfId="0" applyFont="1" applyFill="1" applyBorder="1" applyAlignment="1" applyProtection="1">
      <alignment horizontal="center"/>
    </xf>
    <xf numFmtId="0" fontId="33" fillId="15" borderId="35" xfId="0" applyFont="1" applyFill="1" applyBorder="1" applyAlignment="1" applyProtection="1">
      <alignment horizontal="left"/>
    </xf>
    <xf numFmtId="0" fontId="30" fillId="9" borderId="22" xfId="61" applyFont="1" applyFill="1" applyBorder="1" applyAlignment="1" applyProtection="1">
      <alignment horizontal="left" vertical="center" wrapText="1" indent="1"/>
    </xf>
    <xf numFmtId="0" fontId="56" fillId="15" borderId="0" xfId="61" applyFont="1" applyFill="1" applyBorder="1" applyAlignment="1" applyProtection="1">
      <alignment horizontal="left" vertical="center" wrapText="1" indent="1"/>
    </xf>
    <xf numFmtId="0" fontId="56" fillId="15" borderId="0" xfId="61" applyFont="1" applyFill="1" applyBorder="1" applyAlignment="1" applyProtection="1">
      <alignment horizontal="center" vertical="center" wrapText="1"/>
    </xf>
    <xf numFmtId="1" fontId="53" fillId="11" borderId="0" xfId="0" applyNumberFormat="1" applyFont="1" applyFill="1" applyAlignment="1" applyProtection="1">
      <alignment horizontal="left"/>
    </xf>
    <xf numFmtId="0" fontId="30" fillId="11" borderId="33" xfId="61" applyFont="1" applyFill="1" applyBorder="1" applyAlignment="1" applyProtection="1">
      <alignment horizontal="left" vertical="center" wrapText="1" indent="1"/>
    </xf>
    <xf numFmtId="0" fontId="33" fillId="11" borderId="31" xfId="0" applyFont="1" applyFill="1" applyBorder="1" applyAlignment="1" applyProtection="1">
      <alignment horizontal="left"/>
    </xf>
    <xf numFmtId="0" fontId="25" fillId="10" borderId="0" xfId="0" applyFont="1" applyFill="1" applyBorder="1" applyAlignment="1" applyProtection="1">
      <alignment horizontal="center" vertical="center" wrapText="1"/>
    </xf>
    <xf numFmtId="0" fontId="33" fillId="10" borderId="0" xfId="0" applyNumberFormat="1" applyFont="1" applyFill="1" applyBorder="1" applyAlignment="1" applyProtection="1">
      <alignment horizontal="right"/>
    </xf>
    <xf numFmtId="0" fontId="33" fillId="10" borderId="0" xfId="0" applyFont="1" applyFill="1" applyBorder="1" applyAlignment="1" applyProtection="1">
      <alignment horizontal="center"/>
    </xf>
    <xf numFmtId="0" fontId="33" fillId="10" borderId="0" xfId="0" applyFont="1" applyFill="1" applyBorder="1" applyAlignment="1" applyProtection="1">
      <alignment horizontal="left"/>
    </xf>
    <xf numFmtId="0" fontId="33" fillId="10" borderId="0" xfId="0" applyNumberFormat="1" applyFont="1" applyFill="1" applyBorder="1" applyAlignment="1" applyProtection="1">
      <alignment horizontal="center"/>
    </xf>
    <xf numFmtId="0" fontId="33" fillId="10" borderId="0" xfId="10" applyNumberFormat="1" applyFont="1" applyFill="1" applyBorder="1" applyAlignment="1" applyProtection="1">
      <alignment horizontal="right"/>
    </xf>
    <xf numFmtId="0" fontId="33" fillId="10" borderId="0" xfId="10" applyFont="1" applyFill="1" applyBorder="1" applyAlignment="1" applyProtection="1">
      <alignment horizontal="center"/>
    </xf>
    <xf numFmtId="0" fontId="33" fillId="10" borderId="0" xfId="10" applyFont="1" applyFill="1" applyBorder="1" applyAlignment="1" applyProtection="1">
      <alignment horizontal="left"/>
    </xf>
    <xf numFmtId="1" fontId="53" fillId="10" borderId="0" xfId="0" applyNumberFormat="1" applyFont="1" applyFill="1" applyAlignment="1" applyProtection="1">
      <alignment horizontal="left"/>
    </xf>
    <xf numFmtId="0" fontId="23" fillId="10" borderId="0" xfId="0" applyFont="1" applyFill="1" applyBorder="1" applyProtection="1"/>
    <xf numFmtId="0" fontId="23" fillId="10" borderId="0" xfId="0" applyFont="1" applyFill="1" applyBorder="1" applyAlignment="1" applyProtection="1">
      <alignment horizontal="center" vertical="center"/>
    </xf>
    <xf numFmtId="0" fontId="32" fillId="11" borderId="0" xfId="61" applyFont="1" applyFill="1" applyBorder="1" applyAlignment="1" applyProtection="1">
      <alignment horizontal="center" vertical="center" wrapText="1"/>
    </xf>
    <xf numFmtId="0" fontId="32" fillId="11" borderId="31" xfId="61" applyFont="1" applyFill="1" applyBorder="1" applyAlignment="1" applyProtection="1">
      <alignment horizontal="center" vertical="center" wrapText="1"/>
    </xf>
    <xf numFmtId="0" fontId="30" fillId="11" borderId="0" xfId="0" applyFont="1" applyFill="1" applyBorder="1" applyAlignment="1" applyProtection="1">
      <alignment vertical="center" wrapText="1"/>
    </xf>
    <xf numFmtId="0" fontId="30" fillId="11" borderId="31" xfId="0" applyFont="1" applyFill="1" applyBorder="1" applyAlignment="1" applyProtection="1">
      <alignment vertical="center" wrapText="1"/>
    </xf>
    <xf numFmtId="0" fontId="39" fillId="21" borderId="0" xfId="114" applyFill="1" applyBorder="1" applyAlignment="1" applyProtection="1">
      <alignment horizontal="center" vertical="center" wrapText="1"/>
    </xf>
    <xf numFmtId="0" fontId="56" fillId="21" borderId="0" xfId="0" applyFont="1" applyFill="1" applyBorder="1" applyAlignment="1" applyProtection="1">
      <alignment horizontal="center" vertical="center" wrapText="1"/>
    </xf>
    <xf numFmtId="0" fontId="56" fillId="15" borderId="0" xfId="0" applyFont="1" applyFill="1" applyBorder="1" applyAlignment="1" applyProtection="1">
      <alignment horizontal="right" vertical="center" wrapText="1"/>
    </xf>
    <xf numFmtId="0" fontId="30" fillId="15" borderId="0" xfId="0" applyFont="1" applyFill="1" applyBorder="1" applyAlignment="1" applyProtection="1">
      <alignment horizontal="center" vertical="center" wrapText="1"/>
    </xf>
    <xf numFmtId="0" fontId="32" fillId="11" borderId="35" xfId="61" applyFont="1" applyFill="1" applyBorder="1" applyAlignment="1" applyProtection="1">
      <alignment horizontal="center" vertical="center" wrapText="1"/>
    </xf>
    <xf numFmtId="0" fontId="32" fillId="11" borderId="33" xfId="61" applyFont="1" applyFill="1" applyBorder="1" applyAlignment="1" applyProtection="1">
      <alignment horizontal="center" vertical="center" wrapText="1"/>
    </xf>
    <xf numFmtId="0" fontId="33" fillId="11" borderId="31" xfId="0" applyNumberFormat="1" applyFont="1" applyFill="1" applyBorder="1" applyAlignment="1" applyProtection="1">
      <alignment horizontal="right"/>
    </xf>
    <xf numFmtId="0" fontId="51" fillId="10" borderId="0" xfId="0" applyFont="1" applyFill="1" applyAlignment="1" applyProtection="1">
      <alignment horizontal="left" vertical="center"/>
    </xf>
    <xf numFmtId="0" fontId="46" fillId="11" borderId="0" xfId="0" applyFont="1" applyFill="1" applyAlignment="1" applyProtection="1">
      <alignment vertical="center"/>
    </xf>
    <xf numFmtId="0" fontId="46" fillId="11" borderId="0" xfId="0" applyFont="1" applyFill="1" applyBorder="1" applyAlignment="1" applyProtection="1">
      <alignment vertical="center"/>
    </xf>
    <xf numFmtId="0" fontId="56" fillId="15" borderId="0" xfId="0" applyFont="1" applyFill="1" applyBorder="1" applyAlignment="1" applyProtection="1">
      <alignment horizontal="center" vertical="center" wrapText="1"/>
    </xf>
    <xf numFmtId="0" fontId="30" fillId="15" borderId="35" xfId="0" applyFont="1" applyFill="1" applyBorder="1" applyAlignment="1" applyProtection="1">
      <alignment vertical="center" wrapText="1"/>
    </xf>
    <xf numFmtId="0" fontId="33" fillId="11" borderId="31" xfId="0" applyFont="1" applyFill="1" applyBorder="1" applyAlignment="1" applyProtection="1">
      <alignment horizontal="center"/>
    </xf>
    <xf numFmtId="0" fontId="53" fillId="11" borderId="0" xfId="0" applyFont="1" applyFill="1" applyAlignment="1" applyProtection="1">
      <alignment horizontal="left" vertical="center"/>
    </xf>
    <xf numFmtId="0" fontId="47" fillId="11" borderId="0" xfId="0" applyFont="1" applyFill="1" applyProtection="1"/>
    <xf numFmtId="0" fontId="32" fillId="11" borderId="0" xfId="0" applyFont="1" applyFill="1" applyBorder="1" applyAlignment="1" applyProtection="1">
      <alignment horizontal="left" vertical="center" wrapText="1"/>
    </xf>
    <xf numFmtId="0" fontId="53" fillId="11" borderId="0" xfId="0" applyFont="1" applyFill="1" applyAlignment="1" applyProtection="1">
      <alignment vertical="center"/>
    </xf>
    <xf numFmtId="0" fontId="25" fillId="11" borderId="0" xfId="8" applyFont="1" applyFill="1" applyBorder="1" applyAlignment="1" applyProtection="1">
      <alignment horizontal="center" vertical="center"/>
    </xf>
    <xf numFmtId="0" fontId="25" fillId="11" borderId="31" xfId="8" applyFont="1" applyFill="1" applyBorder="1" applyAlignment="1" applyProtection="1">
      <alignment horizontal="center" vertical="center"/>
    </xf>
    <xf numFmtId="0" fontId="25" fillId="15" borderId="0" xfId="8" applyFont="1" applyFill="1" applyBorder="1" applyAlignment="1" applyProtection="1">
      <alignment horizontal="center" vertical="center"/>
    </xf>
    <xf numFmtId="0" fontId="65" fillId="15" borderId="0" xfId="8" applyFont="1" applyFill="1" applyBorder="1" applyAlignment="1" applyProtection="1">
      <alignment horizontal="left" vertical="center" indent="1"/>
    </xf>
    <xf numFmtId="0" fontId="25" fillId="15" borderId="0" xfId="8" applyFont="1" applyFill="1" applyBorder="1" applyAlignment="1" applyProtection="1">
      <alignment horizontal="left" vertical="center" indent="1"/>
    </xf>
    <xf numFmtId="0" fontId="52" fillId="11" borderId="0" xfId="0" applyFont="1" applyFill="1" applyBorder="1" applyProtection="1"/>
    <xf numFmtId="0" fontId="62" fillId="0" borderId="0" xfId="0" applyFont="1" applyProtection="1"/>
    <xf numFmtId="0" fontId="63" fillId="11" borderId="0" xfId="8" applyFont="1" applyFill="1" applyBorder="1" applyAlignment="1" applyProtection="1">
      <alignment horizontal="center" vertical="center"/>
    </xf>
    <xf numFmtId="0" fontId="62" fillId="10" borderId="0" xfId="0" applyFont="1" applyFill="1" applyProtection="1"/>
    <xf numFmtId="0" fontId="52" fillId="10" borderId="0" xfId="0" applyFont="1" applyFill="1" applyBorder="1" applyProtection="1"/>
    <xf numFmtId="0" fontId="25" fillId="10" borderId="0" xfId="0" applyFont="1" applyFill="1" applyBorder="1" applyAlignment="1" applyProtection="1">
      <alignment horizontal="left" vertical="center" wrapText="1" indent="1"/>
    </xf>
    <xf numFmtId="0" fontId="23" fillId="10" borderId="0" xfId="0" applyFont="1" applyFill="1" applyBorder="1" applyAlignment="1" applyProtection="1">
      <alignment horizontal="left" indent="1"/>
    </xf>
    <xf numFmtId="0" fontId="30" fillId="11" borderId="0" xfId="0" applyFont="1" applyFill="1" applyAlignment="1" applyProtection="1">
      <alignment vertical="top"/>
    </xf>
    <xf numFmtId="0" fontId="30" fillId="11" borderId="0" xfId="61" applyFont="1" applyFill="1" applyBorder="1" applyAlignment="1" applyProtection="1">
      <alignment horizontal="center" vertical="center" wrapText="1"/>
    </xf>
    <xf numFmtId="0" fontId="55" fillId="15" borderId="0" xfId="0" applyFont="1" applyFill="1" applyBorder="1" applyAlignment="1" applyProtection="1">
      <alignment horizontal="center" vertical="center" wrapText="1"/>
    </xf>
    <xf numFmtId="0" fontId="39" fillId="15" borderId="0" xfId="114" applyFill="1" applyBorder="1" applyAlignment="1" applyProtection="1">
      <alignment horizontal="center" vertical="center" wrapText="1"/>
    </xf>
    <xf numFmtId="0" fontId="33" fillId="15" borderId="0" xfId="4" applyFont="1" applyFill="1" applyBorder="1" applyAlignment="1" applyProtection="1">
      <alignment horizontal="center"/>
    </xf>
    <xf numFmtId="0" fontId="32" fillId="15" borderId="0" xfId="0" applyFont="1" applyFill="1" applyAlignment="1" applyProtection="1">
      <alignment horizontal="right"/>
    </xf>
    <xf numFmtId="0" fontId="25" fillId="10" borderId="0" xfId="9" applyFont="1" applyFill="1" applyBorder="1" applyProtection="1"/>
    <xf numFmtId="0" fontId="32" fillId="15" borderId="0" xfId="0" applyFont="1" applyFill="1" applyBorder="1" applyAlignment="1" applyProtection="1">
      <alignment horizontal="center" vertical="center" wrapText="1"/>
    </xf>
    <xf numFmtId="0" fontId="30" fillId="11" borderId="35" xfId="61" applyFont="1" applyFill="1" applyBorder="1" applyAlignment="1" applyProtection="1">
      <alignment horizontal="center" vertical="center" wrapText="1"/>
    </xf>
    <xf numFmtId="0" fontId="43" fillId="11" borderId="0" xfId="0" applyFont="1" applyFill="1" applyAlignment="1" applyProtection="1">
      <alignment vertical="center"/>
    </xf>
    <xf numFmtId="0" fontId="25" fillId="10" borderId="0" xfId="0" applyFont="1" applyFill="1" applyBorder="1" applyAlignment="1" applyProtection="1">
      <alignment vertical="center"/>
    </xf>
    <xf numFmtId="0" fontId="51" fillId="11" borderId="0" xfId="0" applyFont="1" applyFill="1" applyAlignment="1" applyProtection="1">
      <alignment horizontal="left" vertical="center" indent="1"/>
    </xf>
    <xf numFmtId="0" fontId="64" fillId="11" borderId="0" xfId="0" applyFont="1" applyFill="1" applyBorder="1" applyAlignment="1" applyProtection="1">
      <alignment vertical="center"/>
    </xf>
    <xf numFmtId="0" fontId="44" fillId="11" borderId="0" xfId="0" applyFont="1" applyFill="1" applyBorder="1" applyAlignment="1" applyProtection="1">
      <alignment vertical="center"/>
    </xf>
    <xf numFmtId="0" fontId="51" fillId="15" borderId="0" xfId="0" applyFont="1" applyFill="1" applyAlignment="1" applyProtection="1">
      <alignment horizontal="left" vertical="center" indent="1"/>
    </xf>
    <xf numFmtId="1" fontId="0" fillId="11" borderId="0" xfId="0" applyNumberFormat="1" applyFont="1" applyFill="1" applyAlignment="1" applyProtection="1">
      <alignment horizontal="left"/>
    </xf>
    <xf numFmtId="0" fontId="30" fillId="11" borderId="0" xfId="0" applyFont="1" applyFill="1" applyBorder="1" applyAlignment="1" applyProtection="1">
      <alignment vertical="center"/>
    </xf>
    <xf numFmtId="0" fontId="32" fillId="11" borderId="0" xfId="0" applyFont="1" applyFill="1" applyAlignment="1" applyProtection="1">
      <alignment vertical="center"/>
    </xf>
    <xf numFmtId="0" fontId="51" fillId="10" borderId="0" xfId="0" applyFont="1" applyFill="1" applyAlignment="1" applyProtection="1">
      <alignment vertical="center"/>
    </xf>
    <xf numFmtId="0" fontId="25" fillId="11" borderId="0" xfId="0" applyFont="1" applyFill="1" applyBorder="1" applyAlignment="1" applyProtection="1">
      <alignment horizontal="left" vertical="center" wrapText="1" indent="1"/>
    </xf>
    <xf numFmtId="0" fontId="65" fillId="11" borderId="0" xfId="0" applyFont="1" applyFill="1" applyBorder="1" applyAlignment="1" applyProtection="1">
      <alignment horizontal="left" vertical="center" wrapText="1" indent="1"/>
    </xf>
    <xf numFmtId="0" fontId="32" fillId="11" borderId="33" xfId="0" applyFont="1" applyFill="1" applyBorder="1" applyAlignment="1" applyProtection="1">
      <alignment horizontal="left" vertical="center"/>
    </xf>
    <xf numFmtId="0" fontId="30" fillId="11" borderId="33" xfId="0" applyFont="1" applyFill="1" applyBorder="1" applyAlignment="1" applyProtection="1">
      <alignment horizontal="left" vertical="center"/>
    </xf>
    <xf numFmtId="0" fontId="56" fillId="11" borderId="0" xfId="0" applyFont="1" applyFill="1" applyBorder="1" applyAlignment="1" applyProtection="1">
      <alignment horizontal="left" vertical="center"/>
    </xf>
    <xf numFmtId="0" fontId="30" fillId="21" borderId="38" xfId="0" applyFont="1" applyFill="1" applyBorder="1" applyAlignment="1" applyProtection="1">
      <alignment horizontal="left" vertical="center" indent="1"/>
    </xf>
    <xf numFmtId="0" fontId="33" fillId="11" borderId="0" xfId="4" applyFont="1" applyFill="1" applyBorder="1" applyAlignment="1" applyProtection="1">
      <alignment horizontal="left"/>
    </xf>
    <xf numFmtId="0" fontId="33" fillId="11" borderId="31" xfId="4" applyFont="1" applyFill="1" applyBorder="1" applyAlignment="1" applyProtection="1">
      <alignment horizontal="left"/>
    </xf>
    <xf numFmtId="0" fontId="33" fillId="11" borderId="31" xfId="4" applyNumberFormat="1" applyFont="1" applyFill="1" applyBorder="1" applyAlignment="1" applyProtection="1">
      <alignment horizontal="right"/>
    </xf>
    <xf numFmtId="0" fontId="33" fillId="11" borderId="31" xfId="4" applyFont="1" applyFill="1" applyBorder="1" applyAlignment="1" applyProtection="1">
      <alignment horizontal="center"/>
    </xf>
    <xf numFmtId="0" fontId="33" fillId="15" borderId="35" xfId="4" applyNumberFormat="1" applyFont="1" applyFill="1" applyBorder="1" applyAlignment="1" applyProtection="1">
      <alignment horizontal="right"/>
    </xf>
    <xf numFmtId="0" fontId="33" fillId="15" borderId="35" xfId="4" applyFont="1" applyFill="1" applyBorder="1" applyAlignment="1" applyProtection="1">
      <alignment horizontal="center"/>
    </xf>
    <xf numFmtId="0" fontId="33" fillId="11" borderId="33" xfId="4" applyNumberFormat="1" applyFont="1" applyFill="1" applyBorder="1" applyAlignment="1" applyProtection="1">
      <alignment horizontal="right"/>
    </xf>
    <xf numFmtId="0" fontId="33" fillId="11" borderId="33" xfId="4" applyFont="1" applyFill="1" applyBorder="1" applyAlignment="1" applyProtection="1">
      <alignment horizontal="center"/>
    </xf>
    <xf numFmtId="0" fontId="25" fillId="11" borderId="31" xfId="8" applyFont="1" applyFill="1" applyBorder="1" applyAlignment="1" applyProtection="1">
      <alignment horizontal="left" vertical="center" indent="1"/>
    </xf>
    <xf numFmtId="0" fontId="25" fillId="10" borderId="0" xfId="0" applyFont="1" applyFill="1" applyBorder="1" applyAlignment="1" applyProtection="1">
      <alignment horizontal="left" vertical="center"/>
    </xf>
    <xf numFmtId="0" fontId="30" fillId="9" borderId="22" xfId="0" applyFont="1" applyFill="1" applyBorder="1" applyAlignment="1" applyProtection="1">
      <alignment horizontal="center" vertical="center" wrapText="1"/>
    </xf>
    <xf numFmtId="0" fontId="33" fillId="15" borderId="0" xfId="0" applyNumberFormat="1" applyFont="1" applyFill="1" applyBorder="1" applyAlignment="1" applyProtection="1">
      <alignment horizontal="right"/>
    </xf>
    <xf numFmtId="0" fontId="31" fillId="9" borderId="22" xfId="0" applyFont="1" applyFill="1" applyBorder="1" applyAlignment="1" applyProtection="1">
      <alignment horizontal="center" vertical="center" wrapText="1"/>
    </xf>
    <xf numFmtId="0" fontId="30" fillId="11" borderId="31" xfId="61" applyFont="1" applyFill="1" applyBorder="1" applyAlignment="1" applyProtection="1">
      <alignment vertical="center" wrapText="1"/>
    </xf>
    <xf numFmtId="0" fontId="7" fillId="15" borderId="0" xfId="0" applyNumberFormat="1" applyFont="1" applyFill="1" applyBorder="1" applyAlignment="1" applyProtection="1">
      <alignment horizontal="center"/>
    </xf>
    <xf numFmtId="0" fontId="30" fillId="11" borderId="33" xfId="61" applyFont="1" applyFill="1" applyBorder="1" applyAlignment="1" applyProtection="1">
      <alignment vertical="center" wrapText="1"/>
    </xf>
    <xf numFmtId="0" fontId="53" fillId="10" borderId="0" xfId="0" applyFont="1" applyFill="1" applyBorder="1" applyProtection="1"/>
    <xf numFmtId="0" fontId="32" fillId="15" borderId="0" xfId="0" applyFont="1" applyFill="1" applyBorder="1" applyAlignment="1" applyProtection="1">
      <alignment horizontal="left" vertical="center" wrapText="1"/>
    </xf>
    <xf numFmtId="0" fontId="56" fillId="15" borderId="0" xfId="0" applyFont="1" applyFill="1" applyBorder="1" applyAlignment="1" applyProtection="1">
      <alignment vertical="center" wrapText="1"/>
    </xf>
    <xf numFmtId="0" fontId="30" fillId="15" borderId="0" xfId="0" applyFont="1" applyFill="1" applyBorder="1" applyAlignment="1" applyProtection="1">
      <alignment vertical="center" wrapText="1"/>
    </xf>
    <xf numFmtId="0" fontId="65" fillId="15" borderId="0" xfId="8" applyFont="1" applyFill="1" applyBorder="1" applyAlignment="1" applyProtection="1">
      <alignment horizontal="left" vertical="center" wrapText="1" indent="1"/>
    </xf>
    <xf numFmtId="0" fontId="25" fillId="9" borderId="22" xfId="8" applyFont="1" applyFill="1" applyBorder="1" applyAlignment="1" applyProtection="1">
      <alignment horizontal="left" vertical="center" indent="1"/>
    </xf>
    <xf numFmtId="0" fontId="25" fillId="13" borderId="22" xfId="8" applyFont="1" applyFill="1" applyBorder="1" applyAlignment="1" applyProtection="1">
      <alignment horizontal="left" vertical="center" indent="1"/>
    </xf>
    <xf numFmtId="0" fontId="30" fillId="11" borderId="0" xfId="0" applyFont="1" applyFill="1" applyAlignment="1" applyProtection="1">
      <alignment vertical="center" wrapText="1"/>
    </xf>
    <xf numFmtId="0" fontId="30" fillId="9" borderId="25" xfId="0" applyFont="1" applyFill="1" applyBorder="1" applyAlignment="1" applyProtection="1">
      <alignment horizontal="center" vertical="center" wrapText="1"/>
    </xf>
    <xf numFmtId="0" fontId="63" fillId="9" borderId="26" xfId="8" applyFont="1" applyFill="1" applyBorder="1" applyAlignment="1" applyProtection="1">
      <alignment horizontal="left" vertical="center" indent="1"/>
    </xf>
    <xf numFmtId="0" fontId="25" fillId="9" borderId="25" xfId="8" applyFont="1" applyFill="1" applyBorder="1" applyAlignment="1" applyProtection="1">
      <alignment horizontal="left" vertical="center" indent="1"/>
    </xf>
    <xf numFmtId="0" fontId="25" fillId="9" borderId="26" xfId="8" applyFont="1" applyFill="1" applyBorder="1" applyAlignment="1" applyProtection="1">
      <alignment horizontal="left" vertical="center" indent="1"/>
    </xf>
    <xf numFmtId="0" fontId="51" fillId="11" borderId="0" xfId="0" applyFont="1" applyFill="1" applyAlignment="1" applyProtection="1">
      <alignment horizontal="left" vertical="center" wrapText="1"/>
    </xf>
    <xf numFmtId="0" fontId="31" fillId="9" borderId="25" xfId="0" applyFont="1" applyFill="1" applyBorder="1" applyAlignment="1" applyProtection="1">
      <alignment horizontal="center" vertical="center" wrapText="1"/>
    </xf>
    <xf numFmtId="0" fontId="32" fillId="11" borderId="0" xfId="0" applyFont="1" applyFill="1" applyBorder="1" applyAlignment="1" applyProtection="1">
      <alignment horizontal="center" vertical="center" wrapText="1"/>
    </xf>
    <xf numFmtId="0" fontId="30" fillId="11" borderId="0" xfId="0" applyFont="1" applyFill="1" applyAlignment="1" applyProtection="1">
      <alignment horizontal="left" vertical="top" wrapText="1"/>
    </xf>
    <xf numFmtId="0" fontId="25" fillId="11" borderId="0" xfId="8" applyFont="1" applyFill="1" applyBorder="1" applyAlignment="1" applyProtection="1">
      <alignment horizontal="left" vertical="center" indent="1"/>
    </xf>
    <xf numFmtId="0" fontId="28" fillId="11" borderId="0" xfId="0" applyFont="1" applyFill="1" applyAlignment="1" applyProtection="1">
      <alignment horizontal="left" vertical="center"/>
    </xf>
    <xf numFmtId="0" fontId="51" fillId="11" borderId="0" xfId="0" applyFont="1" applyFill="1" applyAlignment="1" applyProtection="1">
      <alignment horizontal="left" vertical="center"/>
      <protection locked="0"/>
    </xf>
    <xf numFmtId="0" fontId="53" fillId="11" borderId="0" xfId="0" applyFont="1" applyFill="1" applyProtection="1">
      <protection locked="0"/>
    </xf>
    <xf numFmtId="0" fontId="53" fillId="10" borderId="0" xfId="0" applyFont="1" applyFill="1" applyProtection="1">
      <protection locked="0"/>
    </xf>
    <xf numFmtId="0" fontId="0" fillId="11" borderId="0" xfId="0" applyFont="1" applyFill="1" applyProtection="1">
      <protection locked="0"/>
    </xf>
    <xf numFmtId="0" fontId="33" fillId="11" borderId="0" xfId="0" applyFont="1" applyFill="1" applyBorder="1" applyAlignment="1" applyProtection="1">
      <alignment horizontal="left"/>
      <protection locked="0"/>
    </xf>
    <xf numFmtId="0" fontId="0" fillId="10" borderId="0" xfId="0" applyFont="1" applyFill="1" applyProtection="1">
      <protection locked="0"/>
    </xf>
    <xf numFmtId="0" fontId="30" fillId="11" borderId="0" xfId="0" applyFont="1" applyFill="1" applyAlignment="1" applyProtection="1">
      <alignment vertical="center"/>
      <protection locked="0"/>
    </xf>
    <xf numFmtId="0" fontId="0" fillId="10" borderId="0" xfId="0" applyFont="1" applyFill="1" applyBorder="1" applyProtection="1">
      <protection locked="0"/>
    </xf>
    <xf numFmtId="0" fontId="0" fillId="11" borderId="0" xfId="0" applyFont="1" applyFill="1" applyBorder="1" applyProtection="1">
      <protection locked="0"/>
    </xf>
    <xf numFmtId="0" fontId="0" fillId="10" borderId="0" xfId="0" applyFont="1" applyFill="1" applyAlignment="1" applyProtection="1">
      <alignment horizontal="left"/>
      <protection locked="0"/>
    </xf>
    <xf numFmtId="0" fontId="30" fillId="11" borderId="0" xfId="0" applyFont="1" applyFill="1" applyBorder="1" applyAlignment="1" applyProtection="1">
      <alignment vertical="center" wrapText="1"/>
      <protection locked="0"/>
    </xf>
    <xf numFmtId="0" fontId="0" fillId="11" borderId="38" xfId="0" applyFont="1" applyFill="1" applyBorder="1" applyProtection="1">
      <protection locked="0"/>
    </xf>
    <xf numFmtId="0" fontId="51" fillId="10" borderId="0" xfId="0" applyFont="1" applyFill="1" applyAlignment="1" applyProtection="1">
      <alignment horizontal="left" vertical="center"/>
      <protection locked="0"/>
    </xf>
    <xf numFmtId="0" fontId="0" fillId="0" borderId="0" xfId="0" applyProtection="1">
      <protection locked="0"/>
    </xf>
    <xf numFmtId="0" fontId="41" fillId="11" borderId="0" xfId="0" applyFont="1" applyFill="1" applyBorder="1" applyAlignment="1" applyProtection="1">
      <alignment horizontal="center" wrapText="1"/>
    </xf>
    <xf numFmtId="0" fontId="41" fillId="25" borderId="0" xfId="0" applyFont="1" applyFill="1" applyBorder="1" applyAlignment="1" applyProtection="1">
      <alignment horizontal="center" vertical="center" wrapText="1"/>
    </xf>
    <xf numFmtId="0" fontId="29" fillId="26" borderId="0" xfId="0" applyFont="1" applyFill="1" applyAlignment="1" applyProtection="1">
      <alignment horizontal="center" vertical="center"/>
    </xf>
    <xf numFmtId="0" fontId="29" fillId="25" borderId="0" xfId="0" applyFont="1" applyFill="1" applyAlignment="1" applyProtection="1">
      <alignment horizontal="center" vertical="center"/>
    </xf>
    <xf numFmtId="0" fontId="43" fillId="11" borderId="0" xfId="34" applyFont="1" applyFill="1" applyAlignment="1" applyProtection="1">
      <alignment horizontal="left" vertical="center" wrapText="1"/>
    </xf>
    <xf numFmtId="0" fontId="29" fillId="27" borderId="0" xfId="0" applyFont="1" applyFill="1" applyAlignment="1" applyProtection="1">
      <alignment horizontal="left" vertical="center" indent="1"/>
    </xf>
    <xf numFmtId="0" fontId="44" fillId="11" borderId="0" xfId="98" applyFont="1" applyFill="1" applyBorder="1" applyAlignment="1" applyProtection="1">
      <alignment horizontal="left" vertical="center" indent="2"/>
    </xf>
    <xf numFmtId="0" fontId="39" fillId="11" borderId="0" xfId="114" applyFill="1" applyBorder="1" applyAlignment="1" applyProtection="1">
      <alignment horizontal="left" vertical="center"/>
    </xf>
    <xf numFmtId="0" fontId="45" fillId="11" borderId="0" xfId="97" applyFont="1" applyFill="1" applyBorder="1" applyAlignment="1" applyProtection="1">
      <alignment horizontal="left" vertical="center"/>
    </xf>
    <xf numFmtId="0" fontId="46" fillId="11" borderId="0" xfId="34" applyFont="1" applyFill="1" applyAlignment="1" applyProtection="1">
      <alignment horizontal="left"/>
    </xf>
    <xf numFmtId="0" fontId="43" fillId="11" borderId="0" xfId="34" applyFont="1" applyFill="1" applyAlignment="1" applyProtection="1">
      <alignment horizontal="left" vertical="top" wrapText="1"/>
    </xf>
    <xf numFmtId="0" fontId="30" fillId="11" borderId="0" xfId="0" applyFont="1" applyFill="1" applyAlignment="1" applyProtection="1">
      <alignment vertical="top" wrapText="1"/>
    </xf>
    <xf numFmtId="0" fontId="0" fillId="0" borderId="0" xfId="0" applyAlignment="1" applyProtection="1">
      <alignment vertical="top" wrapText="1"/>
    </xf>
    <xf numFmtId="0" fontId="79" fillId="11" borderId="0" xfId="0" applyFont="1" applyFill="1" applyAlignment="1" applyProtection="1">
      <alignment horizontal="left"/>
    </xf>
    <xf numFmtId="0" fontId="30" fillId="11" borderId="0" xfId="0" applyFont="1" applyFill="1" applyAlignment="1" applyProtection="1">
      <alignment horizontal="left" vertical="top" wrapText="1" indent="2"/>
    </xf>
    <xf numFmtId="0" fontId="0" fillId="0" borderId="0" xfId="0" applyAlignment="1" applyProtection="1">
      <alignment horizontal="left" vertical="top" wrapText="1" indent="2"/>
    </xf>
    <xf numFmtId="0" fontId="77" fillId="11" borderId="0" xfId="34" applyFont="1" applyFill="1" applyAlignment="1" applyProtection="1">
      <alignment horizontal="center" vertical="top"/>
    </xf>
    <xf numFmtId="0" fontId="29" fillId="27" borderId="0" xfId="34" applyFont="1" applyFill="1" applyAlignment="1" applyProtection="1">
      <alignment horizontal="left" vertical="center" indent="1"/>
    </xf>
    <xf numFmtId="0" fontId="30" fillId="11" borderId="0" xfId="0" applyFont="1" applyFill="1" applyAlignment="1" applyProtection="1">
      <alignment vertical="center" wrapText="1"/>
    </xf>
    <xf numFmtId="0" fontId="0" fillId="0" borderId="0" xfId="0" applyAlignment="1" applyProtection="1">
      <alignment vertical="center" wrapText="1"/>
    </xf>
    <xf numFmtId="0" fontId="44" fillId="11" borderId="0" xfId="0" applyFont="1" applyFill="1" applyAlignment="1" applyProtection="1">
      <alignment horizontal="left"/>
    </xf>
    <xf numFmtId="0" fontId="30" fillId="0" borderId="0" xfId="0" applyFont="1" applyAlignment="1" applyProtection="1">
      <alignment vertical="top" wrapText="1"/>
    </xf>
    <xf numFmtId="0" fontId="84" fillId="0" borderId="0" xfId="0" applyFont="1" applyFill="1" applyAlignment="1" applyProtection="1">
      <alignment horizontal="left" vertical="center" wrapText="1"/>
    </xf>
    <xf numFmtId="0" fontId="47" fillId="11" borderId="0" xfId="0" applyFont="1" applyFill="1" applyAlignment="1" applyProtection="1">
      <alignment horizontal="left" vertical="center"/>
    </xf>
    <xf numFmtId="0" fontId="45" fillId="11" borderId="0" xfId="114" applyFont="1" applyFill="1" applyAlignment="1" applyProtection="1">
      <alignment horizontal="left" vertical="center"/>
    </xf>
    <xf numFmtId="0" fontId="47" fillId="11" borderId="0" xfId="0" applyFont="1" applyFill="1" applyAlignment="1" applyProtection="1">
      <alignment horizontal="left"/>
    </xf>
    <xf numFmtId="0" fontId="39" fillId="11" borderId="0" xfId="114" applyFill="1" applyAlignment="1" applyProtection="1">
      <alignment horizontal="left" vertical="center"/>
    </xf>
    <xf numFmtId="0" fontId="47" fillId="11" borderId="0" xfId="0" quotePrefix="1" applyFont="1" applyFill="1" applyAlignment="1" applyProtection="1">
      <alignment horizontal="left" vertical="center"/>
    </xf>
    <xf numFmtId="0" fontId="31" fillId="11" borderId="35" xfId="0" applyFont="1" applyFill="1" applyBorder="1" applyAlignment="1" applyProtection="1">
      <alignment horizontal="left" vertical="top" wrapText="1"/>
    </xf>
    <xf numFmtId="0" fontId="30" fillId="10" borderId="12" xfId="10" applyFont="1" applyFill="1" applyBorder="1" applyAlignment="1" applyProtection="1">
      <alignment horizontal="left" vertical="center" wrapText="1"/>
      <protection locked="0"/>
    </xf>
    <xf numFmtId="0" fontId="30" fillId="10" borderId="14" xfId="10" applyFont="1" applyFill="1" applyBorder="1" applyAlignment="1" applyProtection="1">
      <alignment horizontal="left" vertical="center" wrapText="1"/>
      <protection locked="0"/>
    </xf>
    <xf numFmtId="0" fontId="30" fillId="10" borderId="15" xfId="10" applyFont="1" applyFill="1" applyBorder="1" applyAlignment="1" applyProtection="1">
      <alignment horizontal="left" vertical="center" wrapText="1"/>
      <protection locked="0"/>
    </xf>
    <xf numFmtId="0" fontId="30" fillId="10" borderId="41" xfId="10" applyFont="1" applyFill="1" applyBorder="1" applyAlignment="1" applyProtection="1">
      <alignment horizontal="left" vertical="center" wrapText="1"/>
      <protection locked="0"/>
    </xf>
    <xf numFmtId="0" fontId="30" fillId="11" borderId="0" xfId="0" applyFont="1" applyFill="1" applyAlignment="1" applyProtection="1">
      <alignment horizontal="left" vertical="center"/>
    </xf>
    <xf numFmtId="0" fontId="28" fillId="11" borderId="0" xfId="0" applyFont="1" applyFill="1" applyAlignment="1" applyProtection="1">
      <alignment horizontal="left" vertical="center" wrapText="1"/>
    </xf>
    <xf numFmtId="0" fontId="30" fillId="10" borderId="25" xfId="0" applyFont="1" applyFill="1" applyBorder="1" applyAlignment="1" applyProtection="1">
      <alignment horizontal="left" vertical="center" wrapText="1"/>
      <protection locked="0"/>
    </xf>
    <xf numFmtId="0" fontId="30" fillId="10" borderId="33" xfId="0" applyFont="1" applyFill="1" applyBorder="1" applyAlignment="1" applyProtection="1">
      <alignment horizontal="left" vertical="center" wrapText="1"/>
      <protection locked="0"/>
    </xf>
    <xf numFmtId="0" fontId="30" fillId="10" borderId="26" xfId="0" applyFont="1" applyFill="1" applyBorder="1" applyAlignment="1" applyProtection="1">
      <alignment horizontal="left" vertical="center" wrapText="1"/>
      <protection locked="0"/>
    </xf>
    <xf numFmtId="0" fontId="31" fillId="11" borderId="0" xfId="0" applyFont="1" applyFill="1" applyAlignment="1" applyProtection="1">
      <alignment horizontal="left" vertical="top" wrapText="1"/>
    </xf>
    <xf numFmtId="0" fontId="31" fillId="10" borderId="25" xfId="0" applyFont="1" applyFill="1" applyBorder="1" applyAlignment="1" applyProtection="1">
      <alignment vertical="top"/>
      <protection locked="0"/>
    </xf>
    <xf numFmtId="0" fontId="31" fillId="10" borderId="33" xfId="0" applyFont="1" applyFill="1" applyBorder="1" applyAlignment="1" applyProtection="1">
      <alignment vertical="top"/>
      <protection locked="0"/>
    </xf>
    <xf numFmtId="0" fontId="31" fillId="10" borderId="26" xfId="0" applyFont="1" applyFill="1" applyBorder="1" applyAlignment="1" applyProtection="1">
      <alignment vertical="top"/>
      <protection locked="0"/>
    </xf>
    <xf numFmtId="0" fontId="30" fillId="12" borderId="21" xfId="10" applyFont="1" applyFill="1" applyBorder="1" applyAlignment="1" applyProtection="1">
      <alignment horizontal="center" vertical="center" wrapText="1"/>
    </xf>
    <xf numFmtId="0" fontId="30" fillId="12" borderId="40" xfId="10" applyFont="1" applyFill="1" applyBorder="1" applyAlignment="1" applyProtection="1">
      <alignment horizontal="center" vertical="center" wrapText="1"/>
    </xf>
    <xf numFmtId="0" fontId="7" fillId="10" borderId="14" xfId="10" applyFont="1" applyFill="1" applyBorder="1" applyAlignment="1" applyProtection="1">
      <alignment horizontal="center" vertical="center" wrapText="1"/>
      <protection locked="0"/>
    </xf>
    <xf numFmtId="0" fontId="7" fillId="10" borderId="15" xfId="10" applyFont="1" applyFill="1" applyBorder="1" applyAlignment="1" applyProtection="1">
      <alignment horizontal="center" vertical="center" wrapText="1"/>
      <protection locked="0"/>
    </xf>
    <xf numFmtId="0" fontId="7" fillId="10" borderId="41" xfId="10" applyFont="1" applyFill="1" applyBorder="1" applyAlignment="1" applyProtection="1">
      <alignment horizontal="center" vertical="center" wrapText="1"/>
      <protection locked="0"/>
    </xf>
    <xf numFmtId="0" fontId="30" fillId="11" borderId="0" xfId="0" applyFont="1" applyFill="1" applyBorder="1" applyAlignment="1" applyProtection="1">
      <alignment horizontal="left" vertical="center" wrapText="1"/>
    </xf>
    <xf numFmtId="0" fontId="30" fillId="9" borderId="25" xfId="0" applyFont="1" applyFill="1" applyBorder="1" applyAlignment="1" applyProtection="1">
      <alignment horizontal="center" vertical="center" wrapText="1"/>
    </xf>
    <xf numFmtId="0" fontId="30" fillId="9" borderId="33" xfId="0" applyFont="1" applyFill="1" applyBorder="1" applyAlignment="1" applyProtection="1">
      <alignment horizontal="center" vertical="center" wrapText="1"/>
    </xf>
    <xf numFmtId="0" fontId="30" fillId="9" borderId="26" xfId="0" applyFont="1" applyFill="1" applyBorder="1" applyAlignment="1" applyProtection="1">
      <alignment horizontal="center" vertical="center" wrapText="1"/>
    </xf>
    <xf numFmtId="0" fontId="63" fillId="9" borderId="25" xfId="8" applyFont="1" applyFill="1" applyBorder="1" applyAlignment="1" applyProtection="1">
      <alignment horizontal="left" vertical="center" indent="1"/>
    </xf>
    <xf numFmtId="0" fontId="63" fillId="9" borderId="26" xfId="8" applyFont="1" applyFill="1" applyBorder="1" applyAlignment="1" applyProtection="1">
      <alignment horizontal="left" vertical="center" indent="1"/>
    </xf>
    <xf numFmtId="0" fontId="56" fillId="15" borderId="0" xfId="0" applyFont="1" applyFill="1" applyBorder="1" applyAlignment="1" applyProtection="1">
      <alignment horizontal="center" vertical="center"/>
    </xf>
    <xf numFmtId="0" fontId="56" fillId="15" borderId="35" xfId="0" applyFont="1" applyFill="1" applyBorder="1" applyAlignment="1" applyProtection="1">
      <alignment horizontal="center" vertical="center"/>
    </xf>
    <xf numFmtId="0" fontId="25" fillId="9" borderId="25" xfId="8" applyFont="1" applyFill="1" applyBorder="1" applyAlignment="1" applyProtection="1">
      <alignment horizontal="left" vertical="center" indent="1"/>
    </xf>
    <xf numFmtId="0" fontId="25" fillId="9" borderId="26" xfId="8" applyFont="1" applyFill="1" applyBorder="1" applyAlignment="1" applyProtection="1">
      <alignment horizontal="left" vertical="center" indent="1"/>
    </xf>
    <xf numFmtId="0" fontId="63" fillId="9" borderId="23" xfId="8" applyFont="1" applyFill="1" applyBorder="1" applyAlignment="1" applyProtection="1">
      <alignment horizontal="left" vertical="center" wrapText="1" indent="1"/>
    </xf>
    <xf numFmtId="0" fontId="63" fillId="9" borderId="27" xfId="8" applyFont="1" applyFill="1" applyBorder="1" applyAlignment="1" applyProtection="1">
      <alignment horizontal="left" vertical="center" wrapText="1" indent="1"/>
    </xf>
    <xf numFmtId="0" fontId="63" fillId="9" borderId="24" xfId="8" applyFont="1" applyFill="1" applyBorder="1" applyAlignment="1" applyProtection="1">
      <alignment horizontal="left" vertical="center" wrapText="1" indent="1"/>
    </xf>
    <xf numFmtId="0" fontId="0" fillId="9" borderId="23" xfId="0" applyFill="1" applyBorder="1" applyAlignment="1" applyProtection="1">
      <alignment horizontal="center" vertical="center" wrapText="1"/>
    </xf>
    <xf numFmtId="0" fontId="0" fillId="9" borderId="27" xfId="0" applyFill="1" applyBorder="1" applyAlignment="1" applyProtection="1">
      <alignment horizontal="center" vertical="center" wrapText="1"/>
    </xf>
    <xf numFmtId="0" fontId="0" fillId="9" borderId="24" xfId="0" applyFill="1" applyBorder="1" applyAlignment="1" applyProtection="1">
      <alignment horizontal="center" vertical="center" wrapText="1"/>
    </xf>
    <xf numFmtId="0" fontId="63" fillId="9" borderId="30" xfId="8" applyFont="1" applyFill="1" applyBorder="1" applyAlignment="1" applyProtection="1">
      <alignment horizontal="center" vertical="center"/>
    </xf>
    <xf numFmtId="0" fontId="63" fillId="9" borderId="31" xfId="8" applyFont="1" applyFill="1" applyBorder="1" applyAlignment="1" applyProtection="1">
      <alignment horizontal="center" vertical="center"/>
    </xf>
    <xf numFmtId="0" fontId="63" fillId="9" borderId="32" xfId="8" applyFont="1" applyFill="1" applyBorder="1" applyAlignment="1" applyProtection="1">
      <alignment horizontal="center" vertical="center"/>
    </xf>
    <xf numFmtId="0" fontId="63" fillId="9" borderId="34" xfId="8" applyFont="1" applyFill="1" applyBorder="1" applyAlignment="1" applyProtection="1">
      <alignment horizontal="center" vertical="center"/>
    </xf>
    <xf numFmtId="0" fontId="63" fillId="9" borderId="35" xfId="8" applyFont="1" applyFill="1" applyBorder="1" applyAlignment="1" applyProtection="1">
      <alignment horizontal="center" vertical="center"/>
    </xf>
    <xf numFmtId="0" fontId="63" fillId="9" borderId="36" xfId="8" applyFont="1" applyFill="1" applyBorder="1" applyAlignment="1" applyProtection="1">
      <alignment horizontal="center" vertical="center"/>
    </xf>
    <xf numFmtId="0" fontId="25" fillId="13" borderId="25" xfId="9" applyFont="1" applyFill="1" applyBorder="1" applyAlignment="1" applyProtection="1">
      <alignment horizontal="left" vertical="center" indent="1"/>
    </xf>
    <xf numFmtId="0" fontId="25" fillId="13" borderId="26" xfId="9" applyFont="1" applyFill="1" applyBorder="1" applyAlignment="1" applyProtection="1">
      <alignment horizontal="left" vertical="center" indent="1"/>
    </xf>
    <xf numFmtId="0" fontId="51" fillId="11" borderId="0" xfId="0" applyFont="1" applyFill="1" applyAlignment="1" applyProtection="1">
      <alignment horizontal="left" vertical="center" wrapText="1"/>
    </xf>
    <xf numFmtId="0" fontId="30" fillId="9" borderId="30" xfId="61" applyFont="1" applyFill="1" applyBorder="1" applyAlignment="1" applyProtection="1">
      <alignment horizontal="center" vertical="center" wrapText="1"/>
    </xf>
    <xf numFmtId="0" fontId="30" fillId="9" borderId="32" xfId="61" applyFont="1" applyFill="1" applyBorder="1" applyAlignment="1" applyProtection="1">
      <alignment horizontal="center" vertical="center" wrapText="1"/>
    </xf>
    <xf numFmtId="0" fontId="30" fillId="9" borderId="38" xfId="61" applyFont="1" applyFill="1" applyBorder="1" applyAlignment="1" applyProtection="1">
      <alignment horizontal="center" vertical="center" wrapText="1"/>
    </xf>
    <xf numFmtId="0" fontId="30" fillId="9" borderId="37" xfId="61" applyFont="1" applyFill="1" applyBorder="1" applyAlignment="1" applyProtection="1">
      <alignment horizontal="center" vertical="center" wrapText="1"/>
    </xf>
    <xf numFmtId="0" fontId="30" fillId="9" borderId="34" xfId="61" applyFont="1" applyFill="1" applyBorder="1" applyAlignment="1" applyProtection="1">
      <alignment horizontal="center" vertical="center" wrapText="1"/>
    </xf>
    <xf numFmtId="0" fontId="30" fillId="9" borderId="36" xfId="61" applyFont="1" applyFill="1" applyBorder="1" applyAlignment="1" applyProtection="1">
      <alignment horizontal="center" vertical="center" wrapText="1"/>
    </xf>
    <xf numFmtId="0" fontId="31" fillId="12" borderId="25" xfId="0" applyFont="1" applyFill="1" applyBorder="1" applyAlignment="1" applyProtection="1">
      <alignment horizontal="center" vertical="center" wrapText="1"/>
    </xf>
    <xf numFmtId="0" fontId="31" fillId="12" borderId="33" xfId="0" applyFont="1" applyFill="1" applyBorder="1" applyAlignment="1" applyProtection="1">
      <alignment horizontal="center" vertical="center" wrapText="1"/>
    </xf>
    <xf numFmtId="0" fontId="31" fillId="12" borderId="26" xfId="0" applyFont="1" applyFill="1" applyBorder="1" applyAlignment="1" applyProtection="1">
      <alignment horizontal="center" vertical="center" wrapText="1"/>
    </xf>
    <xf numFmtId="0" fontId="31" fillId="9" borderId="25" xfId="0" applyFont="1" applyFill="1" applyBorder="1" applyAlignment="1" applyProtection="1">
      <alignment horizontal="center" vertical="center" wrapText="1"/>
    </xf>
    <xf numFmtId="0" fontId="31" fillId="9" borderId="33" xfId="0" applyFont="1" applyFill="1" applyBorder="1" applyAlignment="1" applyProtection="1">
      <alignment horizontal="center" vertical="center" wrapText="1"/>
    </xf>
    <xf numFmtId="0" fontId="31" fillId="9" borderId="26" xfId="0" applyFont="1" applyFill="1" applyBorder="1" applyAlignment="1" applyProtection="1">
      <alignment horizontal="center" vertical="center" wrapText="1"/>
    </xf>
    <xf numFmtId="0" fontId="30" fillId="9" borderId="25" xfId="0" applyFont="1" applyFill="1" applyBorder="1" applyAlignment="1" applyProtection="1">
      <alignment horizontal="center" vertical="center"/>
    </xf>
    <xf numFmtId="0" fontId="30" fillId="9" borderId="26" xfId="0" applyFont="1" applyFill="1" applyBorder="1" applyAlignment="1" applyProtection="1">
      <alignment horizontal="center" vertical="center"/>
    </xf>
    <xf numFmtId="0" fontId="63" fillId="9" borderId="33" xfId="8" applyFont="1" applyFill="1" applyBorder="1" applyAlignment="1" applyProtection="1">
      <alignment horizontal="left" vertical="center" indent="1"/>
    </xf>
    <xf numFmtId="0" fontId="82" fillId="9" borderId="25" xfId="8" applyFont="1" applyFill="1" applyBorder="1" applyAlignment="1" applyProtection="1">
      <alignment horizontal="left" vertical="center" indent="4"/>
    </xf>
    <xf numFmtId="0" fontId="82" fillId="9" borderId="33" xfId="8" applyFont="1" applyFill="1" applyBorder="1" applyAlignment="1" applyProtection="1">
      <alignment horizontal="left" vertical="center" indent="4"/>
    </xf>
    <xf numFmtId="0" fontId="82" fillId="9" borderId="26" xfId="8" applyFont="1" applyFill="1" applyBorder="1" applyAlignment="1" applyProtection="1">
      <alignment horizontal="left" vertical="center" indent="4"/>
    </xf>
    <xf numFmtId="0" fontId="81" fillId="9" borderId="23" xfId="8" applyFont="1" applyFill="1" applyBorder="1" applyAlignment="1" applyProtection="1">
      <alignment horizontal="center" vertical="center" wrapText="1"/>
    </xf>
    <xf numFmtId="0" fontId="81" fillId="9" borderId="27" xfId="8" applyFont="1" applyFill="1" applyBorder="1" applyAlignment="1" applyProtection="1">
      <alignment horizontal="center" vertical="center" wrapText="1"/>
    </xf>
    <xf numFmtId="0" fontId="81" fillId="9" borderId="24" xfId="8" applyFont="1" applyFill="1" applyBorder="1" applyAlignment="1" applyProtection="1">
      <alignment horizontal="center" vertical="center" wrapText="1"/>
    </xf>
    <xf numFmtId="0" fontId="57" fillId="9" borderId="23" xfId="8" applyFont="1" applyFill="1" applyBorder="1" applyAlignment="1" applyProtection="1">
      <alignment horizontal="center" vertical="center" wrapText="1"/>
    </xf>
    <xf numFmtId="0" fontId="57" fillId="9" borderId="24" xfId="8" applyFont="1" applyFill="1" applyBorder="1" applyAlignment="1" applyProtection="1">
      <alignment horizontal="center" vertical="center" wrapText="1"/>
    </xf>
    <xf numFmtId="0" fontId="32" fillId="11" borderId="0" xfId="0" applyFont="1" applyFill="1" applyBorder="1" applyAlignment="1" applyProtection="1">
      <alignment horizontal="center" vertical="center" wrapText="1"/>
    </xf>
    <xf numFmtId="0" fontId="25" fillId="13" borderId="25" xfId="8" applyFont="1" applyFill="1" applyBorder="1" applyAlignment="1" applyProtection="1">
      <alignment horizontal="left" vertical="center" indent="1"/>
    </xf>
    <xf numFmtId="0" fontId="25" fillId="13" borderId="26" xfId="8" applyFont="1" applyFill="1" applyBorder="1" applyAlignment="1" applyProtection="1">
      <alignment horizontal="left" vertical="center" indent="1"/>
    </xf>
    <xf numFmtId="0" fontId="31" fillId="9" borderId="23" xfId="0" applyFont="1" applyFill="1" applyBorder="1" applyAlignment="1" applyProtection="1">
      <alignment horizontal="center" vertical="center" wrapText="1"/>
    </xf>
    <xf numFmtId="0" fontId="31" fillId="9" borderId="27" xfId="0" applyFont="1" applyFill="1" applyBorder="1" applyAlignment="1" applyProtection="1">
      <alignment horizontal="center" vertical="center" wrapText="1"/>
    </xf>
    <xf numFmtId="0" fontId="31" fillId="9" borderId="24" xfId="0" applyFont="1" applyFill="1" applyBorder="1" applyAlignment="1" applyProtection="1">
      <alignment horizontal="center" vertical="center" wrapText="1"/>
    </xf>
    <xf numFmtId="0" fontId="62" fillId="9" borderId="23" xfId="0" applyFont="1" applyFill="1" applyBorder="1" applyAlignment="1" applyProtection="1">
      <alignment horizontal="center" vertical="center" wrapText="1"/>
    </xf>
    <xf numFmtId="0" fontId="62" fillId="9" borderId="27" xfId="0" applyFont="1" applyFill="1" applyBorder="1" applyAlignment="1" applyProtection="1">
      <alignment horizontal="center" vertical="center" wrapText="1"/>
    </xf>
    <xf numFmtId="0" fontId="62" fillId="9" borderId="24" xfId="0" applyFont="1" applyFill="1" applyBorder="1" applyAlignment="1" applyProtection="1">
      <alignment horizontal="center" vertical="center" wrapText="1"/>
    </xf>
    <xf numFmtId="0" fontId="83" fillId="9" borderId="25" xfId="8" applyFont="1" applyFill="1" applyBorder="1" applyAlignment="1" applyProtection="1">
      <alignment horizontal="left" vertical="center" indent="1"/>
    </xf>
    <xf numFmtId="0" fontId="83" fillId="9" borderId="26" xfId="8" applyFont="1" applyFill="1" applyBorder="1" applyAlignment="1" applyProtection="1">
      <alignment horizontal="left" vertical="center" indent="1"/>
    </xf>
    <xf numFmtId="0" fontId="81" fillId="9" borderId="25" xfId="8" applyFont="1" applyFill="1" applyBorder="1" applyAlignment="1" applyProtection="1">
      <alignment horizontal="left" vertical="center" indent="1"/>
    </xf>
    <xf numFmtId="0" fontId="81" fillId="9" borderId="26" xfId="8" applyFont="1" applyFill="1" applyBorder="1" applyAlignment="1" applyProtection="1">
      <alignment horizontal="left" vertical="center" indent="1"/>
    </xf>
    <xf numFmtId="0" fontId="30" fillId="11" borderId="0" xfId="0" applyFont="1" applyFill="1" applyAlignment="1" applyProtection="1">
      <alignment horizontal="left" vertical="top" wrapText="1"/>
    </xf>
    <xf numFmtId="0" fontId="63" fillId="9" borderId="30" xfId="8" applyFont="1" applyFill="1" applyBorder="1" applyAlignment="1" applyProtection="1">
      <alignment horizontal="center" vertical="center" wrapText="1"/>
    </xf>
    <xf numFmtId="0" fontId="63" fillId="9" borderId="32" xfId="8" applyFont="1" applyFill="1" applyBorder="1" applyAlignment="1" applyProtection="1">
      <alignment horizontal="center" vertical="center" wrapText="1"/>
    </xf>
    <xf numFmtId="0" fontId="63" fillId="9" borderId="38" xfId="8" applyFont="1" applyFill="1" applyBorder="1" applyAlignment="1" applyProtection="1">
      <alignment horizontal="center" vertical="center" wrapText="1"/>
    </xf>
    <xf numFmtId="0" fontId="63" fillId="9" borderId="37" xfId="8" applyFont="1" applyFill="1" applyBorder="1" applyAlignment="1" applyProtection="1">
      <alignment horizontal="center" vertical="center" wrapText="1"/>
    </xf>
    <xf numFmtId="0" fontId="63" fillId="9" borderId="34" xfId="8" applyFont="1" applyFill="1" applyBorder="1" applyAlignment="1" applyProtection="1">
      <alignment horizontal="center" vertical="center" wrapText="1"/>
    </xf>
    <xf numFmtId="0" fontId="63" fillId="9" borderId="36" xfId="8" applyFont="1" applyFill="1" applyBorder="1" applyAlignment="1" applyProtection="1">
      <alignment horizontal="center" vertical="center" wrapText="1"/>
    </xf>
    <xf numFmtId="0" fontId="63" fillId="9" borderId="25" xfId="8" applyFont="1" applyFill="1" applyBorder="1" applyAlignment="1" applyProtection="1">
      <alignment horizontal="left" vertical="center" wrapText="1" indent="1"/>
    </xf>
    <xf numFmtId="0" fontId="63" fillId="9" borderId="33" xfId="8" applyFont="1" applyFill="1" applyBorder="1" applyAlignment="1" applyProtection="1">
      <alignment horizontal="left" vertical="center" wrapText="1" indent="1"/>
    </xf>
    <xf numFmtId="0" fontId="63" fillId="9" borderId="26" xfId="8" applyFont="1" applyFill="1" applyBorder="1" applyAlignment="1" applyProtection="1">
      <alignment horizontal="left" vertical="center" wrapText="1" indent="1"/>
    </xf>
    <xf numFmtId="0" fontId="30" fillId="11" borderId="33" xfId="0" applyFont="1" applyFill="1" applyBorder="1" applyAlignment="1" applyProtection="1">
      <alignment vertical="center" wrapText="1"/>
    </xf>
    <xf numFmtId="0" fontId="25" fillId="11" borderId="0" xfId="8" applyFont="1" applyFill="1" applyBorder="1" applyAlignment="1" applyProtection="1">
      <alignment horizontal="left" vertical="center" indent="1"/>
    </xf>
    <xf numFmtId="0" fontId="57" fillId="9" borderId="25" xfId="8" applyFont="1" applyFill="1" applyBorder="1" applyAlignment="1" applyProtection="1">
      <alignment horizontal="left" vertical="center" wrapText="1" indent="2"/>
    </xf>
    <xf numFmtId="0" fontId="57" fillId="9" borderId="33" xfId="8" applyFont="1" applyFill="1" applyBorder="1" applyAlignment="1" applyProtection="1">
      <alignment horizontal="left" vertical="center" wrapText="1" indent="2"/>
    </xf>
    <xf numFmtId="0" fontId="57" fillId="9" borderId="26" xfId="8" applyFont="1" applyFill="1" applyBorder="1" applyAlignment="1" applyProtection="1">
      <alignment horizontal="left" vertical="center" indent="2"/>
    </xf>
    <xf numFmtId="0" fontId="63" fillId="9" borderId="23" xfId="8" applyFont="1" applyFill="1" applyBorder="1" applyAlignment="1" applyProtection="1">
      <alignment horizontal="center" vertical="center" wrapText="1"/>
    </xf>
    <xf numFmtId="0" fontId="63" fillId="9" borderId="27" xfId="8" applyFont="1" applyFill="1" applyBorder="1" applyAlignment="1" applyProtection="1">
      <alignment horizontal="center" vertical="center" wrapText="1"/>
    </xf>
    <xf numFmtId="0" fontId="63" fillId="9" borderId="24" xfId="8" applyFont="1" applyFill="1" applyBorder="1" applyAlignment="1" applyProtection="1">
      <alignment horizontal="center" vertical="center" wrapText="1"/>
    </xf>
    <xf numFmtId="0" fontId="13" fillId="9" borderId="0" xfId="156" applyFont="1" applyFill="1" applyAlignment="1" applyProtection="1">
      <alignment horizontal="left" vertical="center" wrapText="1"/>
    </xf>
    <xf numFmtId="0" fontId="68" fillId="22" borderId="47" xfId="156" applyFont="1" applyFill="1" applyBorder="1" applyAlignment="1" applyProtection="1">
      <alignment horizontal="left" vertical="center"/>
    </xf>
    <xf numFmtId="0" fontId="68" fillId="22" borderId="48" xfId="156" applyFont="1" applyFill="1" applyBorder="1" applyAlignment="1" applyProtection="1">
      <alignment horizontal="left" vertical="center"/>
    </xf>
    <xf numFmtId="0" fontId="72" fillId="23" borderId="49" xfId="158" applyFont="1" applyFill="1" applyBorder="1" applyAlignment="1" applyProtection="1">
      <alignment horizontal="center" vertical="center" wrapText="1"/>
    </xf>
    <xf numFmtId="0" fontId="72" fillId="23" borderId="53" xfId="158" applyFont="1" applyFill="1" applyBorder="1" applyAlignment="1" applyProtection="1">
      <alignment horizontal="center" vertical="center" wrapText="1"/>
    </xf>
    <xf numFmtId="0" fontId="72" fillId="23" borderId="57" xfId="158" applyFont="1" applyFill="1" applyBorder="1" applyAlignment="1" applyProtection="1">
      <alignment horizontal="center" vertical="center" wrapText="1"/>
    </xf>
    <xf numFmtId="0" fontId="72" fillId="23" borderId="50" xfId="156" applyFont="1" applyFill="1" applyBorder="1" applyAlignment="1" applyProtection="1">
      <alignment horizontal="center" vertical="center" wrapText="1"/>
    </xf>
    <xf numFmtId="0" fontId="72" fillId="23" borderId="51" xfId="156" applyFont="1" applyFill="1" applyBorder="1" applyAlignment="1" applyProtection="1">
      <alignment horizontal="center" vertical="center" wrapText="1"/>
    </xf>
    <xf numFmtId="0" fontId="72" fillId="23" borderId="52" xfId="156" applyFont="1" applyFill="1" applyBorder="1" applyAlignment="1" applyProtection="1">
      <alignment horizontal="center" vertical="center" wrapText="1"/>
    </xf>
    <xf numFmtId="0" fontId="72" fillId="23" borderId="54" xfId="156" applyFont="1" applyFill="1" applyBorder="1" applyAlignment="1" applyProtection="1">
      <alignment horizontal="center" vertical="center" wrapText="1"/>
    </xf>
    <xf numFmtId="0" fontId="72" fillId="23" borderId="55" xfId="156" applyFont="1" applyFill="1" applyBorder="1" applyAlignment="1" applyProtection="1">
      <alignment horizontal="center" vertical="center" wrapText="1"/>
    </xf>
    <xf numFmtId="0" fontId="72" fillId="24" borderId="54" xfId="156" applyFont="1" applyFill="1" applyBorder="1" applyAlignment="1" applyProtection="1">
      <alignment horizontal="center" vertical="center" wrapText="1"/>
    </xf>
    <xf numFmtId="0" fontId="72" fillId="24" borderId="55" xfId="156" applyFont="1" applyFill="1" applyBorder="1" applyAlignment="1" applyProtection="1">
      <alignment horizontal="center" vertical="center" wrapText="1"/>
    </xf>
    <xf numFmtId="0" fontId="54" fillId="9" borderId="0" xfId="0" applyFont="1" applyFill="1" applyAlignment="1" applyProtection="1">
      <alignment horizontal="center"/>
      <protection locked="0"/>
    </xf>
  </cellXfs>
  <cellStyles count="162">
    <cellStyle name="bin" xfId="13"/>
    <cellStyle name="blue" xfId="14"/>
    <cellStyle name="cell" xfId="10"/>
    <cellStyle name="cell 2" xfId="63"/>
    <cellStyle name="cell 2 2" xfId="111"/>
    <cellStyle name="cell 2 2 2" xfId="143"/>
    <cellStyle name="cell 2 3" xfId="115"/>
    <cellStyle name="cell 2 3 2" xfId="152"/>
    <cellStyle name="cell 2 4" xfId="128"/>
    <cellStyle name="cell 3" xfId="110"/>
    <cellStyle name="cell 3 2" xfId="142"/>
    <cellStyle name="Col&amp;RowHeadings" xfId="15"/>
    <cellStyle name="ColCodes" xfId="16"/>
    <cellStyle name="ColTitles" xfId="17"/>
    <cellStyle name="column" xfId="5"/>
    <cellStyle name="Comma [0] 2" xfId="18"/>
    <cellStyle name="Comma 2" xfId="19"/>
    <cellStyle name="Comma 2 2" xfId="94"/>
    <cellStyle name="DataEntryCells" xfId="20"/>
    <cellStyle name="DataEntryCells 2" xfId="57"/>
    <cellStyle name="DataEntryCells 2 2" xfId="56"/>
    <cellStyle name="DataEntryCells 2_08pers" xfId="58"/>
    <cellStyle name="DataEntryCells_05entr" xfId="59"/>
    <cellStyle name="ErrRpt_DataEntryCells" xfId="21"/>
    <cellStyle name="ErrRpt-DataEntryCells" xfId="22"/>
    <cellStyle name="ErrRpt-DataEntryCells 2" xfId="148"/>
    <cellStyle name="ErrRpt-GreyBackground" xfId="23"/>
    <cellStyle name="formula" xfId="24"/>
    <cellStyle name="formula 2" xfId="149"/>
    <cellStyle name="gap" xfId="3"/>
    <cellStyle name="GreyBackground" xfId="6"/>
    <cellStyle name="GreyBackground 2" xfId="12"/>
    <cellStyle name="GreyBackground 2 2" xfId="55"/>
    <cellStyle name="GreyBackground 2_08pers" xfId="60"/>
    <cellStyle name="GreyBackground 3" xfId="25"/>
    <cellStyle name="GreyBackground_00enrl" xfId="2"/>
    <cellStyle name="Header1" xfId="26"/>
    <cellStyle name="Header2" xfId="27"/>
    <cellStyle name="Header2 2" xfId="100"/>
    <cellStyle name="Header2 2 2" xfId="136"/>
    <cellStyle name="Header2 3" xfId="126"/>
    <cellStyle name="Hyperlink" xfId="114" builtinId="8"/>
    <cellStyle name="Hyperlink 2" xfId="80"/>
    <cellStyle name="Hyperlink 3" xfId="97"/>
    <cellStyle name="Hyperlink 4" xfId="106"/>
    <cellStyle name="ISC" xfId="28"/>
    <cellStyle name="isced" xfId="29"/>
    <cellStyle name="isced 2" xfId="150"/>
    <cellStyle name="ISCED Titles" xfId="30"/>
    <cellStyle name="isced_05enrl_REVISED_2" xfId="31"/>
    <cellStyle name="level1a" xfId="7"/>
    <cellStyle name="level1a 2" xfId="99"/>
    <cellStyle name="level1a 2 2" xfId="135"/>
    <cellStyle name="level1a 3" xfId="125"/>
    <cellStyle name="level2" xfId="32"/>
    <cellStyle name="level2a" xfId="33"/>
    <cellStyle name="level2a 2" xfId="95"/>
    <cellStyle name="level3" xfId="11"/>
    <cellStyle name="level3 2" xfId="74"/>
    <cellStyle name="level3 2 2" xfId="84"/>
    <cellStyle name="level3 2 2 2" xfId="93"/>
    <cellStyle name="level3 2 3" xfId="91"/>
    <cellStyle name="level3 3" xfId="83"/>
    <cellStyle name="level3 3 2" xfId="92"/>
    <cellStyle name="level3 4" xfId="75"/>
    <cellStyle name="Normal" xfId="0" builtinId="0"/>
    <cellStyle name="Normal 10" xfId="62"/>
    <cellStyle name="Normal 10 2" xfId="89"/>
    <cellStyle name="Normal 10 2 2" xfId="65"/>
    <cellStyle name="Normal 10 3" xfId="116"/>
    <cellStyle name="Normal 11" xfId="90"/>
    <cellStyle name="Normal 11 2" xfId="76"/>
    <cellStyle name="Normal 11 3" xfId="159"/>
    <cellStyle name="Normal 12" xfId="67"/>
    <cellStyle name="Normal 13" xfId="103"/>
    <cellStyle name="Normal 13 2" xfId="156"/>
    <cellStyle name="Normal 13 2 2" xfId="158"/>
    <cellStyle name="Normal 19" xfId="160"/>
    <cellStyle name="Normal 2" xfId="1"/>
    <cellStyle name="Normal 2 2" xfId="34"/>
    <cellStyle name="Normal 2 2 2" xfId="161"/>
    <cellStyle name="Normal 2 3" xfId="73"/>
    <cellStyle name="Normal 22" xfId="157"/>
    <cellStyle name="Normal 3" xfId="54"/>
    <cellStyle name="Normal 3 2" xfId="72"/>
    <cellStyle name="Normal 3 3" xfId="96"/>
    <cellStyle name="Normal 3 4" xfId="104"/>
    <cellStyle name="Normal 4" xfId="79"/>
    <cellStyle name="Normal 4 2" xfId="85"/>
    <cellStyle name="Normal 5" xfId="61"/>
    <cellStyle name="Normal 5 3" xfId="64"/>
    <cellStyle name="Normal 6" xfId="81"/>
    <cellStyle name="Normal 6 2" xfId="86"/>
    <cellStyle name="Normal 7" xfId="87"/>
    <cellStyle name="Normal 8" xfId="82"/>
    <cellStyle name="Normal 9" xfId="88"/>
    <cellStyle name="Normal_ENRL7" xfId="4"/>
    <cellStyle name="Normal_Sheet1" xfId="98"/>
    <cellStyle name="Percent 2" xfId="35"/>
    <cellStyle name="row" xfId="9"/>
    <cellStyle name="row 2" xfId="78"/>
    <cellStyle name="row 2 2" xfId="113"/>
    <cellStyle name="row 2 2 2" xfId="145"/>
    <cellStyle name="row 2 3" xfId="117"/>
    <cellStyle name="row 2 3 2" xfId="153"/>
    <cellStyle name="row 2 4" xfId="134"/>
    <cellStyle name="row 3" xfId="69"/>
    <cellStyle name="row 3 2" xfId="130"/>
    <cellStyle name="row 4" xfId="107"/>
    <cellStyle name="row 4 2" xfId="139"/>
    <cellStyle name="RowCodes" xfId="36"/>
    <cellStyle name="Row-Col Headings" xfId="37"/>
    <cellStyle name="RowTitles" xfId="38"/>
    <cellStyle name="RowTitles 2" xfId="151"/>
    <cellStyle name="RowTitles_CENTRAL_GOVT" xfId="122"/>
    <cellStyle name="RowTitles1-Detail" xfId="39"/>
    <cellStyle name="RowTitles1-Detail 2" xfId="71"/>
    <cellStyle name="RowTitles1-Detail 2 2" xfId="132"/>
    <cellStyle name="RowTitles1-Detail 3" xfId="109"/>
    <cellStyle name="RowTitles1-Detail 3 2" xfId="141"/>
    <cellStyle name="RowTitles1-Detail 4" xfId="118"/>
    <cellStyle name="RowTitles1-Detail 4 2" xfId="146"/>
    <cellStyle name="RowTitles1-Detail 5" xfId="123"/>
    <cellStyle name="RowTitles-Col2" xfId="40"/>
    <cellStyle name="RowTitles-Col2 2" xfId="101"/>
    <cellStyle name="RowTitles-Col2 2 2" xfId="137"/>
    <cellStyle name="RowTitles-Col2 3" xfId="127"/>
    <cellStyle name="RowTitles-Detail" xfId="41"/>
    <cellStyle name="RowTitles-Detail 2" xfId="70"/>
    <cellStyle name="RowTitles-Detail 2 2" xfId="131"/>
    <cellStyle name="RowTitles-Detail 3" xfId="108"/>
    <cellStyle name="RowTitles-Detail 3 2" xfId="140"/>
    <cellStyle name="RowTitles-Detail 4" xfId="119"/>
    <cellStyle name="RowTitles-Detail 4 2" xfId="147"/>
    <cellStyle name="RowTitles-Detail 5" xfId="124"/>
    <cellStyle name="TableStyleLight1" xfId="66"/>
    <cellStyle name="TableStyleLight1 2" xfId="77"/>
    <cellStyle name="TableStyleLight1 2 2" xfId="112"/>
    <cellStyle name="TableStyleLight1 2 2 2" xfId="144"/>
    <cellStyle name="TableStyleLight1 2 3" xfId="121"/>
    <cellStyle name="TableStyleLight1 2 3 2" xfId="155"/>
    <cellStyle name="TableStyleLight1 2 4" xfId="133"/>
    <cellStyle name="TableStyleLight1 3" xfId="68"/>
    <cellStyle name="TableStyleLight1 3 2" xfId="129"/>
    <cellStyle name="TableStyleLight1 4" xfId="102"/>
    <cellStyle name="TableStyleLight1 5" xfId="105"/>
    <cellStyle name="TableStyleLight1 5 2" xfId="138"/>
    <cellStyle name="TableStyleLight1 6" xfId="120"/>
    <cellStyle name="TableStyleLight1 6 2" xfId="154"/>
    <cellStyle name="temp" xfId="42"/>
    <cellStyle name="title1" xfId="8"/>
    <cellStyle name="자리수" xfId="43"/>
    <cellStyle name="자리수0" xfId="44"/>
    <cellStyle name="콤마 [0]_ACCOUNT" xfId="45"/>
    <cellStyle name="콤마_ACCOUNT" xfId="46"/>
    <cellStyle name="통화 [0]_ACCOUNT" xfId="47"/>
    <cellStyle name="통화_ACCOUNT" xfId="48"/>
    <cellStyle name="퍼센트" xfId="49"/>
    <cellStyle name="표준 5" xfId="50"/>
    <cellStyle name="표준_9511REV" xfId="51"/>
    <cellStyle name="화폐기호" xfId="52"/>
    <cellStyle name="화폐기호0" xfId="53"/>
  </cellStyles>
  <dxfs count="796">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770ABA"/>
      <color rgb="FFFF33CC"/>
      <color rgb="FFCC0000"/>
      <color rgb="FFD5DE47"/>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Drop" dropStyle="combo" dx="16" fmlaLink="B2" fmlaRange="VAL_Drop_Down_Lists!$C$3:$C$214" noThreeD="1" sel="1" val="0"/>
</file>

<file path=xl/ctrlProps/ctrlProp14.xml><?xml version="1.0" encoding="utf-8"?>
<formControlPr xmlns="http://schemas.microsoft.com/office/spreadsheetml/2009/9/main" objectType="Drop" dropStyle="combo" dx="16" fmlaLink="E40" fmlaRange="VAL_Drop_Down_Lists!$G$3:$G$7" noThreeD="1" sel="5" val="0"/>
</file>

<file path=xl/ctrlProps/ctrlProp15.xml><?xml version="1.0" encoding="utf-8"?>
<formControlPr xmlns="http://schemas.microsoft.com/office/spreadsheetml/2009/9/main" objectType="Drop" dropLines="6" dropStyle="combo" dx="16" fmlaLink="AE9" fmlaRange="VAL_Drop_Down_Lists!$C$3:$C$214" noThreeD="1" sel="1" val="0"/>
</file>

<file path=xl/ctrlProps/ctrlProp16.xml><?xml version="1.0" encoding="utf-8"?>
<formControlPr xmlns="http://schemas.microsoft.com/office/spreadsheetml/2009/9/main" objectType="Drop" dropLines="6" dropStyle="combo" dx="16" fmlaLink="AE10" fmlaRange="VAL_Drop_Down_Lists!$C$3:$C$214" noThreeD="1" sel="1" val="0"/>
</file>

<file path=xl/ctrlProps/ctrlProp17.xml><?xml version="1.0" encoding="utf-8"?>
<formControlPr xmlns="http://schemas.microsoft.com/office/spreadsheetml/2009/9/main" objectType="Drop" dropLines="6" dropStyle="combo" dx="16" fmlaLink="AE11" fmlaRange="VAL_Drop_Down_Lists!$C$3:$C$214" noThreeD="1" sel="1" val="0"/>
</file>

<file path=xl/ctrlProps/ctrlProp18.xml><?xml version="1.0" encoding="utf-8"?>
<formControlPr xmlns="http://schemas.microsoft.com/office/spreadsheetml/2009/9/main" objectType="Drop" dropLines="6" dropStyle="combo" dx="16" fmlaLink="AE12" fmlaRange="VAL_Drop_Down_Lists!$C$3:$C$214" noThreeD="1" sel="1" val="0"/>
</file>

<file path=xl/ctrlProps/ctrlProp19.xml><?xml version="1.0" encoding="utf-8"?>
<formControlPr xmlns="http://schemas.microsoft.com/office/spreadsheetml/2009/9/main" objectType="Drop" dropLines="6" dropStyle="combo" dx="16" fmlaLink="AE13" fmlaRange="VAL_Drop_Down_Lists!$C$3:$C$214" noThreeD="1" sel="1" val="0"/>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Drop" dropLines="6" dropStyle="combo" dx="16" fmlaLink="AE14" fmlaRange="VAL_Drop_Down_Lists!$C$3:$C$214" noThreeD="1" sel="1" val="0"/>
</file>

<file path=xl/ctrlProps/ctrlProp21.xml><?xml version="1.0" encoding="utf-8"?>
<formControlPr xmlns="http://schemas.microsoft.com/office/spreadsheetml/2009/9/main" objectType="Drop" dropLines="6" dropStyle="combo" dx="16" fmlaLink="AE15" fmlaRange="VAL_Drop_Down_Lists!$C$3:$C$214" noThreeD="1" sel="1" val="5"/>
</file>

<file path=xl/ctrlProps/ctrlProp22.xml><?xml version="1.0" encoding="utf-8"?>
<formControlPr xmlns="http://schemas.microsoft.com/office/spreadsheetml/2009/9/main" objectType="Drop" dropLines="6" dropStyle="combo" dx="16" fmlaLink="AE16" fmlaRange="VAL_Drop_Down_Lists!$C$3:$C$214" noThreeD="1" sel="1" val="0"/>
</file>

<file path=xl/ctrlProps/ctrlProp23.xml><?xml version="1.0" encoding="utf-8"?>
<formControlPr xmlns="http://schemas.microsoft.com/office/spreadsheetml/2009/9/main" objectType="Drop" dropLines="6" dropStyle="combo" dx="16" fmlaLink="AE17" fmlaRange="VAL_Drop_Down_Lists!$C$3:$C$214" noThreeD="1" sel="1" val="2"/>
</file>

<file path=xl/ctrlProps/ctrlProp24.xml><?xml version="1.0" encoding="utf-8"?>
<formControlPr xmlns="http://schemas.microsoft.com/office/spreadsheetml/2009/9/main" objectType="Drop" dropLines="6" dropStyle="combo" dx="16" fmlaLink="AE18" fmlaRange="VAL_Drop_Down_Lists!$C$3:$C$214" noThreeD="1" sel="1" val="5"/>
</file>

<file path=xl/ctrlProps/ctrlProp25.xml><?xml version="1.0" encoding="utf-8"?>
<formControlPr xmlns="http://schemas.microsoft.com/office/spreadsheetml/2009/9/main" objectType="Drop" dropLines="6" dropStyle="combo" dx="16" fmlaLink="AE20" fmlaRange="VAL_Drop_Down_Lists!$C$3:$C$214" noThreeD="1" sel="1" val="0"/>
</file>

<file path=xl/ctrlProps/ctrlProp26.xml><?xml version="1.0" encoding="utf-8"?>
<formControlPr xmlns="http://schemas.microsoft.com/office/spreadsheetml/2009/9/main" objectType="Drop" dropLines="6" dropStyle="combo" dx="16" fmlaLink="AE21" fmlaRange="VAL_Drop_Down_Lists!$C$3:$C$214" noThreeD="1" sel="1" val="0"/>
</file>

<file path=xl/ctrlProps/ctrlProp27.xml><?xml version="1.0" encoding="utf-8"?>
<formControlPr xmlns="http://schemas.microsoft.com/office/spreadsheetml/2009/9/main" objectType="Drop" dropLines="6" dropStyle="combo" dx="16" fmlaLink="AE22" fmlaRange="VAL_Drop_Down_Lists!$C$3:$C$214" noThreeD="1" sel="1" val="0"/>
</file>

<file path=xl/ctrlProps/ctrlProp28.xml><?xml version="1.0" encoding="utf-8"?>
<formControlPr xmlns="http://schemas.microsoft.com/office/spreadsheetml/2009/9/main" objectType="Drop" dropLines="6" dropStyle="combo" dx="16" fmlaLink="AE23" fmlaRange="VAL_Drop_Down_Lists!$C$3:$C$214" noThreeD="1" sel="1" val="0"/>
</file>

<file path=xl/ctrlProps/ctrlProp29.xml><?xml version="1.0" encoding="utf-8"?>
<formControlPr xmlns="http://schemas.microsoft.com/office/spreadsheetml/2009/9/main" objectType="Drop" dropLines="6" dropStyle="combo" dx="16" fmlaLink="AE24" fmlaRange="VAL_Drop_Down_Lists!$C$3:$C$214" noThreeD="1" sel="1" val="10"/>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Drop" dropLines="6" dropStyle="combo" dx="16" fmlaLink="AE25" fmlaRange="VAL_Drop_Down_Lists!$C$3:$C$214" noThreeD="1" sel="1" val="11"/>
</file>

<file path=xl/ctrlProps/ctrlProp31.xml><?xml version="1.0" encoding="utf-8"?>
<formControlPr xmlns="http://schemas.microsoft.com/office/spreadsheetml/2009/9/main" objectType="Drop" dropLines="6" dropStyle="combo" dx="16" fmlaLink="AE26" fmlaRange="VAL_Drop_Down_Lists!$C$3:$C$214" noThreeD="1" sel="1" val="13"/>
</file>

<file path=xl/ctrlProps/ctrlProp32.xml><?xml version="1.0" encoding="utf-8"?>
<formControlPr xmlns="http://schemas.microsoft.com/office/spreadsheetml/2009/9/main" objectType="Drop" dropLines="6" dropStyle="combo" dx="16" fmlaLink="AE27" fmlaRange="VAL_Drop_Down_Lists!$C$3:$C$214" noThreeD="1" sel="1" val="13"/>
</file>

<file path=xl/ctrlProps/ctrlProp33.xml><?xml version="1.0" encoding="utf-8"?>
<formControlPr xmlns="http://schemas.microsoft.com/office/spreadsheetml/2009/9/main" objectType="Drop" dropLines="6" dropStyle="combo" dx="16" fmlaLink="AE28" fmlaRange="VAL_Drop_Down_Lists!$C$3:$C$214" noThreeD="1" sel="1" val="15"/>
</file>

<file path=xl/ctrlProps/ctrlProp34.xml><?xml version="1.0" encoding="utf-8"?>
<formControlPr xmlns="http://schemas.microsoft.com/office/spreadsheetml/2009/9/main" objectType="Drop" dropLines="6" dropStyle="combo" dx="16" fmlaLink="AE29" fmlaRange="VAL_Drop_Down_Lists!$C$3:$C$214" noThreeD="1" sel="1" val="16"/>
</file>

<file path=xl/ctrlProps/ctrlProp35.xml><?xml version="1.0" encoding="utf-8"?>
<formControlPr xmlns="http://schemas.microsoft.com/office/spreadsheetml/2009/9/main" objectType="Drop" dropLines="4" dropStyle="combo" dx="16" fmlaLink="AF9" fmlaRange="VAL_Drop_Down_Lists!$G$18:$G$21" noThreeD="1" sel="1" val="0"/>
</file>

<file path=xl/ctrlProps/ctrlProp36.xml><?xml version="1.0" encoding="utf-8"?>
<formControlPr xmlns="http://schemas.microsoft.com/office/spreadsheetml/2009/9/main" objectType="Drop" dropLines="4" dropStyle="combo" dx="16" fmlaLink="AF10" fmlaRange="VAL_Drop_Down_Lists!$G$18:$G$21" noThreeD="1" sel="1" val="0"/>
</file>

<file path=xl/ctrlProps/ctrlProp37.xml><?xml version="1.0" encoding="utf-8"?>
<formControlPr xmlns="http://schemas.microsoft.com/office/spreadsheetml/2009/9/main" objectType="Drop" dropLines="4" dropStyle="combo" dx="16" fmlaLink="AF11" fmlaRange="VAL_Drop_Down_Lists!$G$18:$G$21" noThreeD="1" sel="1" val="0"/>
</file>

<file path=xl/ctrlProps/ctrlProp38.xml><?xml version="1.0" encoding="utf-8"?>
<formControlPr xmlns="http://schemas.microsoft.com/office/spreadsheetml/2009/9/main" objectType="Drop" dropLines="4" dropStyle="combo" dx="16" fmlaLink="AF13" fmlaRange="VAL_Drop_Down_Lists!$G$18:$G$21" noThreeD="1" sel="1" val="0"/>
</file>

<file path=xl/ctrlProps/ctrlProp39.xml><?xml version="1.0" encoding="utf-8"?>
<formControlPr xmlns="http://schemas.microsoft.com/office/spreadsheetml/2009/9/main" objectType="Drop" dropLines="4" dropStyle="combo" dx="16" fmlaLink="AF14" fmlaRange="VAL_Drop_Down_Lists!$G$18:$G$21" noThreeD="1" sel="1" val="0"/>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Drop" dropLines="4" dropStyle="combo" dx="16" fmlaLink="AF15" fmlaRange="VAL_Drop_Down_Lists!$G$18:$G$21" noThreeD="1" sel="1" val="0"/>
</file>

<file path=xl/ctrlProps/ctrlProp41.xml><?xml version="1.0" encoding="utf-8"?>
<formControlPr xmlns="http://schemas.microsoft.com/office/spreadsheetml/2009/9/main" objectType="Radio" firstButton="1" fmlaLink="AE9"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Drop" dropLines="4" dropStyle="combo" dx="16" fmlaLink="AF9" fmlaRange="VAL_Drop_Down_Lists!$G$18:$G$21" noThreeD="1" sel="1" val="0"/>
</file>

<file path=xl/ctrlProps/ctrlProp44.xml><?xml version="1.0" encoding="utf-8"?>
<formControlPr xmlns="http://schemas.microsoft.com/office/spreadsheetml/2009/9/main" objectType="Drop" dropLines="4" dropStyle="combo" dx="16" fmlaLink="AF10" fmlaRange="VAL_Drop_Down_Lists!$G$18:$G$21" noThreeD="1" sel="1" val="0"/>
</file>

<file path=xl/ctrlProps/ctrlProp45.xml><?xml version="1.0" encoding="utf-8"?>
<formControlPr xmlns="http://schemas.microsoft.com/office/spreadsheetml/2009/9/main" objectType="Drop" dropLines="4" dropStyle="combo" dx="16" fmlaLink="AF11" fmlaRange="VAL_Drop_Down_Lists!$G$18:$G$21" noThreeD="1" sel="1" val="0"/>
</file>

<file path=xl/ctrlProps/ctrlProp46.xml><?xml version="1.0" encoding="utf-8"?>
<formControlPr xmlns="http://schemas.microsoft.com/office/spreadsheetml/2009/9/main" objectType="Drop" dropLines="4" dropStyle="combo" dx="16" fmlaLink="AF13" fmlaRange="VAL_Drop_Down_Lists!$G$18:$G$21" noThreeD="1" sel="1" val="0"/>
</file>

<file path=xl/ctrlProps/ctrlProp47.xml><?xml version="1.0" encoding="utf-8"?>
<formControlPr xmlns="http://schemas.microsoft.com/office/spreadsheetml/2009/9/main" objectType="Drop" dropLines="4" dropStyle="combo" dx="16" fmlaLink="AF14" fmlaRange="VAL_Drop_Down_Lists!$G$18:$G$21" noThreeD="1" sel="1" val="0"/>
</file>

<file path=xl/ctrlProps/ctrlProp48.xml><?xml version="1.0" encoding="utf-8"?>
<formControlPr xmlns="http://schemas.microsoft.com/office/spreadsheetml/2009/9/main" objectType="Drop" dropLines="4" dropStyle="combo" dx="16" fmlaLink="AF15" fmlaRange="VAL_Drop_Down_Lists!$G$18:$G$21" noThreeD="1" sel="1" val="0"/>
</file>

<file path=xl/ctrlProps/ctrlProp49.xml><?xml version="1.0" encoding="utf-8"?>
<formControlPr xmlns="http://schemas.microsoft.com/office/spreadsheetml/2009/9/main" objectType="Radio" firstButton="1" fmlaLink="AE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Drop" dropStyle="combo" dx="16" fmlaLink="AE9" fmlaRange="VAL_Drop_Down_Lists!$C$3:$C$214" noThreeD="1" sel="1" val="0"/>
</file>

<file path=xl/ctrlProps/ctrlProp52.xml><?xml version="1.0" encoding="utf-8"?>
<formControlPr xmlns="http://schemas.microsoft.com/office/spreadsheetml/2009/9/main" objectType="Drop" dropStyle="combo" dx="16" fmlaLink="AE10" fmlaRange="VAL_Drop_Down_Lists!$C$3:$C$214" noThreeD="1" sel="1" val="0"/>
</file>

<file path=xl/ctrlProps/ctrlProp53.xml><?xml version="1.0" encoding="utf-8"?>
<formControlPr xmlns="http://schemas.microsoft.com/office/spreadsheetml/2009/9/main" objectType="Drop" dropStyle="combo" dx="16" fmlaLink="AE11" fmlaRange="VAL_Drop_Down_Lists!$C$3:$C$214" noThreeD="1" sel="1" val="0"/>
</file>

<file path=xl/ctrlProps/ctrlProp54.xml><?xml version="1.0" encoding="utf-8"?>
<formControlPr xmlns="http://schemas.microsoft.com/office/spreadsheetml/2009/9/main" objectType="Drop" dropStyle="combo" dx="16" fmlaLink="AE12" fmlaRange="VAL_Drop_Down_Lists!$C$3:$C$214" noThreeD="1" sel="1" val="0"/>
</file>

<file path=xl/ctrlProps/ctrlProp55.xml><?xml version="1.0" encoding="utf-8"?>
<formControlPr xmlns="http://schemas.microsoft.com/office/spreadsheetml/2009/9/main" objectType="Drop" dropStyle="combo" dx="16" fmlaLink="AE13" fmlaRange="VAL_Drop_Down_Lists!$C$3:$C$214" noThreeD="1" sel="1" val="0"/>
</file>

<file path=xl/ctrlProps/ctrlProp56.xml><?xml version="1.0" encoding="utf-8"?>
<formControlPr xmlns="http://schemas.microsoft.com/office/spreadsheetml/2009/9/main" objectType="Drop" dropStyle="combo" dx="16" fmlaLink="AE15" fmlaRange="VAL_Drop_Down_Lists!$C$3:$C$214" noThreeD="1" sel="1" val="0"/>
</file>

<file path=xl/ctrlProps/ctrlProp57.xml><?xml version="1.0" encoding="utf-8"?>
<formControlPr xmlns="http://schemas.microsoft.com/office/spreadsheetml/2009/9/main" objectType="Drop" dropStyle="combo" dx="16" fmlaLink="AE16" fmlaRange="VAL_Drop_Down_Lists!$C$3:$C$214" noThreeD="1" sel="1" val="0"/>
</file>

<file path=xl/ctrlProps/ctrlProp58.xml><?xml version="1.0" encoding="utf-8"?>
<formControlPr xmlns="http://schemas.microsoft.com/office/spreadsheetml/2009/9/main" objectType="Drop" dropStyle="combo" dx="16" fmlaLink="AE17" fmlaRange="VAL_Drop_Down_Lists!$C$3:$C$214" noThreeD="1" sel="1" val="0"/>
</file>

<file path=xl/ctrlProps/ctrlProp59.xml><?xml version="1.0" encoding="utf-8"?>
<formControlPr xmlns="http://schemas.microsoft.com/office/spreadsheetml/2009/9/main" objectType="Drop" dropStyle="combo" dx="16" fmlaLink="AE18" fmlaRange="VAL_Drop_Down_Lists!$C$3:$C$214" noThreeD="1" sel="1" val="0"/>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Drop" dropStyle="combo" dx="16" fmlaLink="AE19" fmlaRange="VAL_Drop_Down_Lists!$C$3:$C$214" noThreeD="1" sel="1" val="0"/>
</file>

<file path=xl/ctrlProps/ctrlProp61.xml><?xml version="1.0" encoding="utf-8"?>
<formControlPr xmlns="http://schemas.microsoft.com/office/spreadsheetml/2009/9/main" objectType="Drop" dropLines="6" dropStyle="combo" dx="16" fmlaLink="AF9" fmlaRange="VAL_Drop_Down_Lists!$G$11:$G$14" noThreeD="1" sel="1" val="0"/>
</file>

<file path=xl/ctrlProps/ctrlProp62.xml><?xml version="1.0" encoding="utf-8"?>
<formControlPr xmlns="http://schemas.microsoft.com/office/spreadsheetml/2009/9/main" objectType="Drop" dropLines="6" dropStyle="combo" dx="16" fmlaLink="AF10" fmlaRange="VAL_Drop_Down_Lists!$G$11:$G$14" noThreeD="1" sel="1" val="0"/>
</file>

<file path=xl/ctrlProps/ctrlProp63.xml><?xml version="1.0" encoding="utf-8"?>
<formControlPr xmlns="http://schemas.microsoft.com/office/spreadsheetml/2009/9/main" objectType="Drop" dropLines="6" dropStyle="combo" dx="16" fmlaLink="AF11" fmlaRange="VAL_Drop_Down_Lists!$G$11:$G$14" noThreeD="1" sel="1" val="0"/>
</file>

<file path=xl/ctrlProps/ctrlProp64.xml><?xml version="1.0" encoding="utf-8"?>
<formControlPr xmlns="http://schemas.microsoft.com/office/spreadsheetml/2009/9/main" objectType="Drop" dropLines="6" dropStyle="combo" dx="16" fmlaLink="AF12" fmlaRange="VAL_Drop_Down_Lists!$G$11:$G$14" noThreeD="1" sel="1" val="0"/>
</file>

<file path=xl/ctrlProps/ctrlProp65.xml><?xml version="1.0" encoding="utf-8"?>
<formControlPr xmlns="http://schemas.microsoft.com/office/spreadsheetml/2009/9/main" objectType="Drop" dropLines="6" dropStyle="combo" dx="16" fmlaLink="AF13" fmlaRange="VAL_Drop_Down_Lists!$G$11:$G$14" noThreeD="1" sel="1" val="0"/>
</file>

<file path=xl/ctrlProps/ctrlProp66.xml><?xml version="1.0" encoding="utf-8"?>
<formControlPr xmlns="http://schemas.microsoft.com/office/spreadsheetml/2009/9/main" objectType="Drop" dropLines="6" dropStyle="combo" dx="16" fmlaLink="AF14" fmlaRange="VAL_Drop_Down_Lists!$G$11:$G$14" noThreeD="1" sel="1" val="0"/>
</file>

<file path=xl/ctrlProps/ctrlProp67.xml><?xml version="1.0" encoding="utf-8"?>
<formControlPr xmlns="http://schemas.microsoft.com/office/spreadsheetml/2009/9/main" objectType="Drop" dropLines="6" dropStyle="combo" dx="16" fmlaLink="AF15" fmlaRange="VAL_Drop_Down_Lists!$G$11:$G$14" noThreeD="1" sel="1" val="0"/>
</file>

<file path=xl/ctrlProps/ctrlProp68.xml><?xml version="1.0" encoding="utf-8"?>
<formControlPr xmlns="http://schemas.microsoft.com/office/spreadsheetml/2009/9/main" objectType="Drop" dropLines="6" dropStyle="combo" dx="16" fmlaLink="AF16" fmlaRange="VAL_Drop_Down_Lists!$G$11:$G$14" noThreeD="1" sel="1" val="0"/>
</file>

<file path=xl/ctrlProps/ctrlProp69.xml><?xml version="1.0" encoding="utf-8"?>
<formControlPr xmlns="http://schemas.microsoft.com/office/spreadsheetml/2009/9/main" objectType="Drop" dropLines="6" dropStyle="combo" dx="16" fmlaLink="AF17" fmlaRange="VAL_Drop_Down_Lists!$G$11:$G$14" noThreeD="1" sel="1" val="0"/>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Drop" dropLines="6" dropStyle="combo" dx="16" fmlaLink="AF18" fmlaRange="VAL_Drop_Down_Lists!$G$11:$G$14" noThreeD="1" sel="1" val="0"/>
</file>

<file path=xl/ctrlProps/ctrlProp71.xml><?xml version="1.0" encoding="utf-8"?>
<formControlPr xmlns="http://schemas.microsoft.com/office/spreadsheetml/2009/9/main" objectType="Drop" dropLines="6" dropStyle="combo" dx="16" fmlaLink="AF20" fmlaRange="VAL_Drop_Down_Lists!$G$11:$G$14" noThreeD="1" sel="1" val="0"/>
</file>

<file path=xl/ctrlProps/ctrlProp72.xml><?xml version="1.0" encoding="utf-8"?>
<formControlPr xmlns="http://schemas.microsoft.com/office/spreadsheetml/2009/9/main" objectType="Drop" dropLines="6" dropStyle="combo" dx="16" fmlaLink="AF21" fmlaRange="VAL_Drop_Down_Lists!$G$11:$G$14" noThreeD="1" sel="1" val="0"/>
</file>

<file path=xl/ctrlProps/ctrlProp73.xml><?xml version="1.0" encoding="utf-8"?>
<formControlPr xmlns="http://schemas.microsoft.com/office/spreadsheetml/2009/9/main" objectType="Drop" dropLines="6" dropStyle="combo" dx="16" fmlaLink="AF22" fmlaRange="VAL_Drop_Down_Lists!$G$11:$G$14" noThreeD="1" sel="1" val="0"/>
</file>

<file path=xl/ctrlProps/ctrlProp74.xml><?xml version="1.0" encoding="utf-8"?>
<formControlPr xmlns="http://schemas.microsoft.com/office/spreadsheetml/2009/9/main" objectType="Drop" dropLines="6" dropStyle="combo" dx="16" fmlaLink="AF23" fmlaRange="VAL_Drop_Down_Lists!$G$11:$G$14" noThreeD="1" sel="1" val="0"/>
</file>

<file path=xl/ctrlProps/ctrlProp75.xml><?xml version="1.0" encoding="utf-8"?>
<formControlPr xmlns="http://schemas.microsoft.com/office/spreadsheetml/2009/9/main" objectType="Drop" dropLines="6" dropStyle="combo" dx="16" fmlaLink="AF24" fmlaRange="VAL_Drop_Down_Lists!$G$11:$G$14" noThreeD="1" sel="1" val="2"/>
</file>

<file path=xl/ctrlProps/ctrlProp76.xml><?xml version="1.0" encoding="utf-8"?>
<formControlPr xmlns="http://schemas.microsoft.com/office/spreadsheetml/2009/9/main" objectType="Drop" dropLines="6" dropStyle="combo" dx="16" fmlaLink="AF25" fmlaRange="VAL_Drop_Down_Lists!$G$11:$G$14" noThreeD="1" sel="1" val="0"/>
</file>

<file path=xl/ctrlProps/ctrlProp77.xml><?xml version="1.0" encoding="utf-8"?>
<formControlPr xmlns="http://schemas.microsoft.com/office/spreadsheetml/2009/9/main" objectType="Drop" dropLines="6" dropStyle="combo" dx="16" fmlaLink="AF26" fmlaRange="VAL_Drop_Down_Lists!$G$11:$G$14" noThreeD="1" sel="1" val="0"/>
</file>

<file path=xl/ctrlProps/ctrlProp78.xml><?xml version="1.0" encoding="utf-8"?>
<formControlPr xmlns="http://schemas.microsoft.com/office/spreadsheetml/2009/9/main" objectType="Drop" dropLines="6" dropStyle="combo" dx="16" fmlaLink="AF27" fmlaRange="VAL_Drop_Down_Lists!$G$11:$G$14" noThreeD="1" sel="1" val="0"/>
</file>

<file path=xl/ctrlProps/ctrlProp79.xml><?xml version="1.0" encoding="utf-8"?>
<formControlPr xmlns="http://schemas.microsoft.com/office/spreadsheetml/2009/9/main" objectType="Drop" dropLines="6" dropStyle="combo" dx="16" fmlaLink="AF28" fmlaRange="VAL_Drop_Down_Lists!$G$11:$G$14" noThreeD="1" sel="1" val="0"/>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Drop" dropLines="6" dropStyle="combo" dx="16" fmlaLink="AF29" fmlaRange="VAL_Drop_Down_Lists!$G$11:$G$14" noThreeD="1" sel="1" val="0"/>
</file>

<file path=xl/ctrlProps/ctrlProp81.xml><?xml version="1.0" encoding="utf-8"?>
<formControlPr xmlns="http://schemas.microsoft.com/office/spreadsheetml/2009/9/main" objectType="CheckBox" fmlaLink="$AH$9"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151</xdr:row>
      <xdr:rowOff>0</xdr:rowOff>
    </xdr:from>
    <xdr:to>
      <xdr:col>1</xdr:col>
      <xdr:colOff>746760</xdr:colOff>
      <xdr:row>151</xdr:row>
      <xdr:rowOff>3810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551497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151</xdr:row>
      <xdr:rowOff>0</xdr:rowOff>
    </xdr:from>
    <xdr:ext cx="3810" cy="3810"/>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551497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151</xdr:row>
      <xdr:rowOff>0</xdr:rowOff>
    </xdr:from>
    <xdr:ext cx="3810" cy="3810"/>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551497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151</xdr:row>
      <xdr:rowOff>0</xdr:rowOff>
    </xdr:from>
    <xdr:ext cx="3810" cy="3810"/>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551497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742950</xdr:colOff>
      <xdr:row>18</xdr:row>
      <xdr:rowOff>1181100</xdr:rowOff>
    </xdr:from>
    <xdr:to>
      <xdr:col>1</xdr:col>
      <xdr:colOff>746760</xdr:colOff>
      <xdr:row>19</xdr:row>
      <xdr:rowOff>3810</xdr:rowOff>
    </xdr:to>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86487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26</xdr:row>
      <xdr:rowOff>0</xdr:rowOff>
    </xdr:from>
    <xdr:ext cx="3810" cy="3810"/>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30587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26</xdr:row>
      <xdr:rowOff>0</xdr:rowOff>
    </xdr:from>
    <xdr:ext cx="3810" cy="3810"/>
    <xdr:pic>
      <xdr:nvPicPr>
        <xdr:cNvPr id="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30587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26</xdr:row>
      <xdr:rowOff>0</xdr:rowOff>
    </xdr:from>
    <xdr:ext cx="3810" cy="3810"/>
    <xdr:pic>
      <xdr:nvPicPr>
        <xdr:cNvPr id="10"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30587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742950</xdr:colOff>
      <xdr:row>18</xdr:row>
      <xdr:rowOff>1181100</xdr:rowOff>
    </xdr:from>
    <xdr:to>
      <xdr:col>1</xdr:col>
      <xdr:colOff>746760</xdr:colOff>
      <xdr:row>19</xdr:row>
      <xdr:rowOff>3810</xdr:rowOff>
    </xdr:to>
    <xdr:pic>
      <xdr:nvPicPr>
        <xdr:cNvPr id="11"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86487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28</xdr:row>
      <xdr:rowOff>0</xdr:rowOff>
    </xdr:from>
    <xdr:ext cx="3810" cy="3810"/>
    <xdr:pic>
      <xdr:nvPicPr>
        <xdr:cNvPr id="12"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40589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28</xdr:row>
      <xdr:rowOff>0</xdr:rowOff>
    </xdr:from>
    <xdr:ext cx="3810" cy="3810"/>
    <xdr:pic>
      <xdr:nvPicPr>
        <xdr:cNvPr id="13"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40589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28</xdr:row>
      <xdr:rowOff>0</xdr:rowOff>
    </xdr:from>
    <xdr:ext cx="3810" cy="3810"/>
    <xdr:pic>
      <xdr:nvPicPr>
        <xdr:cNvPr id="14"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40589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742950</xdr:colOff>
      <xdr:row>151</xdr:row>
      <xdr:rowOff>0</xdr:rowOff>
    </xdr:from>
    <xdr:to>
      <xdr:col>1</xdr:col>
      <xdr:colOff>746760</xdr:colOff>
      <xdr:row>151</xdr:row>
      <xdr:rowOff>3810</xdr:rowOff>
    </xdr:to>
    <xdr:pic>
      <xdr:nvPicPr>
        <xdr:cNvPr id="16"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551497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151</xdr:row>
      <xdr:rowOff>0</xdr:rowOff>
    </xdr:from>
    <xdr:ext cx="3810" cy="3810"/>
    <xdr:pic>
      <xdr:nvPicPr>
        <xdr:cNvPr id="17"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551497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151</xdr:row>
      <xdr:rowOff>0</xdr:rowOff>
    </xdr:from>
    <xdr:ext cx="3810" cy="3810"/>
    <xdr:pic>
      <xdr:nvPicPr>
        <xdr:cNvPr id="18"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551497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151</xdr:row>
      <xdr:rowOff>0</xdr:rowOff>
    </xdr:from>
    <xdr:ext cx="3810" cy="3810"/>
    <xdr:pic>
      <xdr:nvPicPr>
        <xdr:cNvPr id="19"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551497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742950</xdr:colOff>
      <xdr:row>18</xdr:row>
      <xdr:rowOff>1181100</xdr:rowOff>
    </xdr:from>
    <xdr:to>
      <xdr:col>1</xdr:col>
      <xdr:colOff>746760</xdr:colOff>
      <xdr:row>19</xdr:row>
      <xdr:rowOff>3810</xdr:rowOff>
    </xdr:to>
    <xdr:pic>
      <xdr:nvPicPr>
        <xdr:cNvPr id="21" name="Picture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86487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26</xdr:row>
      <xdr:rowOff>0</xdr:rowOff>
    </xdr:from>
    <xdr:ext cx="3810" cy="3810"/>
    <xdr:pic>
      <xdr:nvPicPr>
        <xdr:cNvPr id="22" name="Picture 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30587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26</xdr:row>
      <xdr:rowOff>0</xdr:rowOff>
    </xdr:from>
    <xdr:ext cx="3810" cy="3810"/>
    <xdr:pic>
      <xdr:nvPicPr>
        <xdr:cNvPr id="2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30587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26</xdr:row>
      <xdr:rowOff>0</xdr:rowOff>
    </xdr:from>
    <xdr:ext cx="3810" cy="3810"/>
    <xdr:pic>
      <xdr:nvPicPr>
        <xdr:cNvPr id="24" name="Picture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30587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742950</xdr:colOff>
      <xdr:row>18</xdr:row>
      <xdr:rowOff>1181100</xdr:rowOff>
    </xdr:from>
    <xdr:to>
      <xdr:col>1</xdr:col>
      <xdr:colOff>746760</xdr:colOff>
      <xdr:row>19</xdr:row>
      <xdr:rowOff>3810</xdr:rowOff>
    </xdr:to>
    <xdr:pic>
      <xdr:nvPicPr>
        <xdr:cNvPr id="25"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86487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28</xdr:row>
      <xdr:rowOff>0</xdr:rowOff>
    </xdr:from>
    <xdr:ext cx="3810" cy="3810"/>
    <xdr:pic>
      <xdr:nvPicPr>
        <xdr:cNvPr id="26" name="Picture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40589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28</xdr:row>
      <xdr:rowOff>0</xdr:rowOff>
    </xdr:from>
    <xdr:ext cx="3810" cy="3810"/>
    <xdr:pic>
      <xdr:nvPicPr>
        <xdr:cNvPr id="27" name="Picture 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40589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28</xdr:row>
      <xdr:rowOff>0</xdr:rowOff>
    </xdr:from>
    <xdr:ext cx="3810" cy="3810"/>
    <xdr:pic>
      <xdr:nvPicPr>
        <xdr:cNvPr id="28" name="Picture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40589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28575</xdr:colOff>
      <xdr:row>19</xdr:row>
      <xdr:rowOff>142875</xdr:rowOff>
    </xdr:from>
    <xdr:to>
      <xdr:col>4</xdr:col>
      <xdr:colOff>104775</xdr:colOff>
      <xdr:row>19</xdr:row>
      <xdr:rowOff>1285874</xdr:rowOff>
    </xdr:to>
    <xdr:pic>
      <xdr:nvPicPr>
        <xdr:cNvPr id="31" name="Picture 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225" y="9315450"/>
          <a:ext cx="3248025" cy="1142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152400</xdr:colOff>
      <xdr:row>0</xdr:row>
      <xdr:rowOff>0</xdr:rowOff>
    </xdr:from>
    <xdr:to>
      <xdr:col>3</xdr:col>
      <xdr:colOff>38100</xdr:colOff>
      <xdr:row>3</xdr:row>
      <xdr:rowOff>146966</xdr:rowOff>
    </xdr:to>
    <xdr:pic>
      <xdr:nvPicPr>
        <xdr:cNvPr id="29" name="Picture 2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2400" y="0"/>
          <a:ext cx="2733675" cy="15185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904875</xdr:colOff>
          <xdr:row>27</xdr:row>
          <xdr:rowOff>0</xdr:rowOff>
        </xdr:from>
        <xdr:to>
          <xdr:col>3</xdr:col>
          <xdr:colOff>2619375</xdr:colOff>
          <xdr:row>27</xdr:row>
          <xdr:rowOff>409575</xdr:rowOff>
        </xdr:to>
        <xdr:sp macro="" textlink="">
          <xdr:nvSpPr>
            <xdr:cNvPr id="17419" name="Group Box 11" hidden="1">
              <a:extLst>
                <a:ext uri="{63B3BB69-23CF-44E3-9099-C40C66FF867C}">
                  <a14:compatExt spid="_x0000_s174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27</xdr:row>
          <xdr:rowOff>0</xdr:rowOff>
        </xdr:from>
        <xdr:to>
          <xdr:col>3</xdr:col>
          <xdr:colOff>2600325</xdr:colOff>
          <xdr:row>28</xdr:row>
          <xdr:rowOff>95250</xdr:rowOff>
        </xdr:to>
        <xdr:sp macro="" textlink="">
          <xdr:nvSpPr>
            <xdr:cNvPr id="17423" name="Group Box 15" hidden="1">
              <a:extLst>
                <a:ext uri="{63B3BB69-23CF-44E3-9099-C40C66FF867C}">
                  <a14:compatExt spid="_x0000_s174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0</xdr:rowOff>
        </xdr:from>
        <xdr:to>
          <xdr:col>5</xdr:col>
          <xdr:colOff>266700</xdr:colOff>
          <xdr:row>27</xdr:row>
          <xdr:rowOff>381000</xdr:rowOff>
        </xdr:to>
        <xdr:sp macro="" textlink="">
          <xdr:nvSpPr>
            <xdr:cNvPr id="17516" name="Group Box 108" hidden="1">
              <a:extLst>
                <a:ext uri="{63B3BB69-23CF-44E3-9099-C40C66FF867C}">
                  <a14:compatExt spid="_x0000_s17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0</xdr:rowOff>
        </xdr:from>
        <xdr:to>
          <xdr:col>5</xdr:col>
          <xdr:colOff>285750</xdr:colOff>
          <xdr:row>27</xdr:row>
          <xdr:rowOff>371475</xdr:rowOff>
        </xdr:to>
        <xdr:sp macro="" textlink="">
          <xdr:nvSpPr>
            <xdr:cNvPr id="17517" name="Group Box 109" hidden="1">
              <a:extLst>
                <a:ext uri="{63B3BB69-23CF-44E3-9099-C40C66FF867C}">
                  <a14:compatExt spid="_x0000_s17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5</xdr:col>
          <xdr:colOff>381000</xdr:colOff>
          <xdr:row>27</xdr:row>
          <xdr:rowOff>381000</xdr:rowOff>
        </xdr:to>
        <xdr:sp macro="" textlink="">
          <xdr:nvSpPr>
            <xdr:cNvPr id="17518" name="Group Box 110" hidden="1">
              <a:extLst>
                <a:ext uri="{63B3BB69-23CF-44E3-9099-C40C66FF867C}">
                  <a14:compatExt spid="_x0000_s17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5</xdr:col>
          <xdr:colOff>276225</xdr:colOff>
          <xdr:row>27</xdr:row>
          <xdr:rowOff>371475</xdr:rowOff>
        </xdr:to>
        <xdr:sp macro="" textlink="">
          <xdr:nvSpPr>
            <xdr:cNvPr id="17519" name="Group Box 111" hidden="1">
              <a:extLst>
                <a:ext uri="{63B3BB69-23CF-44E3-9099-C40C66FF867C}">
                  <a14:compatExt spid="_x0000_s17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0</xdr:rowOff>
        </xdr:from>
        <xdr:to>
          <xdr:col>5</xdr:col>
          <xdr:colOff>314325</xdr:colOff>
          <xdr:row>27</xdr:row>
          <xdr:rowOff>428625</xdr:rowOff>
        </xdr:to>
        <xdr:sp macro="" textlink="">
          <xdr:nvSpPr>
            <xdr:cNvPr id="17520" name="Group Box 112" hidden="1">
              <a:extLst>
                <a:ext uri="{63B3BB69-23CF-44E3-9099-C40C66FF867C}">
                  <a14:compatExt spid="_x0000_s175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0</xdr:rowOff>
        </xdr:from>
        <xdr:to>
          <xdr:col>5</xdr:col>
          <xdr:colOff>266700</xdr:colOff>
          <xdr:row>27</xdr:row>
          <xdr:rowOff>381000</xdr:rowOff>
        </xdr:to>
        <xdr:sp macro="" textlink="">
          <xdr:nvSpPr>
            <xdr:cNvPr id="17534" name="Group Box 126" hidden="1">
              <a:extLst>
                <a:ext uri="{63B3BB69-23CF-44E3-9099-C40C66FF867C}">
                  <a14:compatExt spid="_x0000_s17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0</xdr:rowOff>
        </xdr:from>
        <xdr:to>
          <xdr:col>5</xdr:col>
          <xdr:colOff>285750</xdr:colOff>
          <xdr:row>27</xdr:row>
          <xdr:rowOff>371475</xdr:rowOff>
        </xdr:to>
        <xdr:sp macro="" textlink="">
          <xdr:nvSpPr>
            <xdr:cNvPr id="17535" name="Group Box 127" hidden="1">
              <a:extLst>
                <a:ext uri="{63B3BB69-23CF-44E3-9099-C40C66FF867C}">
                  <a14:compatExt spid="_x0000_s17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5</xdr:col>
          <xdr:colOff>381000</xdr:colOff>
          <xdr:row>27</xdr:row>
          <xdr:rowOff>381000</xdr:rowOff>
        </xdr:to>
        <xdr:sp macro="" textlink="">
          <xdr:nvSpPr>
            <xdr:cNvPr id="17536" name="Group Box 128" hidden="1">
              <a:extLst>
                <a:ext uri="{63B3BB69-23CF-44E3-9099-C40C66FF867C}">
                  <a14:compatExt spid="_x0000_s175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5</xdr:col>
          <xdr:colOff>276225</xdr:colOff>
          <xdr:row>27</xdr:row>
          <xdr:rowOff>371475</xdr:rowOff>
        </xdr:to>
        <xdr:sp macro="" textlink="">
          <xdr:nvSpPr>
            <xdr:cNvPr id="17537" name="Group Box 129" hidden="1">
              <a:extLst>
                <a:ext uri="{63B3BB69-23CF-44E3-9099-C40C66FF867C}">
                  <a14:compatExt spid="_x0000_s17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0</xdr:rowOff>
        </xdr:from>
        <xdr:to>
          <xdr:col>5</xdr:col>
          <xdr:colOff>314325</xdr:colOff>
          <xdr:row>27</xdr:row>
          <xdr:rowOff>428625</xdr:rowOff>
        </xdr:to>
        <xdr:sp macro="" textlink="">
          <xdr:nvSpPr>
            <xdr:cNvPr id="17538" name="Group Box 130" hidden="1">
              <a:extLst>
                <a:ext uri="{63B3BB69-23CF-44E3-9099-C40C66FF867C}">
                  <a14:compatExt spid="_x0000_s17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8</xdr:col>
          <xdr:colOff>0</xdr:colOff>
          <xdr:row>5</xdr:row>
          <xdr:rowOff>0</xdr:rowOff>
        </xdr:to>
        <xdr:sp macro="" textlink="">
          <xdr:nvSpPr>
            <xdr:cNvPr id="17561" name="Drop Down 153" hidden="1">
              <a:extLst>
                <a:ext uri="{63B3BB69-23CF-44E3-9099-C40C66FF867C}">
                  <a14:compatExt spid="_x0000_s175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428625</xdr:rowOff>
        </xdr:from>
        <xdr:to>
          <xdr:col>8</xdr:col>
          <xdr:colOff>9525</xdr:colOff>
          <xdr:row>29</xdr:row>
          <xdr:rowOff>19050</xdr:rowOff>
        </xdr:to>
        <xdr:sp macro="" textlink="">
          <xdr:nvSpPr>
            <xdr:cNvPr id="17564" name="Drop Down 156" hidden="1">
              <a:extLst>
                <a:ext uri="{63B3BB69-23CF-44E3-9099-C40C66FF867C}">
                  <a14:compatExt spid="_x0000_s175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9525</xdr:colOff>
          <xdr:row>8</xdr:row>
          <xdr:rowOff>0</xdr:rowOff>
        </xdr:from>
        <xdr:to>
          <xdr:col>11</xdr:col>
          <xdr:colOff>0</xdr:colOff>
          <xdr:row>18</xdr:row>
          <xdr:rowOff>0</xdr:rowOff>
        </xdr:to>
        <xdr:grpSp>
          <xdr:nvGrpSpPr>
            <xdr:cNvPr id="4" name="Group 3"/>
            <xdr:cNvGrpSpPr/>
          </xdr:nvGrpSpPr>
          <xdr:grpSpPr>
            <a:xfrm>
              <a:off x="1790700" y="1276350"/>
              <a:ext cx="3371850" cy="2667000"/>
              <a:chOff x="9544050" y="1266824"/>
              <a:chExt cx="3343275" cy="2667001"/>
            </a:xfrm>
          </xdr:grpSpPr>
          <xdr:sp macro="" textlink="">
            <xdr:nvSpPr>
              <xdr:cNvPr id="154636" name="Drop Down 12" hidden="1">
                <a:extLst>
                  <a:ext uri="{63B3BB69-23CF-44E3-9099-C40C66FF867C}">
                    <a14:compatExt spid="_x0000_s154636"/>
                  </a:ext>
                </a:extLst>
              </xdr:cNvPr>
              <xdr:cNvSpPr/>
            </xdr:nvSpPr>
            <xdr:spPr bwMode="auto">
              <a:xfrm>
                <a:off x="9544050" y="1266824"/>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37" name="Drop Down 13" hidden="1">
                <a:extLst>
                  <a:ext uri="{63B3BB69-23CF-44E3-9099-C40C66FF867C}">
                    <a14:compatExt spid="_x0000_s154637"/>
                  </a:ext>
                </a:extLst>
              </xdr:cNvPr>
              <xdr:cNvSpPr/>
            </xdr:nvSpPr>
            <xdr:spPr bwMode="auto">
              <a:xfrm>
                <a:off x="9544050" y="15335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38" name="Drop Down 14" hidden="1">
                <a:extLst>
                  <a:ext uri="{63B3BB69-23CF-44E3-9099-C40C66FF867C}">
                    <a14:compatExt spid="_x0000_s154638"/>
                  </a:ext>
                </a:extLst>
              </xdr:cNvPr>
              <xdr:cNvSpPr/>
            </xdr:nvSpPr>
            <xdr:spPr bwMode="auto">
              <a:xfrm>
                <a:off x="9544050" y="18002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39" name="Drop Down 15" hidden="1">
                <a:extLst>
                  <a:ext uri="{63B3BB69-23CF-44E3-9099-C40C66FF867C}">
                    <a14:compatExt spid="_x0000_s154639"/>
                  </a:ext>
                </a:extLst>
              </xdr:cNvPr>
              <xdr:cNvSpPr/>
            </xdr:nvSpPr>
            <xdr:spPr bwMode="auto">
              <a:xfrm>
                <a:off x="9544050" y="20669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40" name="Drop Down 16" hidden="1">
                <a:extLst>
                  <a:ext uri="{63B3BB69-23CF-44E3-9099-C40C66FF867C}">
                    <a14:compatExt spid="_x0000_s154640"/>
                  </a:ext>
                </a:extLst>
              </xdr:cNvPr>
              <xdr:cNvSpPr/>
            </xdr:nvSpPr>
            <xdr:spPr bwMode="auto">
              <a:xfrm>
                <a:off x="9544050" y="23336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41" name="Drop Down 17" hidden="1">
                <a:extLst>
                  <a:ext uri="{63B3BB69-23CF-44E3-9099-C40C66FF867C}">
                    <a14:compatExt spid="_x0000_s154641"/>
                  </a:ext>
                </a:extLst>
              </xdr:cNvPr>
              <xdr:cNvSpPr/>
            </xdr:nvSpPr>
            <xdr:spPr bwMode="auto">
              <a:xfrm>
                <a:off x="9544050" y="2600326"/>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42" name="Drop Down 18" hidden="1">
                <a:extLst>
                  <a:ext uri="{63B3BB69-23CF-44E3-9099-C40C66FF867C}">
                    <a14:compatExt spid="_x0000_s154642"/>
                  </a:ext>
                </a:extLst>
              </xdr:cNvPr>
              <xdr:cNvSpPr/>
            </xdr:nvSpPr>
            <xdr:spPr bwMode="auto">
              <a:xfrm>
                <a:off x="9544050" y="28670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43" name="Drop Down 19" hidden="1">
                <a:extLst>
                  <a:ext uri="{63B3BB69-23CF-44E3-9099-C40C66FF867C}">
                    <a14:compatExt spid="_x0000_s154643"/>
                  </a:ext>
                </a:extLst>
              </xdr:cNvPr>
              <xdr:cNvSpPr/>
            </xdr:nvSpPr>
            <xdr:spPr bwMode="auto">
              <a:xfrm>
                <a:off x="9544050" y="31337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44" name="Drop Down 20" hidden="1">
                <a:extLst>
                  <a:ext uri="{63B3BB69-23CF-44E3-9099-C40C66FF867C}">
                    <a14:compatExt spid="_x0000_s154644"/>
                  </a:ext>
                </a:extLst>
              </xdr:cNvPr>
              <xdr:cNvSpPr/>
            </xdr:nvSpPr>
            <xdr:spPr bwMode="auto">
              <a:xfrm>
                <a:off x="9544050" y="34004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45" name="Drop Down 21" hidden="1">
                <a:extLst>
                  <a:ext uri="{63B3BB69-23CF-44E3-9099-C40C66FF867C}">
                    <a14:compatExt spid="_x0000_s154645"/>
                  </a:ext>
                </a:extLst>
              </xdr:cNvPr>
              <xdr:cNvSpPr/>
            </xdr:nvSpPr>
            <xdr:spPr bwMode="auto">
              <a:xfrm>
                <a:off x="9544050" y="3667125"/>
                <a:ext cx="3343275" cy="266700"/>
              </a:xfrm>
              <a:prstGeom prst="rect">
                <a:avLst/>
              </a:prstGeom>
              <a:noFill/>
              <a:ln>
                <a:noFill/>
              </a:ln>
              <a:extLst>
                <a:ext uri="{91240B29-F687-4F45-9708-019B960494DF}">
                  <a14:hiddenLine w="9525">
                    <a:no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9525</xdr:colOff>
          <xdr:row>19</xdr:row>
          <xdr:rowOff>0</xdr:rowOff>
        </xdr:from>
        <xdr:to>
          <xdr:col>11</xdr:col>
          <xdr:colOff>0</xdr:colOff>
          <xdr:row>29</xdr:row>
          <xdr:rowOff>0</xdr:rowOff>
        </xdr:to>
        <xdr:grpSp>
          <xdr:nvGrpSpPr>
            <xdr:cNvPr id="58" name="Group 57"/>
            <xdr:cNvGrpSpPr/>
          </xdr:nvGrpSpPr>
          <xdr:grpSpPr>
            <a:xfrm>
              <a:off x="1790700" y="4038600"/>
              <a:ext cx="3371850" cy="2667000"/>
              <a:chOff x="9544050" y="1266824"/>
              <a:chExt cx="3343275" cy="2667001"/>
            </a:xfrm>
          </xdr:grpSpPr>
          <xdr:sp macro="" textlink="">
            <xdr:nvSpPr>
              <xdr:cNvPr id="154677" name="Drop Down 53" hidden="1">
                <a:extLst>
                  <a:ext uri="{63B3BB69-23CF-44E3-9099-C40C66FF867C}">
                    <a14:compatExt spid="_x0000_s154677"/>
                  </a:ext>
                </a:extLst>
              </xdr:cNvPr>
              <xdr:cNvSpPr/>
            </xdr:nvSpPr>
            <xdr:spPr bwMode="auto">
              <a:xfrm>
                <a:off x="9544050" y="1266824"/>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78" name="Drop Down 54" hidden="1">
                <a:extLst>
                  <a:ext uri="{63B3BB69-23CF-44E3-9099-C40C66FF867C}">
                    <a14:compatExt spid="_x0000_s154678"/>
                  </a:ext>
                </a:extLst>
              </xdr:cNvPr>
              <xdr:cNvSpPr/>
            </xdr:nvSpPr>
            <xdr:spPr bwMode="auto">
              <a:xfrm>
                <a:off x="9544050" y="15335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79" name="Drop Down 55" hidden="1">
                <a:extLst>
                  <a:ext uri="{63B3BB69-23CF-44E3-9099-C40C66FF867C}">
                    <a14:compatExt spid="_x0000_s154679"/>
                  </a:ext>
                </a:extLst>
              </xdr:cNvPr>
              <xdr:cNvSpPr/>
            </xdr:nvSpPr>
            <xdr:spPr bwMode="auto">
              <a:xfrm>
                <a:off x="9544050" y="18002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80" name="Drop Down 56" hidden="1">
                <a:extLst>
                  <a:ext uri="{63B3BB69-23CF-44E3-9099-C40C66FF867C}">
                    <a14:compatExt spid="_x0000_s154680"/>
                  </a:ext>
                </a:extLst>
              </xdr:cNvPr>
              <xdr:cNvSpPr/>
            </xdr:nvSpPr>
            <xdr:spPr bwMode="auto">
              <a:xfrm>
                <a:off x="9544050" y="20669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81" name="Drop Down 57" hidden="1">
                <a:extLst>
                  <a:ext uri="{63B3BB69-23CF-44E3-9099-C40C66FF867C}">
                    <a14:compatExt spid="_x0000_s154681"/>
                  </a:ext>
                </a:extLst>
              </xdr:cNvPr>
              <xdr:cNvSpPr/>
            </xdr:nvSpPr>
            <xdr:spPr bwMode="auto">
              <a:xfrm>
                <a:off x="9544050" y="23336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82" name="Drop Down 58" hidden="1">
                <a:extLst>
                  <a:ext uri="{63B3BB69-23CF-44E3-9099-C40C66FF867C}">
                    <a14:compatExt spid="_x0000_s154682"/>
                  </a:ext>
                </a:extLst>
              </xdr:cNvPr>
              <xdr:cNvSpPr/>
            </xdr:nvSpPr>
            <xdr:spPr bwMode="auto">
              <a:xfrm>
                <a:off x="9544050" y="2600326"/>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83" name="Drop Down 59" hidden="1">
                <a:extLst>
                  <a:ext uri="{63B3BB69-23CF-44E3-9099-C40C66FF867C}">
                    <a14:compatExt spid="_x0000_s154683"/>
                  </a:ext>
                </a:extLst>
              </xdr:cNvPr>
              <xdr:cNvSpPr/>
            </xdr:nvSpPr>
            <xdr:spPr bwMode="auto">
              <a:xfrm>
                <a:off x="9544050" y="28670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84" name="Drop Down 60" hidden="1">
                <a:extLst>
                  <a:ext uri="{63B3BB69-23CF-44E3-9099-C40C66FF867C}">
                    <a14:compatExt spid="_x0000_s154684"/>
                  </a:ext>
                </a:extLst>
              </xdr:cNvPr>
              <xdr:cNvSpPr/>
            </xdr:nvSpPr>
            <xdr:spPr bwMode="auto">
              <a:xfrm>
                <a:off x="9544050" y="31337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85" name="Drop Down 61" hidden="1">
                <a:extLst>
                  <a:ext uri="{63B3BB69-23CF-44E3-9099-C40C66FF867C}">
                    <a14:compatExt spid="_x0000_s154685"/>
                  </a:ext>
                </a:extLst>
              </xdr:cNvPr>
              <xdr:cNvSpPr/>
            </xdr:nvSpPr>
            <xdr:spPr bwMode="auto">
              <a:xfrm>
                <a:off x="9544050" y="34004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154686" name="Drop Down 62" hidden="1">
                <a:extLst>
                  <a:ext uri="{63B3BB69-23CF-44E3-9099-C40C66FF867C}">
                    <a14:compatExt spid="_x0000_s154686"/>
                  </a:ext>
                </a:extLst>
              </xdr:cNvPr>
              <xdr:cNvSpPr/>
            </xdr:nvSpPr>
            <xdr:spPr bwMode="auto">
              <a:xfrm>
                <a:off x="9544050" y="3667125"/>
                <a:ext cx="3343275" cy="266700"/>
              </a:xfrm>
              <a:prstGeom prst="rect">
                <a:avLst/>
              </a:prstGeom>
              <a:noFill/>
              <a:ln>
                <a:noFill/>
              </a:ln>
              <a:extLst>
                <a:ext uri="{91240B29-F687-4F45-9708-019B960494DF}">
                  <a14:hiddenLine w="9525">
                    <a:noFill/>
                    <a:miter lim="800000"/>
                    <a:headEnd/>
                    <a:tailEnd/>
                  </a14:hiddenLine>
                </a:ext>
              </a:extLst>
            </xdr:spPr>
          </xdr:sp>
        </xdr:grp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0</xdr:colOff>
          <xdr:row>3</xdr:row>
          <xdr:rowOff>96715</xdr:rowOff>
        </xdr:from>
        <xdr:to>
          <xdr:col>15</xdr:col>
          <xdr:colOff>1332</xdr:colOff>
          <xdr:row>11</xdr:row>
          <xdr:rowOff>1205</xdr:rowOff>
        </xdr:to>
        <xdr:grpSp>
          <xdr:nvGrpSpPr>
            <xdr:cNvPr id="2" name="Group 1"/>
            <xdr:cNvGrpSpPr/>
          </xdr:nvGrpSpPr>
          <xdr:grpSpPr>
            <a:xfrm>
              <a:off x="4657725" y="1858840"/>
              <a:ext cx="1782507" cy="799840"/>
              <a:chOff x="5224736" y="1583204"/>
              <a:chExt cx="1334747" cy="805842"/>
            </a:xfrm>
          </xdr:grpSpPr>
          <xdr:sp macro="" textlink="">
            <xdr:nvSpPr>
              <xdr:cNvPr id="232449" name="Drop Down 1" hidden="1">
                <a:extLst>
                  <a:ext uri="{63B3BB69-23CF-44E3-9099-C40C66FF867C}">
                    <a14:compatExt spid="_x0000_s232449"/>
                  </a:ext>
                </a:extLst>
              </xdr:cNvPr>
              <xdr:cNvSpPr/>
            </xdr:nvSpPr>
            <xdr:spPr bwMode="auto">
              <a:xfrm>
                <a:off x="5224736" y="1583204"/>
                <a:ext cx="1334747" cy="269585"/>
              </a:xfrm>
              <a:prstGeom prst="rect">
                <a:avLst/>
              </a:prstGeom>
              <a:noFill/>
              <a:ln>
                <a:noFill/>
              </a:ln>
              <a:extLst>
                <a:ext uri="{91240B29-F687-4F45-9708-019B960494DF}">
                  <a14:hiddenLine w="9525">
                    <a:noFill/>
                    <a:miter lim="800000"/>
                    <a:headEnd/>
                    <a:tailEnd/>
                  </a14:hiddenLine>
                </a:ext>
              </a:extLst>
            </xdr:spPr>
          </xdr:sp>
          <xdr:sp macro="" textlink="">
            <xdr:nvSpPr>
              <xdr:cNvPr id="232450" name="Drop Down 2" hidden="1">
                <a:extLst>
                  <a:ext uri="{63B3BB69-23CF-44E3-9099-C40C66FF867C}">
                    <a14:compatExt spid="_x0000_s232450"/>
                  </a:ext>
                </a:extLst>
              </xdr:cNvPr>
              <xdr:cNvSpPr/>
            </xdr:nvSpPr>
            <xdr:spPr bwMode="auto">
              <a:xfrm>
                <a:off x="5224736" y="1851112"/>
                <a:ext cx="1334747" cy="269585"/>
              </a:xfrm>
              <a:prstGeom prst="rect">
                <a:avLst/>
              </a:prstGeom>
              <a:noFill/>
              <a:ln>
                <a:noFill/>
              </a:ln>
              <a:extLst>
                <a:ext uri="{91240B29-F687-4F45-9708-019B960494DF}">
                  <a14:hiddenLine w="9525">
                    <a:noFill/>
                    <a:miter lim="800000"/>
                    <a:headEnd/>
                    <a:tailEnd/>
                  </a14:hiddenLine>
                </a:ext>
              </a:extLst>
            </xdr:spPr>
          </xdr:sp>
          <xdr:sp macro="" textlink="">
            <xdr:nvSpPr>
              <xdr:cNvPr id="232451" name="Drop Down 3" hidden="1">
                <a:extLst>
                  <a:ext uri="{63B3BB69-23CF-44E3-9099-C40C66FF867C}">
                    <a14:compatExt spid="_x0000_s232451"/>
                  </a:ext>
                </a:extLst>
              </xdr:cNvPr>
              <xdr:cNvSpPr/>
            </xdr:nvSpPr>
            <xdr:spPr bwMode="auto">
              <a:xfrm>
                <a:off x="5224736" y="2119461"/>
                <a:ext cx="1334747" cy="269585"/>
              </a:xfrm>
              <a:prstGeom prst="rect">
                <a:avLst/>
              </a:prstGeom>
              <a:noFill/>
              <a:ln>
                <a:noFill/>
              </a:ln>
              <a:extLst>
                <a:ext uri="{91240B29-F687-4F45-9708-019B960494DF}">
                  <a14:hiddenLine w="9525">
                    <a:no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13</xdr:col>
          <xdr:colOff>0</xdr:colOff>
          <xdr:row>12</xdr:row>
          <xdr:rowOff>0</xdr:rowOff>
        </xdr:from>
        <xdr:to>
          <xdr:col>15</xdr:col>
          <xdr:colOff>3810</xdr:colOff>
          <xdr:row>15</xdr:row>
          <xdr:rowOff>0</xdr:rowOff>
        </xdr:to>
        <xdr:grpSp>
          <xdr:nvGrpSpPr>
            <xdr:cNvPr id="6" name="Group 5"/>
            <xdr:cNvGrpSpPr/>
          </xdr:nvGrpSpPr>
          <xdr:grpSpPr>
            <a:xfrm>
              <a:off x="4657725" y="2752725"/>
              <a:ext cx="1784985" cy="800100"/>
              <a:chOff x="5229225" y="2543176"/>
              <a:chExt cx="1333500" cy="800097"/>
            </a:xfrm>
          </xdr:grpSpPr>
          <xdr:sp macro="" textlink="">
            <xdr:nvSpPr>
              <xdr:cNvPr id="232452" name="Drop Down 4" hidden="1">
                <a:extLst>
                  <a:ext uri="{63B3BB69-23CF-44E3-9099-C40C66FF867C}">
                    <a14:compatExt spid="_x0000_s232452"/>
                  </a:ext>
                </a:extLst>
              </xdr:cNvPr>
              <xdr:cNvSpPr/>
            </xdr:nvSpPr>
            <xdr:spPr bwMode="auto">
              <a:xfrm>
                <a:off x="5229225" y="2543176"/>
                <a:ext cx="1333500" cy="266698"/>
              </a:xfrm>
              <a:prstGeom prst="rect">
                <a:avLst/>
              </a:prstGeom>
              <a:noFill/>
              <a:ln>
                <a:noFill/>
              </a:ln>
              <a:extLst>
                <a:ext uri="{91240B29-F687-4F45-9708-019B960494DF}">
                  <a14:hiddenLine w="9525">
                    <a:noFill/>
                    <a:miter lim="800000"/>
                    <a:headEnd/>
                    <a:tailEnd/>
                  </a14:hiddenLine>
                </a:ext>
              </a:extLst>
            </xdr:spPr>
          </xdr:sp>
          <xdr:sp macro="" textlink="">
            <xdr:nvSpPr>
              <xdr:cNvPr id="232453" name="Drop Down 5" hidden="1">
                <a:extLst>
                  <a:ext uri="{63B3BB69-23CF-44E3-9099-C40C66FF867C}">
                    <a14:compatExt spid="_x0000_s232453"/>
                  </a:ext>
                </a:extLst>
              </xdr:cNvPr>
              <xdr:cNvSpPr/>
            </xdr:nvSpPr>
            <xdr:spPr bwMode="auto">
              <a:xfrm>
                <a:off x="5229225" y="2809875"/>
                <a:ext cx="1333500" cy="266700"/>
              </a:xfrm>
              <a:prstGeom prst="rect">
                <a:avLst/>
              </a:prstGeom>
              <a:noFill/>
              <a:ln>
                <a:noFill/>
              </a:ln>
              <a:extLst>
                <a:ext uri="{91240B29-F687-4F45-9708-019B960494DF}">
                  <a14:hiddenLine w="9525">
                    <a:noFill/>
                    <a:miter lim="800000"/>
                    <a:headEnd/>
                    <a:tailEnd/>
                  </a14:hiddenLine>
                </a:ext>
              </a:extLst>
            </xdr:spPr>
          </xdr:sp>
          <xdr:sp macro="" textlink="">
            <xdr:nvSpPr>
              <xdr:cNvPr id="232454" name="Drop Down 6" hidden="1">
                <a:extLst>
                  <a:ext uri="{63B3BB69-23CF-44E3-9099-C40C66FF867C}">
                    <a14:compatExt spid="_x0000_s232454"/>
                  </a:ext>
                </a:extLst>
              </xdr:cNvPr>
              <xdr:cNvSpPr/>
            </xdr:nvSpPr>
            <xdr:spPr bwMode="auto">
              <a:xfrm>
                <a:off x="5229225" y="3076573"/>
                <a:ext cx="1333500" cy="266700"/>
              </a:xfrm>
              <a:prstGeom prst="rect">
                <a:avLst/>
              </a:prstGeom>
              <a:noFill/>
              <a:ln>
                <a:noFill/>
              </a:ln>
              <a:extLst>
                <a:ext uri="{91240B29-F687-4F45-9708-019B960494DF}">
                  <a14:hiddenLine w="9525">
                    <a:no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0</xdr:row>
          <xdr:rowOff>533400</xdr:rowOff>
        </xdr:from>
        <xdr:to>
          <xdr:col>20</xdr:col>
          <xdr:colOff>171450</xdr:colOff>
          <xdr:row>1</xdr:row>
          <xdr:rowOff>257175</xdr:rowOff>
        </xdr:to>
        <xdr:grpSp>
          <xdr:nvGrpSpPr>
            <xdr:cNvPr id="10" name="Group 9"/>
            <xdr:cNvGrpSpPr/>
          </xdr:nvGrpSpPr>
          <xdr:grpSpPr>
            <a:xfrm>
              <a:off x="4914900" y="533400"/>
              <a:ext cx="3276600" cy="295275"/>
              <a:chOff x="9412671" y="442317"/>
              <a:chExt cx="1233514" cy="219075"/>
            </a:xfrm>
          </xdr:grpSpPr>
          <xdr:sp macro="" textlink="">
            <xdr:nvSpPr>
              <xdr:cNvPr id="232455" name="Option Button 7" hidden="1">
                <a:extLst>
                  <a:ext uri="{63B3BB69-23CF-44E3-9099-C40C66FF867C}">
                    <a14:compatExt spid="_x0000_s232455"/>
                  </a:ext>
                </a:extLst>
              </xdr:cNvPr>
              <xdr:cNvSpPr/>
            </xdr:nvSpPr>
            <xdr:spPr bwMode="auto">
              <a:xfrm>
                <a:off x="9412671" y="442317"/>
                <a:ext cx="579208"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Entrées</a:t>
                </a:r>
              </a:p>
            </xdr:txBody>
          </xdr:sp>
          <xdr:sp macro="" textlink="">
            <xdr:nvSpPr>
              <xdr:cNvPr id="232456" name="Option Button 8" hidden="1">
                <a:extLst>
                  <a:ext uri="{63B3BB69-23CF-44E3-9099-C40C66FF867C}">
                    <a14:compatExt spid="_x0000_s232456"/>
                  </a:ext>
                </a:extLst>
              </xdr:cNvPr>
              <xdr:cNvSpPr/>
            </xdr:nvSpPr>
            <xdr:spPr bwMode="auto">
              <a:xfrm>
                <a:off x="9991556" y="442317"/>
                <a:ext cx="654629"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Recettes guichet brutes</a:t>
                </a:r>
              </a:p>
            </xdr:txBody>
          </xdr:sp>
        </xdr:grp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0</xdr:colOff>
          <xdr:row>4</xdr:row>
          <xdr:rowOff>0</xdr:rowOff>
        </xdr:from>
        <xdr:to>
          <xdr:col>15</xdr:col>
          <xdr:colOff>0</xdr:colOff>
          <xdr:row>11</xdr:row>
          <xdr:rowOff>6</xdr:rowOff>
        </xdr:to>
        <xdr:grpSp>
          <xdr:nvGrpSpPr>
            <xdr:cNvPr id="10" name="Group 9"/>
            <xdr:cNvGrpSpPr/>
          </xdr:nvGrpSpPr>
          <xdr:grpSpPr>
            <a:xfrm>
              <a:off x="5734050" y="1533525"/>
              <a:ext cx="1428750" cy="800106"/>
              <a:chOff x="5229225" y="1590685"/>
              <a:chExt cx="1333500" cy="800151"/>
            </a:xfrm>
          </xdr:grpSpPr>
          <xdr:sp macro="" textlink="">
            <xdr:nvSpPr>
              <xdr:cNvPr id="203785" name="Drop Down 9" hidden="1">
                <a:extLst>
                  <a:ext uri="{63B3BB69-23CF-44E3-9099-C40C66FF867C}">
                    <a14:compatExt spid="_x0000_s203785"/>
                  </a:ext>
                </a:extLst>
              </xdr:cNvPr>
              <xdr:cNvSpPr/>
            </xdr:nvSpPr>
            <xdr:spPr bwMode="auto">
              <a:xfrm>
                <a:off x="5229225" y="1590685"/>
                <a:ext cx="1333500" cy="266696"/>
              </a:xfrm>
              <a:prstGeom prst="rect">
                <a:avLst/>
              </a:prstGeom>
              <a:noFill/>
              <a:ln>
                <a:noFill/>
              </a:ln>
              <a:extLst>
                <a:ext uri="{91240B29-F687-4F45-9708-019B960494DF}">
                  <a14:hiddenLine w="9525">
                    <a:noFill/>
                    <a:miter lim="800000"/>
                    <a:headEnd/>
                    <a:tailEnd/>
                  </a14:hiddenLine>
                </a:ext>
              </a:extLst>
            </xdr:spPr>
          </xdr:sp>
          <xdr:sp macro="" textlink="">
            <xdr:nvSpPr>
              <xdr:cNvPr id="203786" name="Drop Down 10" hidden="1">
                <a:extLst>
                  <a:ext uri="{63B3BB69-23CF-44E3-9099-C40C66FF867C}">
                    <a14:compatExt spid="_x0000_s203786"/>
                  </a:ext>
                </a:extLst>
              </xdr:cNvPr>
              <xdr:cNvSpPr/>
            </xdr:nvSpPr>
            <xdr:spPr bwMode="auto">
              <a:xfrm>
                <a:off x="5229225" y="1857375"/>
                <a:ext cx="1333500" cy="266709"/>
              </a:xfrm>
              <a:prstGeom prst="rect">
                <a:avLst/>
              </a:prstGeom>
              <a:noFill/>
              <a:ln>
                <a:noFill/>
              </a:ln>
              <a:extLst>
                <a:ext uri="{91240B29-F687-4F45-9708-019B960494DF}">
                  <a14:hiddenLine w="9525">
                    <a:noFill/>
                    <a:miter lim="800000"/>
                    <a:headEnd/>
                    <a:tailEnd/>
                  </a14:hiddenLine>
                </a:ext>
              </a:extLst>
            </xdr:spPr>
          </xdr:sp>
          <xdr:sp macro="" textlink="">
            <xdr:nvSpPr>
              <xdr:cNvPr id="203787" name="Drop Down 11" hidden="1">
                <a:extLst>
                  <a:ext uri="{63B3BB69-23CF-44E3-9099-C40C66FF867C}">
                    <a14:compatExt spid="_x0000_s203787"/>
                  </a:ext>
                </a:extLst>
              </xdr:cNvPr>
              <xdr:cNvSpPr/>
            </xdr:nvSpPr>
            <xdr:spPr bwMode="auto">
              <a:xfrm>
                <a:off x="5229225" y="2124110"/>
                <a:ext cx="1333500" cy="266726"/>
              </a:xfrm>
              <a:prstGeom prst="rect">
                <a:avLst/>
              </a:prstGeom>
              <a:noFill/>
              <a:ln>
                <a:noFill/>
              </a:ln>
              <a:extLst>
                <a:ext uri="{91240B29-F687-4F45-9708-019B960494DF}">
                  <a14:hiddenLine w="9525">
                    <a:no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13</xdr:col>
          <xdr:colOff>3464718</xdr:colOff>
          <xdr:row>12</xdr:row>
          <xdr:rowOff>0</xdr:rowOff>
        </xdr:from>
        <xdr:to>
          <xdr:col>15</xdr:col>
          <xdr:colOff>0</xdr:colOff>
          <xdr:row>15</xdr:row>
          <xdr:rowOff>0</xdr:rowOff>
        </xdr:to>
        <xdr:grpSp>
          <xdr:nvGrpSpPr>
            <xdr:cNvPr id="14" name="Group 13"/>
            <xdr:cNvGrpSpPr/>
          </xdr:nvGrpSpPr>
          <xdr:grpSpPr>
            <a:xfrm>
              <a:off x="5731668" y="2428875"/>
              <a:ext cx="1431132" cy="800100"/>
              <a:chOff x="5229225" y="1590684"/>
              <a:chExt cx="1333500" cy="800133"/>
            </a:xfrm>
          </xdr:grpSpPr>
          <xdr:sp macro="" textlink="">
            <xdr:nvSpPr>
              <xdr:cNvPr id="203788" name="Drop Down 12" hidden="1">
                <a:extLst>
                  <a:ext uri="{63B3BB69-23CF-44E3-9099-C40C66FF867C}">
                    <a14:compatExt spid="_x0000_s203788"/>
                  </a:ext>
                </a:extLst>
              </xdr:cNvPr>
              <xdr:cNvSpPr/>
            </xdr:nvSpPr>
            <xdr:spPr bwMode="auto">
              <a:xfrm>
                <a:off x="5229225" y="1590684"/>
                <a:ext cx="1333500" cy="266692"/>
              </a:xfrm>
              <a:prstGeom prst="rect">
                <a:avLst/>
              </a:prstGeom>
              <a:noFill/>
              <a:ln>
                <a:noFill/>
              </a:ln>
              <a:extLst>
                <a:ext uri="{91240B29-F687-4F45-9708-019B960494DF}">
                  <a14:hiddenLine w="9525">
                    <a:noFill/>
                    <a:miter lim="800000"/>
                    <a:headEnd/>
                    <a:tailEnd/>
                  </a14:hiddenLine>
                </a:ext>
              </a:extLst>
            </xdr:spPr>
          </xdr:sp>
          <xdr:sp macro="" textlink="">
            <xdr:nvSpPr>
              <xdr:cNvPr id="203789" name="Drop Down 13" hidden="1">
                <a:extLst>
                  <a:ext uri="{63B3BB69-23CF-44E3-9099-C40C66FF867C}">
                    <a14:compatExt spid="_x0000_s203789"/>
                  </a:ext>
                </a:extLst>
              </xdr:cNvPr>
              <xdr:cNvSpPr/>
            </xdr:nvSpPr>
            <xdr:spPr bwMode="auto">
              <a:xfrm>
                <a:off x="5229225" y="1857375"/>
                <a:ext cx="1333500" cy="266700"/>
              </a:xfrm>
              <a:prstGeom prst="rect">
                <a:avLst/>
              </a:prstGeom>
              <a:noFill/>
              <a:ln>
                <a:noFill/>
              </a:ln>
              <a:extLst>
                <a:ext uri="{91240B29-F687-4F45-9708-019B960494DF}">
                  <a14:hiddenLine w="9525">
                    <a:noFill/>
                    <a:miter lim="800000"/>
                    <a:headEnd/>
                    <a:tailEnd/>
                  </a14:hiddenLine>
                </a:ext>
              </a:extLst>
            </xdr:spPr>
          </xdr:sp>
          <xdr:sp macro="" textlink="">
            <xdr:nvSpPr>
              <xdr:cNvPr id="203790" name="Drop Down 14" hidden="1">
                <a:extLst>
                  <a:ext uri="{63B3BB69-23CF-44E3-9099-C40C66FF867C}">
                    <a14:compatExt spid="_x0000_s203790"/>
                  </a:ext>
                </a:extLst>
              </xdr:cNvPr>
              <xdr:cNvSpPr/>
            </xdr:nvSpPr>
            <xdr:spPr bwMode="auto">
              <a:xfrm>
                <a:off x="5229225" y="2124098"/>
                <a:ext cx="1333500" cy="266719"/>
              </a:xfrm>
              <a:prstGeom prst="rect">
                <a:avLst/>
              </a:prstGeom>
              <a:noFill/>
              <a:ln>
                <a:noFill/>
              </a:ln>
              <a:extLst>
                <a:ext uri="{91240B29-F687-4F45-9708-019B960494DF}">
                  <a14:hiddenLine w="9525">
                    <a:no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13</xdr:col>
          <xdr:colOff>2235653</xdr:colOff>
          <xdr:row>0</xdr:row>
          <xdr:rowOff>530039</xdr:rowOff>
        </xdr:from>
        <xdr:to>
          <xdr:col>20</xdr:col>
          <xdr:colOff>375556</xdr:colOff>
          <xdr:row>1</xdr:row>
          <xdr:rowOff>272865</xdr:rowOff>
        </xdr:to>
        <xdr:grpSp>
          <xdr:nvGrpSpPr>
            <xdr:cNvPr id="29" name="Group 28"/>
            <xdr:cNvGrpSpPr/>
          </xdr:nvGrpSpPr>
          <xdr:grpSpPr>
            <a:xfrm>
              <a:off x="4502603" y="530039"/>
              <a:ext cx="3035753" cy="314326"/>
              <a:chOff x="9412693" y="442317"/>
              <a:chExt cx="1288141" cy="219075"/>
            </a:xfrm>
          </xdr:grpSpPr>
          <xdr:sp macro="" textlink="">
            <xdr:nvSpPr>
              <xdr:cNvPr id="203800" name="Option Button 24" hidden="1">
                <a:extLst>
                  <a:ext uri="{63B3BB69-23CF-44E3-9099-C40C66FF867C}">
                    <a14:compatExt spid="_x0000_s203800"/>
                  </a:ext>
                </a:extLst>
              </xdr:cNvPr>
              <xdr:cNvSpPr/>
            </xdr:nvSpPr>
            <xdr:spPr bwMode="auto">
              <a:xfrm>
                <a:off x="9412693" y="442317"/>
                <a:ext cx="671779"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Entrées</a:t>
                </a:r>
              </a:p>
            </xdr:txBody>
          </xdr:sp>
          <xdr:sp macro="" textlink="">
            <xdr:nvSpPr>
              <xdr:cNvPr id="203801" name="Option Button 25" hidden="1">
                <a:extLst>
                  <a:ext uri="{63B3BB69-23CF-44E3-9099-C40C66FF867C}">
                    <a14:compatExt spid="_x0000_s203801"/>
                  </a:ext>
                </a:extLst>
              </xdr:cNvPr>
              <xdr:cNvSpPr/>
            </xdr:nvSpPr>
            <xdr:spPr bwMode="auto">
              <a:xfrm>
                <a:off x="9991527" y="442317"/>
                <a:ext cx="70930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Recettes guichet brutes</a:t>
                </a:r>
              </a:p>
            </xdr:txBody>
          </xdr:sp>
        </xdr:grp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9525</xdr:colOff>
          <xdr:row>8</xdr:row>
          <xdr:rowOff>0</xdr:rowOff>
        </xdr:from>
        <xdr:to>
          <xdr:col>18</xdr:col>
          <xdr:colOff>0</xdr:colOff>
          <xdr:row>13</xdr:row>
          <xdr:rowOff>0</xdr:rowOff>
        </xdr:to>
        <xdr:grpSp>
          <xdr:nvGrpSpPr>
            <xdr:cNvPr id="2" name="Group 1"/>
            <xdr:cNvGrpSpPr/>
          </xdr:nvGrpSpPr>
          <xdr:grpSpPr>
            <a:xfrm>
              <a:off x="2276475" y="1628775"/>
              <a:ext cx="3371850" cy="1333500"/>
              <a:chOff x="3657600" y="3038520"/>
              <a:chExt cx="1504950" cy="1333501"/>
            </a:xfrm>
          </xdr:grpSpPr>
          <xdr:sp macro="" textlink="">
            <xdr:nvSpPr>
              <xdr:cNvPr id="193585" name="Drop Down 49" hidden="1">
                <a:extLst>
                  <a:ext uri="{63B3BB69-23CF-44E3-9099-C40C66FF867C}">
                    <a14:compatExt spid="_x0000_s193585"/>
                  </a:ext>
                </a:extLst>
              </xdr:cNvPr>
              <xdr:cNvSpPr/>
            </xdr:nvSpPr>
            <xdr:spPr bwMode="auto">
              <a:xfrm>
                <a:off x="3657600" y="3038520"/>
                <a:ext cx="1504950" cy="266700"/>
              </a:xfrm>
              <a:prstGeom prst="rect">
                <a:avLst/>
              </a:prstGeom>
              <a:noFill/>
              <a:ln>
                <a:noFill/>
              </a:ln>
              <a:extLst>
                <a:ext uri="{91240B29-F687-4F45-9708-019B960494DF}">
                  <a14:hiddenLine w="9525">
                    <a:noFill/>
                    <a:miter lim="800000"/>
                    <a:headEnd/>
                    <a:tailEnd/>
                  </a14:hiddenLine>
                </a:ext>
              </a:extLst>
            </xdr:spPr>
          </xdr:sp>
          <xdr:sp macro="" textlink="">
            <xdr:nvSpPr>
              <xdr:cNvPr id="193586" name="Drop Down 50" hidden="1">
                <a:extLst>
                  <a:ext uri="{63B3BB69-23CF-44E3-9099-C40C66FF867C}">
                    <a14:compatExt spid="_x0000_s193586"/>
                  </a:ext>
                </a:extLst>
              </xdr:cNvPr>
              <xdr:cNvSpPr/>
            </xdr:nvSpPr>
            <xdr:spPr bwMode="auto">
              <a:xfrm>
                <a:off x="3657600" y="3305175"/>
                <a:ext cx="1504950" cy="266700"/>
              </a:xfrm>
              <a:prstGeom prst="rect">
                <a:avLst/>
              </a:prstGeom>
              <a:noFill/>
              <a:ln>
                <a:noFill/>
              </a:ln>
              <a:extLst>
                <a:ext uri="{91240B29-F687-4F45-9708-019B960494DF}">
                  <a14:hiddenLine w="9525">
                    <a:noFill/>
                    <a:miter lim="800000"/>
                    <a:headEnd/>
                    <a:tailEnd/>
                  </a14:hiddenLine>
                </a:ext>
              </a:extLst>
            </xdr:spPr>
          </xdr:sp>
          <xdr:sp macro="" textlink="">
            <xdr:nvSpPr>
              <xdr:cNvPr id="193587" name="Drop Down 51" hidden="1">
                <a:extLst>
                  <a:ext uri="{63B3BB69-23CF-44E3-9099-C40C66FF867C}">
                    <a14:compatExt spid="_x0000_s193587"/>
                  </a:ext>
                </a:extLst>
              </xdr:cNvPr>
              <xdr:cNvSpPr/>
            </xdr:nvSpPr>
            <xdr:spPr bwMode="auto">
              <a:xfrm>
                <a:off x="3657600" y="3571875"/>
                <a:ext cx="1504950" cy="266700"/>
              </a:xfrm>
              <a:prstGeom prst="rect">
                <a:avLst/>
              </a:prstGeom>
              <a:noFill/>
              <a:ln>
                <a:noFill/>
              </a:ln>
              <a:extLst>
                <a:ext uri="{91240B29-F687-4F45-9708-019B960494DF}">
                  <a14:hiddenLine w="9525">
                    <a:noFill/>
                    <a:miter lim="800000"/>
                    <a:headEnd/>
                    <a:tailEnd/>
                  </a14:hiddenLine>
                </a:ext>
              </a:extLst>
            </xdr:spPr>
          </xdr:sp>
          <xdr:sp macro="" textlink="">
            <xdr:nvSpPr>
              <xdr:cNvPr id="193588" name="Drop Down 52" hidden="1">
                <a:extLst>
                  <a:ext uri="{63B3BB69-23CF-44E3-9099-C40C66FF867C}">
                    <a14:compatExt spid="_x0000_s193588"/>
                  </a:ext>
                </a:extLst>
              </xdr:cNvPr>
              <xdr:cNvSpPr/>
            </xdr:nvSpPr>
            <xdr:spPr bwMode="auto">
              <a:xfrm>
                <a:off x="3657600" y="3838575"/>
                <a:ext cx="1504950" cy="266700"/>
              </a:xfrm>
              <a:prstGeom prst="rect">
                <a:avLst/>
              </a:prstGeom>
              <a:noFill/>
              <a:ln>
                <a:noFill/>
              </a:ln>
              <a:extLst>
                <a:ext uri="{91240B29-F687-4F45-9708-019B960494DF}">
                  <a14:hiddenLine w="9525">
                    <a:noFill/>
                    <a:miter lim="800000"/>
                    <a:headEnd/>
                    <a:tailEnd/>
                  </a14:hiddenLine>
                </a:ext>
              </a:extLst>
            </xdr:spPr>
          </xdr:sp>
          <xdr:sp macro="" textlink="">
            <xdr:nvSpPr>
              <xdr:cNvPr id="193589" name="Drop Down 53" hidden="1">
                <a:extLst>
                  <a:ext uri="{63B3BB69-23CF-44E3-9099-C40C66FF867C}">
                    <a14:compatExt spid="_x0000_s193589"/>
                  </a:ext>
                </a:extLst>
              </xdr:cNvPr>
              <xdr:cNvSpPr/>
            </xdr:nvSpPr>
            <xdr:spPr bwMode="auto">
              <a:xfrm>
                <a:off x="3657600" y="4105321"/>
                <a:ext cx="1504950" cy="266700"/>
              </a:xfrm>
              <a:prstGeom prst="rect">
                <a:avLst/>
              </a:prstGeom>
              <a:noFill/>
              <a:ln>
                <a:noFill/>
              </a:ln>
              <a:extLst>
                <a:ext uri="{91240B29-F687-4F45-9708-019B960494DF}">
                  <a14:hiddenLine w="9525">
                    <a:no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9525</xdr:colOff>
          <xdr:row>14</xdr:row>
          <xdr:rowOff>0</xdr:rowOff>
        </xdr:from>
        <xdr:to>
          <xdr:col>18</xdr:col>
          <xdr:colOff>0</xdr:colOff>
          <xdr:row>19</xdr:row>
          <xdr:rowOff>0</xdr:rowOff>
        </xdr:to>
        <xdr:grpSp>
          <xdr:nvGrpSpPr>
            <xdr:cNvPr id="3" name="Group 2"/>
            <xdr:cNvGrpSpPr/>
          </xdr:nvGrpSpPr>
          <xdr:grpSpPr>
            <a:xfrm>
              <a:off x="2276475" y="3057525"/>
              <a:ext cx="3371850" cy="1333500"/>
              <a:chOff x="3657600" y="5057728"/>
              <a:chExt cx="1505155" cy="1333494"/>
            </a:xfrm>
          </xdr:grpSpPr>
          <xdr:sp macro="" textlink="">
            <xdr:nvSpPr>
              <xdr:cNvPr id="193597" name="Drop Down 61" hidden="1">
                <a:extLst>
                  <a:ext uri="{63B3BB69-23CF-44E3-9099-C40C66FF867C}">
                    <a14:compatExt spid="_x0000_s193597"/>
                  </a:ext>
                </a:extLst>
              </xdr:cNvPr>
              <xdr:cNvSpPr/>
            </xdr:nvSpPr>
            <xdr:spPr bwMode="auto">
              <a:xfrm>
                <a:off x="3657600" y="5057728"/>
                <a:ext cx="1505155" cy="266700"/>
              </a:xfrm>
              <a:prstGeom prst="rect">
                <a:avLst/>
              </a:prstGeom>
              <a:noFill/>
              <a:ln>
                <a:noFill/>
              </a:ln>
              <a:extLst>
                <a:ext uri="{91240B29-F687-4F45-9708-019B960494DF}">
                  <a14:hiddenLine w="9525">
                    <a:noFill/>
                    <a:miter lim="800000"/>
                    <a:headEnd/>
                    <a:tailEnd/>
                  </a14:hiddenLine>
                </a:ext>
              </a:extLst>
            </xdr:spPr>
          </xdr:sp>
          <xdr:sp macro="" textlink="">
            <xdr:nvSpPr>
              <xdr:cNvPr id="193598" name="Drop Down 62" hidden="1">
                <a:extLst>
                  <a:ext uri="{63B3BB69-23CF-44E3-9099-C40C66FF867C}">
                    <a14:compatExt spid="_x0000_s193598"/>
                  </a:ext>
                </a:extLst>
              </xdr:cNvPr>
              <xdr:cNvSpPr/>
            </xdr:nvSpPr>
            <xdr:spPr bwMode="auto">
              <a:xfrm>
                <a:off x="3657600" y="5324475"/>
                <a:ext cx="1504950" cy="266701"/>
              </a:xfrm>
              <a:prstGeom prst="rect">
                <a:avLst/>
              </a:prstGeom>
              <a:noFill/>
              <a:ln>
                <a:noFill/>
              </a:ln>
              <a:extLst>
                <a:ext uri="{91240B29-F687-4F45-9708-019B960494DF}">
                  <a14:hiddenLine w="9525">
                    <a:noFill/>
                    <a:miter lim="800000"/>
                    <a:headEnd/>
                    <a:tailEnd/>
                  </a14:hiddenLine>
                </a:ext>
              </a:extLst>
            </xdr:spPr>
          </xdr:sp>
          <xdr:sp macro="" textlink="">
            <xdr:nvSpPr>
              <xdr:cNvPr id="193599" name="Drop Down 63" hidden="1">
                <a:extLst>
                  <a:ext uri="{63B3BB69-23CF-44E3-9099-C40C66FF867C}">
                    <a14:compatExt spid="_x0000_s193599"/>
                  </a:ext>
                </a:extLst>
              </xdr:cNvPr>
              <xdr:cNvSpPr/>
            </xdr:nvSpPr>
            <xdr:spPr bwMode="auto">
              <a:xfrm>
                <a:off x="3657600" y="5591175"/>
                <a:ext cx="1504950" cy="266701"/>
              </a:xfrm>
              <a:prstGeom prst="rect">
                <a:avLst/>
              </a:prstGeom>
              <a:noFill/>
              <a:ln>
                <a:noFill/>
              </a:ln>
              <a:extLst>
                <a:ext uri="{91240B29-F687-4F45-9708-019B960494DF}">
                  <a14:hiddenLine w="9525">
                    <a:noFill/>
                    <a:miter lim="800000"/>
                    <a:headEnd/>
                    <a:tailEnd/>
                  </a14:hiddenLine>
                </a:ext>
              </a:extLst>
            </xdr:spPr>
          </xdr:sp>
          <xdr:sp macro="" textlink="">
            <xdr:nvSpPr>
              <xdr:cNvPr id="193600" name="Drop Down 64" hidden="1">
                <a:extLst>
                  <a:ext uri="{63B3BB69-23CF-44E3-9099-C40C66FF867C}">
                    <a14:compatExt spid="_x0000_s193600"/>
                  </a:ext>
                </a:extLst>
              </xdr:cNvPr>
              <xdr:cNvSpPr/>
            </xdr:nvSpPr>
            <xdr:spPr bwMode="auto">
              <a:xfrm>
                <a:off x="3657600" y="5857874"/>
                <a:ext cx="1504950" cy="266701"/>
              </a:xfrm>
              <a:prstGeom prst="rect">
                <a:avLst/>
              </a:prstGeom>
              <a:noFill/>
              <a:ln>
                <a:noFill/>
              </a:ln>
              <a:extLst>
                <a:ext uri="{91240B29-F687-4F45-9708-019B960494DF}">
                  <a14:hiddenLine w="9525">
                    <a:noFill/>
                    <a:miter lim="800000"/>
                    <a:headEnd/>
                    <a:tailEnd/>
                  </a14:hiddenLine>
                </a:ext>
              </a:extLst>
            </xdr:spPr>
          </xdr:sp>
          <xdr:sp macro="" textlink="">
            <xdr:nvSpPr>
              <xdr:cNvPr id="193601" name="Drop Down 65" hidden="1">
                <a:extLst>
                  <a:ext uri="{63B3BB69-23CF-44E3-9099-C40C66FF867C}">
                    <a14:compatExt spid="_x0000_s193601"/>
                  </a:ext>
                </a:extLst>
              </xdr:cNvPr>
              <xdr:cNvSpPr/>
            </xdr:nvSpPr>
            <xdr:spPr bwMode="auto">
              <a:xfrm>
                <a:off x="3657600" y="6124527"/>
                <a:ext cx="1504950" cy="266695"/>
              </a:xfrm>
              <a:prstGeom prst="rect">
                <a:avLst/>
              </a:prstGeom>
              <a:noFill/>
              <a:ln>
                <a:noFill/>
              </a:ln>
              <a:extLst>
                <a:ext uri="{91240B29-F687-4F45-9708-019B960494DF}">
                  <a14:hiddenLine w="9525">
                    <a:noFill/>
                    <a:miter lim="800000"/>
                    <a:headEnd/>
                    <a:tailEnd/>
                  </a14:hiddenLine>
                </a:ext>
              </a:extLst>
            </xdr:spPr>
          </xdr:sp>
        </xdr:grp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0</xdr:colOff>
          <xdr:row>8</xdr:row>
          <xdr:rowOff>0</xdr:rowOff>
        </xdr:from>
        <xdr:to>
          <xdr:col>20</xdr:col>
          <xdr:colOff>0</xdr:colOff>
          <xdr:row>18</xdr:row>
          <xdr:rowOff>0</xdr:rowOff>
        </xdr:to>
        <xdr:grpSp>
          <xdr:nvGrpSpPr>
            <xdr:cNvPr id="47" name="Group 46"/>
            <xdr:cNvGrpSpPr/>
          </xdr:nvGrpSpPr>
          <xdr:grpSpPr>
            <a:xfrm>
              <a:off x="9553575" y="1409700"/>
              <a:ext cx="1381125" cy="2667000"/>
              <a:chOff x="9544050" y="1266825"/>
              <a:chExt cx="3343275" cy="2667000"/>
            </a:xfrm>
          </xdr:grpSpPr>
          <xdr:sp macro="" textlink="">
            <xdr:nvSpPr>
              <xdr:cNvPr id="253994" name="Drop Down 42" hidden="1">
                <a:extLst>
                  <a:ext uri="{63B3BB69-23CF-44E3-9099-C40C66FF867C}">
                    <a14:compatExt spid="_x0000_s253994"/>
                  </a:ext>
                </a:extLst>
              </xdr:cNvPr>
              <xdr:cNvSpPr/>
            </xdr:nvSpPr>
            <xdr:spPr bwMode="auto">
              <a:xfrm>
                <a:off x="9544050" y="12668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3995" name="Drop Down 43" hidden="1">
                <a:extLst>
                  <a:ext uri="{63B3BB69-23CF-44E3-9099-C40C66FF867C}">
                    <a14:compatExt spid="_x0000_s253995"/>
                  </a:ext>
                </a:extLst>
              </xdr:cNvPr>
              <xdr:cNvSpPr/>
            </xdr:nvSpPr>
            <xdr:spPr bwMode="auto">
              <a:xfrm>
                <a:off x="9544050" y="15335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3996" name="Drop Down 44" hidden="1">
                <a:extLst>
                  <a:ext uri="{63B3BB69-23CF-44E3-9099-C40C66FF867C}">
                    <a14:compatExt spid="_x0000_s253996"/>
                  </a:ext>
                </a:extLst>
              </xdr:cNvPr>
              <xdr:cNvSpPr/>
            </xdr:nvSpPr>
            <xdr:spPr bwMode="auto">
              <a:xfrm>
                <a:off x="9544050" y="18002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3997" name="Drop Down 45" hidden="1">
                <a:extLst>
                  <a:ext uri="{63B3BB69-23CF-44E3-9099-C40C66FF867C}">
                    <a14:compatExt spid="_x0000_s253997"/>
                  </a:ext>
                </a:extLst>
              </xdr:cNvPr>
              <xdr:cNvSpPr/>
            </xdr:nvSpPr>
            <xdr:spPr bwMode="auto">
              <a:xfrm>
                <a:off x="9544050" y="20669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3998" name="Drop Down 46" hidden="1">
                <a:extLst>
                  <a:ext uri="{63B3BB69-23CF-44E3-9099-C40C66FF867C}">
                    <a14:compatExt spid="_x0000_s253998"/>
                  </a:ext>
                </a:extLst>
              </xdr:cNvPr>
              <xdr:cNvSpPr/>
            </xdr:nvSpPr>
            <xdr:spPr bwMode="auto">
              <a:xfrm>
                <a:off x="9544050" y="23336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3999" name="Drop Down 47" hidden="1">
                <a:extLst>
                  <a:ext uri="{63B3BB69-23CF-44E3-9099-C40C66FF867C}">
                    <a14:compatExt spid="_x0000_s253999"/>
                  </a:ext>
                </a:extLst>
              </xdr:cNvPr>
              <xdr:cNvSpPr/>
            </xdr:nvSpPr>
            <xdr:spPr bwMode="auto">
              <a:xfrm>
                <a:off x="9544050" y="2600326"/>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4000" name="Drop Down 48" hidden="1">
                <a:extLst>
                  <a:ext uri="{63B3BB69-23CF-44E3-9099-C40C66FF867C}">
                    <a14:compatExt spid="_x0000_s254000"/>
                  </a:ext>
                </a:extLst>
              </xdr:cNvPr>
              <xdr:cNvSpPr/>
            </xdr:nvSpPr>
            <xdr:spPr bwMode="auto">
              <a:xfrm>
                <a:off x="9544050" y="28670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4001" name="Drop Down 49" hidden="1">
                <a:extLst>
                  <a:ext uri="{63B3BB69-23CF-44E3-9099-C40C66FF867C}">
                    <a14:compatExt spid="_x0000_s254001"/>
                  </a:ext>
                </a:extLst>
              </xdr:cNvPr>
              <xdr:cNvSpPr/>
            </xdr:nvSpPr>
            <xdr:spPr bwMode="auto">
              <a:xfrm>
                <a:off x="9544050" y="31337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4002" name="Drop Down 50" hidden="1">
                <a:extLst>
                  <a:ext uri="{63B3BB69-23CF-44E3-9099-C40C66FF867C}">
                    <a14:compatExt spid="_x0000_s254002"/>
                  </a:ext>
                </a:extLst>
              </xdr:cNvPr>
              <xdr:cNvSpPr/>
            </xdr:nvSpPr>
            <xdr:spPr bwMode="auto">
              <a:xfrm>
                <a:off x="9544050" y="34004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4003" name="Drop Down 51" hidden="1">
                <a:extLst>
                  <a:ext uri="{63B3BB69-23CF-44E3-9099-C40C66FF867C}">
                    <a14:compatExt spid="_x0000_s254003"/>
                  </a:ext>
                </a:extLst>
              </xdr:cNvPr>
              <xdr:cNvSpPr/>
            </xdr:nvSpPr>
            <xdr:spPr bwMode="auto">
              <a:xfrm>
                <a:off x="9544050" y="3667125"/>
                <a:ext cx="3343275" cy="266700"/>
              </a:xfrm>
              <a:prstGeom prst="rect">
                <a:avLst/>
              </a:prstGeom>
              <a:noFill/>
              <a:ln>
                <a:noFill/>
              </a:ln>
              <a:extLst>
                <a:ext uri="{91240B29-F687-4F45-9708-019B960494DF}">
                  <a14:hiddenLine w="9525">
                    <a:no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19</xdr:col>
          <xdr:colOff>0</xdr:colOff>
          <xdr:row>18</xdr:row>
          <xdr:rowOff>94819</xdr:rowOff>
        </xdr:from>
        <xdr:to>
          <xdr:col>20</xdr:col>
          <xdr:colOff>0</xdr:colOff>
          <xdr:row>29</xdr:row>
          <xdr:rowOff>0</xdr:rowOff>
        </xdr:to>
        <xdr:grpSp>
          <xdr:nvGrpSpPr>
            <xdr:cNvPr id="58" name="Group 57"/>
            <xdr:cNvGrpSpPr/>
          </xdr:nvGrpSpPr>
          <xdr:grpSpPr>
            <a:xfrm>
              <a:off x="9553575" y="4171519"/>
              <a:ext cx="1381125" cy="2667431"/>
              <a:chOff x="9544050" y="1266825"/>
              <a:chExt cx="3343275" cy="2667000"/>
            </a:xfrm>
          </xdr:grpSpPr>
          <xdr:sp macro="" textlink="">
            <xdr:nvSpPr>
              <xdr:cNvPr id="254004" name="Drop Down 52" hidden="1">
                <a:extLst>
                  <a:ext uri="{63B3BB69-23CF-44E3-9099-C40C66FF867C}">
                    <a14:compatExt spid="_x0000_s254004"/>
                  </a:ext>
                </a:extLst>
              </xdr:cNvPr>
              <xdr:cNvSpPr/>
            </xdr:nvSpPr>
            <xdr:spPr bwMode="auto">
              <a:xfrm>
                <a:off x="9544050" y="12668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4005" name="Drop Down 53" hidden="1">
                <a:extLst>
                  <a:ext uri="{63B3BB69-23CF-44E3-9099-C40C66FF867C}">
                    <a14:compatExt spid="_x0000_s254005"/>
                  </a:ext>
                </a:extLst>
              </xdr:cNvPr>
              <xdr:cNvSpPr/>
            </xdr:nvSpPr>
            <xdr:spPr bwMode="auto">
              <a:xfrm>
                <a:off x="9544050" y="15335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4006" name="Drop Down 54" hidden="1">
                <a:extLst>
                  <a:ext uri="{63B3BB69-23CF-44E3-9099-C40C66FF867C}">
                    <a14:compatExt spid="_x0000_s254006"/>
                  </a:ext>
                </a:extLst>
              </xdr:cNvPr>
              <xdr:cNvSpPr/>
            </xdr:nvSpPr>
            <xdr:spPr bwMode="auto">
              <a:xfrm>
                <a:off x="9544050" y="18002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4007" name="Drop Down 55" hidden="1">
                <a:extLst>
                  <a:ext uri="{63B3BB69-23CF-44E3-9099-C40C66FF867C}">
                    <a14:compatExt spid="_x0000_s254007"/>
                  </a:ext>
                </a:extLst>
              </xdr:cNvPr>
              <xdr:cNvSpPr/>
            </xdr:nvSpPr>
            <xdr:spPr bwMode="auto">
              <a:xfrm>
                <a:off x="9544050" y="20669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4008" name="Drop Down 56" hidden="1">
                <a:extLst>
                  <a:ext uri="{63B3BB69-23CF-44E3-9099-C40C66FF867C}">
                    <a14:compatExt spid="_x0000_s254008"/>
                  </a:ext>
                </a:extLst>
              </xdr:cNvPr>
              <xdr:cNvSpPr/>
            </xdr:nvSpPr>
            <xdr:spPr bwMode="auto">
              <a:xfrm>
                <a:off x="9544050" y="23336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4009" name="Drop Down 57" hidden="1">
                <a:extLst>
                  <a:ext uri="{63B3BB69-23CF-44E3-9099-C40C66FF867C}">
                    <a14:compatExt spid="_x0000_s254009"/>
                  </a:ext>
                </a:extLst>
              </xdr:cNvPr>
              <xdr:cNvSpPr/>
            </xdr:nvSpPr>
            <xdr:spPr bwMode="auto">
              <a:xfrm>
                <a:off x="9544050" y="2600326"/>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4010" name="Drop Down 58" hidden="1">
                <a:extLst>
                  <a:ext uri="{63B3BB69-23CF-44E3-9099-C40C66FF867C}">
                    <a14:compatExt spid="_x0000_s254010"/>
                  </a:ext>
                </a:extLst>
              </xdr:cNvPr>
              <xdr:cNvSpPr/>
            </xdr:nvSpPr>
            <xdr:spPr bwMode="auto">
              <a:xfrm>
                <a:off x="9544050" y="28670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4011" name="Drop Down 59" hidden="1">
                <a:extLst>
                  <a:ext uri="{63B3BB69-23CF-44E3-9099-C40C66FF867C}">
                    <a14:compatExt spid="_x0000_s254011"/>
                  </a:ext>
                </a:extLst>
              </xdr:cNvPr>
              <xdr:cNvSpPr/>
            </xdr:nvSpPr>
            <xdr:spPr bwMode="auto">
              <a:xfrm>
                <a:off x="9544050" y="31337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4012" name="Drop Down 60" hidden="1">
                <a:extLst>
                  <a:ext uri="{63B3BB69-23CF-44E3-9099-C40C66FF867C}">
                    <a14:compatExt spid="_x0000_s254012"/>
                  </a:ext>
                </a:extLst>
              </xdr:cNvPr>
              <xdr:cNvSpPr/>
            </xdr:nvSpPr>
            <xdr:spPr bwMode="auto">
              <a:xfrm>
                <a:off x="9544050" y="3400425"/>
                <a:ext cx="3343275" cy="266700"/>
              </a:xfrm>
              <a:prstGeom prst="rect">
                <a:avLst/>
              </a:prstGeom>
              <a:noFill/>
              <a:ln>
                <a:noFill/>
              </a:ln>
              <a:extLst>
                <a:ext uri="{91240B29-F687-4F45-9708-019B960494DF}">
                  <a14:hiddenLine w="9525">
                    <a:noFill/>
                    <a:miter lim="800000"/>
                    <a:headEnd/>
                    <a:tailEnd/>
                  </a14:hiddenLine>
                </a:ext>
              </a:extLst>
            </xdr:spPr>
          </xdr:sp>
          <xdr:sp macro="" textlink="">
            <xdr:nvSpPr>
              <xdr:cNvPr id="254013" name="Drop Down 61" hidden="1">
                <a:extLst>
                  <a:ext uri="{63B3BB69-23CF-44E3-9099-C40C66FF867C}">
                    <a14:compatExt spid="_x0000_s254013"/>
                  </a:ext>
                </a:extLst>
              </xdr:cNvPr>
              <xdr:cNvSpPr/>
            </xdr:nvSpPr>
            <xdr:spPr bwMode="auto">
              <a:xfrm>
                <a:off x="9544050" y="3667125"/>
                <a:ext cx="3343275" cy="266700"/>
              </a:xfrm>
              <a:prstGeom prst="rect">
                <a:avLst/>
              </a:prstGeom>
              <a:noFill/>
              <a:ln>
                <a:noFill/>
              </a:ln>
              <a:extLst>
                <a:ext uri="{91240B29-F687-4F45-9708-019B960494DF}">
                  <a14:hiddenLine w="9525">
                    <a:no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752475</xdr:colOff>
          <xdr:row>1</xdr:row>
          <xdr:rowOff>28575</xdr:rowOff>
        </xdr:from>
        <xdr:to>
          <xdr:col>22</xdr:col>
          <xdr:colOff>47625</xdr:colOff>
          <xdr:row>1</xdr:row>
          <xdr:rowOff>419100</xdr:rowOff>
        </xdr:to>
        <xdr:sp macro="" textlink="">
          <xdr:nvSpPr>
            <xdr:cNvPr id="254014" name="Check Box 62" hidden="1">
              <a:extLst>
                <a:ext uri="{63B3BB69-23CF-44E3-9099-C40C66FF867C}">
                  <a14:compatExt spid="_x0000_s254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Recettes guichet brutes</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266700</xdr:colOff>
      <xdr:row>10</xdr:row>
      <xdr:rowOff>0</xdr:rowOff>
    </xdr:to>
    <xdr:sp macro="" textlink="">
      <xdr:nvSpPr>
        <xdr:cNvPr id="2" name="AutoShape 5"/>
        <xdr:cNvSpPr>
          <a:spLocks noChangeArrowheads="1"/>
        </xdr:cNvSpPr>
      </xdr:nvSpPr>
      <xdr:spPr bwMode="auto">
        <a:xfrm>
          <a:off x="0" y="0"/>
          <a:ext cx="7296150" cy="2286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266700</xdr:colOff>
      <xdr:row>10</xdr:row>
      <xdr:rowOff>0</xdr:rowOff>
    </xdr:to>
    <xdr:sp macro="" textlink="">
      <xdr:nvSpPr>
        <xdr:cNvPr id="3" name="AutoShape 4"/>
        <xdr:cNvSpPr>
          <a:spLocks noChangeArrowheads="1"/>
        </xdr:cNvSpPr>
      </xdr:nvSpPr>
      <xdr:spPr bwMode="auto">
        <a:xfrm>
          <a:off x="0" y="0"/>
          <a:ext cx="7296150" cy="2286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266700</xdr:colOff>
      <xdr:row>16</xdr:row>
      <xdr:rowOff>0</xdr:rowOff>
    </xdr:to>
    <xdr:sp macro="" textlink="">
      <xdr:nvSpPr>
        <xdr:cNvPr id="2" name="AutoShape 5"/>
        <xdr:cNvSpPr>
          <a:spLocks noChangeArrowheads="1"/>
        </xdr:cNvSpPr>
      </xdr:nvSpPr>
      <xdr:spPr bwMode="auto">
        <a:xfrm>
          <a:off x="0" y="0"/>
          <a:ext cx="7296150" cy="3371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266700</xdr:colOff>
      <xdr:row>16</xdr:row>
      <xdr:rowOff>0</xdr:rowOff>
    </xdr:to>
    <xdr:sp macro="" textlink="">
      <xdr:nvSpPr>
        <xdr:cNvPr id="3" name="AutoShape 4"/>
        <xdr:cNvSpPr>
          <a:spLocks noChangeArrowheads="1"/>
        </xdr:cNvSpPr>
      </xdr:nvSpPr>
      <xdr:spPr bwMode="auto">
        <a:xfrm>
          <a:off x="0" y="0"/>
          <a:ext cx="7296150" cy="337185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uis.ccsurvey@unesco.org" TargetMode="External"/><Relationship Id="rId7" Type="http://schemas.openxmlformats.org/officeDocument/2006/relationships/printerSettings" Target="../printerSettings/printerSettings1.bin"/><Relationship Id="rId2" Type="http://schemas.openxmlformats.org/officeDocument/2006/relationships/hyperlink" Target="mailto:uis.ccsurvey@unesco.org" TargetMode="External"/><Relationship Id="rId1" Type="http://schemas.openxmlformats.org/officeDocument/2006/relationships/hyperlink" Target="http://www.uis.unesco.org/UISQuestionnaires/Pages/CountryFR.aspx" TargetMode="External"/><Relationship Id="rId6" Type="http://schemas.openxmlformats.org/officeDocument/2006/relationships/hyperlink" Target="http://data.uis.unesco.org/?lang=fr&amp;SubSessionId=997101df-c753-4d94-9035-5065d8e592be&amp;themetreeid=-200" TargetMode="External"/><Relationship Id="rId5" Type="http://schemas.openxmlformats.org/officeDocument/2006/relationships/hyperlink" Target="http://data.uis.unesco.org/" TargetMode="External"/><Relationship Id="rId4" Type="http://schemas.openxmlformats.org/officeDocument/2006/relationships/hyperlink" Target="http://www.uis.unesco.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vmlDrawing" Target="../drawings/vmlDrawing4.vml"/><Relationship Id="rId7" Type="http://schemas.openxmlformats.org/officeDocument/2006/relationships/ctrlProp" Target="../ctrlProps/ctrlProp46.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3" Type="http://schemas.openxmlformats.org/officeDocument/2006/relationships/vmlDrawing" Target="../drawings/vmlDrawing5.vml"/><Relationship Id="rId7" Type="http://schemas.openxmlformats.org/officeDocument/2006/relationships/ctrlProp" Target="../ctrlProps/ctrlProp54.xml"/><Relationship Id="rId12" Type="http://schemas.openxmlformats.org/officeDocument/2006/relationships/ctrlProp" Target="../ctrlProps/ctrlProp59.x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6.vml"/><Relationship Id="rId21" Type="http://schemas.openxmlformats.org/officeDocument/2006/relationships/ctrlProp" Target="../ctrlProps/ctrlProp78.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7.xml"/><Relationship Id="rId16" Type="http://schemas.openxmlformats.org/officeDocument/2006/relationships/ctrlProp" Target="../ctrlProps/ctrlProp73.xml"/><Relationship Id="rId20" Type="http://schemas.openxmlformats.org/officeDocument/2006/relationships/ctrlProp" Target="../ctrlProps/ctrlProp77.xml"/><Relationship Id="rId1" Type="http://schemas.openxmlformats.org/officeDocument/2006/relationships/printerSettings" Target="../printerSettings/printerSettings13.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trlProp" Target="../ctrlProps/ctrlProp81.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3.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6.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3.vml"/><Relationship Id="rId7" Type="http://schemas.openxmlformats.org/officeDocument/2006/relationships/ctrlProp" Target="../ctrlProps/ctrlProp38.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152"/>
  <sheetViews>
    <sheetView showGridLines="0" tabSelected="1" zoomScaleNormal="100" zoomScaleSheetLayoutView="100" workbookViewId="0">
      <pane ySplit="2" topLeftCell="A3" activePane="bottomLeft" state="frozen"/>
      <selection pane="bottomLeft" activeCell="A2" sqref="A2"/>
    </sheetView>
  </sheetViews>
  <sheetFormatPr defaultColWidth="9.140625" defaultRowHeight="15"/>
  <cols>
    <col min="1" max="1" width="3.7109375" style="140" customWidth="1"/>
    <col min="2" max="2" width="15.140625" style="141" customWidth="1"/>
    <col min="3" max="3" width="23.85546875" style="141" customWidth="1"/>
    <col min="4" max="4" width="8.5703125" style="140" customWidth="1"/>
    <col min="5" max="5" width="5.7109375" style="140" customWidth="1"/>
    <col min="6" max="6" width="10.28515625" style="140" customWidth="1"/>
    <col min="7" max="7" width="15.42578125" style="140" customWidth="1"/>
    <col min="8" max="8" width="14.42578125" style="140" customWidth="1"/>
    <col min="9" max="9" width="14.85546875" style="140" customWidth="1"/>
    <col min="10" max="10" width="3.7109375" style="140" customWidth="1"/>
    <col min="11" max="13" width="9.85546875" style="140" customWidth="1"/>
    <col min="14" max="14" width="35.85546875" style="140" customWidth="1"/>
    <col min="15" max="15" width="3.7109375" style="118" customWidth="1"/>
    <col min="16" max="16384" width="9.140625" style="118"/>
  </cols>
  <sheetData>
    <row r="1" spans="1:15" ht="6" customHeight="1">
      <c r="A1" s="117"/>
      <c r="B1" s="390"/>
      <c r="C1" s="390"/>
      <c r="D1" s="390"/>
      <c r="E1" s="390"/>
      <c r="F1" s="390"/>
      <c r="G1" s="390"/>
      <c r="H1" s="390"/>
      <c r="I1" s="390"/>
      <c r="J1" s="390"/>
      <c r="K1" s="390"/>
      <c r="L1" s="390"/>
      <c r="M1" s="390"/>
      <c r="N1" s="390"/>
      <c r="O1" s="117"/>
    </row>
    <row r="2" spans="1:15" ht="97.5" customHeight="1">
      <c r="A2" s="117"/>
      <c r="B2" s="391" t="s">
        <v>865</v>
      </c>
      <c r="C2" s="391"/>
      <c r="D2" s="391"/>
      <c r="E2" s="391"/>
      <c r="F2" s="391"/>
      <c r="G2" s="391"/>
      <c r="H2" s="391"/>
      <c r="I2" s="391"/>
      <c r="J2" s="391"/>
      <c r="K2" s="391"/>
      <c r="L2" s="391"/>
      <c r="M2" s="391"/>
      <c r="N2" s="391"/>
      <c r="O2" s="117"/>
    </row>
    <row r="3" spans="1:15" s="121" customFormat="1" ht="5.0999999999999996" customHeight="1">
      <c r="A3" s="119"/>
      <c r="B3" s="120"/>
      <c r="C3" s="120"/>
      <c r="D3" s="120"/>
      <c r="E3" s="120"/>
      <c r="F3" s="120"/>
      <c r="G3" s="120"/>
      <c r="H3" s="120"/>
      <c r="I3" s="120"/>
      <c r="J3" s="120"/>
      <c r="K3" s="120"/>
      <c r="L3" s="120"/>
      <c r="M3" s="120"/>
      <c r="N3" s="120"/>
      <c r="O3" s="117"/>
    </row>
    <row r="4" spans="1:15" s="121" customFormat="1" ht="24" customHeight="1">
      <c r="A4" s="119"/>
      <c r="B4" s="392" t="s">
        <v>1056</v>
      </c>
      <c r="C4" s="392"/>
      <c r="D4" s="392"/>
      <c r="E4" s="392"/>
      <c r="F4" s="392"/>
      <c r="G4" s="392"/>
      <c r="H4" s="392"/>
      <c r="I4" s="392"/>
      <c r="J4" s="392"/>
      <c r="K4" s="392"/>
      <c r="L4" s="392"/>
      <c r="M4" s="392"/>
      <c r="N4" s="392"/>
      <c r="O4" s="117"/>
    </row>
    <row r="5" spans="1:15" s="121" customFormat="1" ht="5.0999999999999996" customHeight="1">
      <c r="A5" s="119"/>
      <c r="B5" s="120"/>
      <c r="C5" s="120"/>
      <c r="D5" s="120"/>
      <c r="E5" s="120"/>
      <c r="F5" s="120"/>
      <c r="G5" s="120"/>
      <c r="H5" s="120"/>
      <c r="I5" s="120"/>
      <c r="J5" s="120"/>
      <c r="K5" s="120"/>
      <c r="L5" s="120"/>
      <c r="M5" s="120"/>
      <c r="N5" s="120"/>
      <c r="O5" s="117"/>
    </row>
    <row r="6" spans="1:15" s="121" customFormat="1" ht="24" customHeight="1">
      <c r="A6" s="119"/>
      <c r="B6" s="393" t="s">
        <v>1071</v>
      </c>
      <c r="C6" s="393"/>
      <c r="D6" s="393"/>
      <c r="E6" s="393"/>
      <c r="F6" s="393"/>
      <c r="G6" s="393"/>
      <c r="H6" s="393"/>
      <c r="I6" s="393"/>
      <c r="J6" s="393"/>
      <c r="K6" s="393"/>
      <c r="L6" s="393"/>
      <c r="M6" s="393"/>
      <c r="N6" s="393"/>
      <c r="O6" s="117"/>
    </row>
    <row r="7" spans="1:15" s="121" customFormat="1" ht="79.5" customHeight="1">
      <c r="A7" s="119"/>
      <c r="B7" s="394" t="s">
        <v>1070</v>
      </c>
      <c r="C7" s="394"/>
      <c r="D7" s="394"/>
      <c r="E7" s="394"/>
      <c r="F7" s="394"/>
      <c r="G7" s="394"/>
      <c r="H7" s="394"/>
      <c r="I7" s="394"/>
      <c r="J7" s="394"/>
      <c r="K7" s="394"/>
      <c r="L7" s="394"/>
      <c r="M7" s="394"/>
      <c r="N7" s="394"/>
      <c r="O7" s="117"/>
    </row>
    <row r="8" spans="1:15" s="121" customFormat="1" ht="24" customHeight="1">
      <c r="A8" s="119"/>
      <c r="B8" s="395" t="s">
        <v>658</v>
      </c>
      <c r="C8" s="395"/>
      <c r="D8" s="395"/>
      <c r="E8" s="395"/>
      <c r="F8" s="395"/>
      <c r="G8" s="395"/>
      <c r="H8" s="395"/>
      <c r="I8" s="395"/>
      <c r="J8" s="395"/>
      <c r="K8" s="395"/>
      <c r="L8" s="395"/>
      <c r="M8" s="395"/>
      <c r="N8" s="395"/>
      <c r="O8" s="117"/>
    </row>
    <row r="9" spans="1:15" s="123" customFormat="1" ht="27" customHeight="1">
      <c r="A9" s="122"/>
      <c r="B9" s="396" t="s">
        <v>659</v>
      </c>
      <c r="C9" s="396"/>
      <c r="D9" s="396"/>
      <c r="E9" s="396"/>
      <c r="F9" s="396"/>
      <c r="G9" s="396"/>
      <c r="H9" s="396"/>
      <c r="I9" s="396"/>
      <c r="J9" s="397" t="s">
        <v>1026</v>
      </c>
      <c r="K9" s="398"/>
      <c r="L9" s="398"/>
      <c r="M9" s="398"/>
      <c r="N9" s="398"/>
      <c r="O9" s="117"/>
    </row>
    <row r="10" spans="1:15" s="123" customFormat="1" ht="27" customHeight="1">
      <c r="A10" s="122"/>
      <c r="B10" s="396" t="s">
        <v>660</v>
      </c>
      <c r="C10" s="396"/>
      <c r="D10" s="396"/>
      <c r="E10" s="396"/>
      <c r="F10" s="396"/>
      <c r="G10" s="396"/>
      <c r="H10" s="396"/>
      <c r="I10" s="396"/>
      <c r="J10" s="397" t="s">
        <v>1055</v>
      </c>
      <c r="K10" s="398"/>
      <c r="L10" s="398"/>
      <c r="M10" s="398"/>
      <c r="N10" s="398"/>
      <c r="O10" s="117"/>
    </row>
    <row r="11" spans="1:15" s="123" customFormat="1" ht="27" customHeight="1">
      <c r="A11" s="122"/>
      <c r="B11" s="396" t="s">
        <v>661</v>
      </c>
      <c r="C11" s="396"/>
      <c r="D11" s="396"/>
      <c r="E11" s="396"/>
      <c r="F11" s="396"/>
      <c r="G11" s="396"/>
      <c r="H11" s="396"/>
      <c r="I11" s="396"/>
      <c r="J11" s="397" t="s">
        <v>1061</v>
      </c>
      <c r="K11" s="397"/>
      <c r="L11" s="397"/>
      <c r="M11" s="397"/>
      <c r="N11" s="397"/>
      <c r="O11" s="117"/>
    </row>
    <row r="12" spans="1:15" s="121" customFormat="1" ht="24" customHeight="1">
      <c r="A12" s="119"/>
      <c r="B12" s="395" t="s">
        <v>662</v>
      </c>
      <c r="C12" s="395"/>
      <c r="D12" s="395"/>
      <c r="E12" s="395"/>
      <c r="F12" s="395"/>
      <c r="G12" s="395"/>
      <c r="H12" s="395"/>
      <c r="I12" s="395"/>
      <c r="J12" s="395"/>
      <c r="K12" s="395"/>
      <c r="L12" s="395"/>
      <c r="M12" s="395"/>
      <c r="N12" s="395"/>
      <c r="O12" s="117"/>
    </row>
    <row r="13" spans="1:15" s="126" customFormat="1" ht="60" customHeight="1">
      <c r="A13" s="124"/>
      <c r="B13" s="394" t="s">
        <v>1027</v>
      </c>
      <c r="C13" s="394"/>
      <c r="D13" s="394"/>
      <c r="E13" s="394"/>
      <c r="F13" s="394"/>
      <c r="G13" s="394"/>
      <c r="H13" s="394"/>
      <c r="I13" s="394"/>
      <c r="J13" s="394"/>
      <c r="K13" s="394"/>
      <c r="L13" s="394"/>
      <c r="M13" s="394"/>
      <c r="N13" s="394"/>
      <c r="O13" s="125"/>
    </row>
    <row r="14" spans="1:15" s="121" customFormat="1" ht="24" customHeight="1">
      <c r="A14" s="119"/>
      <c r="B14" s="395" t="s">
        <v>663</v>
      </c>
      <c r="C14" s="395"/>
      <c r="D14" s="395"/>
      <c r="E14" s="395"/>
      <c r="F14" s="395"/>
      <c r="G14" s="395"/>
      <c r="H14" s="395"/>
      <c r="I14" s="395"/>
      <c r="J14" s="395"/>
      <c r="K14" s="395"/>
      <c r="L14" s="395"/>
      <c r="M14" s="395"/>
      <c r="N14" s="395"/>
      <c r="O14" s="117"/>
    </row>
    <row r="15" spans="1:15" s="126" customFormat="1" ht="67.5" customHeight="1">
      <c r="A15" s="124"/>
      <c r="B15" s="394" t="s">
        <v>1067</v>
      </c>
      <c r="C15" s="394"/>
      <c r="D15" s="394"/>
      <c r="E15" s="394"/>
      <c r="F15" s="394"/>
      <c r="G15" s="394"/>
      <c r="H15" s="394"/>
      <c r="I15" s="394"/>
      <c r="J15" s="394"/>
      <c r="K15" s="394"/>
      <c r="L15" s="394"/>
      <c r="M15" s="394"/>
      <c r="N15" s="394"/>
      <c r="O15" s="125"/>
    </row>
    <row r="16" spans="1:15" s="121" customFormat="1" ht="24" customHeight="1">
      <c r="A16" s="119"/>
      <c r="B16" s="395" t="s">
        <v>664</v>
      </c>
      <c r="C16" s="395"/>
      <c r="D16" s="395"/>
      <c r="E16" s="395"/>
      <c r="F16" s="395"/>
      <c r="G16" s="395"/>
      <c r="H16" s="395"/>
      <c r="I16" s="395"/>
      <c r="J16" s="395"/>
      <c r="K16" s="395"/>
      <c r="L16" s="395"/>
      <c r="M16" s="395"/>
      <c r="N16" s="395"/>
      <c r="O16" s="117"/>
    </row>
    <row r="17" spans="1:24" s="126" customFormat="1" ht="102" customHeight="1">
      <c r="A17" s="124"/>
      <c r="B17" s="394" t="s">
        <v>1053</v>
      </c>
      <c r="C17" s="394"/>
      <c r="D17" s="394"/>
      <c r="E17" s="394"/>
      <c r="F17" s="394"/>
      <c r="G17" s="394"/>
      <c r="H17" s="394"/>
      <c r="I17" s="394"/>
      <c r="J17" s="394"/>
      <c r="K17" s="394"/>
      <c r="L17" s="394"/>
      <c r="M17" s="394"/>
      <c r="N17" s="394"/>
      <c r="O17" s="125"/>
    </row>
    <row r="18" spans="1:24" s="121" customFormat="1" ht="24" customHeight="1">
      <c r="A18" s="119"/>
      <c r="B18" s="395" t="s">
        <v>665</v>
      </c>
      <c r="C18" s="395"/>
      <c r="D18" s="395"/>
      <c r="E18" s="395"/>
      <c r="F18" s="395"/>
      <c r="G18" s="395"/>
      <c r="H18" s="395"/>
      <c r="I18" s="395"/>
      <c r="J18" s="395"/>
      <c r="K18" s="395"/>
      <c r="L18" s="395"/>
      <c r="M18" s="395"/>
      <c r="N18" s="395"/>
      <c r="O18" s="117"/>
    </row>
    <row r="19" spans="1:24" s="126" customFormat="1" ht="67.5" customHeight="1">
      <c r="A19" s="124"/>
      <c r="B19" s="400" t="s">
        <v>1028</v>
      </c>
      <c r="C19" s="400"/>
      <c r="D19" s="400"/>
      <c r="E19" s="400"/>
      <c r="F19" s="400"/>
      <c r="G19" s="400"/>
      <c r="H19" s="400"/>
      <c r="I19" s="400"/>
      <c r="J19" s="400"/>
      <c r="K19" s="400"/>
      <c r="L19" s="400"/>
      <c r="M19" s="400"/>
      <c r="N19" s="400"/>
      <c r="O19" s="125"/>
    </row>
    <row r="20" spans="1:24" s="121" customFormat="1" ht="106.5" customHeight="1">
      <c r="A20" s="119"/>
      <c r="B20" s="125"/>
      <c r="C20" s="127"/>
      <c r="D20" s="119"/>
      <c r="E20" s="119"/>
      <c r="F20" s="119"/>
      <c r="G20" s="119"/>
      <c r="H20" s="119"/>
      <c r="I20" s="119"/>
      <c r="J20" s="119"/>
      <c r="K20" s="119"/>
      <c r="L20" s="119"/>
      <c r="M20" s="119"/>
      <c r="N20" s="119"/>
      <c r="O20" s="119"/>
      <c r="P20" s="118"/>
      <c r="Q20" s="118"/>
      <c r="R20" s="118"/>
      <c r="S20" s="118"/>
      <c r="T20" s="118"/>
      <c r="U20" s="118"/>
      <c r="V20" s="118"/>
      <c r="W20" s="118"/>
      <c r="X20" s="118"/>
    </row>
    <row r="21" spans="1:24" s="121" customFormat="1" ht="24" customHeight="1">
      <c r="A21" s="119"/>
      <c r="B21" s="395" t="s">
        <v>666</v>
      </c>
      <c r="C21" s="395"/>
      <c r="D21" s="395"/>
      <c r="E21" s="395"/>
      <c r="F21" s="395"/>
      <c r="G21" s="395"/>
      <c r="H21" s="395"/>
      <c r="I21" s="395"/>
      <c r="J21" s="395"/>
      <c r="K21" s="395"/>
      <c r="L21" s="395"/>
      <c r="M21" s="395"/>
      <c r="N21" s="395"/>
      <c r="O21" s="117"/>
    </row>
    <row r="22" spans="1:24" s="126" customFormat="1" ht="60" customHeight="1">
      <c r="A22" s="124"/>
      <c r="B22" s="394" t="s">
        <v>1029</v>
      </c>
      <c r="C22" s="394"/>
      <c r="D22" s="394"/>
      <c r="E22" s="394"/>
      <c r="F22" s="394"/>
      <c r="G22" s="394"/>
      <c r="H22" s="394"/>
      <c r="I22" s="394"/>
      <c r="J22" s="394"/>
      <c r="K22" s="394"/>
      <c r="L22" s="394"/>
      <c r="M22" s="394"/>
      <c r="N22" s="394"/>
      <c r="O22" s="125"/>
    </row>
    <row r="23" spans="1:24" s="121" customFormat="1" ht="24" customHeight="1">
      <c r="A23" s="119"/>
      <c r="B23" s="395" t="s">
        <v>667</v>
      </c>
      <c r="C23" s="395"/>
      <c r="D23" s="395"/>
      <c r="E23" s="395"/>
      <c r="F23" s="395"/>
      <c r="G23" s="395"/>
      <c r="H23" s="395"/>
      <c r="I23" s="395"/>
      <c r="J23" s="395"/>
      <c r="K23" s="395"/>
      <c r="L23" s="395"/>
      <c r="M23" s="395"/>
      <c r="N23" s="395"/>
      <c r="O23" s="117"/>
    </row>
    <row r="24" spans="1:24" s="126" customFormat="1" ht="67.5" customHeight="1">
      <c r="A24" s="124"/>
      <c r="B24" s="394" t="s">
        <v>1030</v>
      </c>
      <c r="C24" s="394"/>
      <c r="D24" s="394"/>
      <c r="E24" s="394"/>
      <c r="F24" s="394"/>
      <c r="G24" s="394"/>
      <c r="H24" s="394"/>
      <c r="I24" s="394"/>
      <c r="J24" s="394"/>
      <c r="K24" s="394"/>
      <c r="L24" s="394"/>
      <c r="M24" s="394"/>
      <c r="N24" s="394"/>
      <c r="O24" s="125"/>
    </row>
    <row r="25" spans="1:24" s="121" customFormat="1" ht="18.75" customHeight="1">
      <c r="A25" s="119"/>
      <c r="B25" s="399" t="s">
        <v>668</v>
      </c>
      <c r="C25" s="399"/>
      <c r="D25" s="399"/>
      <c r="E25" s="399"/>
      <c r="F25" s="399"/>
      <c r="G25" s="399"/>
      <c r="H25" s="399"/>
      <c r="I25" s="399"/>
      <c r="J25" s="399"/>
      <c r="K25" s="399"/>
      <c r="L25" s="399"/>
      <c r="M25" s="399"/>
      <c r="N25" s="399"/>
      <c r="O25" s="119"/>
      <c r="P25" s="118"/>
      <c r="Q25" s="118"/>
      <c r="R25" s="118"/>
      <c r="S25" s="118"/>
      <c r="T25" s="118"/>
      <c r="U25" s="118"/>
      <c r="V25" s="118"/>
      <c r="W25" s="118"/>
      <c r="X25" s="118"/>
    </row>
    <row r="26" spans="1:24" s="126" customFormat="1" ht="60" customHeight="1">
      <c r="A26" s="124"/>
      <c r="B26" s="400" t="s">
        <v>998</v>
      </c>
      <c r="C26" s="400"/>
      <c r="D26" s="400"/>
      <c r="E26" s="400"/>
      <c r="F26" s="400"/>
      <c r="G26" s="400"/>
      <c r="H26" s="400"/>
      <c r="I26" s="400"/>
      <c r="J26" s="400"/>
      <c r="K26" s="400"/>
      <c r="L26" s="400"/>
      <c r="M26" s="400"/>
      <c r="N26" s="400"/>
      <c r="O26" s="125"/>
    </row>
    <row r="27" spans="1:24" s="121" customFormat="1" ht="18.75" customHeight="1">
      <c r="A27" s="119"/>
      <c r="B27" s="399" t="s">
        <v>669</v>
      </c>
      <c r="C27" s="399"/>
      <c r="D27" s="399"/>
      <c r="E27" s="399"/>
      <c r="F27" s="399"/>
      <c r="G27" s="399"/>
      <c r="H27" s="399"/>
      <c r="I27" s="399"/>
      <c r="J27" s="399"/>
      <c r="K27" s="399"/>
      <c r="L27" s="399"/>
      <c r="M27" s="399"/>
      <c r="N27" s="399"/>
      <c r="O27" s="119"/>
      <c r="P27" s="118"/>
      <c r="Q27" s="118"/>
      <c r="R27" s="118"/>
      <c r="S27" s="118"/>
      <c r="T27" s="118"/>
      <c r="U27" s="118"/>
      <c r="V27" s="118"/>
      <c r="W27" s="118"/>
      <c r="X27" s="118"/>
    </row>
    <row r="28" spans="1:24" s="126" customFormat="1" ht="60" customHeight="1">
      <c r="A28" s="124"/>
      <c r="B28" s="400" t="s">
        <v>1031</v>
      </c>
      <c r="C28" s="400"/>
      <c r="D28" s="400"/>
      <c r="E28" s="400"/>
      <c r="F28" s="400"/>
      <c r="G28" s="400"/>
      <c r="H28" s="400"/>
      <c r="I28" s="400"/>
      <c r="J28" s="400"/>
      <c r="K28" s="400"/>
      <c r="L28" s="400"/>
      <c r="M28" s="400"/>
      <c r="N28" s="400"/>
      <c r="O28" s="125"/>
    </row>
    <row r="29" spans="1:24" s="121" customFormat="1" ht="18.75" customHeight="1">
      <c r="A29" s="119"/>
      <c r="B29" s="399" t="s">
        <v>670</v>
      </c>
      <c r="C29" s="399"/>
      <c r="D29" s="399"/>
      <c r="E29" s="399"/>
      <c r="F29" s="399"/>
      <c r="G29" s="399"/>
      <c r="H29" s="399"/>
      <c r="I29" s="399"/>
      <c r="J29" s="399"/>
      <c r="K29" s="399"/>
      <c r="L29" s="399"/>
      <c r="M29" s="399"/>
      <c r="N29" s="399"/>
      <c r="O29" s="119"/>
      <c r="P29" s="118"/>
      <c r="Q29" s="118"/>
      <c r="R29" s="118"/>
      <c r="S29" s="118"/>
      <c r="T29" s="118"/>
      <c r="U29" s="118"/>
      <c r="V29" s="118"/>
      <c r="W29" s="118"/>
      <c r="X29" s="118"/>
    </row>
    <row r="30" spans="1:24" s="126" customFormat="1" ht="60" customHeight="1">
      <c r="A30" s="124"/>
      <c r="B30" s="400" t="s">
        <v>1032</v>
      </c>
      <c r="C30" s="400"/>
      <c r="D30" s="400"/>
      <c r="E30" s="400"/>
      <c r="F30" s="400"/>
      <c r="G30" s="400"/>
      <c r="H30" s="400"/>
      <c r="I30" s="400"/>
      <c r="J30" s="400"/>
      <c r="K30" s="400"/>
      <c r="L30" s="400"/>
      <c r="M30" s="400"/>
      <c r="N30" s="400"/>
      <c r="O30" s="125"/>
    </row>
    <row r="31" spans="1:24" s="121" customFormat="1" ht="18.75" customHeight="1">
      <c r="A31" s="119"/>
      <c r="B31" s="399" t="s">
        <v>1000</v>
      </c>
      <c r="C31" s="399"/>
      <c r="D31" s="399"/>
      <c r="E31" s="399"/>
      <c r="F31" s="399"/>
      <c r="G31" s="399"/>
      <c r="H31" s="399"/>
      <c r="I31" s="399"/>
      <c r="J31" s="399"/>
      <c r="K31" s="399"/>
      <c r="L31" s="399"/>
      <c r="M31" s="399"/>
      <c r="N31" s="399"/>
      <c r="O31" s="119"/>
      <c r="P31" s="118"/>
      <c r="Q31" s="118"/>
      <c r="R31" s="118"/>
      <c r="S31" s="118"/>
      <c r="T31" s="118"/>
      <c r="U31" s="118"/>
      <c r="V31" s="118"/>
      <c r="W31" s="118"/>
      <c r="X31" s="118"/>
    </row>
    <row r="32" spans="1:24" s="126" customFormat="1" ht="51" customHeight="1">
      <c r="A32" s="124"/>
      <c r="B32" s="400" t="s">
        <v>999</v>
      </c>
      <c r="C32" s="400"/>
      <c r="D32" s="400"/>
      <c r="E32" s="400"/>
      <c r="F32" s="400"/>
      <c r="G32" s="400"/>
      <c r="H32" s="400"/>
      <c r="I32" s="400"/>
      <c r="J32" s="400"/>
      <c r="K32" s="400"/>
      <c r="L32" s="400"/>
      <c r="M32" s="400"/>
      <c r="N32" s="400"/>
      <c r="O32" s="125"/>
    </row>
    <row r="33" spans="1:15" s="121" customFormat="1" ht="24" customHeight="1">
      <c r="A33" s="119"/>
      <c r="B33" s="395" t="s">
        <v>671</v>
      </c>
      <c r="C33" s="395"/>
      <c r="D33" s="395"/>
      <c r="E33" s="395"/>
      <c r="F33" s="395"/>
      <c r="G33" s="395"/>
      <c r="H33" s="395"/>
      <c r="I33" s="395"/>
      <c r="J33" s="395"/>
      <c r="K33" s="395"/>
      <c r="L33" s="395"/>
      <c r="M33" s="395"/>
      <c r="N33" s="395"/>
      <c r="O33" s="117"/>
    </row>
    <row r="34" spans="1:15" s="128" customFormat="1" ht="6" customHeight="1">
      <c r="A34" s="122"/>
      <c r="B34" s="406"/>
      <c r="C34" s="406"/>
      <c r="D34" s="406"/>
      <c r="E34" s="406"/>
      <c r="F34" s="406"/>
      <c r="G34" s="406"/>
      <c r="H34" s="406"/>
      <c r="I34" s="406"/>
      <c r="J34" s="406"/>
      <c r="K34" s="406"/>
      <c r="L34" s="406"/>
      <c r="M34" s="406"/>
      <c r="N34" s="406"/>
      <c r="O34" s="122"/>
    </row>
    <row r="35" spans="1:15" s="128" customFormat="1" ht="24" customHeight="1">
      <c r="A35" s="122"/>
      <c r="B35" s="407" t="s">
        <v>1039</v>
      </c>
      <c r="C35" s="407"/>
      <c r="D35" s="407"/>
      <c r="E35" s="407"/>
      <c r="F35" s="407"/>
      <c r="G35" s="407"/>
      <c r="H35" s="407"/>
      <c r="I35" s="407"/>
      <c r="J35" s="407"/>
      <c r="K35" s="407"/>
      <c r="L35" s="407"/>
      <c r="M35" s="407"/>
      <c r="N35" s="129" t="s">
        <v>1062</v>
      </c>
      <c r="O35" s="122"/>
    </row>
    <row r="36" spans="1:15" s="130" customFormat="1" ht="21" customHeight="1">
      <c r="A36" s="122"/>
      <c r="B36" s="403" t="s">
        <v>673</v>
      </c>
      <c r="C36" s="403"/>
      <c r="D36" s="403"/>
      <c r="E36" s="403"/>
      <c r="F36" s="403"/>
      <c r="G36" s="403"/>
      <c r="H36" s="403"/>
      <c r="I36" s="403"/>
      <c r="J36" s="403"/>
      <c r="K36" s="403"/>
      <c r="L36" s="403"/>
      <c r="M36" s="403"/>
      <c r="N36" s="403"/>
      <c r="O36" s="122"/>
    </row>
    <row r="37" spans="1:15" s="131" customFormat="1" ht="53.25" customHeight="1">
      <c r="A37" s="122"/>
      <c r="B37" s="401" t="s">
        <v>1033</v>
      </c>
      <c r="C37" s="401"/>
      <c r="D37" s="402"/>
      <c r="E37" s="402"/>
      <c r="F37" s="402"/>
      <c r="G37" s="402"/>
      <c r="H37" s="402"/>
      <c r="I37" s="402"/>
      <c r="J37" s="402"/>
      <c r="K37" s="402"/>
      <c r="L37" s="402"/>
      <c r="M37" s="402"/>
      <c r="N37" s="402"/>
      <c r="O37" s="122"/>
    </row>
    <row r="38" spans="1:15" s="130" customFormat="1" ht="21" customHeight="1">
      <c r="A38" s="122"/>
      <c r="B38" s="403" t="s">
        <v>672</v>
      </c>
      <c r="C38" s="403"/>
      <c r="D38" s="403"/>
      <c r="E38" s="403"/>
      <c r="F38" s="403"/>
      <c r="G38" s="403"/>
      <c r="H38" s="403"/>
      <c r="I38" s="403"/>
      <c r="J38" s="403"/>
      <c r="K38" s="403"/>
      <c r="L38" s="403"/>
      <c r="M38" s="403"/>
      <c r="N38" s="403"/>
      <c r="O38" s="122"/>
    </row>
    <row r="39" spans="1:15" s="131" customFormat="1" ht="31.5" customHeight="1">
      <c r="A39" s="122"/>
      <c r="B39" s="401" t="s">
        <v>1003</v>
      </c>
      <c r="C39" s="401"/>
      <c r="D39" s="402"/>
      <c r="E39" s="402"/>
      <c r="F39" s="402"/>
      <c r="G39" s="402"/>
      <c r="H39" s="402"/>
      <c r="I39" s="402"/>
      <c r="J39" s="402"/>
      <c r="K39" s="402"/>
      <c r="L39" s="402"/>
      <c r="M39" s="402"/>
      <c r="N39" s="402"/>
      <c r="O39" s="122"/>
    </row>
    <row r="40" spans="1:15" s="130" customFormat="1" ht="21" customHeight="1">
      <c r="A40" s="122"/>
      <c r="B40" s="403" t="s">
        <v>674</v>
      </c>
      <c r="C40" s="403"/>
      <c r="D40" s="403"/>
      <c r="E40" s="403"/>
      <c r="F40" s="403"/>
      <c r="G40" s="403"/>
      <c r="H40" s="403"/>
      <c r="I40" s="403"/>
      <c r="J40" s="403"/>
      <c r="K40" s="403"/>
      <c r="L40" s="403"/>
      <c r="M40" s="403"/>
      <c r="N40" s="403"/>
      <c r="O40" s="122"/>
    </row>
    <row r="41" spans="1:15" s="128" customFormat="1" ht="21" customHeight="1">
      <c r="A41" s="122"/>
      <c r="B41" s="401" t="s">
        <v>675</v>
      </c>
      <c r="C41" s="401"/>
      <c r="D41" s="402"/>
      <c r="E41" s="402"/>
      <c r="F41" s="402"/>
      <c r="G41" s="402"/>
      <c r="H41" s="402"/>
      <c r="I41" s="402"/>
      <c r="J41" s="402"/>
      <c r="K41" s="402"/>
      <c r="L41" s="402"/>
      <c r="M41" s="402"/>
      <c r="N41" s="402"/>
      <c r="O41" s="122"/>
    </row>
    <row r="42" spans="1:15" s="128" customFormat="1" ht="36" customHeight="1">
      <c r="A42" s="122"/>
      <c r="B42" s="404" t="s">
        <v>676</v>
      </c>
      <c r="C42" s="404"/>
      <c r="D42" s="405"/>
      <c r="E42" s="405"/>
      <c r="F42" s="405"/>
      <c r="G42" s="405"/>
      <c r="H42" s="405"/>
      <c r="I42" s="405"/>
      <c r="J42" s="405"/>
      <c r="K42" s="405"/>
      <c r="L42" s="405"/>
      <c r="M42" s="405"/>
      <c r="N42" s="405"/>
      <c r="O42" s="122"/>
    </row>
    <row r="43" spans="1:15" s="128" customFormat="1" ht="21" customHeight="1">
      <c r="A43" s="122"/>
      <c r="B43" s="404" t="s">
        <v>1034</v>
      </c>
      <c r="C43" s="404"/>
      <c r="D43" s="405"/>
      <c r="E43" s="405"/>
      <c r="F43" s="405"/>
      <c r="G43" s="405"/>
      <c r="H43" s="405"/>
      <c r="I43" s="405"/>
      <c r="J43" s="405"/>
      <c r="K43" s="405"/>
      <c r="L43" s="405"/>
      <c r="M43" s="405"/>
      <c r="N43" s="405"/>
      <c r="O43" s="122"/>
    </row>
    <row r="44" spans="1:15" s="128" customFormat="1" ht="21" customHeight="1">
      <c r="A44" s="122"/>
      <c r="B44" s="404" t="s">
        <v>677</v>
      </c>
      <c r="C44" s="404"/>
      <c r="D44" s="405"/>
      <c r="E44" s="405"/>
      <c r="F44" s="405"/>
      <c r="G44" s="405"/>
      <c r="H44" s="405"/>
      <c r="I44" s="405"/>
      <c r="J44" s="405"/>
      <c r="K44" s="405"/>
      <c r="L44" s="405"/>
      <c r="M44" s="405"/>
      <c r="N44" s="405"/>
      <c r="O44" s="122"/>
    </row>
    <row r="45" spans="1:15" s="128" customFormat="1" ht="24" customHeight="1">
      <c r="A45" s="122"/>
      <c r="B45" s="407" t="s">
        <v>678</v>
      </c>
      <c r="C45" s="407"/>
      <c r="D45" s="407"/>
      <c r="E45" s="407"/>
      <c r="F45" s="407"/>
      <c r="G45" s="407"/>
      <c r="H45" s="407"/>
      <c r="I45" s="407"/>
      <c r="J45" s="407"/>
      <c r="K45" s="407"/>
      <c r="L45" s="407"/>
      <c r="M45" s="407"/>
      <c r="N45" s="129" t="s">
        <v>679</v>
      </c>
      <c r="O45" s="122"/>
    </row>
    <row r="46" spans="1:15" s="130" customFormat="1" ht="21" customHeight="1">
      <c r="A46" s="132"/>
      <c r="B46" s="403" t="s">
        <v>338</v>
      </c>
      <c r="C46" s="403"/>
      <c r="D46" s="403"/>
      <c r="E46" s="403"/>
      <c r="F46" s="403"/>
      <c r="G46" s="403"/>
      <c r="H46" s="403"/>
      <c r="I46" s="403"/>
      <c r="J46" s="403"/>
      <c r="K46" s="403"/>
      <c r="L46" s="403"/>
      <c r="M46" s="403"/>
      <c r="N46" s="403"/>
      <c r="O46" s="132"/>
    </row>
    <row r="47" spans="1:15" s="131" customFormat="1" ht="15.75">
      <c r="A47" s="122"/>
      <c r="B47" s="401" t="s">
        <v>680</v>
      </c>
      <c r="C47" s="401"/>
      <c r="D47" s="402"/>
      <c r="E47" s="402"/>
      <c r="F47" s="402"/>
      <c r="G47" s="402"/>
      <c r="H47" s="402"/>
      <c r="I47" s="402"/>
      <c r="J47" s="402"/>
      <c r="K47" s="402"/>
      <c r="L47" s="402"/>
      <c r="M47" s="402"/>
      <c r="N47" s="402"/>
      <c r="O47" s="122"/>
    </row>
    <row r="48" spans="1:15" s="130" customFormat="1" ht="22.5" customHeight="1">
      <c r="A48" s="122"/>
      <c r="B48" s="403" t="s">
        <v>337</v>
      </c>
      <c r="C48" s="403"/>
      <c r="D48" s="403"/>
      <c r="E48" s="403"/>
      <c r="F48" s="403"/>
      <c r="G48" s="403"/>
      <c r="H48" s="403"/>
      <c r="I48" s="403"/>
      <c r="J48" s="403"/>
      <c r="K48" s="403"/>
      <c r="L48" s="403"/>
      <c r="M48" s="403"/>
      <c r="N48" s="403"/>
      <c r="O48" s="122"/>
    </row>
    <row r="49" spans="1:15" s="128" customFormat="1" ht="47.25" customHeight="1">
      <c r="A49" s="122"/>
      <c r="B49" s="401" t="s">
        <v>681</v>
      </c>
      <c r="C49" s="401"/>
      <c r="D49" s="402"/>
      <c r="E49" s="402"/>
      <c r="F49" s="402"/>
      <c r="G49" s="402"/>
      <c r="H49" s="402"/>
      <c r="I49" s="402"/>
      <c r="J49" s="402"/>
      <c r="K49" s="402"/>
      <c r="L49" s="402"/>
      <c r="M49" s="402"/>
      <c r="N49" s="402"/>
      <c r="O49" s="122"/>
    </row>
    <row r="50" spans="1:15" s="130" customFormat="1" ht="21" customHeight="1">
      <c r="A50" s="132"/>
      <c r="B50" s="403" t="s">
        <v>682</v>
      </c>
      <c r="C50" s="403"/>
      <c r="D50" s="403"/>
      <c r="E50" s="403"/>
      <c r="F50" s="403"/>
      <c r="G50" s="403"/>
      <c r="H50" s="403"/>
      <c r="I50" s="403"/>
      <c r="J50" s="403"/>
      <c r="K50" s="403"/>
      <c r="L50" s="403"/>
      <c r="M50" s="403"/>
      <c r="N50" s="403"/>
      <c r="O50" s="132"/>
    </row>
    <row r="51" spans="1:15" s="131" customFormat="1" ht="21" customHeight="1">
      <c r="A51" s="122"/>
      <c r="B51" s="401" t="s">
        <v>683</v>
      </c>
      <c r="C51" s="401"/>
      <c r="D51" s="402"/>
      <c r="E51" s="402"/>
      <c r="F51" s="402"/>
      <c r="G51" s="402"/>
      <c r="H51" s="402"/>
      <c r="I51" s="402"/>
      <c r="J51" s="402"/>
      <c r="K51" s="402"/>
      <c r="L51" s="402"/>
      <c r="M51" s="402"/>
      <c r="N51" s="402"/>
      <c r="O51" s="122"/>
    </row>
    <row r="52" spans="1:15" s="128" customFormat="1" ht="24" customHeight="1">
      <c r="A52" s="122"/>
      <c r="B52" s="407" t="s">
        <v>684</v>
      </c>
      <c r="C52" s="407"/>
      <c r="D52" s="407"/>
      <c r="E52" s="407"/>
      <c r="F52" s="407"/>
      <c r="G52" s="407"/>
      <c r="H52" s="407"/>
      <c r="I52" s="407"/>
      <c r="J52" s="407"/>
      <c r="K52" s="407"/>
      <c r="L52" s="407"/>
      <c r="M52" s="407"/>
      <c r="N52" s="129" t="s">
        <v>679</v>
      </c>
      <c r="O52" s="122"/>
    </row>
    <row r="53" spans="1:15" s="130" customFormat="1" ht="21" customHeight="1">
      <c r="A53" s="132"/>
      <c r="B53" s="403" t="s">
        <v>685</v>
      </c>
      <c r="C53" s="403"/>
      <c r="D53" s="403"/>
      <c r="E53" s="403"/>
      <c r="F53" s="403"/>
      <c r="G53" s="403"/>
      <c r="H53" s="403"/>
      <c r="I53" s="403"/>
      <c r="J53" s="403"/>
      <c r="K53" s="403"/>
      <c r="L53" s="403"/>
      <c r="M53" s="403"/>
      <c r="N53" s="403"/>
      <c r="O53" s="132"/>
    </row>
    <row r="54" spans="1:15" s="128" customFormat="1" ht="51" customHeight="1">
      <c r="A54" s="122"/>
      <c r="B54" s="401" t="s">
        <v>686</v>
      </c>
      <c r="C54" s="401"/>
      <c r="D54" s="402"/>
      <c r="E54" s="402"/>
      <c r="F54" s="402"/>
      <c r="G54" s="402"/>
      <c r="H54" s="402"/>
      <c r="I54" s="402"/>
      <c r="J54" s="402"/>
      <c r="K54" s="402"/>
      <c r="L54" s="402"/>
      <c r="M54" s="402"/>
      <c r="N54" s="402"/>
      <c r="O54" s="122"/>
    </row>
    <row r="55" spans="1:15" s="130" customFormat="1" ht="21" customHeight="1">
      <c r="A55" s="132"/>
      <c r="B55" s="403" t="s">
        <v>687</v>
      </c>
      <c r="C55" s="403"/>
      <c r="D55" s="403"/>
      <c r="E55" s="403"/>
      <c r="F55" s="403"/>
      <c r="G55" s="403"/>
      <c r="H55" s="403"/>
      <c r="I55" s="403"/>
      <c r="J55" s="403"/>
      <c r="K55" s="403"/>
      <c r="L55" s="403"/>
      <c r="M55" s="403"/>
      <c r="N55" s="403"/>
      <c r="O55" s="132"/>
    </row>
    <row r="56" spans="1:15" s="131" customFormat="1" ht="21" customHeight="1">
      <c r="A56" s="122"/>
      <c r="B56" s="401" t="s">
        <v>688</v>
      </c>
      <c r="C56" s="401"/>
      <c r="D56" s="402"/>
      <c r="E56" s="402"/>
      <c r="F56" s="402"/>
      <c r="G56" s="402"/>
      <c r="H56" s="402"/>
      <c r="I56" s="402"/>
      <c r="J56" s="402"/>
      <c r="K56" s="402"/>
      <c r="L56" s="402"/>
      <c r="M56" s="402"/>
      <c r="N56" s="402"/>
      <c r="O56" s="122"/>
    </row>
    <row r="57" spans="1:15" s="128" customFormat="1" ht="24" customHeight="1">
      <c r="A57" s="122"/>
      <c r="B57" s="407" t="s">
        <v>689</v>
      </c>
      <c r="C57" s="407"/>
      <c r="D57" s="407"/>
      <c r="E57" s="407"/>
      <c r="F57" s="407"/>
      <c r="G57" s="407"/>
      <c r="H57" s="407"/>
      <c r="I57" s="407"/>
      <c r="J57" s="407"/>
      <c r="K57" s="407"/>
      <c r="L57" s="407"/>
      <c r="M57" s="407"/>
      <c r="N57" s="129" t="s">
        <v>690</v>
      </c>
      <c r="O57" s="122"/>
    </row>
    <row r="58" spans="1:15" s="130" customFormat="1" ht="21" customHeight="1">
      <c r="A58" s="132"/>
      <c r="B58" s="403" t="s">
        <v>691</v>
      </c>
      <c r="C58" s="403"/>
      <c r="D58" s="403"/>
      <c r="E58" s="403"/>
      <c r="F58" s="403"/>
      <c r="G58" s="403"/>
      <c r="H58" s="403"/>
      <c r="I58" s="403"/>
      <c r="J58" s="403"/>
      <c r="K58" s="403"/>
      <c r="L58" s="403"/>
      <c r="M58" s="403"/>
      <c r="N58" s="403"/>
      <c r="O58" s="132"/>
    </row>
    <row r="59" spans="1:15" s="131" customFormat="1" ht="15.75">
      <c r="A59" s="122"/>
      <c r="B59" s="401" t="s">
        <v>692</v>
      </c>
      <c r="C59" s="401"/>
      <c r="D59" s="402"/>
      <c r="E59" s="402"/>
      <c r="F59" s="402"/>
      <c r="G59" s="402"/>
      <c r="H59" s="402"/>
      <c r="I59" s="402"/>
      <c r="J59" s="402"/>
      <c r="K59" s="402"/>
      <c r="L59" s="402"/>
      <c r="M59" s="402"/>
      <c r="N59" s="402"/>
      <c r="O59" s="122"/>
    </row>
    <row r="60" spans="1:15" s="130" customFormat="1" ht="21" customHeight="1">
      <c r="A60" s="132"/>
      <c r="B60" s="403" t="s">
        <v>782</v>
      </c>
      <c r="C60" s="403"/>
      <c r="D60" s="403"/>
      <c r="E60" s="403"/>
      <c r="F60" s="403"/>
      <c r="G60" s="403"/>
      <c r="H60" s="403"/>
      <c r="I60" s="403"/>
      <c r="J60" s="403"/>
      <c r="K60" s="403"/>
      <c r="L60" s="403"/>
      <c r="M60" s="403"/>
      <c r="N60" s="403"/>
      <c r="O60" s="132"/>
    </row>
    <row r="61" spans="1:15" s="131" customFormat="1" ht="27" customHeight="1">
      <c r="A61" s="122"/>
      <c r="B61" s="408" t="s">
        <v>693</v>
      </c>
      <c r="C61" s="408"/>
      <c r="D61" s="409"/>
      <c r="E61" s="409"/>
      <c r="F61" s="409"/>
      <c r="G61" s="409"/>
      <c r="H61" s="409"/>
      <c r="I61" s="409"/>
      <c r="J61" s="409"/>
      <c r="K61" s="409"/>
      <c r="L61" s="409"/>
      <c r="M61" s="409"/>
      <c r="N61" s="409"/>
      <c r="O61" s="122"/>
    </row>
    <row r="62" spans="1:15" s="130" customFormat="1" ht="21" customHeight="1">
      <c r="A62" s="132"/>
      <c r="B62" s="403" t="s">
        <v>694</v>
      </c>
      <c r="C62" s="403"/>
      <c r="D62" s="403"/>
      <c r="E62" s="403"/>
      <c r="F62" s="403"/>
      <c r="G62" s="403"/>
      <c r="H62" s="403"/>
      <c r="I62" s="403"/>
      <c r="J62" s="403"/>
      <c r="K62" s="403"/>
      <c r="L62" s="403"/>
      <c r="M62" s="403"/>
      <c r="N62" s="403"/>
      <c r="O62" s="132"/>
    </row>
    <row r="63" spans="1:15" s="131" customFormat="1" ht="15.75">
      <c r="A63" s="122"/>
      <c r="B63" s="401" t="s">
        <v>695</v>
      </c>
      <c r="C63" s="401"/>
      <c r="D63" s="402"/>
      <c r="E63" s="402"/>
      <c r="F63" s="402"/>
      <c r="G63" s="402"/>
      <c r="H63" s="402"/>
      <c r="I63" s="402"/>
      <c r="J63" s="402"/>
      <c r="K63" s="402"/>
      <c r="L63" s="402"/>
      <c r="M63" s="402"/>
      <c r="N63" s="402"/>
      <c r="O63" s="122"/>
    </row>
    <row r="64" spans="1:15" s="130" customFormat="1" ht="21" customHeight="1">
      <c r="A64" s="132"/>
      <c r="B64" s="403" t="s">
        <v>696</v>
      </c>
      <c r="C64" s="403"/>
      <c r="D64" s="403"/>
      <c r="E64" s="403"/>
      <c r="F64" s="403"/>
      <c r="G64" s="403"/>
      <c r="H64" s="403"/>
      <c r="I64" s="403"/>
      <c r="J64" s="403"/>
      <c r="K64" s="403"/>
      <c r="L64" s="403"/>
      <c r="M64" s="403"/>
      <c r="N64" s="403"/>
      <c r="O64" s="132"/>
    </row>
    <row r="65" spans="1:15" s="131" customFormat="1" ht="15.75">
      <c r="A65" s="122"/>
      <c r="B65" s="401" t="s">
        <v>697</v>
      </c>
      <c r="C65" s="401"/>
      <c r="D65" s="402"/>
      <c r="E65" s="402"/>
      <c r="F65" s="402"/>
      <c r="G65" s="402"/>
      <c r="H65" s="402"/>
      <c r="I65" s="402"/>
      <c r="J65" s="402"/>
      <c r="K65" s="402"/>
      <c r="L65" s="402"/>
      <c r="M65" s="402"/>
      <c r="N65" s="402"/>
      <c r="O65" s="122"/>
    </row>
    <row r="66" spans="1:15" s="130" customFormat="1" ht="21" customHeight="1">
      <c r="A66" s="132"/>
      <c r="B66" s="403" t="s">
        <v>698</v>
      </c>
      <c r="C66" s="403"/>
      <c r="D66" s="403"/>
      <c r="E66" s="403"/>
      <c r="F66" s="403"/>
      <c r="G66" s="403"/>
      <c r="H66" s="403"/>
      <c r="I66" s="403"/>
      <c r="J66" s="403"/>
      <c r="K66" s="403"/>
      <c r="L66" s="403"/>
      <c r="M66" s="403"/>
      <c r="N66" s="403"/>
      <c r="O66" s="132"/>
    </row>
    <row r="67" spans="1:15" s="131" customFormat="1" ht="21" customHeight="1">
      <c r="A67" s="122"/>
      <c r="B67" s="401" t="s">
        <v>699</v>
      </c>
      <c r="C67" s="401"/>
      <c r="D67" s="402"/>
      <c r="E67" s="402"/>
      <c r="F67" s="402"/>
      <c r="G67" s="402"/>
      <c r="H67" s="402"/>
      <c r="I67" s="402"/>
      <c r="J67" s="402"/>
      <c r="K67" s="402"/>
      <c r="L67" s="402"/>
      <c r="M67" s="402"/>
      <c r="N67" s="402"/>
      <c r="O67" s="122"/>
    </row>
    <row r="68" spans="1:15" s="131" customFormat="1" ht="5.25" customHeight="1">
      <c r="A68" s="122"/>
      <c r="B68" s="116"/>
      <c r="C68" s="116"/>
      <c r="D68" s="133"/>
      <c r="E68" s="133"/>
      <c r="F68" s="133"/>
      <c r="G68" s="133"/>
      <c r="H68" s="133"/>
      <c r="I68" s="133"/>
      <c r="J68" s="133"/>
      <c r="K68" s="133"/>
      <c r="L68" s="133"/>
      <c r="M68" s="133"/>
      <c r="N68" s="133"/>
      <c r="O68" s="122"/>
    </row>
    <row r="69" spans="1:15" s="128" customFormat="1" ht="24" customHeight="1">
      <c r="A69" s="122"/>
      <c r="B69" s="407" t="s">
        <v>700</v>
      </c>
      <c r="C69" s="407"/>
      <c r="D69" s="407"/>
      <c r="E69" s="407"/>
      <c r="F69" s="407"/>
      <c r="G69" s="407"/>
      <c r="H69" s="407"/>
      <c r="I69" s="407"/>
      <c r="J69" s="407"/>
      <c r="K69" s="407"/>
      <c r="L69" s="407"/>
      <c r="M69" s="407"/>
      <c r="N69" s="129" t="s">
        <v>1063</v>
      </c>
      <c r="O69" s="122"/>
    </row>
    <row r="70" spans="1:15" s="130" customFormat="1" ht="21" customHeight="1">
      <c r="A70" s="122"/>
      <c r="B70" s="410" t="s">
        <v>701</v>
      </c>
      <c r="C70" s="410"/>
      <c r="D70" s="410"/>
      <c r="E70" s="410"/>
      <c r="F70" s="410"/>
      <c r="G70" s="410"/>
      <c r="H70" s="410"/>
      <c r="I70" s="410"/>
      <c r="J70" s="410"/>
      <c r="K70" s="410"/>
      <c r="L70" s="410"/>
      <c r="M70" s="410"/>
      <c r="N70" s="410"/>
      <c r="O70" s="122"/>
    </row>
    <row r="71" spans="1:15" s="128" customFormat="1" ht="15.75">
      <c r="A71" s="122"/>
      <c r="B71" s="401" t="s">
        <v>702</v>
      </c>
      <c r="C71" s="401"/>
      <c r="D71" s="402"/>
      <c r="E71" s="402"/>
      <c r="F71" s="402"/>
      <c r="G71" s="402"/>
      <c r="H71" s="402"/>
      <c r="I71" s="402"/>
      <c r="J71" s="402"/>
      <c r="K71" s="402"/>
      <c r="L71" s="402"/>
      <c r="M71" s="402"/>
      <c r="N71" s="402"/>
      <c r="O71" s="122"/>
    </row>
    <row r="72" spans="1:15" s="130" customFormat="1" ht="21" customHeight="1">
      <c r="A72" s="122"/>
      <c r="B72" s="410" t="s">
        <v>785</v>
      </c>
      <c r="C72" s="410"/>
      <c r="D72" s="410"/>
      <c r="E72" s="410"/>
      <c r="F72" s="410"/>
      <c r="G72" s="410"/>
      <c r="H72" s="410"/>
      <c r="I72" s="410"/>
      <c r="J72" s="410"/>
      <c r="K72" s="410"/>
      <c r="L72" s="410"/>
      <c r="M72" s="410"/>
      <c r="N72" s="410"/>
      <c r="O72" s="122"/>
    </row>
    <row r="73" spans="1:15" s="128" customFormat="1" ht="15.75">
      <c r="A73" s="122"/>
      <c r="B73" s="401" t="s">
        <v>703</v>
      </c>
      <c r="C73" s="401"/>
      <c r="D73" s="402"/>
      <c r="E73" s="402"/>
      <c r="F73" s="402"/>
      <c r="G73" s="402"/>
      <c r="H73" s="402"/>
      <c r="I73" s="402"/>
      <c r="J73" s="402"/>
      <c r="K73" s="402"/>
      <c r="L73" s="402"/>
      <c r="M73" s="402"/>
      <c r="N73" s="402"/>
      <c r="O73" s="122"/>
    </row>
    <row r="74" spans="1:15" s="130" customFormat="1" ht="21" customHeight="1">
      <c r="A74" s="122"/>
      <c r="B74" s="410" t="s">
        <v>786</v>
      </c>
      <c r="C74" s="410"/>
      <c r="D74" s="410"/>
      <c r="E74" s="410"/>
      <c r="F74" s="410"/>
      <c r="G74" s="410"/>
      <c r="H74" s="410"/>
      <c r="I74" s="410"/>
      <c r="J74" s="410"/>
      <c r="K74" s="410"/>
      <c r="L74" s="410"/>
      <c r="M74" s="410"/>
      <c r="N74" s="410"/>
      <c r="O74" s="122"/>
    </row>
    <row r="75" spans="1:15" s="128" customFormat="1" ht="15.75">
      <c r="A75" s="122"/>
      <c r="B75" s="401" t="s">
        <v>1002</v>
      </c>
      <c r="C75" s="401"/>
      <c r="D75" s="411"/>
      <c r="E75" s="411"/>
      <c r="F75" s="411"/>
      <c r="G75" s="411"/>
      <c r="H75" s="411"/>
      <c r="I75" s="411"/>
      <c r="J75" s="411"/>
      <c r="K75" s="411"/>
      <c r="L75" s="411"/>
      <c r="M75" s="411"/>
      <c r="N75" s="411"/>
      <c r="O75" s="122"/>
    </row>
    <row r="76" spans="1:15" s="130" customFormat="1" ht="21" customHeight="1">
      <c r="A76" s="122"/>
      <c r="B76" s="410" t="s">
        <v>704</v>
      </c>
      <c r="C76" s="410"/>
      <c r="D76" s="410"/>
      <c r="E76" s="410"/>
      <c r="F76" s="410"/>
      <c r="G76" s="410"/>
      <c r="H76" s="410"/>
      <c r="I76" s="410"/>
      <c r="J76" s="410"/>
      <c r="K76" s="410"/>
      <c r="L76" s="410"/>
      <c r="M76" s="410"/>
      <c r="N76" s="410"/>
      <c r="O76" s="122"/>
    </row>
    <row r="77" spans="1:15" s="128" customFormat="1" ht="21" customHeight="1">
      <c r="A77" s="122"/>
      <c r="B77" s="401" t="s">
        <v>1035</v>
      </c>
      <c r="C77" s="401"/>
      <c r="D77" s="402"/>
      <c r="E77" s="402"/>
      <c r="F77" s="402"/>
      <c r="G77" s="402"/>
      <c r="H77" s="402"/>
      <c r="I77" s="402"/>
      <c r="J77" s="402"/>
      <c r="K77" s="402"/>
      <c r="L77" s="402"/>
      <c r="M77" s="402"/>
      <c r="N77" s="402"/>
      <c r="O77" s="122"/>
    </row>
    <row r="78" spans="1:15" s="128" customFormat="1" ht="24" customHeight="1">
      <c r="A78" s="122"/>
      <c r="B78" s="407" t="s">
        <v>705</v>
      </c>
      <c r="C78" s="407"/>
      <c r="D78" s="407"/>
      <c r="E78" s="407"/>
      <c r="F78" s="407"/>
      <c r="G78" s="407"/>
      <c r="H78" s="407"/>
      <c r="I78" s="407"/>
      <c r="J78" s="407"/>
      <c r="K78" s="407"/>
      <c r="L78" s="407"/>
      <c r="M78" s="407"/>
      <c r="N78" s="129" t="s">
        <v>1065</v>
      </c>
      <c r="O78" s="122"/>
    </row>
    <row r="79" spans="1:15" s="130" customFormat="1" ht="22.5" customHeight="1">
      <c r="A79" s="122"/>
      <c r="B79" s="410" t="s">
        <v>706</v>
      </c>
      <c r="C79" s="410"/>
      <c r="D79" s="410"/>
      <c r="E79" s="410"/>
      <c r="F79" s="410"/>
      <c r="G79" s="410"/>
      <c r="H79" s="410"/>
      <c r="I79" s="410"/>
      <c r="J79" s="410"/>
      <c r="K79" s="410"/>
      <c r="L79" s="410"/>
      <c r="M79" s="410"/>
      <c r="N79" s="410"/>
      <c r="O79" s="122"/>
    </row>
    <row r="80" spans="1:15" s="128" customFormat="1" ht="47.25" customHeight="1">
      <c r="A80" s="122"/>
      <c r="B80" s="401" t="s">
        <v>1001</v>
      </c>
      <c r="C80" s="401"/>
      <c r="D80" s="402"/>
      <c r="E80" s="402"/>
      <c r="F80" s="402"/>
      <c r="G80" s="402"/>
      <c r="H80" s="402"/>
      <c r="I80" s="402"/>
      <c r="J80" s="402"/>
      <c r="K80" s="402"/>
      <c r="L80" s="402"/>
      <c r="M80" s="402"/>
      <c r="N80" s="402"/>
      <c r="O80" s="122"/>
    </row>
    <row r="81" spans="1:15" s="130" customFormat="1" ht="22.5" customHeight="1">
      <c r="A81" s="122"/>
      <c r="B81" s="410" t="s">
        <v>707</v>
      </c>
      <c r="C81" s="410"/>
      <c r="D81" s="410"/>
      <c r="E81" s="410"/>
      <c r="F81" s="410"/>
      <c r="G81" s="410"/>
      <c r="H81" s="410"/>
      <c r="I81" s="410"/>
      <c r="J81" s="410"/>
      <c r="K81" s="410"/>
      <c r="L81" s="410"/>
      <c r="M81" s="410"/>
      <c r="N81" s="410"/>
      <c r="O81" s="122"/>
    </row>
    <row r="82" spans="1:15" s="128" customFormat="1" ht="26.25" customHeight="1">
      <c r="A82" s="122"/>
      <c r="B82" s="401" t="s">
        <v>708</v>
      </c>
      <c r="C82" s="401"/>
      <c r="D82" s="402"/>
      <c r="E82" s="402"/>
      <c r="F82" s="402"/>
      <c r="G82" s="402"/>
      <c r="H82" s="402"/>
      <c r="I82" s="402"/>
      <c r="J82" s="402"/>
      <c r="K82" s="402"/>
      <c r="L82" s="402"/>
      <c r="M82" s="402"/>
      <c r="N82" s="402"/>
      <c r="O82" s="122"/>
    </row>
    <row r="83" spans="1:15" s="128" customFormat="1" ht="24" customHeight="1">
      <c r="A83" s="122"/>
      <c r="B83" s="407" t="s">
        <v>709</v>
      </c>
      <c r="C83" s="407"/>
      <c r="D83" s="407"/>
      <c r="E83" s="407"/>
      <c r="F83" s="407"/>
      <c r="G83" s="407"/>
      <c r="H83" s="407"/>
      <c r="I83" s="407"/>
      <c r="J83" s="407"/>
      <c r="K83" s="407"/>
      <c r="L83" s="407"/>
      <c r="M83" s="407"/>
      <c r="N83" s="129" t="s">
        <v>1065</v>
      </c>
      <c r="O83" s="122"/>
    </row>
    <row r="84" spans="1:15" s="130" customFormat="1" ht="22.5" customHeight="1">
      <c r="A84" s="122"/>
      <c r="B84" s="410" t="s">
        <v>710</v>
      </c>
      <c r="C84" s="410"/>
      <c r="D84" s="410"/>
      <c r="E84" s="410"/>
      <c r="F84" s="410"/>
      <c r="G84" s="410"/>
      <c r="H84" s="410"/>
      <c r="I84" s="410"/>
      <c r="J84" s="410"/>
      <c r="K84" s="410"/>
      <c r="L84" s="410"/>
      <c r="M84" s="410"/>
      <c r="N84" s="410"/>
      <c r="O84" s="122"/>
    </row>
    <row r="85" spans="1:15" s="128" customFormat="1" ht="15.75">
      <c r="A85" s="122"/>
      <c r="B85" s="401" t="s">
        <v>1016</v>
      </c>
      <c r="C85" s="401"/>
      <c r="D85" s="402"/>
      <c r="E85" s="402"/>
      <c r="F85" s="402"/>
      <c r="G85" s="402"/>
      <c r="H85" s="402"/>
      <c r="I85" s="402"/>
      <c r="J85" s="402"/>
      <c r="K85" s="402"/>
      <c r="L85" s="402"/>
      <c r="M85" s="402"/>
      <c r="N85" s="402"/>
      <c r="O85" s="122"/>
    </row>
    <row r="86" spans="1:15" s="130" customFormat="1" ht="22.5" customHeight="1">
      <c r="A86" s="122"/>
      <c r="B86" s="410" t="s">
        <v>712</v>
      </c>
      <c r="C86" s="410"/>
      <c r="D86" s="410"/>
      <c r="E86" s="410"/>
      <c r="F86" s="410"/>
      <c r="G86" s="410"/>
      <c r="H86" s="410"/>
      <c r="I86" s="410"/>
      <c r="J86" s="410"/>
      <c r="K86" s="410"/>
      <c r="L86" s="410"/>
      <c r="M86" s="410"/>
      <c r="N86" s="410"/>
      <c r="O86" s="122"/>
    </row>
    <row r="87" spans="1:15" s="128" customFormat="1" ht="15.75">
      <c r="A87" s="122"/>
      <c r="B87" s="401" t="s">
        <v>1004</v>
      </c>
      <c r="C87" s="401"/>
      <c r="D87" s="402"/>
      <c r="E87" s="402"/>
      <c r="F87" s="402"/>
      <c r="G87" s="402"/>
      <c r="H87" s="402"/>
      <c r="I87" s="402"/>
      <c r="J87" s="402"/>
      <c r="K87" s="402"/>
      <c r="L87" s="402"/>
      <c r="M87" s="402"/>
      <c r="N87" s="402"/>
      <c r="O87" s="122"/>
    </row>
    <row r="88" spans="1:15" s="130" customFormat="1" ht="22.5" customHeight="1">
      <c r="A88" s="122"/>
      <c r="B88" s="410" t="s">
        <v>1005</v>
      </c>
      <c r="C88" s="410"/>
      <c r="D88" s="410"/>
      <c r="E88" s="410"/>
      <c r="F88" s="410"/>
      <c r="G88" s="410"/>
      <c r="H88" s="410"/>
      <c r="I88" s="410"/>
      <c r="J88" s="410"/>
      <c r="K88" s="410"/>
      <c r="L88" s="410"/>
      <c r="M88" s="410"/>
      <c r="N88" s="410"/>
      <c r="O88" s="122"/>
    </row>
    <row r="89" spans="1:15" s="128" customFormat="1" ht="15.75">
      <c r="A89" s="122"/>
      <c r="B89" s="401" t="s">
        <v>1014</v>
      </c>
      <c r="C89" s="401"/>
      <c r="D89" s="402"/>
      <c r="E89" s="402"/>
      <c r="F89" s="402"/>
      <c r="G89" s="402"/>
      <c r="H89" s="402"/>
      <c r="I89" s="402"/>
      <c r="J89" s="402"/>
      <c r="K89" s="402"/>
      <c r="L89" s="402"/>
      <c r="M89" s="402"/>
      <c r="N89" s="402"/>
      <c r="O89" s="122"/>
    </row>
    <row r="90" spans="1:15" s="130" customFormat="1" ht="22.5" customHeight="1">
      <c r="A90" s="122"/>
      <c r="B90" s="410" t="s">
        <v>713</v>
      </c>
      <c r="C90" s="410"/>
      <c r="D90" s="410"/>
      <c r="E90" s="410"/>
      <c r="F90" s="410"/>
      <c r="G90" s="410"/>
      <c r="H90" s="410"/>
      <c r="I90" s="410"/>
      <c r="J90" s="410"/>
      <c r="K90" s="410"/>
      <c r="L90" s="410"/>
      <c r="M90" s="410"/>
      <c r="N90" s="410"/>
      <c r="O90" s="122"/>
    </row>
    <row r="91" spans="1:15" s="128" customFormat="1" ht="42.75" customHeight="1">
      <c r="A91" s="122"/>
      <c r="B91" s="401" t="s">
        <v>1036</v>
      </c>
      <c r="C91" s="401"/>
      <c r="D91" s="411"/>
      <c r="E91" s="411"/>
      <c r="F91" s="411"/>
      <c r="G91" s="411"/>
      <c r="H91" s="411"/>
      <c r="I91" s="411"/>
      <c r="J91" s="411"/>
      <c r="K91" s="411"/>
      <c r="L91" s="411"/>
      <c r="M91" s="411"/>
      <c r="N91" s="411"/>
      <c r="O91" s="122"/>
    </row>
    <row r="92" spans="1:15" s="128" customFormat="1" ht="24" customHeight="1">
      <c r="A92" s="122"/>
      <c r="B92" s="407" t="s">
        <v>714</v>
      </c>
      <c r="C92" s="407"/>
      <c r="D92" s="407"/>
      <c r="E92" s="407"/>
      <c r="F92" s="407"/>
      <c r="G92" s="407"/>
      <c r="H92" s="407"/>
      <c r="I92" s="407"/>
      <c r="J92" s="407"/>
      <c r="K92" s="407"/>
      <c r="L92" s="407"/>
      <c r="M92" s="407"/>
      <c r="N92" s="129" t="s">
        <v>715</v>
      </c>
      <c r="O92" s="122"/>
    </row>
    <row r="93" spans="1:15" s="128" customFormat="1" ht="12" customHeight="1">
      <c r="A93" s="122"/>
      <c r="B93" s="134"/>
      <c r="C93" s="135"/>
      <c r="O93" s="122"/>
    </row>
    <row r="94" spans="1:15" s="128" customFormat="1" ht="24" customHeight="1">
      <c r="A94" s="122"/>
      <c r="B94" s="407" t="s">
        <v>716</v>
      </c>
      <c r="C94" s="407"/>
      <c r="D94" s="407"/>
      <c r="E94" s="407"/>
      <c r="F94" s="407"/>
      <c r="G94" s="407"/>
      <c r="H94" s="407"/>
      <c r="I94" s="407"/>
      <c r="J94" s="407"/>
      <c r="K94" s="407"/>
      <c r="L94" s="407"/>
      <c r="M94" s="407"/>
      <c r="N94" s="129" t="s">
        <v>715</v>
      </c>
      <c r="O94" s="122"/>
    </row>
    <row r="95" spans="1:15" s="130" customFormat="1" ht="22.5" customHeight="1">
      <c r="A95" s="122"/>
      <c r="B95" s="410" t="s">
        <v>717</v>
      </c>
      <c r="C95" s="410"/>
      <c r="D95" s="410"/>
      <c r="E95" s="410"/>
      <c r="F95" s="410"/>
      <c r="G95" s="410"/>
      <c r="H95" s="410"/>
      <c r="I95" s="410"/>
      <c r="J95" s="410"/>
      <c r="K95" s="410"/>
      <c r="L95" s="410"/>
      <c r="M95" s="410"/>
      <c r="N95" s="410"/>
      <c r="O95" s="122"/>
    </row>
    <row r="96" spans="1:15" s="128" customFormat="1" ht="30" customHeight="1">
      <c r="A96" s="122"/>
      <c r="B96" s="401" t="s">
        <v>718</v>
      </c>
      <c r="C96" s="401"/>
      <c r="D96" s="402"/>
      <c r="E96" s="402"/>
      <c r="F96" s="402"/>
      <c r="G96" s="402"/>
      <c r="H96" s="402"/>
      <c r="I96" s="402"/>
      <c r="J96" s="402"/>
      <c r="K96" s="402"/>
      <c r="L96" s="402"/>
      <c r="M96" s="402"/>
      <c r="N96" s="402"/>
      <c r="O96" s="122"/>
    </row>
    <row r="97" spans="1:15" s="130" customFormat="1" ht="22.5" customHeight="1">
      <c r="A97" s="122"/>
      <c r="B97" s="410" t="s">
        <v>719</v>
      </c>
      <c r="C97" s="410"/>
      <c r="D97" s="410"/>
      <c r="E97" s="410"/>
      <c r="F97" s="410"/>
      <c r="G97" s="410"/>
      <c r="H97" s="410"/>
      <c r="I97" s="410"/>
      <c r="J97" s="410"/>
      <c r="K97" s="410"/>
      <c r="L97" s="410"/>
      <c r="M97" s="410"/>
      <c r="N97" s="410"/>
      <c r="O97" s="122"/>
    </row>
    <row r="98" spans="1:15" s="128" customFormat="1" ht="15.75">
      <c r="A98" s="122"/>
      <c r="B98" s="401" t="s">
        <v>720</v>
      </c>
      <c r="C98" s="401"/>
      <c r="D98" s="402"/>
      <c r="E98" s="402"/>
      <c r="F98" s="402"/>
      <c r="G98" s="402"/>
      <c r="H98" s="402"/>
      <c r="I98" s="402"/>
      <c r="J98" s="402"/>
      <c r="K98" s="402"/>
      <c r="L98" s="402"/>
      <c r="M98" s="402"/>
      <c r="N98" s="402"/>
      <c r="O98" s="122"/>
    </row>
    <row r="99" spans="1:15" s="130" customFormat="1" ht="22.5" customHeight="1">
      <c r="A99" s="122"/>
      <c r="B99" s="410" t="s">
        <v>721</v>
      </c>
      <c r="C99" s="410"/>
      <c r="D99" s="410"/>
      <c r="E99" s="410"/>
      <c r="F99" s="410"/>
      <c r="G99" s="410"/>
      <c r="H99" s="410"/>
      <c r="I99" s="410"/>
      <c r="J99" s="410"/>
      <c r="K99" s="410"/>
      <c r="L99" s="410"/>
      <c r="M99" s="410"/>
      <c r="N99" s="410"/>
      <c r="O99" s="122"/>
    </row>
    <row r="100" spans="1:15" s="128" customFormat="1" ht="35.25" customHeight="1">
      <c r="A100" s="122"/>
      <c r="B100" s="401" t="s">
        <v>1068</v>
      </c>
      <c r="C100" s="401"/>
      <c r="D100" s="402"/>
      <c r="E100" s="402"/>
      <c r="F100" s="402"/>
      <c r="G100" s="402"/>
      <c r="H100" s="402"/>
      <c r="I100" s="402"/>
      <c r="J100" s="402"/>
      <c r="K100" s="402"/>
      <c r="L100" s="402"/>
      <c r="M100" s="402"/>
      <c r="N100" s="402"/>
      <c r="O100" s="122"/>
    </row>
    <row r="101" spans="1:15" s="128" customFormat="1" ht="24" customHeight="1">
      <c r="A101" s="122"/>
      <c r="B101" s="407" t="s">
        <v>722</v>
      </c>
      <c r="C101" s="407"/>
      <c r="D101" s="407"/>
      <c r="E101" s="407"/>
      <c r="F101" s="407"/>
      <c r="G101" s="407"/>
      <c r="H101" s="407"/>
      <c r="I101" s="407"/>
      <c r="J101" s="407"/>
      <c r="K101" s="407"/>
      <c r="L101" s="407"/>
      <c r="M101" s="407"/>
      <c r="N101" s="129" t="s">
        <v>715</v>
      </c>
      <c r="O101" s="122"/>
    </row>
    <row r="102" spans="1:15" s="130" customFormat="1" ht="22.5" customHeight="1">
      <c r="A102" s="122"/>
      <c r="B102" s="410" t="s">
        <v>723</v>
      </c>
      <c r="C102" s="410"/>
      <c r="D102" s="410"/>
      <c r="E102" s="410"/>
      <c r="F102" s="410"/>
      <c r="G102" s="410"/>
      <c r="H102" s="410"/>
      <c r="I102" s="410"/>
      <c r="J102" s="410"/>
      <c r="K102" s="410"/>
      <c r="L102" s="410"/>
      <c r="M102" s="410"/>
      <c r="N102" s="410"/>
      <c r="O102" s="122"/>
    </row>
    <row r="103" spans="1:15" s="128" customFormat="1" ht="48" customHeight="1">
      <c r="A103" s="122"/>
      <c r="B103" s="401" t="s">
        <v>1006</v>
      </c>
      <c r="C103" s="401"/>
      <c r="D103" s="402"/>
      <c r="E103" s="402"/>
      <c r="F103" s="402"/>
      <c r="G103" s="402"/>
      <c r="H103" s="402"/>
      <c r="I103" s="402"/>
      <c r="J103" s="402"/>
      <c r="K103" s="402"/>
      <c r="L103" s="402"/>
      <c r="M103" s="402"/>
      <c r="N103" s="402"/>
      <c r="O103" s="122"/>
    </row>
    <row r="104" spans="1:15" s="130" customFormat="1" ht="22.5" customHeight="1">
      <c r="A104" s="122"/>
      <c r="B104" s="410" t="s">
        <v>724</v>
      </c>
      <c r="C104" s="410"/>
      <c r="D104" s="410"/>
      <c r="E104" s="410"/>
      <c r="F104" s="410"/>
      <c r="G104" s="410"/>
      <c r="H104" s="410"/>
      <c r="I104" s="410"/>
      <c r="J104" s="410"/>
      <c r="K104" s="410"/>
      <c r="L104" s="410"/>
      <c r="M104" s="410"/>
      <c r="N104" s="410"/>
      <c r="O104" s="122"/>
    </row>
    <row r="105" spans="1:15" s="128" customFormat="1" ht="35.25" customHeight="1">
      <c r="A105" s="122"/>
      <c r="B105" s="401" t="s">
        <v>725</v>
      </c>
      <c r="C105" s="401"/>
      <c r="D105" s="402"/>
      <c r="E105" s="402"/>
      <c r="F105" s="402"/>
      <c r="G105" s="402"/>
      <c r="H105" s="402"/>
      <c r="I105" s="402"/>
      <c r="J105" s="402"/>
      <c r="K105" s="402"/>
      <c r="L105" s="402"/>
      <c r="M105" s="402"/>
      <c r="N105" s="402"/>
      <c r="O105" s="122"/>
    </row>
    <row r="106" spans="1:15" s="128" customFormat="1" ht="24" customHeight="1">
      <c r="A106" s="122"/>
      <c r="B106" s="407" t="s">
        <v>726</v>
      </c>
      <c r="C106" s="407"/>
      <c r="D106" s="407"/>
      <c r="E106" s="407"/>
      <c r="F106" s="407"/>
      <c r="G106" s="407"/>
      <c r="H106" s="407"/>
      <c r="I106" s="407"/>
      <c r="J106" s="407"/>
      <c r="K106" s="407"/>
      <c r="L106" s="407"/>
      <c r="M106" s="407"/>
      <c r="N106" s="129" t="s">
        <v>1064</v>
      </c>
      <c r="O106" s="122"/>
    </row>
    <row r="107" spans="1:15" s="130" customFormat="1" ht="22.5" customHeight="1">
      <c r="A107" s="122"/>
      <c r="B107" s="410" t="s">
        <v>727</v>
      </c>
      <c r="C107" s="410"/>
      <c r="D107" s="410"/>
      <c r="E107" s="410"/>
      <c r="F107" s="410"/>
      <c r="G107" s="410"/>
      <c r="H107" s="410"/>
      <c r="I107" s="410"/>
      <c r="J107" s="410"/>
      <c r="K107" s="410"/>
      <c r="L107" s="410"/>
      <c r="M107" s="410"/>
      <c r="N107" s="410"/>
      <c r="O107" s="122"/>
    </row>
    <row r="108" spans="1:15" s="128" customFormat="1" ht="31.5" customHeight="1">
      <c r="A108" s="122"/>
      <c r="B108" s="401" t="s">
        <v>1007</v>
      </c>
      <c r="C108" s="401"/>
      <c r="D108" s="402"/>
      <c r="E108" s="402"/>
      <c r="F108" s="402"/>
      <c r="G108" s="402"/>
      <c r="H108" s="402"/>
      <c r="I108" s="402"/>
      <c r="J108" s="402"/>
      <c r="K108" s="402"/>
      <c r="L108" s="402"/>
      <c r="M108" s="402"/>
      <c r="N108" s="402"/>
      <c r="O108" s="122"/>
    </row>
    <row r="109" spans="1:15" s="130" customFormat="1" ht="22.5" customHeight="1">
      <c r="A109" s="122"/>
      <c r="B109" s="410" t="s">
        <v>1037</v>
      </c>
      <c r="C109" s="410"/>
      <c r="D109" s="410"/>
      <c r="E109" s="410"/>
      <c r="F109" s="410"/>
      <c r="G109" s="410"/>
      <c r="H109" s="410"/>
      <c r="I109" s="410"/>
      <c r="J109" s="410"/>
      <c r="K109" s="410"/>
      <c r="L109" s="410"/>
      <c r="M109" s="410"/>
      <c r="N109" s="410"/>
      <c r="O109" s="122"/>
    </row>
    <row r="110" spans="1:15" s="128" customFormat="1" ht="15.75">
      <c r="A110" s="122"/>
      <c r="B110" s="401" t="s">
        <v>728</v>
      </c>
      <c r="C110" s="401"/>
      <c r="D110" s="402"/>
      <c r="E110" s="402"/>
      <c r="F110" s="402"/>
      <c r="G110" s="402"/>
      <c r="H110" s="402"/>
      <c r="I110" s="402"/>
      <c r="J110" s="402"/>
      <c r="K110" s="402"/>
      <c r="L110" s="402"/>
      <c r="M110" s="402"/>
      <c r="N110" s="402"/>
      <c r="O110" s="122"/>
    </row>
    <row r="111" spans="1:15" s="130" customFormat="1" ht="22.5" customHeight="1">
      <c r="A111" s="122"/>
      <c r="B111" s="410" t="s">
        <v>729</v>
      </c>
      <c r="C111" s="410"/>
      <c r="D111" s="410"/>
      <c r="E111" s="410"/>
      <c r="F111" s="410"/>
      <c r="G111" s="410"/>
      <c r="H111" s="410"/>
      <c r="I111" s="410"/>
      <c r="J111" s="410"/>
      <c r="K111" s="410"/>
      <c r="L111" s="410"/>
      <c r="M111" s="410"/>
      <c r="N111" s="410"/>
      <c r="O111" s="122"/>
    </row>
    <row r="112" spans="1:15" s="128" customFormat="1" ht="15.75">
      <c r="A112" s="122"/>
      <c r="B112" s="401" t="s">
        <v>730</v>
      </c>
      <c r="C112" s="401"/>
      <c r="D112" s="411"/>
      <c r="E112" s="411"/>
      <c r="F112" s="411"/>
      <c r="G112" s="411"/>
      <c r="H112" s="411"/>
      <c r="I112" s="411"/>
      <c r="J112" s="411"/>
      <c r="K112" s="411"/>
      <c r="L112" s="411"/>
      <c r="M112" s="411"/>
      <c r="N112" s="411"/>
      <c r="O112" s="122"/>
    </row>
    <row r="113" spans="1:18" s="130" customFormat="1" ht="22.5" customHeight="1">
      <c r="A113" s="122"/>
      <c r="B113" s="410" t="s">
        <v>731</v>
      </c>
      <c r="C113" s="410"/>
      <c r="D113" s="410"/>
      <c r="E113" s="410"/>
      <c r="F113" s="410"/>
      <c r="G113" s="410"/>
      <c r="H113" s="410"/>
      <c r="I113" s="410"/>
      <c r="J113" s="410"/>
      <c r="K113" s="410"/>
      <c r="L113" s="410"/>
      <c r="M113" s="410"/>
      <c r="N113" s="410"/>
      <c r="O113" s="122"/>
    </row>
    <row r="114" spans="1:18" s="128" customFormat="1" ht="33" customHeight="1">
      <c r="A114" s="122"/>
      <c r="B114" s="401" t="s">
        <v>1038</v>
      </c>
      <c r="C114" s="401"/>
      <c r="D114" s="411"/>
      <c r="E114" s="411"/>
      <c r="F114" s="411"/>
      <c r="G114" s="411"/>
      <c r="H114" s="411"/>
      <c r="I114" s="411"/>
      <c r="J114" s="411"/>
      <c r="K114" s="411"/>
      <c r="L114" s="411"/>
      <c r="M114" s="411"/>
      <c r="N114" s="411"/>
      <c r="O114" s="122"/>
    </row>
    <row r="115" spans="1:18" s="130" customFormat="1" ht="22.5" customHeight="1">
      <c r="A115" s="122"/>
      <c r="B115" s="410" t="s">
        <v>732</v>
      </c>
      <c r="C115" s="410"/>
      <c r="D115" s="410"/>
      <c r="E115" s="410"/>
      <c r="F115" s="410"/>
      <c r="G115" s="410"/>
      <c r="H115" s="410"/>
      <c r="I115" s="410"/>
      <c r="J115" s="410"/>
      <c r="K115" s="410"/>
      <c r="L115" s="410"/>
      <c r="M115" s="410"/>
      <c r="N115" s="410"/>
      <c r="O115" s="122"/>
    </row>
    <row r="116" spans="1:18" s="128" customFormat="1" ht="21.75" customHeight="1">
      <c r="A116" s="122"/>
      <c r="B116" s="401" t="s">
        <v>1008</v>
      </c>
      <c r="C116" s="401"/>
      <c r="D116" s="411"/>
      <c r="E116" s="411"/>
      <c r="F116" s="411"/>
      <c r="G116" s="411"/>
      <c r="H116" s="411"/>
      <c r="I116" s="411"/>
      <c r="J116" s="411"/>
      <c r="K116" s="411"/>
      <c r="L116" s="411"/>
      <c r="M116" s="411"/>
      <c r="N116" s="411"/>
      <c r="O116" s="122"/>
    </row>
    <row r="117" spans="1:18" s="128" customFormat="1" ht="24" customHeight="1">
      <c r="A117" s="122"/>
      <c r="B117" s="407" t="s">
        <v>709</v>
      </c>
      <c r="C117" s="407"/>
      <c r="D117" s="407"/>
      <c r="E117" s="407"/>
      <c r="F117" s="407"/>
      <c r="G117" s="407"/>
      <c r="H117" s="407"/>
      <c r="I117" s="407"/>
      <c r="J117" s="407"/>
      <c r="K117" s="407"/>
      <c r="L117" s="407"/>
      <c r="M117" s="407"/>
      <c r="N117" s="129" t="s">
        <v>1066</v>
      </c>
      <c r="O117" s="122"/>
    </row>
    <row r="118" spans="1:18" s="130" customFormat="1" ht="22.5" customHeight="1">
      <c r="A118" s="122"/>
      <c r="B118" s="410" t="s">
        <v>733</v>
      </c>
      <c r="C118" s="410"/>
      <c r="D118" s="410"/>
      <c r="E118" s="410"/>
      <c r="F118" s="410"/>
      <c r="G118" s="410"/>
      <c r="H118" s="410"/>
      <c r="I118" s="410"/>
      <c r="J118" s="410"/>
      <c r="K118" s="410"/>
      <c r="L118" s="410"/>
      <c r="M118" s="410"/>
      <c r="N118" s="410"/>
      <c r="O118" s="122"/>
    </row>
    <row r="119" spans="1:18" s="128" customFormat="1" ht="15.75">
      <c r="A119" s="122"/>
      <c r="B119" s="401" t="s">
        <v>711</v>
      </c>
      <c r="C119" s="401"/>
      <c r="D119" s="401"/>
      <c r="E119" s="401"/>
      <c r="F119" s="401"/>
      <c r="G119" s="401"/>
      <c r="H119" s="401"/>
      <c r="I119" s="401"/>
      <c r="J119" s="401"/>
      <c r="K119" s="401"/>
      <c r="L119" s="401"/>
      <c r="M119" s="401"/>
      <c r="N119" s="401"/>
      <c r="O119" s="122"/>
      <c r="P119" s="412"/>
      <c r="Q119" s="412"/>
      <c r="R119" s="412"/>
    </row>
    <row r="120" spans="1:18" s="130" customFormat="1" ht="22.5" customHeight="1">
      <c r="A120" s="122"/>
      <c r="B120" s="410" t="s">
        <v>734</v>
      </c>
      <c r="C120" s="410"/>
      <c r="D120" s="410"/>
      <c r="E120" s="410"/>
      <c r="F120" s="410"/>
      <c r="G120" s="410"/>
      <c r="H120" s="410"/>
      <c r="I120" s="410"/>
      <c r="J120" s="410"/>
      <c r="K120" s="410"/>
      <c r="L120" s="410"/>
      <c r="M120" s="410"/>
      <c r="N120" s="410"/>
      <c r="O120" s="122"/>
      <c r="P120" s="412"/>
      <c r="Q120" s="412"/>
      <c r="R120" s="412"/>
    </row>
    <row r="121" spans="1:18" s="128" customFormat="1" ht="15.75">
      <c r="A121" s="122"/>
      <c r="B121" s="401" t="s">
        <v>735</v>
      </c>
      <c r="C121" s="401"/>
      <c r="D121" s="401"/>
      <c r="E121" s="401"/>
      <c r="F121" s="401"/>
      <c r="G121" s="401"/>
      <c r="H121" s="401"/>
      <c r="I121" s="401"/>
      <c r="J121" s="401"/>
      <c r="K121" s="401"/>
      <c r="L121" s="401"/>
      <c r="M121" s="401"/>
      <c r="N121" s="401"/>
      <c r="O121" s="122"/>
      <c r="P121" s="412"/>
      <c r="Q121" s="412"/>
      <c r="R121" s="412"/>
    </row>
    <row r="122" spans="1:18" s="130" customFormat="1" ht="22.5" customHeight="1">
      <c r="A122" s="122"/>
      <c r="B122" s="410" t="s">
        <v>736</v>
      </c>
      <c r="C122" s="410"/>
      <c r="D122" s="410"/>
      <c r="E122" s="410"/>
      <c r="F122" s="410"/>
      <c r="G122" s="410"/>
      <c r="H122" s="410"/>
      <c r="I122" s="410"/>
      <c r="J122" s="410"/>
      <c r="K122" s="410"/>
      <c r="L122" s="410"/>
      <c r="M122" s="410"/>
      <c r="N122" s="410"/>
      <c r="O122" s="122"/>
      <c r="P122" s="412"/>
      <c r="Q122" s="412"/>
      <c r="R122" s="412"/>
    </row>
    <row r="123" spans="1:18" s="128" customFormat="1" ht="28.5" customHeight="1">
      <c r="A123" s="122"/>
      <c r="B123" s="401" t="s">
        <v>1040</v>
      </c>
      <c r="C123" s="401"/>
      <c r="D123" s="401"/>
      <c r="E123" s="401"/>
      <c r="F123" s="401"/>
      <c r="G123" s="401"/>
      <c r="H123" s="401"/>
      <c r="I123" s="401"/>
      <c r="J123" s="401"/>
      <c r="K123" s="401"/>
      <c r="L123" s="401"/>
      <c r="M123" s="401"/>
      <c r="N123" s="401"/>
      <c r="O123" s="122"/>
    </row>
    <row r="124" spans="1:18" s="128" customFormat="1" ht="24" customHeight="1">
      <c r="A124" s="122"/>
      <c r="B124" s="407" t="s">
        <v>737</v>
      </c>
      <c r="C124" s="407"/>
      <c r="D124" s="407"/>
      <c r="E124" s="407"/>
      <c r="F124" s="407"/>
      <c r="G124" s="407"/>
      <c r="H124" s="407"/>
      <c r="I124" s="407"/>
      <c r="J124" s="407"/>
      <c r="K124" s="407"/>
      <c r="L124" s="407"/>
      <c r="M124" s="407"/>
      <c r="N124" s="129" t="s">
        <v>738</v>
      </c>
      <c r="O124" s="122"/>
    </row>
    <row r="125" spans="1:18" s="130" customFormat="1" ht="22.5" customHeight="1">
      <c r="A125" s="122"/>
      <c r="B125" s="410" t="s">
        <v>739</v>
      </c>
      <c r="C125" s="410"/>
      <c r="D125" s="410"/>
      <c r="E125" s="410"/>
      <c r="F125" s="410"/>
      <c r="G125" s="410"/>
      <c r="H125" s="410"/>
      <c r="I125" s="410"/>
      <c r="J125" s="410"/>
      <c r="K125" s="410"/>
      <c r="L125" s="410"/>
      <c r="M125" s="410"/>
      <c r="N125" s="410"/>
      <c r="O125" s="122"/>
    </row>
    <row r="126" spans="1:18" s="128" customFormat="1" ht="15.75">
      <c r="A126" s="122"/>
      <c r="B126" s="401" t="s">
        <v>740</v>
      </c>
      <c r="C126" s="401"/>
      <c r="D126" s="411"/>
      <c r="E126" s="411"/>
      <c r="F126" s="411"/>
      <c r="G126" s="411"/>
      <c r="H126" s="411"/>
      <c r="I126" s="411"/>
      <c r="J126" s="411"/>
      <c r="K126" s="411"/>
      <c r="L126" s="411"/>
      <c r="M126" s="411"/>
      <c r="N126" s="411"/>
      <c r="O126" s="122"/>
    </row>
    <row r="127" spans="1:18" s="130" customFormat="1" ht="22.5" customHeight="1">
      <c r="A127" s="122"/>
      <c r="B127" s="410" t="s">
        <v>741</v>
      </c>
      <c r="C127" s="410"/>
      <c r="D127" s="410"/>
      <c r="E127" s="410"/>
      <c r="F127" s="410"/>
      <c r="G127" s="410"/>
      <c r="H127" s="410"/>
      <c r="I127" s="410"/>
      <c r="J127" s="410"/>
      <c r="K127" s="410"/>
      <c r="L127" s="410"/>
      <c r="M127" s="410"/>
      <c r="N127" s="410"/>
      <c r="O127" s="122"/>
    </row>
    <row r="128" spans="1:18" s="128" customFormat="1" ht="30.75" customHeight="1">
      <c r="A128" s="122"/>
      <c r="B128" s="401" t="s">
        <v>742</v>
      </c>
      <c r="C128" s="401"/>
      <c r="D128" s="411"/>
      <c r="E128" s="411"/>
      <c r="F128" s="411"/>
      <c r="G128" s="411"/>
      <c r="H128" s="411"/>
      <c r="I128" s="411"/>
      <c r="J128" s="411"/>
      <c r="K128" s="411"/>
      <c r="L128" s="411"/>
      <c r="M128" s="411"/>
      <c r="N128" s="411"/>
      <c r="O128" s="122"/>
    </row>
    <row r="129" spans="1:24" s="130" customFormat="1" ht="22.5" customHeight="1">
      <c r="A129" s="122"/>
      <c r="B129" s="410" t="s">
        <v>1041</v>
      </c>
      <c r="C129" s="410"/>
      <c r="D129" s="410"/>
      <c r="E129" s="410"/>
      <c r="F129" s="410"/>
      <c r="G129" s="410"/>
      <c r="H129" s="410"/>
      <c r="I129" s="410"/>
      <c r="J129" s="410"/>
      <c r="K129" s="410"/>
      <c r="L129" s="410"/>
      <c r="M129" s="410"/>
      <c r="N129" s="410"/>
      <c r="O129" s="122"/>
    </row>
    <row r="130" spans="1:24" s="128" customFormat="1" ht="35.25" customHeight="1">
      <c r="A130" s="122"/>
      <c r="B130" s="401" t="s">
        <v>743</v>
      </c>
      <c r="C130" s="401"/>
      <c r="D130" s="411"/>
      <c r="E130" s="411"/>
      <c r="F130" s="411"/>
      <c r="G130" s="411"/>
      <c r="H130" s="411"/>
      <c r="I130" s="411"/>
      <c r="J130" s="411"/>
      <c r="K130" s="411"/>
      <c r="L130" s="411"/>
      <c r="M130" s="411"/>
      <c r="N130" s="411"/>
      <c r="O130" s="122"/>
    </row>
    <row r="131" spans="1:24" s="128" customFormat="1" ht="24" customHeight="1">
      <c r="A131" s="122"/>
      <c r="B131" s="407" t="s">
        <v>744</v>
      </c>
      <c r="C131" s="407"/>
      <c r="D131" s="407"/>
      <c r="E131" s="407"/>
      <c r="F131" s="407"/>
      <c r="G131" s="407"/>
      <c r="H131" s="407"/>
      <c r="I131" s="407"/>
      <c r="J131" s="407"/>
      <c r="K131" s="407"/>
      <c r="L131" s="407"/>
      <c r="M131" s="407"/>
      <c r="N131" s="129" t="s">
        <v>745</v>
      </c>
      <c r="O131" s="122"/>
    </row>
    <row r="132" spans="1:24" s="130" customFormat="1" ht="22.5" customHeight="1">
      <c r="A132" s="122"/>
      <c r="B132" s="410" t="s">
        <v>746</v>
      </c>
      <c r="C132" s="410"/>
      <c r="D132" s="410"/>
      <c r="E132" s="410"/>
      <c r="F132" s="410"/>
      <c r="G132" s="410"/>
      <c r="H132" s="410"/>
      <c r="I132" s="410"/>
      <c r="J132" s="410"/>
      <c r="K132" s="410"/>
      <c r="L132" s="410"/>
      <c r="M132" s="410"/>
      <c r="N132" s="410"/>
      <c r="O132" s="122"/>
    </row>
    <row r="133" spans="1:24" s="128" customFormat="1" ht="15.75">
      <c r="A133" s="122"/>
      <c r="B133" s="401" t="s">
        <v>747</v>
      </c>
      <c r="C133" s="401"/>
      <c r="D133" s="411"/>
      <c r="E133" s="411"/>
      <c r="F133" s="411"/>
      <c r="G133" s="411"/>
      <c r="H133" s="411"/>
      <c r="I133" s="411"/>
      <c r="J133" s="411"/>
      <c r="K133" s="411"/>
      <c r="L133" s="411"/>
      <c r="M133" s="411"/>
      <c r="N133" s="411"/>
      <c r="O133" s="122"/>
    </row>
    <row r="134" spans="1:24" s="130" customFormat="1" ht="22.5" customHeight="1">
      <c r="A134" s="122"/>
      <c r="B134" s="410" t="s">
        <v>748</v>
      </c>
      <c r="C134" s="410"/>
      <c r="D134" s="410"/>
      <c r="E134" s="410"/>
      <c r="F134" s="410"/>
      <c r="G134" s="410"/>
      <c r="H134" s="410"/>
      <c r="I134" s="410"/>
      <c r="J134" s="410"/>
      <c r="K134" s="410"/>
      <c r="L134" s="410"/>
      <c r="M134" s="410"/>
      <c r="N134" s="410"/>
      <c r="O134" s="122"/>
    </row>
    <row r="135" spans="1:24" s="128" customFormat="1" ht="15.75">
      <c r="A135" s="122"/>
      <c r="B135" s="401" t="s">
        <v>749</v>
      </c>
      <c r="C135" s="401"/>
      <c r="D135" s="411"/>
      <c r="E135" s="411"/>
      <c r="F135" s="411"/>
      <c r="G135" s="411"/>
      <c r="H135" s="411"/>
      <c r="I135" s="411"/>
      <c r="J135" s="411"/>
      <c r="K135" s="411"/>
      <c r="L135" s="411"/>
      <c r="M135" s="411"/>
      <c r="N135" s="411"/>
      <c r="O135" s="122"/>
    </row>
    <row r="136" spans="1:24" s="130" customFormat="1" ht="22.5" customHeight="1">
      <c r="A136" s="122"/>
      <c r="B136" s="410" t="s">
        <v>750</v>
      </c>
      <c r="C136" s="410"/>
      <c r="D136" s="410"/>
      <c r="E136" s="410"/>
      <c r="F136" s="410"/>
      <c r="G136" s="410"/>
      <c r="H136" s="410"/>
      <c r="I136" s="410"/>
      <c r="J136" s="410"/>
      <c r="K136" s="410"/>
      <c r="L136" s="410"/>
      <c r="M136" s="410"/>
      <c r="N136" s="410"/>
      <c r="O136" s="122"/>
    </row>
    <row r="137" spans="1:24" s="128" customFormat="1" ht="15.75">
      <c r="A137" s="122"/>
      <c r="B137" s="401" t="s">
        <v>751</v>
      </c>
      <c r="C137" s="401"/>
      <c r="D137" s="411"/>
      <c r="E137" s="411"/>
      <c r="F137" s="411"/>
      <c r="G137" s="411"/>
      <c r="H137" s="411"/>
      <c r="I137" s="411"/>
      <c r="J137" s="411"/>
      <c r="K137" s="411"/>
      <c r="L137" s="411"/>
      <c r="M137" s="411"/>
      <c r="N137" s="411"/>
      <c r="O137" s="122"/>
    </row>
    <row r="138" spans="1:24" s="130" customFormat="1" ht="22.5" customHeight="1">
      <c r="A138" s="122"/>
      <c r="B138" s="410" t="s">
        <v>752</v>
      </c>
      <c r="C138" s="410"/>
      <c r="D138" s="410"/>
      <c r="E138" s="410"/>
      <c r="F138" s="410"/>
      <c r="G138" s="410"/>
      <c r="H138" s="410"/>
      <c r="I138" s="410"/>
      <c r="J138" s="410"/>
      <c r="K138" s="410"/>
      <c r="L138" s="410"/>
      <c r="M138" s="410"/>
      <c r="N138" s="410"/>
      <c r="O138" s="122"/>
    </row>
    <row r="139" spans="1:24" s="128" customFormat="1" ht="59.25" customHeight="1">
      <c r="A139" s="122"/>
      <c r="B139" s="401" t="s">
        <v>1009</v>
      </c>
      <c r="C139" s="401"/>
      <c r="D139" s="411"/>
      <c r="E139" s="411"/>
      <c r="F139" s="411"/>
      <c r="G139" s="411"/>
      <c r="H139" s="411"/>
      <c r="I139" s="411"/>
      <c r="J139" s="411"/>
      <c r="K139" s="411"/>
      <c r="L139" s="411"/>
      <c r="M139" s="411"/>
      <c r="N139" s="411"/>
      <c r="O139" s="122"/>
    </row>
    <row r="140" spans="1:24" s="128" customFormat="1" ht="24" customHeight="1">
      <c r="A140" s="122"/>
      <c r="B140" s="407" t="s">
        <v>753</v>
      </c>
      <c r="C140" s="407"/>
      <c r="D140" s="407"/>
      <c r="E140" s="407"/>
      <c r="F140" s="407"/>
      <c r="G140" s="407"/>
      <c r="H140" s="407"/>
      <c r="I140" s="407"/>
      <c r="J140" s="407"/>
      <c r="K140" s="407"/>
      <c r="L140" s="407"/>
      <c r="M140" s="407"/>
      <c r="N140" s="129"/>
      <c r="O140" s="122"/>
    </row>
    <row r="141" spans="1:24" s="137" customFormat="1" ht="15.75">
      <c r="A141" s="136"/>
      <c r="B141" s="415" t="s">
        <v>754</v>
      </c>
      <c r="C141" s="415"/>
      <c r="D141" s="415"/>
      <c r="E141" s="415"/>
      <c r="F141" s="415"/>
      <c r="G141" s="415"/>
      <c r="H141" s="415"/>
      <c r="I141" s="415"/>
      <c r="J141" s="415"/>
      <c r="K141" s="415"/>
      <c r="L141" s="415"/>
      <c r="M141" s="415"/>
      <c r="N141" s="415"/>
      <c r="O141" s="136"/>
      <c r="P141" s="118"/>
      <c r="Q141" s="118"/>
      <c r="R141" s="118"/>
      <c r="S141" s="118"/>
      <c r="T141" s="118"/>
      <c r="U141" s="118"/>
      <c r="V141" s="118"/>
      <c r="W141" s="118"/>
      <c r="X141" s="118"/>
    </row>
    <row r="142" spans="1:24" s="137" customFormat="1" ht="15.75">
      <c r="A142" s="136"/>
      <c r="B142" s="138"/>
      <c r="C142" s="138"/>
      <c r="D142" s="136"/>
      <c r="E142" s="136"/>
      <c r="F142" s="136"/>
      <c r="G142" s="136"/>
      <c r="H142" s="136"/>
      <c r="I142" s="136"/>
      <c r="J142" s="136"/>
      <c r="K142" s="136"/>
      <c r="L142" s="136"/>
      <c r="M142" s="136"/>
      <c r="N142" s="136"/>
      <c r="O142" s="136"/>
      <c r="P142" s="118"/>
      <c r="Q142" s="118"/>
      <c r="R142" s="118"/>
      <c r="S142" s="118"/>
      <c r="T142" s="118"/>
      <c r="U142" s="118"/>
      <c r="V142" s="118"/>
      <c r="W142" s="118"/>
      <c r="X142" s="118"/>
    </row>
    <row r="143" spans="1:24" s="139" customFormat="1" ht="15.75">
      <c r="A143" s="136"/>
      <c r="B143" s="138"/>
      <c r="C143" s="136" t="s">
        <v>755</v>
      </c>
      <c r="D143" s="416" t="s">
        <v>1055</v>
      </c>
      <c r="E143" s="414"/>
      <c r="F143" s="414"/>
      <c r="G143" s="414"/>
      <c r="H143" s="136"/>
      <c r="I143" s="136"/>
      <c r="J143" s="136"/>
      <c r="K143" s="136"/>
      <c r="L143" s="136"/>
      <c r="M143" s="136"/>
      <c r="N143" s="136"/>
      <c r="O143" s="136"/>
      <c r="P143" s="118"/>
      <c r="Q143" s="118"/>
      <c r="R143" s="118"/>
      <c r="S143" s="118"/>
      <c r="T143" s="118"/>
      <c r="U143" s="118"/>
      <c r="V143" s="118"/>
      <c r="W143" s="118"/>
      <c r="X143" s="118"/>
    </row>
    <row r="144" spans="1:24" s="139" customFormat="1" ht="15.75">
      <c r="A144" s="136"/>
      <c r="B144" s="138"/>
      <c r="C144" s="136" t="s">
        <v>756</v>
      </c>
      <c r="D144" s="417" t="s">
        <v>327</v>
      </c>
      <c r="E144" s="417"/>
      <c r="F144" s="417"/>
      <c r="G144" s="417"/>
      <c r="H144" s="136"/>
      <c r="I144" s="136"/>
      <c r="J144" s="136"/>
      <c r="K144" s="136"/>
      <c r="L144" s="136"/>
      <c r="M144" s="136"/>
      <c r="N144" s="136"/>
      <c r="O144" s="136"/>
      <c r="P144" s="118"/>
      <c r="Q144" s="118"/>
      <c r="R144" s="118"/>
      <c r="S144" s="118"/>
      <c r="T144" s="118"/>
      <c r="U144" s="118"/>
      <c r="V144" s="118"/>
      <c r="W144" s="118"/>
      <c r="X144" s="118"/>
    </row>
    <row r="145" spans="1:24" s="139" customFormat="1" ht="15.75">
      <c r="A145" s="136"/>
      <c r="B145" s="138"/>
      <c r="C145" s="136" t="s">
        <v>757</v>
      </c>
      <c r="D145" s="417" t="s">
        <v>328</v>
      </c>
      <c r="E145" s="413"/>
      <c r="F145" s="413"/>
      <c r="G145" s="413"/>
      <c r="H145" s="136"/>
      <c r="I145" s="136"/>
      <c r="J145" s="136"/>
      <c r="K145" s="136"/>
      <c r="L145" s="136"/>
      <c r="M145" s="136"/>
      <c r="N145" s="136"/>
      <c r="O145" s="136"/>
      <c r="P145" s="118"/>
      <c r="Q145" s="118"/>
      <c r="R145" s="118"/>
      <c r="S145" s="118"/>
      <c r="T145" s="118"/>
      <c r="U145" s="118"/>
      <c r="V145" s="118"/>
      <c r="W145" s="118"/>
      <c r="X145" s="118"/>
    </row>
    <row r="146" spans="1:24" s="139" customFormat="1" ht="15.75">
      <c r="A146" s="136"/>
      <c r="B146" s="138"/>
      <c r="C146" s="136" t="s">
        <v>758</v>
      </c>
      <c r="D146" s="413" t="s">
        <v>759</v>
      </c>
      <c r="E146" s="413"/>
      <c r="F146" s="413"/>
      <c r="G146" s="413"/>
      <c r="H146" s="136"/>
      <c r="I146" s="136"/>
      <c r="J146" s="136"/>
      <c r="K146" s="136"/>
      <c r="L146" s="136"/>
      <c r="M146" s="136"/>
      <c r="N146" s="136"/>
      <c r="O146" s="136"/>
      <c r="P146" s="118"/>
      <c r="Q146" s="118"/>
      <c r="R146" s="118"/>
      <c r="S146" s="118"/>
      <c r="T146" s="118"/>
      <c r="U146" s="118"/>
      <c r="V146" s="118"/>
      <c r="W146" s="118"/>
      <c r="X146" s="118"/>
    </row>
    <row r="147" spans="1:24" s="139" customFormat="1" ht="15.75">
      <c r="A147" s="136"/>
      <c r="B147" s="138"/>
      <c r="C147" s="136"/>
      <c r="D147" s="413" t="s">
        <v>329</v>
      </c>
      <c r="E147" s="413"/>
      <c r="F147" s="413"/>
      <c r="G147" s="413"/>
      <c r="H147" s="136"/>
      <c r="I147" s="136"/>
      <c r="J147" s="136"/>
      <c r="K147" s="136"/>
      <c r="L147" s="136"/>
      <c r="M147" s="136"/>
      <c r="N147" s="136"/>
      <c r="O147" s="136"/>
      <c r="P147" s="118"/>
      <c r="Q147" s="118"/>
      <c r="R147" s="118"/>
      <c r="S147" s="118"/>
      <c r="T147" s="118"/>
      <c r="U147" s="118"/>
      <c r="V147" s="118"/>
      <c r="W147" s="118"/>
      <c r="X147" s="118"/>
    </row>
    <row r="148" spans="1:24" s="139" customFormat="1" ht="15.75">
      <c r="A148" s="136"/>
      <c r="B148" s="138"/>
      <c r="C148" s="136"/>
      <c r="D148" s="413" t="s">
        <v>1069</v>
      </c>
      <c r="E148" s="413"/>
      <c r="F148" s="413"/>
      <c r="G148" s="413"/>
      <c r="H148" s="136"/>
      <c r="I148" s="136"/>
      <c r="J148" s="136"/>
      <c r="K148" s="136"/>
      <c r="L148" s="136"/>
      <c r="M148" s="136"/>
      <c r="N148" s="136"/>
      <c r="O148" s="136"/>
      <c r="P148" s="118"/>
      <c r="Q148" s="118"/>
      <c r="R148" s="118"/>
      <c r="S148" s="118"/>
      <c r="T148" s="118"/>
      <c r="U148" s="118"/>
      <c r="V148" s="118"/>
      <c r="W148" s="118"/>
      <c r="X148" s="118"/>
    </row>
    <row r="149" spans="1:24" s="139" customFormat="1" ht="15.75">
      <c r="A149" s="136"/>
      <c r="B149" s="138"/>
      <c r="C149" s="136"/>
      <c r="D149" s="413" t="s">
        <v>10</v>
      </c>
      <c r="E149" s="413"/>
      <c r="F149" s="413"/>
      <c r="G149" s="413"/>
      <c r="H149" s="136"/>
      <c r="I149" s="136"/>
      <c r="J149" s="136"/>
      <c r="K149" s="136"/>
      <c r="L149" s="136"/>
      <c r="M149" s="136"/>
      <c r="N149" s="136"/>
      <c r="O149" s="136"/>
      <c r="P149" s="118"/>
      <c r="Q149" s="118"/>
      <c r="R149" s="118"/>
      <c r="S149" s="118"/>
      <c r="T149" s="118"/>
      <c r="U149" s="118"/>
      <c r="V149" s="118"/>
      <c r="W149" s="118"/>
      <c r="X149" s="118"/>
    </row>
    <row r="150" spans="1:24" s="139" customFormat="1" ht="15.75">
      <c r="A150" s="136"/>
      <c r="B150" s="138"/>
      <c r="C150" s="136" t="s">
        <v>760</v>
      </c>
      <c r="D150" s="414" t="s">
        <v>330</v>
      </c>
      <c r="E150" s="414"/>
      <c r="F150" s="414"/>
      <c r="G150" s="414"/>
      <c r="H150" s="136"/>
      <c r="I150" s="136"/>
      <c r="J150" s="136"/>
      <c r="K150" s="136"/>
      <c r="L150" s="136"/>
      <c r="M150" s="136"/>
      <c r="N150" s="136"/>
      <c r="O150" s="136"/>
      <c r="P150" s="118"/>
      <c r="Q150" s="118"/>
      <c r="R150" s="118"/>
      <c r="S150" s="118"/>
      <c r="T150" s="118"/>
      <c r="U150" s="118"/>
      <c r="V150" s="118"/>
      <c r="W150" s="118"/>
      <c r="X150" s="118"/>
    </row>
    <row r="151" spans="1:24">
      <c r="A151" s="117"/>
      <c r="B151" s="125"/>
      <c r="C151" s="125"/>
      <c r="D151" s="117"/>
      <c r="E151" s="117"/>
      <c r="F151" s="117"/>
      <c r="G151" s="117"/>
      <c r="H151" s="117"/>
      <c r="I151" s="117"/>
      <c r="J151" s="117"/>
      <c r="K151" s="117"/>
      <c r="L151" s="117"/>
      <c r="M151" s="117"/>
      <c r="N151" s="117"/>
      <c r="O151" s="117"/>
    </row>
    <row r="152" spans="1:24">
      <c r="A152" s="117"/>
      <c r="B152" s="125"/>
      <c r="C152" s="125"/>
      <c r="D152" s="117"/>
      <c r="E152" s="117"/>
      <c r="F152" s="117"/>
      <c r="G152" s="117"/>
      <c r="H152" s="117"/>
      <c r="I152" s="117"/>
      <c r="J152" s="117"/>
      <c r="K152" s="117"/>
      <c r="L152" s="117"/>
      <c r="M152" s="117"/>
      <c r="N152" s="117"/>
      <c r="O152" s="117"/>
    </row>
  </sheetData>
  <sheetProtection algorithmName="SHA-512" hashValue="Gwd/Lvr8LcBJysh3fB/ju5K8O7YN+V71oXmalTdsj4Hzlc7RkFqwF+5uNbFhZDXSpzGtaL44ImK0D7izqoXCJg==" saltValue="p1sfcuh9lg5on58sKXowpw==" spinCount="100000" sheet="1" formatCells="0" formatColumns="0" formatRows="0" insertColumns="0" insertRows="0" insertHyperlinks="0" deleteColumns="0" deleteRows="0" sort="0" autoFilter="0" pivotTables="0"/>
  <mergeCells count="148">
    <mergeCell ref="P119:R122"/>
    <mergeCell ref="D148:G148"/>
    <mergeCell ref="D149:G149"/>
    <mergeCell ref="D150:G150"/>
    <mergeCell ref="B141:N141"/>
    <mergeCell ref="D143:G143"/>
    <mergeCell ref="D144:G144"/>
    <mergeCell ref="D145:G145"/>
    <mergeCell ref="D146:G146"/>
    <mergeCell ref="D147:G147"/>
    <mergeCell ref="B135:N135"/>
    <mergeCell ref="B136:N136"/>
    <mergeCell ref="B137:N137"/>
    <mergeCell ref="B138:N138"/>
    <mergeCell ref="B139:N139"/>
    <mergeCell ref="B140:M140"/>
    <mergeCell ref="B129:N129"/>
    <mergeCell ref="B130:N130"/>
    <mergeCell ref="B131:M131"/>
    <mergeCell ref="B132:N132"/>
    <mergeCell ref="B133:N133"/>
    <mergeCell ref="B134:N134"/>
    <mergeCell ref="B123:N123"/>
    <mergeCell ref="B124:M124"/>
    <mergeCell ref="B125:N125"/>
    <mergeCell ref="B126:N126"/>
    <mergeCell ref="B127:N127"/>
    <mergeCell ref="B128:N128"/>
    <mergeCell ref="B117:M117"/>
    <mergeCell ref="B118:N118"/>
    <mergeCell ref="B119:N119"/>
    <mergeCell ref="B120:N120"/>
    <mergeCell ref="B121:N121"/>
    <mergeCell ref="B122:N122"/>
    <mergeCell ref="B111:N111"/>
    <mergeCell ref="B112:N112"/>
    <mergeCell ref="B113:N113"/>
    <mergeCell ref="B114:N114"/>
    <mergeCell ref="B115:N115"/>
    <mergeCell ref="B116:N116"/>
    <mergeCell ref="B105:N105"/>
    <mergeCell ref="B106:M106"/>
    <mergeCell ref="B107:N107"/>
    <mergeCell ref="B108:N108"/>
    <mergeCell ref="B109:N109"/>
    <mergeCell ref="B110:N110"/>
    <mergeCell ref="B99:N99"/>
    <mergeCell ref="B100:N100"/>
    <mergeCell ref="B101:M101"/>
    <mergeCell ref="B102:N102"/>
    <mergeCell ref="B103:N103"/>
    <mergeCell ref="B104:N104"/>
    <mergeCell ref="B92:M92"/>
    <mergeCell ref="B94:M94"/>
    <mergeCell ref="B95:N95"/>
    <mergeCell ref="B96:N96"/>
    <mergeCell ref="B97:N97"/>
    <mergeCell ref="B98:N98"/>
    <mergeCell ref="B86:N86"/>
    <mergeCell ref="B87:N87"/>
    <mergeCell ref="B88:N88"/>
    <mergeCell ref="B89:N89"/>
    <mergeCell ref="B90:N90"/>
    <mergeCell ref="B91:N91"/>
    <mergeCell ref="B80:N80"/>
    <mergeCell ref="B81:N81"/>
    <mergeCell ref="B82:N82"/>
    <mergeCell ref="B83:M83"/>
    <mergeCell ref="B84:N84"/>
    <mergeCell ref="B85:N85"/>
    <mergeCell ref="B74:N74"/>
    <mergeCell ref="B75:N75"/>
    <mergeCell ref="B76:N76"/>
    <mergeCell ref="B77:N77"/>
    <mergeCell ref="B78:M78"/>
    <mergeCell ref="B79:N79"/>
    <mergeCell ref="B67:N67"/>
    <mergeCell ref="B69:M69"/>
    <mergeCell ref="B70:N70"/>
    <mergeCell ref="B71:N71"/>
    <mergeCell ref="B72:N72"/>
    <mergeCell ref="B73:N73"/>
    <mergeCell ref="B61:N61"/>
    <mergeCell ref="B62:N62"/>
    <mergeCell ref="B63:N63"/>
    <mergeCell ref="B64:N64"/>
    <mergeCell ref="B65:N65"/>
    <mergeCell ref="B66:N66"/>
    <mergeCell ref="B57:M57"/>
    <mergeCell ref="B58:N58"/>
    <mergeCell ref="B59:N59"/>
    <mergeCell ref="B60:N60"/>
    <mergeCell ref="B49:N49"/>
    <mergeCell ref="B50:N50"/>
    <mergeCell ref="B51:N51"/>
    <mergeCell ref="B52:M52"/>
    <mergeCell ref="B55:N55"/>
    <mergeCell ref="B56:N56"/>
    <mergeCell ref="B43:N43"/>
    <mergeCell ref="B44:N44"/>
    <mergeCell ref="B45:M45"/>
    <mergeCell ref="B46:N46"/>
    <mergeCell ref="B47:N47"/>
    <mergeCell ref="B48:N48"/>
    <mergeCell ref="B53:N53"/>
    <mergeCell ref="B54:N54"/>
    <mergeCell ref="B37:N37"/>
    <mergeCell ref="B38:N38"/>
    <mergeCell ref="B39:N39"/>
    <mergeCell ref="B40:N40"/>
    <mergeCell ref="B41:N41"/>
    <mergeCell ref="B42:N42"/>
    <mergeCell ref="B31:N31"/>
    <mergeCell ref="B32:N32"/>
    <mergeCell ref="B33:N33"/>
    <mergeCell ref="B34:N34"/>
    <mergeCell ref="B35:M35"/>
    <mergeCell ref="B36:N36"/>
    <mergeCell ref="B25:N25"/>
    <mergeCell ref="B26:N26"/>
    <mergeCell ref="B27:N27"/>
    <mergeCell ref="B28:N28"/>
    <mergeCell ref="B29:N29"/>
    <mergeCell ref="B30:N30"/>
    <mergeCell ref="B18:N18"/>
    <mergeCell ref="B19:N19"/>
    <mergeCell ref="B21:N21"/>
    <mergeCell ref="B22:N22"/>
    <mergeCell ref="B23:N23"/>
    <mergeCell ref="B24:N24"/>
    <mergeCell ref="B15:N15"/>
    <mergeCell ref="B16:N16"/>
    <mergeCell ref="B17:N17"/>
    <mergeCell ref="B9:I9"/>
    <mergeCell ref="J9:N9"/>
    <mergeCell ref="B10:I10"/>
    <mergeCell ref="J10:N10"/>
    <mergeCell ref="B11:I11"/>
    <mergeCell ref="J11:N11"/>
    <mergeCell ref="B1:N1"/>
    <mergeCell ref="B2:N2"/>
    <mergeCell ref="B4:N4"/>
    <mergeCell ref="B6:N6"/>
    <mergeCell ref="B7:N7"/>
    <mergeCell ref="B8:N8"/>
    <mergeCell ref="B12:N12"/>
    <mergeCell ref="B13:N13"/>
    <mergeCell ref="B14:N14"/>
  </mergeCells>
  <hyperlinks>
    <hyperlink ref="J9" r:id="rId1"/>
    <hyperlink ref="J10" r:id="rId2"/>
    <hyperlink ref="D143" r:id="rId3"/>
    <hyperlink ref="D150" r:id="rId4"/>
    <hyperlink ref="N78" location="'F5'!A1" display="TABLES F5-F6"/>
    <hyperlink ref="N106" location="'F8'!A1" display="TABLEAUX F8 à F11"/>
    <hyperlink ref="N92" location="'F7'!A1" display="TABLEAU F7"/>
    <hyperlink ref="N124" location="'F12'!A1" display="TABLES F12"/>
    <hyperlink ref="N131" location="'F13'!A1" display="TABLEAU F13"/>
    <hyperlink ref="N45" location="'F1'!A1" display="TABLES F1-F4"/>
    <hyperlink ref="N52" location="'F1'!A1" display="TABLES F1-F4"/>
    <hyperlink ref="N57" location="'F1'!A1" display="TABLES F1-F4"/>
    <hyperlink ref="N69" location="'F1'!A1" display="TABLES F1-F4"/>
    <hyperlink ref="N83" location="'F5'!A1" display="TABLEAU F5 - F6"/>
    <hyperlink ref="N94" location="'F7'!A1" display="TABLEAU F7"/>
    <hyperlink ref="N101" location="'F7'!A1" display="TABLEAU F7"/>
    <hyperlink ref="N35" location="'F1'!A1" display="TABLES F1-F4"/>
    <hyperlink ref="N117" location="'F8'!A1" display="TABLEAUX F8-F9"/>
    <hyperlink ref="J11" r:id="rId5"/>
    <hyperlink ref="J11:N11" r:id="rId6" display="data.uis.unesco.org"/>
  </hyperlinks>
  <pageMargins left="0.19685039370078741" right="0.19685039370078741" top="0.19685039370078741" bottom="0.19685039370078741" header="0.19685039370078741" footer="0.19685039370078741"/>
  <pageSetup scale="48" fitToHeight="0" orientation="portrait" cellComments="asDisplayed" r:id="rId7"/>
  <rowBreaks count="3" manualBreakCount="3">
    <brk id="32" max="16383" man="1"/>
    <brk id="67" max="16383" man="1"/>
    <brk id="105" max="16383" man="1"/>
  </rowBreaks>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Z45"/>
  <sheetViews>
    <sheetView showGridLines="0" topLeftCell="C1" zoomScaleNormal="100" zoomScaleSheetLayoutView="100" workbookViewId="0">
      <selection activeCell="C1" sqref="C1"/>
    </sheetView>
  </sheetViews>
  <sheetFormatPr defaultColWidth="9.140625" defaultRowHeight="15.75"/>
  <cols>
    <col min="1" max="1" width="17" style="282" hidden="1" customWidth="1"/>
    <col min="2" max="2" width="6" style="282" hidden="1" customWidth="1"/>
    <col min="3" max="3" width="5.7109375" style="314" customWidth="1"/>
    <col min="4" max="4" width="29.42578125" style="282" customWidth="1"/>
    <col min="5" max="5" width="17" style="282" customWidth="1"/>
    <col min="6" max="6" width="18.28515625" style="316" customWidth="1"/>
    <col min="7" max="7" width="11.85546875" style="316" hidden="1" customWidth="1"/>
    <col min="8" max="14" width="5.7109375" style="316" hidden="1" customWidth="1"/>
    <col min="15" max="15" width="6.7109375" style="316" hidden="1" customWidth="1"/>
    <col min="16" max="19" width="5.7109375" style="316" hidden="1" customWidth="1"/>
    <col min="20" max="20" width="11.140625" style="316" hidden="1" customWidth="1"/>
    <col min="21" max="21" width="12.7109375" style="283" customWidth="1"/>
    <col min="22" max="22" width="2.7109375" style="283" customWidth="1"/>
    <col min="23" max="23" width="5.7109375" style="283" customWidth="1"/>
    <col min="24" max="24" width="12.7109375" style="283" customWidth="1"/>
    <col min="25" max="25" width="2.7109375" style="283" customWidth="1"/>
    <col min="26" max="27" width="5.7109375" style="283" customWidth="1"/>
    <col min="28" max="28" width="12.7109375" style="282" hidden="1" customWidth="1"/>
    <col min="29" max="29" width="2.7109375" style="283" hidden="1" customWidth="1"/>
    <col min="30" max="30" width="5.7109375" style="283" hidden="1" customWidth="1"/>
    <col min="31" max="31" width="5.7109375" style="282" hidden="1" customWidth="1"/>
    <col min="32" max="32" width="9.42578125" style="282" hidden="1" customWidth="1"/>
    <col min="33" max="38" width="9.140625" style="282" hidden="1" customWidth="1"/>
    <col min="39" max="52" width="0" style="282" hidden="1" customWidth="1"/>
    <col min="53" max="16384" width="9.140625" style="282"/>
  </cols>
  <sheetData>
    <row r="1" spans="1:52" s="207" customFormat="1" ht="45" customHeight="1">
      <c r="A1" s="208" t="s">
        <v>332</v>
      </c>
      <c r="B1" s="111" t="str">
        <f>VLOOKUP(VAL_Metadata!$B$2,VAL_Drop_Down_Lists!$A$3:$B$214,2,FALSE)</f>
        <v>_X</v>
      </c>
      <c r="C1" s="54"/>
      <c r="D1" s="461" t="s">
        <v>826</v>
      </c>
      <c r="E1" s="461"/>
      <c r="F1" s="461"/>
      <c r="G1" s="461"/>
      <c r="H1" s="461"/>
      <c r="I1" s="461"/>
      <c r="J1" s="461"/>
      <c r="K1" s="461"/>
      <c r="L1" s="461"/>
      <c r="M1" s="461"/>
      <c r="N1" s="461"/>
      <c r="O1" s="461"/>
      <c r="P1" s="461"/>
      <c r="Q1" s="461"/>
      <c r="R1" s="461"/>
      <c r="S1" s="461"/>
      <c r="T1" s="461"/>
      <c r="U1" s="461"/>
      <c r="V1" s="461"/>
      <c r="W1" s="461"/>
      <c r="X1" s="461"/>
      <c r="Y1" s="461"/>
      <c r="Z1" s="461"/>
      <c r="AA1" s="204"/>
      <c r="AB1" s="295"/>
      <c r="AC1" s="295"/>
      <c r="AD1" s="295"/>
      <c r="AE1" s="295"/>
      <c r="AF1" s="295"/>
      <c r="AG1" s="295"/>
      <c r="AH1" s="295"/>
      <c r="AI1" s="295"/>
      <c r="AJ1" s="295"/>
    </row>
    <row r="2" spans="1:52" s="207" customFormat="1" ht="50.25" customHeight="1">
      <c r="A2" s="208" t="s">
        <v>366</v>
      </c>
      <c r="B2" s="209" t="s">
        <v>347</v>
      </c>
      <c r="C2" s="203"/>
      <c r="D2" s="498" t="s">
        <v>1045</v>
      </c>
      <c r="E2" s="498"/>
      <c r="F2" s="498"/>
      <c r="G2" s="498"/>
      <c r="H2" s="498"/>
      <c r="I2" s="498"/>
      <c r="J2" s="498"/>
      <c r="K2" s="498"/>
      <c r="L2" s="498"/>
      <c r="M2" s="498"/>
      <c r="N2" s="498"/>
      <c r="O2" s="498"/>
      <c r="P2" s="498"/>
      <c r="Q2" s="498"/>
      <c r="R2" s="498"/>
      <c r="S2" s="498"/>
      <c r="T2" s="498"/>
      <c r="U2" s="498"/>
      <c r="V2" s="498"/>
      <c r="W2" s="498"/>
      <c r="X2" s="498"/>
      <c r="Y2" s="498"/>
      <c r="Z2" s="498"/>
      <c r="AA2" s="204"/>
      <c r="AB2" s="295"/>
      <c r="AC2" s="295"/>
      <c r="AD2" s="295"/>
      <c r="AE2" s="295"/>
      <c r="AF2" s="295"/>
      <c r="AG2" s="295"/>
      <c r="AH2" s="295"/>
      <c r="AI2" s="295"/>
      <c r="AJ2" s="295"/>
    </row>
    <row r="3" spans="1:52" s="207" customFormat="1" ht="5.0999999999999996" customHeight="1">
      <c r="A3" s="208" t="s">
        <v>408</v>
      </c>
      <c r="B3" s="209">
        <v>0</v>
      </c>
      <c r="C3" s="203"/>
      <c r="D3" s="373"/>
      <c r="E3" s="373"/>
      <c r="F3" s="373"/>
      <c r="G3" s="373"/>
      <c r="H3" s="373"/>
      <c r="I3" s="373"/>
      <c r="J3" s="373"/>
      <c r="K3" s="373"/>
      <c r="L3" s="373"/>
      <c r="M3" s="373"/>
      <c r="N3" s="373"/>
      <c r="O3" s="373"/>
      <c r="P3" s="373"/>
      <c r="Q3" s="373"/>
      <c r="R3" s="373"/>
      <c r="S3" s="373"/>
      <c r="T3" s="373"/>
      <c r="U3" s="373"/>
      <c r="V3" s="373"/>
      <c r="W3" s="373"/>
      <c r="X3" s="373"/>
      <c r="Y3" s="373"/>
      <c r="Z3" s="373"/>
      <c r="AA3" s="204"/>
      <c r="AB3" s="295"/>
      <c r="AC3" s="295"/>
      <c r="AD3" s="295"/>
      <c r="AE3" s="295"/>
      <c r="AF3" s="295"/>
      <c r="AG3" s="295"/>
      <c r="AH3" s="295"/>
      <c r="AI3" s="295"/>
      <c r="AJ3" s="295"/>
    </row>
    <row r="4" spans="1:52" s="211" customFormat="1" ht="20.25" customHeight="1">
      <c r="A4" s="208" t="s">
        <v>423</v>
      </c>
      <c r="B4" s="209" t="s">
        <v>424</v>
      </c>
      <c r="C4" s="203"/>
      <c r="D4" s="303"/>
      <c r="E4" s="303"/>
      <c r="F4" s="303"/>
      <c r="G4" s="303"/>
      <c r="H4" s="303"/>
      <c r="I4" s="303"/>
      <c r="J4" s="303"/>
      <c r="K4" s="303"/>
      <c r="L4" s="303"/>
      <c r="M4" s="303"/>
      <c r="N4" s="303"/>
      <c r="O4" s="303"/>
      <c r="P4" s="303"/>
      <c r="Q4" s="303"/>
      <c r="R4" s="303"/>
      <c r="S4" s="303"/>
      <c r="T4" s="303"/>
      <c r="U4" s="438" t="s">
        <v>814</v>
      </c>
      <c r="V4" s="439"/>
      <c r="W4" s="439"/>
      <c r="X4" s="439"/>
      <c r="Y4" s="439"/>
      <c r="Z4" s="440"/>
      <c r="AA4" s="203"/>
      <c r="AB4" s="295"/>
      <c r="AC4" s="295"/>
      <c r="AD4" s="295"/>
      <c r="AE4" s="295"/>
      <c r="AF4" s="295"/>
      <c r="AG4" s="295"/>
      <c r="AH4" s="295"/>
      <c r="AI4" s="295"/>
      <c r="AJ4" s="295"/>
      <c r="AK4" s="295"/>
      <c r="AL4" s="295"/>
      <c r="AM4" s="295"/>
      <c r="AN4" s="295"/>
      <c r="AO4" s="295"/>
      <c r="AP4" s="295"/>
      <c r="AQ4" s="295"/>
      <c r="AR4" s="295"/>
      <c r="AS4" s="295"/>
      <c r="AT4" s="295"/>
      <c r="AU4" s="295"/>
      <c r="AV4" s="295"/>
      <c r="AW4" s="295"/>
      <c r="AX4" s="295"/>
      <c r="AY4" s="295"/>
      <c r="AZ4" s="295"/>
    </row>
    <row r="5" spans="1:52" s="228" customFormat="1" ht="21" customHeight="1">
      <c r="A5" s="208" t="s">
        <v>448</v>
      </c>
      <c r="B5" s="209" t="s">
        <v>347</v>
      </c>
      <c r="C5" s="222"/>
      <c r="D5" s="203"/>
      <c r="E5" s="203"/>
      <c r="F5" s="328"/>
      <c r="G5" s="328"/>
      <c r="H5" s="328"/>
      <c r="I5" s="328"/>
      <c r="J5" s="328"/>
      <c r="K5" s="328"/>
      <c r="L5" s="328"/>
      <c r="M5" s="328"/>
      <c r="N5" s="328"/>
      <c r="O5" s="328"/>
      <c r="P5" s="328"/>
      <c r="Q5" s="328"/>
      <c r="R5" s="328"/>
      <c r="S5" s="328"/>
      <c r="T5" s="328"/>
      <c r="U5" s="438">
        <v>2016</v>
      </c>
      <c r="V5" s="439"/>
      <c r="W5" s="440"/>
      <c r="X5" s="438">
        <v>2017</v>
      </c>
      <c r="Y5" s="439"/>
      <c r="Z5" s="440"/>
      <c r="AA5" s="203"/>
    </row>
    <row r="6" spans="1:52" s="228" customFormat="1" ht="7.5" customHeight="1">
      <c r="A6" s="210"/>
      <c r="B6" s="210"/>
      <c r="C6" s="222"/>
      <c r="D6" s="222"/>
      <c r="E6" s="222"/>
      <c r="F6" s="222"/>
      <c r="G6" s="329"/>
      <c r="H6" s="329"/>
      <c r="I6" s="329"/>
      <c r="J6" s="329"/>
      <c r="K6" s="329"/>
      <c r="L6" s="329"/>
      <c r="M6" s="329"/>
      <c r="N6" s="329"/>
      <c r="O6" s="329"/>
      <c r="P6" s="330"/>
      <c r="Q6" s="330"/>
      <c r="R6" s="330"/>
      <c r="S6" s="330"/>
      <c r="T6" s="330"/>
      <c r="U6" s="222"/>
      <c r="V6" s="222"/>
      <c r="W6" s="222"/>
      <c r="X6" s="222"/>
      <c r="Y6" s="222"/>
      <c r="Z6" s="222"/>
      <c r="AA6" s="210"/>
    </row>
    <row r="7" spans="1:52" s="228" customFormat="1" ht="21" hidden="1">
      <c r="A7" s="210"/>
      <c r="B7" s="210"/>
      <c r="C7" s="222"/>
      <c r="D7" s="203"/>
      <c r="E7" s="203"/>
      <c r="F7" s="328"/>
      <c r="G7" s="331"/>
      <c r="H7" s="331"/>
      <c r="I7" s="100"/>
      <c r="J7" s="100"/>
      <c r="K7" s="100"/>
      <c r="L7" s="100"/>
      <c r="M7" s="100"/>
      <c r="N7" s="100"/>
      <c r="O7" s="100"/>
      <c r="P7" s="100"/>
      <c r="Q7" s="100"/>
      <c r="R7" s="100"/>
      <c r="S7" s="100"/>
      <c r="T7" s="202" t="s">
        <v>319</v>
      </c>
      <c r="U7" s="443">
        <v>2016</v>
      </c>
      <c r="V7" s="443"/>
      <c r="W7" s="443"/>
      <c r="X7" s="443">
        <v>2017</v>
      </c>
      <c r="Y7" s="443"/>
      <c r="Z7" s="443"/>
      <c r="AA7" s="203"/>
    </row>
    <row r="8" spans="1:52" s="228" customFormat="1" ht="88.5" hidden="1">
      <c r="A8" s="210"/>
      <c r="B8" s="210"/>
      <c r="C8" s="222"/>
      <c r="D8" s="203"/>
      <c r="E8" s="203"/>
      <c r="F8" s="328"/>
      <c r="G8" s="220" t="s">
        <v>322</v>
      </c>
      <c r="H8" s="220" t="s">
        <v>451</v>
      </c>
      <c r="I8" s="56" t="s">
        <v>356</v>
      </c>
      <c r="J8" s="56" t="s">
        <v>357</v>
      </c>
      <c r="K8" s="56" t="s">
        <v>454</v>
      </c>
      <c r="L8" s="56" t="s">
        <v>450</v>
      </c>
      <c r="M8" s="56" t="s">
        <v>392</v>
      </c>
      <c r="N8" s="56" t="s">
        <v>379</v>
      </c>
      <c r="O8" s="56" t="s">
        <v>440</v>
      </c>
      <c r="P8" s="56" t="s">
        <v>359</v>
      </c>
      <c r="Q8" s="56"/>
      <c r="R8" s="56"/>
      <c r="S8" s="56"/>
      <c r="T8" s="100"/>
      <c r="U8" s="444" t="s">
        <v>407</v>
      </c>
      <c r="V8" s="444"/>
      <c r="W8" s="444"/>
      <c r="X8" s="444" t="s">
        <v>407</v>
      </c>
      <c r="Y8" s="444"/>
      <c r="Z8" s="444"/>
      <c r="AA8" s="203"/>
    </row>
    <row r="9" spans="1:52" s="228" customFormat="1" ht="21" customHeight="1">
      <c r="A9" s="210"/>
      <c r="B9" s="210"/>
      <c r="C9" s="222"/>
      <c r="D9" s="491" t="s">
        <v>1017</v>
      </c>
      <c r="E9" s="494" t="s">
        <v>806</v>
      </c>
      <c r="F9" s="495"/>
      <c r="G9" s="308" t="s">
        <v>439</v>
      </c>
      <c r="H9" s="308" t="s">
        <v>347</v>
      </c>
      <c r="I9" s="58" t="s">
        <v>347</v>
      </c>
      <c r="J9" s="58" t="s">
        <v>347</v>
      </c>
      <c r="K9" s="58" t="s">
        <v>347</v>
      </c>
      <c r="L9" s="58" t="s">
        <v>347</v>
      </c>
      <c r="M9" s="58" t="s">
        <v>342</v>
      </c>
      <c r="N9" s="58" t="s">
        <v>347</v>
      </c>
      <c r="O9" s="58" t="s">
        <v>443</v>
      </c>
      <c r="P9" s="58" t="s">
        <v>391</v>
      </c>
      <c r="Q9" s="58"/>
      <c r="R9" s="58"/>
      <c r="S9" s="58"/>
      <c r="T9" s="59"/>
      <c r="U9" s="36"/>
      <c r="V9" s="50"/>
      <c r="W9" s="51"/>
      <c r="X9" s="36"/>
      <c r="Y9" s="50"/>
      <c r="Z9" s="51"/>
      <c r="AA9" s="225"/>
    </row>
    <row r="10" spans="1:52" s="228" customFormat="1" ht="21" customHeight="1">
      <c r="A10" s="210"/>
      <c r="B10" s="210"/>
      <c r="C10" s="222"/>
      <c r="D10" s="492"/>
      <c r="E10" s="494" t="s">
        <v>807</v>
      </c>
      <c r="F10" s="495"/>
      <c r="G10" s="308" t="s">
        <v>439</v>
      </c>
      <c r="H10" s="308" t="s">
        <v>347</v>
      </c>
      <c r="I10" s="58" t="s">
        <v>347</v>
      </c>
      <c r="J10" s="58" t="s">
        <v>347</v>
      </c>
      <c r="K10" s="58" t="s">
        <v>347</v>
      </c>
      <c r="L10" s="58" t="s">
        <v>347</v>
      </c>
      <c r="M10" s="58" t="s">
        <v>343</v>
      </c>
      <c r="N10" s="58" t="s">
        <v>347</v>
      </c>
      <c r="O10" s="58" t="s">
        <v>443</v>
      </c>
      <c r="P10" s="58" t="s">
        <v>391</v>
      </c>
      <c r="Q10" s="58"/>
      <c r="R10" s="58"/>
      <c r="S10" s="58"/>
      <c r="T10" s="59"/>
      <c r="U10" s="36"/>
      <c r="V10" s="50"/>
      <c r="W10" s="51"/>
      <c r="X10" s="36"/>
      <c r="Y10" s="50"/>
      <c r="Z10" s="51"/>
      <c r="AA10" s="210"/>
    </row>
    <row r="11" spans="1:52" s="228" customFormat="1" ht="21" customHeight="1">
      <c r="A11" s="210"/>
      <c r="B11" s="210"/>
      <c r="C11" s="222"/>
      <c r="D11" s="492"/>
      <c r="E11" s="445" t="s">
        <v>776</v>
      </c>
      <c r="F11" s="446"/>
      <c r="G11" s="308" t="s">
        <v>439</v>
      </c>
      <c r="H11" s="308" t="s">
        <v>347</v>
      </c>
      <c r="I11" s="58" t="s">
        <v>347</v>
      </c>
      <c r="J11" s="58" t="s">
        <v>347</v>
      </c>
      <c r="K11" s="58" t="s">
        <v>347</v>
      </c>
      <c r="L11" s="58" t="s">
        <v>347</v>
      </c>
      <c r="M11" s="58" t="s">
        <v>3</v>
      </c>
      <c r="N11" s="58" t="s">
        <v>347</v>
      </c>
      <c r="O11" s="58" t="s">
        <v>443</v>
      </c>
      <c r="P11" s="58" t="s">
        <v>391</v>
      </c>
      <c r="Q11" s="58"/>
      <c r="R11" s="58"/>
      <c r="S11" s="58"/>
      <c r="T11" s="59"/>
      <c r="U11" s="36"/>
      <c r="V11" s="50"/>
      <c r="W11" s="51"/>
      <c r="X11" s="36"/>
      <c r="Y11" s="50"/>
      <c r="Z11" s="51"/>
      <c r="AA11" s="210"/>
    </row>
    <row r="12" spans="1:52" s="228" customFormat="1" ht="21" customHeight="1">
      <c r="A12" s="210"/>
      <c r="B12" s="210"/>
      <c r="C12" s="222"/>
      <c r="D12" s="493"/>
      <c r="E12" s="486" t="s">
        <v>777</v>
      </c>
      <c r="F12" s="487"/>
      <c r="G12" s="308" t="s">
        <v>439</v>
      </c>
      <c r="H12" s="308" t="s">
        <v>347</v>
      </c>
      <c r="I12" s="58" t="s">
        <v>347</v>
      </c>
      <c r="J12" s="58" t="s">
        <v>347</v>
      </c>
      <c r="K12" s="58" t="s">
        <v>347</v>
      </c>
      <c r="L12" s="58" t="s">
        <v>347</v>
      </c>
      <c r="M12" s="58" t="s">
        <v>347</v>
      </c>
      <c r="N12" s="58" t="s">
        <v>347</v>
      </c>
      <c r="O12" s="58" t="s">
        <v>443</v>
      </c>
      <c r="P12" s="58" t="s">
        <v>391</v>
      </c>
      <c r="Q12" s="58"/>
      <c r="R12" s="58"/>
      <c r="S12" s="58"/>
      <c r="T12" s="59"/>
      <c r="U12" s="35" t="str">
        <f>IF(OR(SUMPRODUCT(--(U9:U11=""),--(V9:V11=""))&gt;0,COUNTIF(V9:V11,"M")&gt;0,COUNTIF(V9:V11,"X")=3),"",SUM(U9:U11))</f>
        <v/>
      </c>
      <c r="V12" s="1" t="str">
        <f>IF(AND(COUNTIF(V9:V11,"X")=3,SUM(U9:U11)=0,ISNUMBER(U12)),"",IF(COUNTIF(V9:V11,"M")&gt;0,"M",IF(AND(COUNTIF(V9:V11,V9)=3,OR(V9="X",V9="W",V9="Z")),UPPER(V9),"")))</f>
        <v/>
      </c>
      <c r="W12" s="2"/>
      <c r="X12" s="35" t="str">
        <f>IF(OR(SUMPRODUCT(--(X9:X11=""),--(Y9:Y11=""))&gt;0,COUNTIF(Y9:Y11,"M")&gt;0,COUNTIF(Y9:Y11,"X")=3),"",SUM(X9:X11))</f>
        <v/>
      </c>
      <c r="Y12" s="1" t="str">
        <f>IF(AND(COUNTIF(Y9:Y11,"X")=3,SUM(X9:X11)=0,ISNUMBER(X12)),"",IF(COUNTIF(Y9:Y11,"M")&gt;0,"M",IF(AND(COUNTIF(Y9:Y11,Y9)=3,OR(Y9="X",Y9="W",Y9="Z")),UPPER(Y9),"")))</f>
        <v/>
      </c>
      <c r="Z12" s="2"/>
      <c r="AA12" s="210"/>
    </row>
    <row r="13" spans="1:52" s="228" customFormat="1" ht="7.5" customHeight="1">
      <c r="A13" s="210"/>
      <c r="B13" s="210"/>
      <c r="C13" s="222"/>
      <c r="D13" s="222"/>
      <c r="E13" s="222"/>
      <c r="F13" s="222"/>
      <c r="G13" s="329"/>
      <c r="H13" s="329"/>
      <c r="I13" s="63"/>
      <c r="J13" s="63"/>
      <c r="K13" s="63"/>
      <c r="L13" s="63"/>
      <c r="M13" s="63"/>
      <c r="N13" s="63"/>
      <c r="O13" s="63"/>
      <c r="P13" s="64"/>
      <c r="Q13" s="64"/>
      <c r="R13" s="64"/>
      <c r="S13" s="64"/>
      <c r="T13" s="64"/>
      <c r="U13" s="222"/>
      <c r="V13" s="222"/>
      <c r="W13" s="222"/>
      <c r="X13" s="222"/>
      <c r="Y13" s="222"/>
      <c r="Z13" s="222"/>
      <c r="AA13" s="210"/>
    </row>
    <row r="14" spans="1:52" s="228" customFormat="1" ht="21" customHeight="1">
      <c r="A14" s="210"/>
      <c r="B14" s="210"/>
      <c r="C14" s="222"/>
      <c r="D14" s="491" t="s">
        <v>1046</v>
      </c>
      <c r="E14" s="494" t="s">
        <v>806</v>
      </c>
      <c r="F14" s="495"/>
      <c r="G14" s="308" t="s">
        <v>444</v>
      </c>
      <c r="H14" s="308" t="s">
        <v>347</v>
      </c>
      <c r="I14" s="58" t="s">
        <v>347</v>
      </c>
      <c r="J14" s="58" t="s">
        <v>347</v>
      </c>
      <c r="K14" s="58" t="s">
        <v>347</v>
      </c>
      <c r="L14" s="58" t="s">
        <v>347</v>
      </c>
      <c r="M14" s="58" t="s">
        <v>342</v>
      </c>
      <c r="N14" s="58" t="s">
        <v>347</v>
      </c>
      <c r="O14" s="58" t="s">
        <v>443</v>
      </c>
      <c r="P14" s="58" t="s">
        <v>391</v>
      </c>
      <c r="Q14" s="58"/>
      <c r="R14" s="58"/>
      <c r="S14" s="58"/>
      <c r="T14" s="59"/>
      <c r="U14" s="36"/>
      <c r="V14" s="50"/>
      <c r="W14" s="51"/>
      <c r="X14" s="36"/>
      <c r="Y14" s="50"/>
      <c r="Z14" s="51"/>
      <c r="AA14" s="225"/>
    </row>
    <row r="15" spans="1:52" s="228" customFormat="1" ht="21" customHeight="1">
      <c r="A15" s="210"/>
      <c r="B15" s="210"/>
      <c r="C15" s="222"/>
      <c r="D15" s="492"/>
      <c r="E15" s="494" t="s">
        <v>807</v>
      </c>
      <c r="F15" s="495"/>
      <c r="G15" s="308" t="s">
        <v>444</v>
      </c>
      <c r="H15" s="308" t="s">
        <v>347</v>
      </c>
      <c r="I15" s="58" t="s">
        <v>347</v>
      </c>
      <c r="J15" s="58" t="s">
        <v>347</v>
      </c>
      <c r="K15" s="58" t="s">
        <v>347</v>
      </c>
      <c r="L15" s="58" t="s">
        <v>347</v>
      </c>
      <c r="M15" s="58" t="s">
        <v>343</v>
      </c>
      <c r="N15" s="58" t="s">
        <v>347</v>
      </c>
      <c r="O15" s="58" t="s">
        <v>443</v>
      </c>
      <c r="P15" s="58" t="s">
        <v>391</v>
      </c>
      <c r="Q15" s="58"/>
      <c r="R15" s="58"/>
      <c r="S15" s="58"/>
      <c r="T15" s="59"/>
      <c r="U15" s="36"/>
      <c r="V15" s="50"/>
      <c r="W15" s="51"/>
      <c r="X15" s="36"/>
      <c r="Y15" s="50"/>
      <c r="Z15" s="51"/>
      <c r="AA15" s="210"/>
    </row>
    <row r="16" spans="1:52" s="228" customFormat="1" ht="21" customHeight="1">
      <c r="A16" s="210"/>
      <c r="B16" s="210"/>
      <c r="C16" s="222"/>
      <c r="D16" s="492"/>
      <c r="E16" s="445" t="s">
        <v>776</v>
      </c>
      <c r="F16" s="446"/>
      <c r="G16" s="308" t="s">
        <v>444</v>
      </c>
      <c r="H16" s="308" t="s">
        <v>347</v>
      </c>
      <c r="I16" s="58" t="s">
        <v>347</v>
      </c>
      <c r="J16" s="58" t="s">
        <v>347</v>
      </c>
      <c r="K16" s="58" t="s">
        <v>347</v>
      </c>
      <c r="L16" s="58" t="s">
        <v>347</v>
      </c>
      <c r="M16" s="58" t="s">
        <v>3</v>
      </c>
      <c r="N16" s="58" t="s">
        <v>347</v>
      </c>
      <c r="O16" s="58" t="s">
        <v>443</v>
      </c>
      <c r="P16" s="58" t="s">
        <v>391</v>
      </c>
      <c r="Q16" s="58"/>
      <c r="R16" s="58"/>
      <c r="S16" s="58"/>
      <c r="T16" s="59"/>
      <c r="U16" s="36"/>
      <c r="V16" s="50"/>
      <c r="W16" s="51"/>
      <c r="X16" s="36"/>
      <c r="Y16" s="50"/>
      <c r="Z16" s="51"/>
      <c r="AA16" s="210"/>
    </row>
    <row r="17" spans="1:30" s="228" customFormat="1" ht="21" customHeight="1">
      <c r="A17" s="210"/>
      <c r="B17" s="210"/>
      <c r="C17" s="222"/>
      <c r="D17" s="493"/>
      <c r="E17" s="486" t="s">
        <v>777</v>
      </c>
      <c r="F17" s="487"/>
      <c r="G17" s="308" t="s">
        <v>444</v>
      </c>
      <c r="H17" s="308" t="s">
        <v>347</v>
      </c>
      <c r="I17" s="58" t="s">
        <v>347</v>
      </c>
      <c r="J17" s="58" t="s">
        <v>347</v>
      </c>
      <c r="K17" s="58" t="s">
        <v>347</v>
      </c>
      <c r="L17" s="58" t="s">
        <v>347</v>
      </c>
      <c r="M17" s="58" t="s">
        <v>347</v>
      </c>
      <c r="N17" s="58" t="s">
        <v>347</v>
      </c>
      <c r="O17" s="58" t="s">
        <v>443</v>
      </c>
      <c r="P17" s="58" t="s">
        <v>391</v>
      </c>
      <c r="Q17" s="58"/>
      <c r="R17" s="58"/>
      <c r="S17" s="58"/>
      <c r="T17" s="59"/>
      <c r="U17" s="35" t="str">
        <f>IF(OR(SUMPRODUCT(--(U14:U16=""),--(V14:V16=""))&gt;0,COUNTIF(V14:V16,"M")&gt;0,COUNTIF(V14:V16,"X")=3),"",SUM(U14:U16))</f>
        <v/>
      </c>
      <c r="V17" s="1" t="str">
        <f>IF(AND(COUNTIF(V14:V16,"X")=3,SUM(U14:U16)=0,ISNUMBER(U17)),"",IF(COUNTIF(V14:V16,"M")&gt;0,"M",IF(AND(COUNTIF(V14:V16,V14)=3,OR(V14="X",V14="W",V14="Z")),UPPER(V14),"")))</f>
        <v/>
      </c>
      <c r="W17" s="2"/>
      <c r="X17" s="35" t="str">
        <f>IF(OR(SUMPRODUCT(--(X14:X16=""),--(Y14:Y16=""))&gt;0,COUNTIF(Y14:Y16,"M")&gt;0,COUNTIF(Y14:Y16,"X")=3),"",SUM(X14:X16))</f>
        <v/>
      </c>
      <c r="Y17" s="1" t="str">
        <f>IF(AND(COUNTIF(Y14:Y16,"X")=3,SUM(X14:X16)=0,ISNUMBER(X17)),"",IF(COUNTIF(Y14:Y16,"M")&gt;0,"M",IF(AND(COUNTIF(Y14:Y16,Y14)=3,OR(Y14="X",Y14="W",Y14="Z")),UPPER(Y14),"")))</f>
        <v/>
      </c>
      <c r="Z17" s="2"/>
      <c r="AA17" s="210"/>
    </row>
    <row r="18" spans="1:30" s="228" customFormat="1" ht="7.5" customHeight="1">
      <c r="A18" s="210"/>
      <c r="B18" s="332"/>
      <c r="C18" s="203"/>
      <c r="D18" s="333"/>
      <c r="E18" s="334"/>
      <c r="F18" s="203"/>
      <c r="G18" s="329"/>
      <c r="H18" s="329"/>
      <c r="I18" s="63"/>
      <c r="J18" s="63"/>
      <c r="K18" s="63"/>
      <c r="L18" s="63"/>
      <c r="M18" s="63"/>
      <c r="N18" s="63"/>
      <c r="O18" s="63"/>
      <c r="P18" s="55"/>
      <c r="Q18" s="55"/>
      <c r="R18" s="55"/>
      <c r="S18" s="55"/>
      <c r="T18" s="55"/>
      <c r="U18" s="203"/>
      <c r="V18" s="203"/>
      <c r="W18" s="203"/>
      <c r="X18" s="203"/>
      <c r="Y18" s="203"/>
      <c r="Z18" s="203"/>
      <c r="AA18" s="203"/>
      <c r="AB18" s="335"/>
      <c r="AC18" s="335"/>
      <c r="AD18" s="335"/>
    </row>
    <row r="19" spans="1:30" s="228" customFormat="1" ht="21" customHeight="1">
      <c r="A19" s="210"/>
      <c r="B19" s="210"/>
      <c r="C19" s="222"/>
      <c r="D19" s="488" t="s">
        <v>1018</v>
      </c>
      <c r="E19" s="494" t="s">
        <v>806</v>
      </c>
      <c r="F19" s="495"/>
      <c r="G19" s="308" t="s">
        <v>344</v>
      </c>
      <c r="H19" s="308" t="s">
        <v>347</v>
      </c>
      <c r="I19" s="58" t="s">
        <v>347</v>
      </c>
      <c r="J19" s="58" t="s">
        <v>347</v>
      </c>
      <c r="K19" s="58" t="s">
        <v>347</v>
      </c>
      <c r="L19" s="58" t="s">
        <v>347</v>
      </c>
      <c r="M19" s="58" t="s">
        <v>342</v>
      </c>
      <c r="N19" s="58" t="s">
        <v>347</v>
      </c>
      <c r="O19" s="58" t="s">
        <v>443</v>
      </c>
      <c r="P19" s="58" t="s">
        <v>391</v>
      </c>
      <c r="Q19" s="58"/>
      <c r="R19" s="58"/>
      <c r="S19" s="58"/>
      <c r="T19" s="59"/>
      <c r="U19" s="36"/>
      <c r="V19" s="50"/>
      <c r="W19" s="51"/>
      <c r="X19" s="36"/>
      <c r="Y19" s="50"/>
      <c r="Z19" s="51"/>
      <c r="AA19" s="225"/>
    </row>
    <row r="20" spans="1:30" s="228" customFormat="1" ht="21" customHeight="1">
      <c r="A20" s="210"/>
      <c r="B20" s="210"/>
      <c r="C20" s="222"/>
      <c r="D20" s="489"/>
      <c r="E20" s="494" t="s">
        <v>807</v>
      </c>
      <c r="F20" s="495"/>
      <c r="G20" s="308" t="s">
        <v>344</v>
      </c>
      <c r="H20" s="308" t="s">
        <v>347</v>
      </c>
      <c r="I20" s="58" t="s">
        <v>347</v>
      </c>
      <c r="J20" s="58" t="s">
        <v>347</v>
      </c>
      <c r="K20" s="58" t="s">
        <v>347</v>
      </c>
      <c r="L20" s="58" t="s">
        <v>347</v>
      </c>
      <c r="M20" s="58" t="s">
        <v>343</v>
      </c>
      <c r="N20" s="58" t="s">
        <v>347</v>
      </c>
      <c r="O20" s="58" t="s">
        <v>443</v>
      </c>
      <c r="P20" s="58" t="s">
        <v>391</v>
      </c>
      <c r="Q20" s="58"/>
      <c r="R20" s="58"/>
      <c r="S20" s="58"/>
      <c r="T20" s="59"/>
      <c r="U20" s="36"/>
      <c r="V20" s="50"/>
      <c r="W20" s="51"/>
      <c r="X20" s="36"/>
      <c r="Y20" s="50"/>
      <c r="Z20" s="51"/>
      <c r="AA20" s="210"/>
    </row>
    <row r="21" spans="1:30" s="228" customFormat="1" ht="21" customHeight="1">
      <c r="A21" s="210"/>
      <c r="B21" s="210"/>
      <c r="C21" s="222"/>
      <c r="D21" s="489"/>
      <c r="E21" s="445" t="s">
        <v>776</v>
      </c>
      <c r="F21" s="446"/>
      <c r="G21" s="308" t="s">
        <v>344</v>
      </c>
      <c r="H21" s="308" t="s">
        <v>347</v>
      </c>
      <c r="I21" s="58" t="s">
        <v>347</v>
      </c>
      <c r="J21" s="58" t="s">
        <v>347</v>
      </c>
      <c r="K21" s="58" t="s">
        <v>347</v>
      </c>
      <c r="L21" s="58" t="s">
        <v>347</v>
      </c>
      <c r="M21" s="58" t="s">
        <v>3</v>
      </c>
      <c r="N21" s="58" t="s">
        <v>347</v>
      </c>
      <c r="O21" s="58" t="s">
        <v>443</v>
      </c>
      <c r="P21" s="104" t="s">
        <v>391</v>
      </c>
      <c r="Q21" s="104"/>
      <c r="R21" s="104"/>
      <c r="S21" s="104"/>
      <c r="T21" s="59"/>
      <c r="U21" s="36"/>
      <c r="V21" s="50"/>
      <c r="W21" s="51"/>
      <c r="X21" s="36"/>
      <c r="Y21" s="50"/>
      <c r="Z21" s="51"/>
      <c r="AA21" s="210"/>
    </row>
    <row r="22" spans="1:30" s="228" customFormat="1" ht="21" customHeight="1">
      <c r="A22" s="210"/>
      <c r="B22" s="210"/>
      <c r="C22" s="222"/>
      <c r="D22" s="490"/>
      <c r="E22" s="486" t="s">
        <v>777</v>
      </c>
      <c r="F22" s="487"/>
      <c r="G22" s="308" t="s">
        <v>344</v>
      </c>
      <c r="H22" s="308" t="s">
        <v>347</v>
      </c>
      <c r="I22" s="58" t="s">
        <v>347</v>
      </c>
      <c r="J22" s="58" t="s">
        <v>347</v>
      </c>
      <c r="K22" s="58" t="s">
        <v>347</v>
      </c>
      <c r="L22" s="58" t="s">
        <v>347</v>
      </c>
      <c r="M22" s="58" t="s">
        <v>347</v>
      </c>
      <c r="N22" s="58" t="s">
        <v>347</v>
      </c>
      <c r="O22" s="58" t="s">
        <v>443</v>
      </c>
      <c r="P22" s="58" t="s">
        <v>391</v>
      </c>
      <c r="Q22" s="58"/>
      <c r="R22" s="58"/>
      <c r="S22" s="58"/>
      <c r="T22" s="59"/>
      <c r="U22" s="35" t="str">
        <f>IF(OR(SUMPRODUCT(--(U19:U21=""),--(V19:V21=""))&gt;0,COUNTIF(V19:V21,"M")&gt;0,COUNTIF(V19:V21,"X")=3),"",SUM(U19:U21))</f>
        <v/>
      </c>
      <c r="V22" s="1" t="str">
        <f>IF(AND(COUNTIF(V19:V21,"X")=3,SUM(U19:U21)=0,ISNUMBER(U22)),"",IF(COUNTIF(V19:V21,"M")&gt;0,"M",IF(AND(COUNTIF(V19:V21,V19)=3,OR(V19="X",V19="W",V19="Z")),UPPER(V19),"")))</f>
        <v/>
      </c>
      <c r="W22" s="2"/>
      <c r="X22" s="35" t="str">
        <f>IF(OR(SUMPRODUCT(--(X19:X21=""),--(Y19:Y21=""))&gt;0,COUNTIF(Y19:Y21,"M")&gt;0,COUNTIF(Y19:Y21,"X")=3),"",SUM(X19:X21))</f>
        <v/>
      </c>
      <c r="Y22" s="1" t="str">
        <f>IF(AND(COUNTIF(Y19:Y21,"X")=3,SUM(X19:X21)=0,ISNUMBER(X22)),"",IF(COUNTIF(Y19:Y21,"M")&gt;0,"M",IF(AND(COUNTIF(Y19:Y21,Y19)=3,OR(Y19="X",Y19="W",Y19="Z")),UPPER(Y19),"")))</f>
        <v/>
      </c>
      <c r="Z22" s="2"/>
      <c r="AA22" s="210"/>
    </row>
    <row r="23" spans="1:30" s="112" customFormat="1" ht="7.5" customHeight="1">
      <c r="A23" s="113"/>
      <c r="B23" s="113"/>
      <c r="C23" s="310"/>
      <c r="D23" s="223"/>
      <c r="E23" s="223"/>
      <c r="F23" s="336"/>
      <c r="G23" s="337"/>
      <c r="H23" s="337"/>
      <c r="I23" s="66"/>
      <c r="J23" s="66"/>
      <c r="K23" s="66"/>
      <c r="L23" s="66"/>
      <c r="M23" s="66"/>
      <c r="N23" s="66"/>
      <c r="O23" s="66"/>
      <c r="P23" s="65"/>
      <c r="Q23" s="65"/>
      <c r="R23" s="65"/>
      <c r="S23" s="65"/>
      <c r="T23" s="65"/>
      <c r="U23" s="229"/>
      <c r="V23" s="225"/>
      <c r="W23" s="226"/>
      <c r="X23" s="229"/>
      <c r="Y23" s="225"/>
      <c r="Z23" s="226"/>
      <c r="AA23" s="225"/>
      <c r="AB23" s="276"/>
      <c r="AD23" s="323"/>
    </row>
    <row r="24" spans="1:30" s="228" customFormat="1" ht="21" customHeight="1">
      <c r="A24" s="210"/>
      <c r="B24" s="210"/>
      <c r="C24" s="222"/>
      <c r="D24" s="491" t="s">
        <v>827</v>
      </c>
      <c r="E24" s="494" t="s">
        <v>806</v>
      </c>
      <c r="F24" s="495"/>
      <c r="G24" s="308" t="s">
        <v>345</v>
      </c>
      <c r="H24" s="308" t="s">
        <v>347</v>
      </c>
      <c r="I24" s="58" t="s">
        <v>347</v>
      </c>
      <c r="J24" s="58" t="s">
        <v>347</v>
      </c>
      <c r="K24" s="58" t="s">
        <v>347</v>
      </c>
      <c r="L24" s="58" t="s">
        <v>347</v>
      </c>
      <c r="M24" s="58" t="s">
        <v>342</v>
      </c>
      <c r="N24" s="58" t="s">
        <v>347</v>
      </c>
      <c r="O24" s="58" t="s">
        <v>443</v>
      </c>
      <c r="P24" s="58" t="s">
        <v>391</v>
      </c>
      <c r="Q24" s="58"/>
      <c r="R24" s="58"/>
      <c r="S24" s="58"/>
      <c r="T24" s="59"/>
      <c r="U24" s="36"/>
      <c r="V24" s="50"/>
      <c r="W24" s="51"/>
      <c r="X24" s="36"/>
      <c r="Y24" s="50"/>
      <c r="Z24" s="51"/>
      <c r="AA24" s="225"/>
    </row>
    <row r="25" spans="1:30" s="228" customFormat="1" ht="21" customHeight="1">
      <c r="A25" s="210"/>
      <c r="B25" s="210"/>
      <c r="C25" s="222"/>
      <c r="D25" s="492"/>
      <c r="E25" s="494" t="s">
        <v>807</v>
      </c>
      <c r="F25" s="495"/>
      <c r="G25" s="308" t="s">
        <v>345</v>
      </c>
      <c r="H25" s="308" t="s">
        <v>347</v>
      </c>
      <c r="I25" s="58" t="s">
        <v>347</v>
      </c>
      <c r="J25" s="58" t="s">
        <v>347</v>
      </c>
      <c r="K25" s="58" t="s">
        <v>347</v>
      </c>
      <c r="L25" s="58" t="s">
        <v>347</v>
      </c>
      <c r="M25" s="58" t="s">
        <v>343</v>
      </c>
      <c r="N25" s="58" t="s">
        <v>347</v>
      </c>
      <c r="O25" s="58" t="s">
        <v>443</v>
      </c>
      <c r="P25" s="58" t="s">
        <v>391</v>
      </c>
      <c r="Q25" s="58"/>
      <c r="R25" s="58"/>
      <c r="S25" s="58"/>
      <c r="T25" s="59"/>
      <c r="U25" s="36"/>
      <c r="V25" s="50"/>
      <c r="W25" s="51"/>
      <c r="X25" s="36"/>
      <c r="Y25" s="50"/>
      <c r="Z25" s="51"/>
      <c r="AA25" s="210"/>
    </row>
    <row r="26" spans="1:30" s="228" customFormat="1" ht="21" customHeight="1">
      <c r="A26" s="210"/>
      <c r="B26" s="210"/>
      <c r="C26" s="222"/>
      <c r="D26" s="492"/>
      <c r="E26" s="445" t="s">
        <v>776</v>
      </c>
      <c r="F26" s="446"/>
      <c r="G26" s="308" t="s">
        <v>345</v>
      </c>
      <c r="H26" s="308" t="s">
        <v>347</v>
      </c>
      <c r="I26" s="58" t="s">
        <v>347</v>
      </c>
      <c r="J26" s="58" t="s">
        <v>347</v>
      </c>
      <c r="K26" s="58" t="s">
        <v>347</v>
      </c>
      <c r="L26" s="58" t="s">
        <v>347</v>
      </c>
      <c r="M26" s="58" t="s">
        <v>3</v>
      </c>
      <c r="N26" s="58" t="s">
        <v>347</v>
      </c>
      <c r="O26" s="58" t="s">
        <v>443</v>
      </c>
      <c r="P26" s="104" t="s">
        <v>391</v>
      </c>
      <c r="Q26" s="104"/>
      <c r="R26" s="104"/>
      <c r="S26" s="104"/>
      <c r="T26" s="59"/>
      <c r="U26" s="36"/>
      <c r="V26" s="50"/>
      <c r="W26" s="51"/>
      <c r="X26" s="36"/>
      <c r="Y26" s="50"/>
      <c r="Z26" s="51"/>
      <c r="AA26" s="210"/>
    </row>
    <row r="27" spans="1:30" s="228" customFormat="1" ht="21" customHeight="1">
      <c r="A27" s="210"/>
      <c r="B27" s="210"/>
      <c r="C27" s="222"/>
      <c r="D27" s="493"/>
      <c r="E27" s="486" t="s">
        <v>777</v>
      </c>
      <c r="F27" s="487"/>
      <c r="G27" s="308" t="s">
        <v>345</v>
      </c>
      <c r="H27" s="308" t="s">
        <v>347</v>
      </c>
      <c r="I27" s="58" t="s">
        <v>347</v>
      </c>
      <c r="J27" s="58" t="s">
        <v>347</v>
      </c>
      <c r="K27" s="58" t="s">
        <v>347</v>
      </c>
      <c r="L27" s="58" t="s">
        <v>347</v>
      </c>
      <c r="M27" s="58" t="s">
        <v>347</v>
      </c>
      <c r="N27" s="58" t="s">
        <v>347</v>
      </c>
      <c r="O27" s="58" t="s">
        <v>443</v>
      </c>
      <c r="P27" s="58" t="s">
        <v>391</v>
      </c>
      <c r="Q27" s="58"/>
      <c r="R27" s="58"/>
      <c r="S27" s="58"/>
      <c r="T27" s="59"/>
      <c r="U27" s="35" t="str">
        <f>IF(OR(SUMPRODUCT(--(U24:U26=""),--(V24:V26=""))&gt;0,COUNTIF(V24:V26,"M")&gt;0,COUNTIF(V24:V26,"X")=3),"",SUM(U24:U26))</f>
        <v/>
      </c>
      <c r="V27" s="1" t="str">
        <f>IF(AND(COUNTIF(V24:V26,"X")=3,SUM(U24:U26)=0,ISNUMBER(U27)),"",IF(COUNTIF(V24:V26,"M")&gt;0,"M",IF(AND(COUNTIF(V24:V26,V24)=3,OR(V24="X",V24="W",V24="Z")),UPPER(V24),"")))</f>
        <v/>
      </c>
      <c r="W27" s="2"/>
      <c r="X27" s="35" t="str">
        <f>IF(OR(SUMPRODUCT(--(X24:X26=""),--(Y24:Y26=""))&gt;0,COUNTIF(Y24:Y26,"M")&gt;0,COUNTIF(Y24:Y26,"X")=3),"",SUM(X24:X26))</f>
        <v/>
      </c>
      <c r="Y27" s="1" t="str">
        <f>IF(AND(COUNTIF(Y24:Y26,"X")=3,SUM(X24:X26)=0,ISNUMBER(X27)),"",IF(COUNTIF(Y24:Y26,"M")&gt;0,"M",IF(AND(COUNTIF(Y24:Y26,Y24)=3,OR(Y24="X",Y24="W",Y24="Z")),UPPER(Y24),"")))</f>
        <v/>
      </c>
      <c r="Z27" s="2"/>
      <c r="AA27" s="210"/>
    </row>
    <row r="28" spans="1:30" s="228" customFormat="1" ht="7.5" customHeight="1">
      <c r="A28" s="210"/>
      <c r="B28" s="210"/>
      <c r="C28" s="222"/>
      <c r="D28" s="338"/>
      <c r="E28" s="339"/>
      <c r="F28" s="339"/>
      <c r="G28" s="340"/>
      <c r="H28" s="340"/>
      <c r="I28" s="67"/>
      <c r="J28" s="67"/>
      <c r="K28" s="67"/>
      <c r="L28" s="67"/>
      <c r="M28" s="67"/>
      <c r="N28" s="67"/>
      <c r="O28" s="67"/>
      <c r="P28" s="68"/>
      <c r="Q28" s="68"/>
      <c r="R28" s="68"/>
      <c r="S28" s="68"/>
      <c r="T28" s="68"/>
      <c r="U28" s="203"/>
      <c r="V28" s="203"/>
      <c r="W28" s="203"/>
      <c r="X28" s="203"/>
      <c r="Y28" s="203"/>
      <c r="Z28" s="203"/>
      <c r="AA28" s="203"/>
    </row>
    <row r="29" spans="1:30" s="228" customFormat="1" ht="21" customHeight="1">
      <c r="A29" s="210"/>
      <c r="B29" s="210"/>
      <c r="C29" s="222"/>
      <c r="D29" s="491" t="s">
        <v>1019</v>
      </c>
      <c r="E29" s="496" t="s">
        <v>806</v>
      </c>
      <c r="F29" s="497"/>
      <c r="G29" s="308" t="s">
        <v>393</v>
      </c>
      <c r="H29" s="308" t="s">
        <v>347</v>
      </c>
      <c r="I29" s="58" t="s">
        <v>347</v>
      </c>
      <c r="J29" s="58" t="s">
        <v>347</v>
      </c>
      <c r="K29" s="58" t="s">
        <v>347</v>
      </c>
      <c r="L29" s="58" t="s">
        <v>342</v>
      </c>
      <c r="M29" s="58" t="s">
        <v>347</v>
      </c>
      <c r="N29" s="58" t="s">
        <v>347</v>
      </c>
      <c r="O29" s="58" t="s">
        <v>443</v>
      </c>
      <c r="P29" s="58" t="s">
        <v>391</v>
      </c>
      <c r="Q29" s="58"/>
      <c r="R29" s="58"/>
      <c r="S29" s="58"/>
      <c r="T29" s="59"/>
      <c r="U29" s="36"/>
      <c r="V29" s="50"/>
      <c r="W29" s="51"/>
      <c r="X29" s="36"/>
      <c r="Y29" s="50"/>
      <c r="Z29" s="51"/>
      <c r="AA29" s="203"/>
    </row>
    <row r="30" spans="1:30" s="228" customFormat="1" ht="21" customHeight="1">
      <c r="A30" s="210"/>
      <c r="B30" s="210"/>
      <c r="C30" s="222"/>
      <c r="D30" s="492"/>
      <c r="E30" s="496" t="s">
        <v>807</v>
      </c>
      <c r="F30" s="497"/>
      <c r="G30" s="308" t="s">
        <v>393</v>
      </c>
      <c r="H30" s="308" t="s">
        <v>347</v>
      </c>
      <c r="I30" s="58" t="s">
        <v>347</v>
      </c>
      <c r="J30" s="58" t="s">
        <v>347</v>
      </c>
      <c r="K30" s="58" t="s">
        <v>347</v>
      </c>
      <c r="L30" s="58" t="s">
        <v>343</v>
      </c>
      <c r="M30" s="58" t="s">
        <v>347</v>
      </c>
      <c r="N30" s="58" t="s">
        <v>347</v>
      </c>
      <c r="O30" s="58" t="s">
        <v>443</v>
      </c>
      <c r="P30" s="58" t="s">
        <v>391</v>
      </c>
      <c r="Q30" s="58"/>
      <c r="R30" s="58"/>
      <c r="S30" s="58"/>
      <c r="T30" s="59"/>
      <c r="U30" s="36"/>
      <c r="V30" s="50"/>
      <c r="W30" s="51"/>
      <c r="X30" s="36"/>
      <c r="Y30" s="50"/>
      <c r="Z30" s="51"/>
      <c r="AA30" s="203"/>
    </row>
    <row r="31" spans="1:30" s="228" customFormat="1" ht="21" customHeight="1">
      <c r="A31" s="210"/>
      <c r="B31" s="210"/>
      <c r="C31" s="222"/>
      <c r="D31" s="492"/>
      <c r="E31" s="496" t="s">
        <v>808</v>
      </c>
      <c r="F31" s="497"/>
      <c r="G31" s="308" t="s">
        <v>393</v>
      </c>
      <c r="H31" s="308" t="s">
        <v>347</v>
      </c>
      <c r="I31" s="58" t="s">
        <v>347</v>
      </c>
      <c r="J31" s="58" t="s">
        <v>347</v>
      </c>
      <c r="K31" s="58" t="s">
        <v>347</v>
      </c>
      <c r="L31" s="58" t="s">
        <v>376</v>
      </c>
      <c r="M31" s="58" t="s">
        <v>347</v>
      </c>
      <c r="N31" s="58" t="s">
        <v>347</v>
      </c>
      <c r="O31" s="58" t="s">
        <v>443</v>
      </c>
      <c r="P31" s="58" t="s">
        <v>391</v>
      </c>
      <c r="Q31" s="58"/>
      <c r="R31" s="58"/>
      <c r="S31" s="58"/>
      <c r="T31" s="59"/>
      <c r="U31" s="36"/>
      <c r="V31" s="50"/>
      <c r="W31" s="51"/>
      <c r="X31" s="36"/>
      <c r="Y31" s="50"/>
      <c r="Z31" s="51"/>
      <c r="AA31" s="203"/>
    </row>
    <row r="32" spans="1:30" s="228" customFormat="1" ht="21" customHeight="1">
      <c r="A32" s="210"/>
      <c r="B32" s="210"/>
      <c r="C32" s="222"/>
      <c r="D32" s="492"/>
      <c r="E32" s="445" t="s">
        <v>776</v>
      </c>
      <c r="F32" s="446"/>
      <c r="G32" s="308" t="s">
        <v>393</v>
      </c>
      <c r="H32" s="308" t="s">
        <v>347</v>
      </c>
      <c r="I32" s="58" t="s">
        <v>347</v>
      </c>
      <c r="J32" s="58" t="s">
        <v>347</v>
      </c>
      <c r="K32" s="58" t="s">
        <v>347</v>
      </c>
      <c r="L32" s="58" t="s">
        <v>3</v>
      </c>
      <c r="M32" s="58" t="s">
        <v>347</v>
      </c>
      <c r="N32" s="58" t="s">
        <v>347</v>
      </c>
      <c r="O32" s="58" t="s">
        <v>443</v>
      </c>
      <c r="P32" s="104" t="s">
        <v>391</v>
      </c>
      <c r="Q32" s="104"/>
      <c r="R32" s="104"/>
      <c r="S32" s="104"/>
      <c r="T32" s="59"/>
      <c r="U32" s="36"/>
      <c r="V32" s="50"/>
      <c r="W32" s="51"/>
      <c r="X32" s="36"/>
      <c r="Y32" s="50"/>
      <c r="Z32" s="51"/>
      <c r="AA32" s="210"/>
    </row>
    <row r="33" spans="1:32" s="228" customFormat="1" ht="21" customHeight="1">
      <c r="A33" s="210"/>
      <c r="B33" s="210"/>
      <c r="C33" s="222"/>
      <c r="D33" s="492"/>
      <c r="E33" s="486" t="s">
        <v>777</v>
      </c>
      <c r="F33" s="487"/>
      <c r="G33" s="308" t="s">
        <v>393</v>
      </c>
      <c r="H33" s="308" t="s">
        <v>347</v>
      </c>
      <c r="I33" s="58" t="s">
        <v>347</v>
      </c>
      <c r="J33" s="58" t="s">
        <v>347</v>
      </c>
      <c r="K33" s="58" t="s">
        <v>347</v>
      </c>
      <c r="L33" s="58" t="s">
        <v>347</v>
      </c>
      <c r="M33" s="58" t="s">
        <v>347</v>
      </c>
      <c r="N33" s="58" t="s">
        <v>347</v>
      </c>
      <c r="O33" s="58" t="s">
        <v>443</v>
      </c>
      <c r="P33" s="58" t="s">
        <v>391</v>
      </c>
      <c r="Q33" s="58"/>
      <c r="R33" s="58"/>
      <c r="S33" s="58"/>
      <c r="T33" s="59"/>
      <c r="U33" s="35" t="str">
        <f>IF(OR(SUMPRODUCT(--(U29:U32=""),--(V29:V32=""))&gt;0,COUNTIF(V29:V32,"M")&gt;0,COUNTIF(V29:V32,"X")=4),"",SUM(U29:U32))</f>
        <v/>
      </c>
      <c r="V33" s="1" t="str">
        <f>IF(AND(COUNTIF(V29:V32,"X")=4,SUM(U29:U32)=0,ISNUMBER(U33)),"",IF(COUNTIF(V29:V32,"M")&gt;0,"M",IF(AND(COUNTIF(V29:V32,V29)=4,OR(V29="X",V29="W",V29="Z")),UPPER(V29),"")))</f>
        <v/>
      </c>
      <c r="W33" s="2"/>
      <c r="X33" s="35" t="str">
        <f>IF(OR(SUMPRODUCT(--(X29:X32=""),--(Y29:Y32=""))&gt;0,COUNTIF(Y29:Y32,"M")&gt;0,COUNTIF(Y29:Y32,"X")=4),"",SUM(X29:X32))</f>
        <v/>
      </c>
      <c r="Y33" s="1" t="str">
        <f>IF(AND(COUNTIF(Y29:Y32,"X")=4,SUM(X29:X32)=0,ISNUMBER(X33)),"",IF(COUNTIF(Y29:Y32,"M")&gt;0,"M",IF(AND(COUNTIF(Y29:Y32,Y29)=4,OR(Y29="X",Y29="W",Y29="Z")),UPPER(Y29),"")))</f>
        <v/>
      </c>
      <c r="Z33" s="2"/>
      <c r="AA33" s="203"/>
    </row>
    <row r="34" spans="1:32" s="112" customFormat="1" ht="21" customHeight="1">
      <c r="A34" s="113"/>
      <c r="B34" s="113"/>
      <c r="C34" s="310"/>
      <c r="D34" s="223"/>
      <c r="E34" s="223"/>
      <c r="F34" s="336"/>
      <c r="G34" s="336"/>
      <c r="H34" s="336"/>
      <c r="I34" s="336"/>
      <c r="J34" s="336"/>
      <c r="K34" s="336"/>
      <c r="L34" s="336"/>
      <c r="M34" s="336"/>
      <c r="N34" s="336"/>
      <c r="O34" s="336"/>
      <c r="P34" s="336"/>
      <c r="Q34" s="336"/>
      <c r="R34" s="336"/>
      <c r="S34" s="336"/>
      <c r="T34" s="336"/>
      <c r="U34" s="229"/>
      <c r="V34" s="225"/>
      <c r="W34" s="226"/>
      <c r="X34" s="229"/>
      <c r="Y34" s="225"/>
      <c r="Z34" s="226"/>
      <c r="AA34" s="226"/>
      <c r="AB34" s="274"/>
      <c r="AC34" s="275"/>
      <c r="AD34" s="276"/>
      <c r="AF34" s="323"/>
    </row>
    <row r="35" spans="1:32" s="112" customFormat="1" ht="15" hidden="1" customHeight="1">
      <c r="C35" s="314"/>
      <c r="D35" s="273"/>
      <c r="E35" s="273"/>
      <c r="F35" s="315"/>
      <c r="G35" s="315"/>
      <c r="H35" s="315"/>
      <c r="I35" s="315"/>
      <c r="J35" s="315"/>
      <c r="K35" s="315"/>
      <c r="L35" s="315"/>
      <c r="M35" s="315"/>
      <c r="N35" s="315"/>
      <c r="O35" s="315"/>
      <c r="P35" s="315"/>
      <c r="Q35" s="315"/>
      <c r="R35" s="315"/>
      <c r="S35" s="315"/>
      <c r="T35" s="315"/>
      <c r="U35" s="274"/>
      <c r="V35" s="275"/>
      <c r="W35" s="276"/>
      <c r="X35" s="274"/>
      <c r="Y35" s="275"/>
      <c r="Z35" s="276"/>
      <c r="AA35" s="276"/>
      <c r="AB35" s="274"/>
      <c r="AC35" s="275"/>
      <c r="AD35" s="276"/>
      <c r="AF35" s="323"/>
    </row>
    <row r="36" spans="1:32" s="112" customFormat="1" ht="15" hidden="1" customHeight="1">
      <c r="C36" s="314"/>
      <c r="D36" s="273"/>
      <c r="E36" s="273"/>
      <c r="F36" s="315"/>
      <c r="G36" s="315"/>
      <c r="H36" s="315"/>
      <c r="I36" s="315"/>
      <c r="J36" s="315"/>
      <c r="K36" s="315"/>
      <c r="L36" s="315"/>
      <c r="M36" s="315"/>
      <c r="N36" s="315"/>
      <c r="O36" s="315"/>
      <c r="P36" s="315"/>
      <c r="Q36" s="315"/>
      <c r="R36" s="315"/>
      <c r="S36" s="315"/>
      <c r="T36" s="315"/>
      <c r="U36" s="274"/>
      <c r="V36" s="275"/>
      <c r="W36" s="276"/>
      <c r="X36" s="274"/>
      <c r="Y36" s="275"/>
      <c r="Z36" s="276"/>
      <c r="AA36" s="276"/>
      <c r="AB36" s="274"/>
      <c r="AC36" s="275"/>
      <c r="AD36" s="276"/>
      <c r="AF36" s="323"/>
    </row>
    <row r="37" spans="1:32" s="112" customFormat="1" ht="15" hidden="1" customHeight="1">
      <c r="C37" s="314"/>
      <c r="D37" s="273"/>
      <c r="E37" s="273"/>
      <c r="F37" s="315"/>
      <c r="G37" s="315"/>
      <c r="H37" s="315"/>
      <c r="I37" s="315"/>
      <c r="J37" s="315"/>
      <c r="K37" s="315"/>
      <c r="L37" s="315"/>
      <c r="M37" s="315"/>
      <c r="N37" s="315"/>
      <c r="O37" s="315"/>
      <c r="P37" s="315"/>
      <c r="Q37" s="315"/>
      <c r="R37" s="315"/>
      <c r="S37" s="315"/>
      <c r="T37" s="315"/>
      <c r="U37" s="274"/>
      <c r="V37" s="275"/>
      <c r="W37" s="276"/>
      <c r="X37" s="274"/>
      <c r="Y37" s="275"/>
      <c r="Z37" s="276"/>
      <c r="AA37" s="276"/>
      <c r="AB37" s="274"/>
      <c r="AC37" s="275"/>
      <c r="AD37" s="276"/>
      <c r="AF37" s="323"/>
    </row>
    <row r="38" spans="1:32" s="112" customFormat="1" ht="15" hidden="1" customHeight="1">
      <c r="C38" s="314"/>
      <c r="D38" s="273"/>
      <c r="E38" s="273"/>
      <c r="F38" s="315"/>
      <c r="G38" s="315"/>
      <c r="H38" s="315"/>
      <c r="I38" s="315"/>
      <c r="J38" s="315"/>
      <c r="K38" s="315"/>
      <c r="L38" s="315"/>
      <c r="M38" s="315"/>
      <c r="N38" s="315"/>
      <c r="O38" s="315"/>
      <c r="P38" s="315"/>
      <c r="Q38" s="315"/>
      <c r="R38" s="315"/>
      <c r="S38" s="315"/>
      <c r="T38" s="315"/>
      <c r="U38" s="274"/>
      <c r="V38" s="275"/>
      <c r="W38" s="276"/>
      <c r="X38" s="274"/>
      <c r="Y38" s="275"/>
      <c r="Z38" s="276"/>
      <c r="AA38" s="276"/>
      <c r="AB38" s="274"/>
      <c r="AC38" s="275"/>
      <c r="AD38" s="276"/>
      <c r="AF38" s="323"/>
    </row>
    <row r="39" spans="1:32" s="112" customFormat="1" ht="15" hidden="1" customHeight="1">
      <c r="C39" s="314"/>
      <c r="D39" s="273"/>
      <c r="E39" s="273"/>
      <c r="F39" s="315"/>
      <c r="G39" s="315"/>
      <c r="H39" s="315"/>
      <c r="I39" s="315"/>
      <c r="J39" s="315"/>
      <c r="K39" s="315"/>
      <c r="L39" s="315"/>
      <c r="M39" s="315"/>
      <c r="N39" s="315"/>
      <c r="O39" s="315"/>
      <c r="P39" s="315"/>
      <c r="Q39" s="315"/>
      <c r="R39" s="315"/>
      <c r="S39" s="315"/>
      <c r="T39" s="315"/>
      <c r="U39" s="274"/>
      <c r="V39" s="275"/>
      <c r="W39" s="276"/>
      <c r="X39" s="274"/>
      <c r="Y39" s="275"/>
      <c r="Z39" s="276"/>
      <c r="AA39" s="276"/>
      <c r="AB39" s="274"/>
      <c r="AC39" s="275"/>
      <c r="AD39" s="276"/>
      <c r="AF39" s="323"/>
    </row>
    <row r="40" spans="1:32" s="112" customFormat="1" ht="15" hidden="1" customHeight="1">
      <c r="C40" s="314"/>
      <c r="D40" s="273"/>
      <c r="E40" s="273"/>
      <c r="F40" s="315"/>
      <c r="G40" s="315"/>
      <c r="H40" s="315"/>
      <c r="I40" s="315"/>
      <c r="J40" s="315"/>
      <c r="K40" s="315"/>
      <c r="L40" s="315"/>
      <c r="M40" s="315"/>
      <c r="N40" s="315"/>
      <c r="O40" s="315"/>
      <c r="P40" s="315"/>
      <c r="Q40" s="315"/>
      <c r="R40" s="315"/>
      <c r="S40" s="315"/>
      <c r="T40" s="315"/>
      <c r="U40" s="236">
        <f>SUMPRODUCT(--(U9:U33=0),--(U9:U33&lt;&gt;""),--(V9:V33="Z"))+SUMPRODUCT(--(U9:U33=0),--(U9:U33&lt;&gt;""),--(V9:V33=""))+SUMPRODUCT(--(U9:U33&gt;0),--(V9:V33="W"))+SUMPRODUCT(--(U9:U33&gt;0), --(U9:U33&lt;&gt;""),--(V9:V33=""))+SUMPRODUCT(--(U9:U33=""),--(V9:V33="Z"))</f>
        <v>0</v>
      </c>
      <c r="V40" s="237"/>
      <c r="W40" s="238"/>
      <c r="X40" s="236">
        <f>SUMPRODUCT(--(X9:X33=0),--(X9:X33&lt;&gt;""),--(Y9:Y33="Z"))+SUMPRODUCT(--(X9:X33=0),--(X9:X33&lt;&gt;""),--(Y9:Y33=""))+SUMPRODUCT(--(X9:X33&gt;0),--(Y9:Y33="W"))+SUMPRODUCT(--(X9:X33&gt;0), --(X9:X33&lt;&gt;""),--(Y9:Y33=""))+SUMPRODUCT(--(X9:X33=""),--(Y9:Y33="Z"))</f>
        <v>0</v>
      </c>
      <c r="Y40" s="237"/>
      <c r="Z40" s="238"/>
      <c r="AA40" s="276"/>
      <c r="AB40" s="274"/>
      <c r="AC40" s="275"/>
      <c r="AD40" s="276"/>
      <c r="AF40" s="323"/>
    </row>
    <row r="41" spans="1:32" s="112" customFormat="1" ht="15" hidden="1" customHeight="1">
      <c r="C41" s="314"/>
      <c r="D41" s="273"/>
      <c r="E41" s="273"/>
      <c r="F41" s="315"/>
      <c r="G41" s="315"/>
      <c r="H41" s="315"/>
      <c r="I41" s="315"/>
      <c r="J41" s="315"/>
      <c r="K41" s="315"/>
      <c r="L41" s="315"/>
      <c r="M41" s="315"/>
      <c r="N41" s="315"/>
      <c r="O41" s="315"/>
      <c r="P41" s="315"/>
      <c r="Q41" s="315"/>
      <c r="R41" s="315"/>
      <c r="S41" s="315"/>
      <c r="T41" s="315"/>
      <c r="X41" s="274"/>
      <c r="Y41" s="275"/>
      <c r="Z41" s="276"/>
      <c r="AA41" s="276"/>
      <c r="AB41" s="274"/>
      <c r="AC41" s="275"/>
      <c r="AD41" s="276"/>
      <c r="AF41" s="323"/>
    </row>
    <row r="42" spans="1:32" s="112" customFormat="1" ht="15" hidden="1" customHeight="1">
      <c r="C42" s="314"/>
      <c r="D42" s="273"/>
      <c r="E42" s="273"/>
      <c r="F42" s="315"/>
      <c r="G42" s="315"/>
      <c r="H42" s="315"/>
      <c r="I42" s="315"/>
      <c r="J42" s="315"/>
      <c r="K42" s="315"/>
      <c r="L42" s="315"/>
      <c r="M42" s="315"/>
      <c r="N42" s="315"/>
      <c r="O42" s="315"/>
      <c r="P42" s="315"/>
      <c r="Q42" s="315"/>
      <c r="R42" s="315"/>
      <c r="S42" s="315"/>
      <c r="T42" s="315"/>
      <c r="U42" s="274"/>
      <c r="V42" s="275"/>
      <c r="W42" s="276"/>
      <c r="X42" s="274"/>
      <c r="Y42" s="275"/>
      <c r="Z42" s="276"/>
      <c r="AA42" s="276"/>
      <c r="AB42" s="274"/>
      <c r="AC42" s="275"/>
      <c r="AD42" s="276"/>
      <c r="AF42" s="323"/>
    </row>
    <row r="43" spans="1:32" s="112" customFormat="1" ht="15" hidden="1" customHeight="1">
      <c r="C43" s="314"/>
      <c r="D43" s="273"/>
      <c r="E43" s="273"/>
      <c r="F43" s="315"/>
      <c r="G43" s="315"/>
      <c r="H43" s="315"/>
      <c r="I43" s="315"/>
      <c r="J43" s="315"/>
      <c r="K43" s="315"/>
      <c r="L43" s="315"/>
      <c r="M43" s="315"/>
      <c r="N43" s="315"/>
      <c r="O43" s="315"/>
      <c r="P43" s="315"/>
      <c r="Q43" s="315"/>
      <c r="R43" s="315"/>
      <c r="S43" s="315"/>
      <c r="T43" s="315"/>
      <c r="U43" s="274"/>
      <c r="V43" s="275"/>
      <c r="W43" s="276"/>
      <c r="X43" s="274"/>
      <c r="Y43" s="275"/>
      <c r="Z43" s="276"/>
      <c r="AA43" s="276"/>
      <c r="AB43" s="274"/>
      <c r="AC43" s="275"/>
      <c r="AD43" s="276"/>
    </row>
    <row r="44" spans="1:32" s="112" customFormat="1" ht="15" hidden="1" customHeight="1">
      <c r="C44" s="314"/>
      <c r="D44" s="273"/>
      <c r="E44" s="273"/>
      <c r="F44" s="315"/>
      <c r="G44" s="315"/>
      <c r="H44" s="315"/>
      <c r="I44" s="315"/>
      <c r="J44" s="315"/>
      <c r="K44" s="315"/>
      <c r="L44" s="315"/>
      <c r="M44" s="315"/>
      <c r="N44" s="315"/>
      <c r="O44" s="315"/>
      <c r="P44" s="315"/>
      <c r="Q44" s="315"/>
      <c r="R44" s="315"/>
      <c r="S44" s="315"/>
      <c r="T44" s="315"/>
      <c r="U44" s="278"/>
      <c r="V44" s="279"/>
      <c r="W44" s="280"/>
      <c r="X44" s="278"/>
      <c r="Y44" s="279"/>
      <c r="Z44" s="280"/>
      <c r="AA44" s="280"/>
      <c r="AB44" s="274"/>
      <c r="AC44" s="275"/>
      <c r="AD44" s="276"/>
    </row>
    <row r="45" spans="1:32" s="112" customFormat="1" ht="15" hidden="1" customHeight="1">
      <c r="C45" s="314"/>
      <c r="D45" s="273"/>
      <c r="E45" s="273"/>
      <c r="F45" s="315"/>
      <c r="G45" s="315"/>
      <c r="H45" s="315"/>
      <c r="I45" s="315"/>
      <c r="J45" s="315"/>
      <c r="K45" s="315"/>
      <c r="L45" s="315"/>
      <c r="M45" s="315"/>
      <c r="N45" s="315"/>
      <c r="O45" s="315"/>
      <c r="P45" s="315"/>
      <c r="Q45" s="315"/>
      <c r="R45" s="315"/>
      <c r="S45" s="315"/>
      <c r="T45" s="315"/>
      <c r="U45" s="278"/>
      <c r="V45" s="279"/>
      <c r="W45" s="280"/>
      <c r="X45" s="278"/>
      <c r="Y45" s="279"/>
      <c r="Z45" s="280"/>
      <c r="AA45" s="280"/>
      <c r="AB45" s="274"/>
      <c r="AC45" s="275"/>
      <c r="AD45" s="276"/>
    </row>
  </sheetData>
  <sheetProtection algorithmName="SHA-512" hashValue="ZDbZAk73GUPQfKb6kDSbwpYU598jRiGSvfFPO4OGSOAVge1XO9Ce2oQXDRUOCo0tJRjrP3Oh19T51yGD2I1Rbw==" saltValue="bljXigM+hEpyKnqKcgQWvQ==" spinCount="100000" sheet="1" formatCells="0" formatColumns="0" formatRows="0" insertColumns="0" insertRows="0" insertHyperlinks="0" deleteColumns="0" deleteRows="0" sort="0" autoFilter="0" pivotTables="0"/>
  <mergeCells count="35">
    <mergeCell ref="D1:Z1"/>
    <mergeCell ref="U5:W5"/>
    <mergeCell ref="D2:Z2"/>
    <mergeCell ref="X5:Z5"/>
    <mergeCell ref="D14:D17"/>
    <mergeCell ref="U4:Z4"/>
    <mergeCell ref="E15:F15"/>
    <mergeCell ref="E17:F17"/>
    <mergeCell ref="E9:F9"/>
    <mergeCell ref="E10:F10"/>
    <mergeCell ref="E16:F16"/>
    <mergeCell ref="X7:Z7"/>
    <mergeCell ref="U8:W8"/>
    <mergeCell ref="X8:Z8"/>
    <mergeCell ref="E11:F11"/>
    <mergeCell ref="U7:W7"/>
    <mergeCell ref="D29:D33"/>
    <mergeCell ref="E33:F33"/>
    <mergeCell ref="E29:F29"/>
    <mergeCell ref="E30:F30"/>
    <mergeCell ref="E25:F25"/>
    <mergeCell ref="E31:F31"/>
    <mergeCell ref="D24:D27"/>
    <mergeCell ref="E32:F32"/>
    <mergeCell ref="E27:F27"/>
    <mergeCell ref="E24:F24"/>
    <mergeCell ref="D19:D22"/>
    <mergeCell ref="E26:F26"/>
    <mergeCell ref="E21:F21"/>
    <mergeCell ref="D9:D12"/>
    <mergeCell ref="E19:F19"/>
    <mergeCell ref="E12:F12"/>
    <mergeCell ref="E14:F14"/>
    <mergeCell ref="E20:F20"/>
    <mergeCell ref="E22:F22"/>
  </mergeCells>
  <conditionalFormatting sqref="U9:U12 U14:U17 U19:U22 U24:U27 U29:U33 X9:X12 X14:X17 X19:X22 X24:X27 X29:X33">
    <cfRule type="expression" dxfId="294" priority="3">
      <formula xml:space="preserve"> OR(AND(U9=0,U9&lt;&gt;"",V9&lt;&gt;"Z",V9&lt;&gt;""),AND(U9&gt;0,U9&lt;&gt;"",V9&lt;&gt;"W",V9&lt;&gt;""),AND(U9="", V9="W"))</formula>
    </cfRule>
  </conditionalFormatting>
  <conditionalFormatting sqref="V9:V12 V14:V17 V19:V22 V24:V27 V29:V33 Y9:Y12 Y14:Y17 Y19:Y22 Y24:Y27 Y29:Y33">
    <cfRule type="expression" dxfId="293" priority="2">
      <formula xml:space="preserve"> OR(AND(U9=0,U9&lt;&gt;"",V9&lt;&gt;"Z",V9&lt;&gt;""),AND(U9&gt;0,U9&lt;&gt;"",V9&lt;&gt;"W",V9&lt;&gt;""),AND(U9="", V9="W"))</formula>
    </cfRule>
  </conditionalFormatting>
  <conditionalFormatting sqref="W9:W12 W14:W17 W19:W22 W24:W27 W29:W33 Z9:Z12 Z14:Z17 Z19:Z22 Z24:Z27 Z29:Z33">
    <cfRule type="expression" dxfId="292" priority="1">
      <formula xml:space="preserve"> AND(OR(V9="X",V9="W"),W9="")</formula>
    </cfRule>
  </conditionalFormatting>
  <conditionalFormatting sqref="U12 X12 U17 X17 U22 X22 U27 X27">
    <cfRule type="expression" dxfId="291" priority="5">
      <formula>OR(COUNTIF(V9:V11,"M")=3,COUNTIF(V9:V11,"X")=3)</formula>
    </cfRule>
    <cfRule type="expression" dxfId="290" priority="7">
      <formula>IF(OR(SUMPRODUCT(--(U9:U11=""),--(V9:V11=""))&gt;0,COUNTIF(V9:V11,"M")&gt;0,COUNTIF(V9:V11,"X")=3),"",SUM(U9:U11)) &lt;&gt; U12</formula>
    </cfRule>
  </conditionalFormatting>
  <conditionalFormatting sqref="V12 Y12 V17 Y17 V22 Y22 V27 Y27">
    <cfRule type="expression" dxfId="289" priority="9">
      <formula>OR(COUNTIF(V9:V11,"M")=3,COUNTIF(V9:V11,"X")=3)</formula>
    </cfRule>
    <cfRule type="expression" dxfId="288" priority="11">
      <formula>IF(AND(COUNTIF(V9:V11,"X")=3,SUM(U9:U11)=0,ISNUMBER(U12)),"",IF(COUNTIF(V9:V11,"M")&gt;0,"M",IF(AND(COUNTIF(V9:V11,V9)=3,OR(V9="X",V9="W",V9="Z")),UPPER(V9),""))) &lt;&gt; V12</formula>
    </cfRule>
  </conditionalFormatting>
  <conditionalFormatting sqref="U33 X33">
    <cfRule type="expression" dxfId="287" priority="13">
      <formula>OR(COUNTIF(V29:V32,"M")=4,COUNTIF(V29:V32,"X")=4)</formula>
    </cfRule>
  </conditionalFormatting>
  <conditionalFormatting sqref="U33 X33">
    <cfRule type="expression" dxfId="286" priority="15">
      <formula>IF(OR(SUMPRODUCT(--(U29:U32=""),--(V29:V32=""))&gt;0,COUNTIF(V29:V32,"M")&gt;0,COUNTIF(V29:V32,"X")=4),"",SUM(U29:U32)) &lt;&gt; U33</formula>
    </cfRule>
  </conditionalFormatting>
  <conditionalFormatting sqref="V33 Y33">
    <cfRule type="expression" dxfId="285" priority="17">
      <formula>OR(COUNTIF(V29:V32,"M")=4,COUNTIF(V29:V32,"X")=4)</formula>
    </cfRule>
  </conditionalFormatting>
  <conditionalFormatting sqref="V33 Y33">
    <cfRule type="expression" dxfId="284" priority="19">
      <formula>IF(AND(COUNTIF(V29:V32,"X")=4,SUM(U29:U32)=0,ISNUMBER(U33)),"",IF(COUNTIF(V29:V32,"M")&gt;0,"M",IF(AND(COUNTIF(V29:V32,V29)=4,OR(V29="X",V29="W",V29="Z")),UPPER(V29),""))) &lt;&gt; V33</formula>
    </cfRule>
  </conditionalFormatting>
  <dataValidations xWindow="297" yWindow="553" count="12">
    <dataValidation allowBlank="1" showInputMessage="1" showErrorMessage="1" sqref="Z34:Z1048576 U34:U1048576 U1:U8 U13 U18 U23 U28 X34:X1048576 V34:V1048576 X1:X8 X13 X18 X23 X28 Y34:Y1048576 V1:V8 V13 V18 V23 V28 W34:W1048576 Y1:Y8 Y13 Y18 Y23 Y28 W1:W8 W13 W18 W23 W28 AA1:XFD1048576 Z1:Z8 Z13 Z18 Z23 Z28 A1:C1048576 D34:D1048576 D1:D8 D13 D18 D23 D28 G1:T1048576 E1:F28 E32:F1048576"/>
    <dataValidation type="decimal" operator="greaterThanOrEqual" allowBlank="1" showInputMessage="1" showErrorMessage="1" errorTitle="Entrée non valide" error="Veuillez entrer une valeur numérique" sqref="U9:U12 U14:U17 U19:U22 U24:U27 U29:U33 X9:X12 X14:X17 X19:X22 X24:X27 X29:X33">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V9:V12 V14:V17 V19:V22 V24:V27 V29:V33 Y9:Y12 Y14:Y17 Y19:Y22 Y24:Y27 Y29:Y33">
      <formula1>"Z,M,X,W"</formula1>
    </dataValidation>
    <dataValidation type="textLength" allowBlank="1" showInputMessage="1" showErrorMessage="1" errorTitle="Entrée non valide" error="La longueur du texte devrait être comprise entre 2 et 500 caractères" sqref="W9:W12 W14:W17 W19:W22 W24:W27 W29:W33 Z9:Z12 Z14:Z17 Z19:Z22 Z24:Z27 Z29:Z33">
      <formula1>2</formula1>
      <formula2>500</formula2>
    </dataValidation>
    <dataValidation allowBlank="1" showInputMessage="1" showErrorMessage="1" promptTitle="Tous les films de long métrage" prompt="Nombre de films projetés au moins une fois au cours de l'année de référence, dont la première projection a eu lieu au cours de l'année de référence ou de l'année précédente. Voir VAL_Instructions pour plus d'informations._x000a_" sqref="D9:D12"/>
    <dataValidation allowBlank="1" showInputMessage="1" showErrorMessage="1" promptTitle="Film projeté pour la 1re fois" prompt="Film de long métrage projeté pour la première fois en salle lors de l’année de référence. _x000a_" sqref="D14:D17"/>
    <dataValidation allowBlank="1" showInputMessage="1" showErrorMessage="1" promptTitle="Entrées" prompt="Nombre total de billets vendus pour les films de long métrage projetés en salle durant l’année de référence._x000a_" sqref="D19:D22"/>
    <dataValidation allowBlank="1" showInputMessage="1" showErrorMessage="1" promptTitle="Recettes guichet brutes" prompt="Recettes totales sur la vente de billets, taxes et autres prélèvements compris pour tous les films exploités lors de l’année de référence. Voir VAL_Instructions pour plus d'informations._x000a_" sqref="D24:D27"/>
    <dataValidation allowBlank="1" showInputMessage="1" showErrorMessage="1" promptTitle="Entreprise d’exploitation" prompt="Propriétaire/opérateur d'un cinéma ou d'une chaîne où des films de longs métrages sont projetés. Les chaînes de cinémas (ou grands circuits) devraient être comptées comme une seule entreprise._x000a_" sqref="D29"/>
    <dataValidation allowBlank="1" showInputMessage="1" showErrorMessage="1" promptTitle="Entrep. exploitation nationale" prompt="Entreprise détenue ou contrôlée à plus de 50% par des ressortissants nationaux ou par des entreprises dont le siège social est établi dans le pays. Sont exclues de cette catégorie les filiales étrangères._x000a_" sqref="E29:F29"/>
    <dataValidation allowBlank="1" showInputMessage="1" showErrorMessage="1" promptTitle="Entrep. exploitation étrangère" prompt="&quot;Entreprise d’exploitation détenue ou contrôlée à plus de 50% par des ressortissants étrangers ou par des_x000a_entreprises dont le siège social est à l’étranger.&quot;_x000a_" sqref="E30:F30"/>
    <dataValidation allowBlank="1" showInputMessage="1" showErrorMessage="1" promptTitle="Entrep. exploitation conjointe " prompt="Entité composée de deux parties dont la participation est détenue ou contrôlée à égalité (50%/50%) par des ressortissants nationaux et étrangers. Peut inclure des chaînes de cinémas (grands circuits)._x000a_" sqref="E31:F31"/>
  </dataValidations>
  <pageMargins left="0.19685039370078741" right="0.19685039370078741" top="0.19685039370078741" bottom="0.19685039370078741" header="0.19685039370078741" footer="0.19685039370078741"/>
  <pageSetup scale="94" fitToHeight="0" orientation="portrait" cellComments="asDisplayed" r:id="rId1"/>
  <headerFooter>
    <oddFooter>&amp;C&amp;P&amp;R&amp;F</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AZ27"/>
  <sheetViews>
    <sheetView showGridLines="0" topLeftCell="C1" zoomScaleNormal="100" workbookViewId="0">
      <selection activeCell="C1" sqref="C1"/>
    </sheetView>
  </sheetViews>
  <sheetFormatPr defaultColWidth="9.140625" defaultRowHeight="12.75"/>
  <cols>
    <col min="1" max="1" width="16.5703125" style="282" hidden="1" customWidth="1"/>
    <col min="2" max="2" width="11.7109375" style="282" hidden="1" customWidth="1"/>
    <col min="3" max="3" width="5.7109375" style="282" customWidth="1"/>
    <col min="4" max="4" width="5.5703125" style="282" customWidth="1"/>
    <col min="5" max="5" width="5.42578125" style="282" customWidth="1"/>
    <col min="6" max="6" width="17.28515625" style="282" customWidth="1"/>
    <col min="7" max="7" width="4.85546875" style="282" hidden="1" customWidth="1"/>
    <col min="8" max="9" width="3.140625" style="282" hidden="1" customWidth="1"/>
    <col min="10" max="11" width="3.5703125" style="283" hidden="1" customWidth="1"/>
    <col min="12" max="12" width="5" style="283" hidden="1" customWidth="1"/>
    <col min="13" max="13" width="3.5703125" style="283" hidden="1" customWidth="1"/>
    <col min="14" max="14" width="52" style="283" customWidth="1"/>
    <col min="15" max="15" width="21.42578125" style="283" customWidth="1"/>
    <col min="16" max="16" width="4.140625" style="283" hidden="1" customWidth="1"/>
    <col min="17" max="18" width="3.5703125" style="283" hidden="1" customWidth="1"/>
    <col min="19" max="20" width="2.85546875" style="283" hidden="1" customWidth="1"/>
    <col min="21" max="21" width="12.7109375" style="283" customWidth="1"/>
    <col min="22" max="22" width="2.7109375" style="283" customWidth="1"/>
    <col min="23" max="23" width="5.7109375" style="283" customWidth="1"/>
    <col min="24" max="24" width="5.7109375" style="282" customWidth="1"/>
    <col min="25" max="52" width="9.140625" style="282" hidden="1" customWidth="1"/>
    <col min="53" max="16384" width="9.140625" style="282"/>
  </cols>
  <sheetData>
    <row r="1" spans="1:38" s="207" customFormat="1" ht="45" customHeight="1">
      <c r="A1" s="110" t="s">
        <v>332</v>
      </c>
      <c r="B1" s="111" t="str">
        <f>VLOOKUP(VAL_Metadata!$B$2,VAL_Drop_Down_Lists!$A$3:$B$214,2,FALSE)</f>
        <v>_X</v>
      </c>
      <c r="C1" s="54"/>
      <c r="D1" s="461" t="s">
        <v>1020</v>
      </c>
      <c r="E1" s="461"/>
      <c r="F1" s="461"/>
      <c r="G1" s="461"/>
      <c r="H1" s="461"/>
      <c r="I1" s="461"/>
      <c r="J1" s="461"/>
      <c r="K1" s="461"/>
      <c r="L1" s="461"/>
      <c r="M1" s="461"/>
      <c r="N1" s="461"/>
      <c r="O1" s="461"/>
      <c r="P1" s="461"/>
      <c r="Q1" s="461"/>
      <c r="R1" s="461"/>
      <c r="S1" s="461"/>
      <c r="T1" s="461"/>
      <c r="U1" s="461"/>
      <c r="V1" s="461"/>
      <c r="W1" s="461"/>
      <c r="X1" s="377"/>
      <c r="Y1" s="378"/>
      <c r="Z1" s="378"/>
      <c r="AA1" s="378"/>
      <c r="AB1" s="378"/>
      <c r="AC1" s="378"/>
      <c r="AD1" s="378"/>
      <c r="AE1" s="378"/>
      <c r="AF1" s="378"/>
      <c r="AG1" s="378"/>
      <c r="AH1" s="378"/>
      <c r="AI1" s="378"/>
      <c r="AJ1" s="378"/>
      <c r="AK1" s="378"/>
      <c r="AL1" s="378"/>
    </row>
    <row r="2" spans="1:38" s="228" customFormat="1" ht="30" customHeight="1">
      <c r="A2" s="110" t="s">
        <v>451</v>
      </c>
      <c r="B2" s="111" t="s">
        <v>347</v>
      </c>
      <c r="C2" s="203"/>
      <c r="D2" s="317" t="s">
        <v>810</v>
      </c>
      <c r="E2" s="296"/>
      <c r="F2" s="296"/>
      <c r="G2" s="296"/>
      <c r="H2" s="296"/>
      <c r="I2" s="296"/>
      <c r="J2" s="249"/>
      <c r="K2" s="249"/>
      <c r="L2" s="203"/>
      <c r="M2" s="249"/>
      <c r="N2" s="249"/>
      <c r="O2" s="203"/>
      <c r="P2" s="203"/>
      <c r="Q2" s="249"/>
      <c r="R2" s="249"/>
      <c r="S2" s="249"/>
      <c r="T2" s="249"/>
      <c r="U2" s="203"/>
      <c r="V2" s="203"/>
      <c r="W2" s="203"/>
      <c r="X2" s="379"/>
      <c r="Y2" s="381"/>
      <c r="Z2" s="381"/>
      <c r="AA2" s="381"/>
      <c r="AB2" s="381"/>
      <c r="AC2" s="381"/>
      <c r="AD2" s="381"/>
      <c r="AE2" s="381"/>
      <c r="AF2" s="381"/>
      <c r="AG2" s="381"/>
      <c r="AH2" s="381"/>
      <c r="AI2" s="381"/>
      <c r="AJ2" s="381"/>
      <c r="AK2" s="381"/>
      <c r="AL2" s="381"/>
    </row>
    <row r="3" spans="1:38" s="228" customFormat="1" ht="38.25" customHeight="1">
      <c r="A3" s="110" t="s">
        <v>356</v>
      </c>
      <c r="B3" s="111" t="s">
        <v>347</v>
      </c>
      <c r="C3" s="203"/>
      <c r="D3" s="474" t="s">
        <v>774</v>
      </c>
      <c r="E3" s="475"/>
      <c r="F3" s="250" t="s">
        <v>303</v>
      </c>
      <c r="G3" s="251"/>
      <c r="H3" s="251"/>
      <c r="I3" s="251"/>
      <c r="J3" s="252"/>
      <c r="K3" s="252"/>
      <c r="L3" s="261"/>
      <c r="M3" s="252"/>
      <c r="N3" s="371" t="s">
        <v>828</v>
      </c>
      <c r="O3" s="371" t="s">
        <v>709</v>
      </c>
      <c r="P3" s="341"/>
      <c r="Q3" s="341"/>
      <c r="R3" s="252"/>
      <c r="S3" s="252"/>
      <c r="T3" s="252"/>
      <c r="U3" s="471" t="s">
        <v>713</v>
      </c>
      <c r="V3" s="472"/>
      <c r="W3" s="473"/>
      <c r="X3" s="379"/>
      <c r="Y3" s="381"/>
      <c r="Z3" s="381"/>
      <c r="AA3" s="381"/>
      <c r="AB3" s="381"/>
      <c r="AC3" s="381"/>
      <c r="AD3" s="381"/>
      <c r="AE3" s="381"/>
      <c r="AF3" s="381"/>
      <c r="AG3" s="381"/>
      <c r="AH3" s="381"/>
      <c r="AI3" s="381"/>
      <c r="AJ3" s="381"/>
      <c r="AK3" s="381"/>
      <c r="AL3" s="381"/>
    </row>
    <row r="4" spans="1:38" s="228" customFormat="1" ht="7.5" customHeight="1">
      <c r="A4" s="110" t="s">
        <v>357</v>
      </c>
      <c r="B4" s="111" t="s">
        <v>347</v>
      </c>
      <c r="C4" s="222"/>
      <c r="D4" s="254"/>
      <c r="E4" s="254"/>
      <c r="F4" s="254"/>
      <c r="G4" s="318"/>
      <c r="H4" s="255"/>
      <c r="I4" s="255"/>
      <c r="J4" s="255"/>
      <c r="K4" s="255"/>
      <c r="L4" s="342"/>
      <c r="M4" s="255"/>
      <c r="N4" s="284"/>
      <c r="O4" s="343"/>
      <c r="P4" s="342"/>
      <c r="Q4" s="255"/>
      <c r="R4" s="255"/>
      <c r="S4" s="255"/>
      <c r="T4" s="255"/>
      <c r="U4" s="344"/>
      <c r="V4" s="345"/>
      <c r="W4" s="345"/>
      <c r="X4" s="379"/>
      <c r="Y4" s="381"/>
      <c r="Z4" s="381"/>
      <c r="AA4" s="381"/>
      <c r="AB4" s="381"/>
      <c r="AC4" s="381"/>
      <c r="AD4" s="381"/>
      <c r="AE4" s="381"/>
      <c r="AF4" s="381"/>
      <c r="AG4" s="381"/>
      <c r="AH4" s="381"/>
      <c r="AI4" s="381"/>
      <c r="AJ4" s="381"/>
      <c r="AK4" s="381"/>
      <c r="AL4" s="381"/>
    </row>
    <row r="5" spans="1:38" s="228" customFormat="1" ht="21" hidden="1">
      <c r="A5" s="110" t="s">
        <v>450</v>
      </c>
      <c r="B5" s="111" t="s">
        <v>347</v>
      </c>
      <c r="C5" s="203"/>
      <c r="D5" s="251"/>
      <c r="E5" s="251"/>
      <c r="F5" s="251"/>
      <c r="G5" s="251"/>
      <c r="H5" s="251"/>
      <c r="I5" s="251"/>
      <c r="J5" s="257"/>
      <c r="K5" s="288"/>
      <c r="L5" s="257"/>
      <c r="M5" s="289"/>
      <c r="N5" s="257"/>
      <c r="O5" s="257"/>
      <c r="P5" s="257"/>
      <c r="Q5" s="257"/>
      <c r="R5" s="257"/>
      <c r="S5" s="257"/>
      <c r="T5" s="258" t="s">
        <v>322</v>
      </c>
      <c r="U5" s="319" t="s">
        <v>200</v>
      </c>
      <c r="V5" s="320"/>
      <c r="W5" s="320"/>
      <c r="X5" s="379"/>
      <c r="Y5" s="381"/>
      <c r="Z5" s="381"/>
      <c r="AA5" s="381"/>
      <c r="AB5" s="381"/>
      <c r="AC5" s="381"/>
      <c r="AD5" s="381"/>
      <c r="AE5" s="381"/>
      <c r="AF5" s="381"/>
      <c r="AG5" s="381"/>
      <c r="AH5" s="381"/>
      <c r="AI5" s="381"/>
      <c r="AJ5" s="381"/>
      <c r="AK5" s="381"/>
      <c r="AL5" s="381"/>
    </row>
    <row r="6" spans="1:38" s="228" customFormat="1" ht="21" hidden="1">
      <c r="A6" s="110" t="s">
        <v>379</v>
      </c>
      <c r="B6" s="111" t="s">
        <v>347</v>
      </c>
      <c r="C6" s="203"/>
      <c r="D6" s="251"/>
      <c r="E6" s="251"/>
      <c r="F6" s="251"/>
      <c r="G6" s="251"/>
      <c r="H6" s="251"/>
      <c r="I6" s="251"/>
      <c r="J6" s="261"/>
      <c r="K6" s="261"/>
      <c r="L6" s="261"/>
      <c r="M6" s="261"/>
      <c r="N6" s="257"/>
      <c r="O6" s="261"/>
      <c r="P6" s="261"/>
      <c r="Q6" s="257"/>
      <c r="R6" s="257"/>
      <c r="S6" s="257"/>
      <c r="T6" s="258" t="s">
        <v>454</v>
      </c>
      <c r="U6" s="298" t="s">
        <v>347</v>
      </c>
      <c r="V6" s="320"/>
      <c r="W6" s="320"/>
      <c r="X6" s="379"/>
      <c r="Y6" s="381"/>
      <c r="Z6" s="381"/>
      <c r="AA6" s="381"/>
      <c r="AB6" s="381"/>
      <c r="AC6" s="381"/>
      <c r="AD6" s="381"/>
      <c r="AE6" s="381"/>
      <c r="AF6" s="381"/>
      <c r="AG6" s="381"/>
      <c r="AH6" s="381"/>
      <c r="AI6" s="381"/>
      <c r="AJ6" s="381"/>
      <c r="AK6" s="381"/>
      <c r="AL6" s="381"/>
    </row>
    <row r="7" spans="1:38" s="228" customFormat="1" ht="21" hidden="1">
      <c r="A7" s="110" t="s">
        <v>392</v>
      </c>
      <c r="B7" s="111" t="s">
        <v>347</v>
      </c>
      <c r="C7" s="203"/>
      <c r="D7" s="251"/>
      <c r="E7" s="251"/>
      <c r="F7" s="251"/>
      <c r="G7" s="251"/>
      <c r="H7" s="251"/>
      <c r="I7" s="87"/>
      <c r="J7" s="88"/>
      <c r="K7" s="88"/>
      <c r="L7" s="88"/>
      <c r="M7" s="88"/>
      <c r="N7" s="94"/>
      <c r="O7" s="88"/>
      <c r="P7" s="88"/>
      <c r="Q7" s="94"/>
      <c r="R7" s="94"/>
      <c r="S7" s="94"/>
      <c r="T7" s="93" t="s">
        <v>440</v>
      </c>
      <c r="U7" s="298" t="s">
        <v>443</v>
      </c>
      <c r="V7" s="320"/>
      <c r="W7" s="320"/>
      <c r="X7" s="379"/>
      <c r="Y7" s="381"/>
      <c r="Z7" s="381"/>
      <c r="AA7" s="381"/>
      <c r="AB7" s="381"/>
      <c r="AC7" s="381"/>
      <c r="AD7" s="381"/>
      <c r="AE7" s="381"/>
      <c r="AF7" s="381"/>
      <c r="AG7" s="381"/>
      <c r="AH7" s="381"/>
      <c r="AI7" s="381"/>
      <c r="AJ7" s="381"/>
      <c r="AK7" s="381"/>
      <c r="AL7" s="381"/>
    </row>
    <row r="8" spans="1:38" s="228" customFormat="1" ht="82.5" hidden="1">
      <c r="A8" s="262" t="s">
        <v>408</v>
      </c>
      <c r="B8" s="263">
        <v>0</v>
      </c>
      <c r="C8" s="203"/>
      <c r="D8" s="251"/>
      <c r="E8" s="251"/>
      <c r="F8" s="251"/>
      <c r="G8" s="220" t="s">
        <v>319</v>
      </c>
      <c r="H8" s="220" t="s">
        <v>366</v>
      </c>
      <c r="I8" s="56" t="s">
        <v>359</v>
      </c>
      <c r="J8" s="95" t="s">
        <v>415</v>
      </c>
      <c r="K8" s="95" t="s">
        <v>416</v>
      </c>
      <c r="L8" s="95" t="s">
        <v>417</v>
      </c>
      <c r="M8" s="95" t="s">
        <v>418</v>
      </c>
      <c r="N8" s="95" t="s">
        <v>420</v>
      </c>
      <c r="O8" s="95" t="s">
        <v>452</v>
      </c>
      <c r="P8" s="95" t="s">
        <v>562</v>
      </c>
      <c r="Q8" s="95" t="s">
        <v>422</v>
      </c>
      <c r="R8" s="95" t="s">
        <v>421</v>
      </c>
      <c r="S8" s="95" t="s">
        <v>414</v>
      </c>
      <c r="T8" s="95" t="s">
        <v>453</v>
      </c>
      <c r="U8" s="346"/>
      <c r="V8" s="347"/>
      <c r="W8" s="347"/>
      <c r="X8" s="379"/>
      <c r="Y8" s="381"/>
      <c r="Z8" s="381"/>
      <c r="AA8" s="381"/>
      <c r="AB8" s="381"/>
      <c r="AC8" s="381"/>
      <c r="AD8" s="381"/>
      <c r="AE8" s="381"/>
      <c r="AF8" s="381"/>
      <c r="AG8" s="381"/>
      <c r="AH8" s="381"/>
      <c r="AI8" s="381"/>
      <c r="AJ8" s="381"/>
      <c r="AK8" s="381"/>
      <c r="AL8" s="381"/>
    </row>
    <row r="9" spans="1:38" s="228" customFormat="1" ht="21" customHeight="1">
      <c r="A9" s="262" t="s">
        <v>423</v>
      </c>
      <c r="B9" s="322" t="s">
        <v>45</v>
      </c>
      <c r="C9" s="203"/>
      <c r="D9" s="462">
        <v>2016</v>
      </c>
      <c r="E9" s="463"/>
      <c r="F9" s="267" t="s">
        <v>788</v>
      </c>
      <c r="G9" s="269">
        <v>2016</v>
      </c>
      <c r="H9" s="269" t="s">
        <v>361</v>
      </c>
      <c r="I9" s="81" t="s">
        <v>394</v>
      </c>
      <c r="J9" s="90"/>
      <c r="K9" s="90"/>
      <c r="L9" s="3" t="str">
        <f>VLOOKUP($AE$9,VAL_Drop_Down_Lists!$E$24:$G$27,2,FALSE)</f>
        <v>_X</v>
      </c>
      <c r="M9" s="90"/>
      <c r="N9" s="3"/>
      <c r="O9" s="78" t="str">
        <f>VLOOKUP($AF9,VAL_Drop_Down_Lists!$E$17:$G$21,2,FALSE)</f>
        <v>_X</v>
      </c>
      <c r="P9" s="90"/>
      <c r="Q9" s="90"/>
      <c r="R9" s="90"/>
      <c r="S9" s="90"/>
      <c r="T9" s="91"/>
      <c r="U9" s="105"/>
      <c r="V9" s="50"/>
      <c r="W9" s="51"/>
      <c r="X9" s="379"/>
      <c r="Y9" s="381"/>
      <c r="Z9" s="381"/>
      <c r="AA9" s="381"/>
      <c r="AB9" s="381"/>
      <c r="AC9" s="381"/>
      <c r="AD9" s="381"/>
      <c r="AE9" s="381">
        <v>0</v>
      </c>
      <c r="AF9" s="381">
        <v>1</v>
      </c>
      <c r="AG9" s="381"/>
      <c r="AH9" s="381"/>
      <c r="AI9" s="381"/>
      <c r="AJ9" s="381"/>
      <c r="AK9" s="381"/>
      <c r="AL9" s="381"/>
    </row>
    <row r="10" spans="1:38" s="228" customFormat="1" ht="21" customHeight="1">
      <c r="A10" s="262" t="s">
        <v>448</v>
      </c>
      <c r="B10" s="263" t="s">
        <v>393</v>
      </c>
      <c r="C10" s="222"/>
      <c r="D10" s="464"/>
      <c r="E10" s="465"/>
      <c r="F10" s="267" t="s">
        <v>789</v>
      </c>
      <c r="G10" s="269">
        <v>2016</v>
      </c>
      <c r="H10" s="269" t="s">
        <v>362</v>
      </c>
      <c r="I10" s="81" t="s">
        <v>394</v>
      </c>
      <c r="J10" s="90"/>
      <c r="K10" s="90"/>
      <c r="L10" s="3" t="str">
        <f>VLOOKUP($AE$9,VAL_Drop_Down_Lists!$E$24:$G$27,2,FALSE)</f>
        <v>_X</v>
      </c>
      <c r="M10" s="90"/>
      <c r="N10" s="3"/>
      <c r="O10" s="78" t="str">
        <f>VLOOKUP($AF10,VAL_Drop_Down_Lists!$E$17:$G$21,2,FALSE)</f>
        <v>_X</v>
      </c>
      <c r="P10" s="90"/>
      <c r="Q10" s="90"/>
      <c r="R10" s="90"/>
      <c r="S10" s="90"/>
      <c r="T10" s="90"/>
      <c r="U10" s="105"/>
      <c r="V10" s="50"/>
      <c r="W10" s="51"/>
      <c r="X10" s="379"/>
      <c r="Y10" s="381"/>
      <c r="Z10" s="381"/>
      <c r="AA10" s="381"/>
      <c r="AB10" s="381"/>
      <c r="AC10" s="381"/>
      <c r="AD10" s="381"/>
      <c r="AE10" s="381"/>
      <c r="AF10" s="381">
        <v>1</v>
      </c>
      <c r="AG10" s="381"/>
      <c r="AH10" s="381"/>
      <c r="AI10" s="381"/>
      <c r="AJ10" s="381"/>
      <c r="AK10" s="381"/>
      <c r="AL10" s="381"/>
    </row>
    <row r="11" spans="1:38" s="228" customFormat="1" ht="21" customHeight="1">
      <c r="A11" s="206"/>
      <c r="B11" s="270"/>
      <c r="C11" s="203"/>
      <c r="D11" s="466"/>
      <c r="E11" s="467"/>
      <c r="F11" s="267" t="s">
        <v>790</v>
      </c>
      <c r="G11" s="269">
        <v>2016</v>
      </c>
      <c r="H11" s="269" t="s">
        <v>363</v>
      </c>
      <c r="I11" s="81" t="s">
        <v>394</v>
      </c>
      <c r="J11" s="90"/>
      <c r="K11" s="90"/>
      <c r="L11" s="3" t="str">
        <f>VLOOKUP($AE$9,VAL_Drop_Down_Lists!$E$24:$G$27,2,FALSE)</f>
        <v>_X</v>
      </c>
      <c r="M11" s="90"/>
      <c r="N11" s="3"/>
      <c r="O11" s="78" t="str">
        <f>VLOOKUP($AF11,VAL_Drop_Down_Lists!$E$17:$G$21,2,FALSE)</f>
        <v>_X</v>
      </c>
      <c r="P11" s="90"/>
      <c r="Q11" s="90"/>
      <c r="R11" s="90"/>
      <c r="S11" s="90"/>
      <c r="T11" s="90"/>
      <c r="U11" s="105"/>
      <c r="V11" s="50"/>
      <c r="W11" s="51"/>
      <c r="X11" s="379"/>
      <c r="Y11" s="381"/>
      <c r="Z11" s="381"/>
      <c r="AA11" s="381"/>
      <c r="AB11" s="381"/>
      <c r="AC11" s="381"/>
      <c r="AD11" s="381"/>
      <c r="AE11" s="381"/>
      <c r="AF11" s="381">
        <v>1</v>
      </c>
      <c r="AG11" s="381"/>
      <c r="AH11" s="381"/>
      <c r="AI11" s="381"/>
      <c r="AJ11" s="381"/>
      <c r="AK11" s="381"/>
      <c r="AL11" s="381"/>
    </row>
    <row r="12" spans="1:38" s="228" customFormat="1" ht="7.5" customHeight="1">
      <c r="A12" s="206"/>
      <c r="B12" s="270"/>
      <c r="C12" s="222"/>
      <c r="D12" s="271"/>
      <c r="E12" s="271"/>
      <c r="F12" s="271"/>
      <c r="G12" s="318"/>
      <c r="H12" s="255"/>
      <c r="I12" s="82"/>
      <c r="J12" s="82"/>
      <c r="K12" s="82"/>
      <c r="L12" s="86"/>
      <c r="M12" s="82"/>
      <c r="N12" s="82"/>
      <c r="O12" s="86"/>
      <c r="P12" s="82"/>
      <c r="Q12" s="82"/>
      <c r="R12" s="82"/>
      <c r="S12" s="82"/>
      <c r="T12" s="82"/>
      <c r="U12" s="348"/>
      <c r="V12" s="349"/>
      <c r="W12" s="349"/>
      <c r="X12" s="379"/>
      <c r="Y12" s="381"/>
      <c r="Z12" s="381"/>
      <c r="AA12" s="381"/>
      <c r="AB12" s="381"/>
      <c r="AC12" s="381"/>
      <c r="AD12" s="381"/>
      <c r="AE12" s="381"/>
      <c r="AF12" s="381"/>
      <c r="AG12" s="381"/>
      <c r="AH12" s="381"/>
      <c r="AI12" s="381"/>
      <c r="AJ12" s="381"/>
      <c r="AK12" s="381"/>
      <c r="AL12" s="381"/>
    </row>
    <row r="13" spans="1:38" s="228" customFormat="1" ht="21" customHeight="1">
      <c r="A13" s="206"/>
      <c r="B13" s="270"/>
      <c r="C13" s="203"/>
      <c r="D13" s="462">
        <v>2017</v>
      </c>
      <c r="E13" s="463"/>
      <c r="F13" s="267" t="s">
        <v>788</v>
      </c>
      <c r="G13" s="269">
        <v>2017</v>
      </c>
      <c r="H13" s="269" t="s">
        <v>361</v>
      </c>
      <c r="I13" s="81" t="s">
        <v>394</v>
      </c>
      <c r="J13" s="90"/>
      <c r="K13" s="90"/>
      <c r="L13" s="3" t="str">
        <f>VLOOKUP($AE$9,VAL_Drop_Down_Lists!$E$24:$G$27,2,FALSE)</f>
        <v>_X</v>
      </c>
      <c r="M13" s="90"/>
      <c r="N13" s="3"/>
      <c r="O13" s="78" t="str">
        <f>VLOOKUP($AF13,VAL_Drop_Down_Lists!$E$17:$G$21,2,FALSE)</f>
        <v>_X</v>
      </c>
      <c r="P13" s="90"/>
      <c r="Q13" s="90"/>
      <c r="R13" s="90"/>
      <c r="S13" s="90"/>
      <c r="T13" s="90"/>
      <c r="U13" s="105"/>
      <c r="V13" s="50"/>
      <c r="W13" s="51"/>
      <c r="X13" s="379"/>
      <c r="Y13" s="381"/>
      <c r="Z13" s="381"/>
      <c r="AA13" s="381"/>
      <c r="AB13" s="381"/>
      <c r="AC13" s="381"/>
      <c r="AD13" s="381"/>
      <c r="AE13" s="381"/>
      <c r="AF13" s="381">
        <v>1</v>
      </c>
      <c r="AG13" s="381"/>
      <c r="AH13" s="381"/>
      <c r="AI13" s="381"/>
      <c r="AJ13" s="381"/>
      <c r="AK13" s="381"/>
      <c r="AL13" s="381"/>
    </row>
    <row r="14" spans="1:38" s="228" customFormat="1" ht="21" customHeight="1">
      <c r="A14" s="206"/>
      <c r="B14" s="270"/>
      <c r="C14" s="222"/>
      <c r="D14" s="464"/>
      <c r="E14" s="465"/>
      <c r="F14" s="267" t="s">
        <v>789</v>
      </c>
      <c r="G14" s="269">
        <v>2017</v>
      </c>
      <c r="H14" s="269" t="s">
        <v>362</v>
      </c>
      <c r="I14" s="81" t="s">
        <v>394</v>
      </c>
      <c r="J14" s="90"/>
      <c r="K14" s="90"/>
      <c r="L14" s="3" t="str">
        <f>VLOOKUP($AE$9,VAL_Drop_Down_Lists!$E$24:$G$27,2,FALSE)</f>
        <v>_X</v>
      </c>
      <c r="M14" s="90"/>
      <c r="N14" s="3"/>
      <c r="O14" s="78" t="str">
        <f>VLOOKUP($AF14,VAL_Drop_Down_Lists!$E$17:$G$21,2,FALSE)</f>
        <v>_X</v>
      </c>
      <c r="P14" s="90"/>
      <c r="Q14" s="90"/>
      <c r="R14" s="90"/>
      <c r="S14" s="90"/>
      <c r="T14" s="90"/>
      <c r="U14" s="105"/>
      <c r="V14" s="50"/>
      <c r="W14" s="51"/>
      <c r="X14" s="379"/>
      <c r="Y14" s="381"/>
      <c r="Z14" s="381"/>
      <c r="AA14" s="381"/>
      <c r="AB14" s="381"/>
      <c r="AC14" s="381"/>
      <c r="AD14" s="381"/>
      <c r="AE14" s="381"/>
      <c r="AF14" s="381">
        <v>1</v>
      </c>
      <c r="AG14" s="381"/>
      <c r="AH14" s="381"/>
      <c r="AI14" s="381"/>
      <c r="AJ14" s="381"/>
      <c r="AK14" s="381"/>
      <c r="AL14" s="381"/>
    </row>
    <row r="15" spans="1:38" s="228" customFormat="1" ht="21" customHeight="1">
      <c r="A15" s="206"/>
      <c r="B15" s="270"/>
      <c r="C15" s="203"/>
      <c r="D15" s="466"/>
      <c r="E15" s="467"/>
      <c r="F15" s="267" t="s">
        <v>790</v>
      </c>
      <c r="G15" s="269">
        <v>2017</v>
      </c>
      <c r="H15" s="269" t="s">
        <v>363</v>
      </c>
      <c r="I15" s="81" t="s">
        <v>394</v>
      </c>
      <c r="J15" s="90"/>
      <c r="K15" s="90"/>
      <c r="L15" s="3" t="str">
        <f>VLOOKUP($AE$9,VAL_Drop_Down_Lists!$E$24:$G$27,2,FALSE)</f>
        <v>_X</v>
      </c>
      <c r="M15" s="90"/>
      <c r="N15" s="3"/>
      <c r="O15" s="78" t="str">
        <f>VLOOKUP($AF15,VAL_Drop_Down_Lists!$E$17:$G$21,2,FALSE)</f>
        <v>_X</v>
      </c>
      <c r="P15" s="90"/>
      <c r="Q15" s="90"/>
      <c r="R15" s="90"/>
      <c r="S15" s="90"/>
      <c r="T15" s="90"/>
      <c r="U15" s="105"/>
      <c r="V15" s="50"/>
      <c r="W15" s="51"/>
      <c r="X15" s="379"/>
      <c r="Y15" s="381"/>
      <c r="Z15" s="381"/>
      <c r="AA15" s="381"/>
      <c r="AB15" s="381"/>
      <c r="AC15" s="381"/>
      <c r="AD15" s="381"/>
      <c r="AE15" s="381"/>
      <c r="AF15" s="381">
        <v>1</v>
      </c>
      <c r="AG15" s="381"/>
      <c r="AH15" s="381"/>
      <c r="AI15" s="381"/>
      <c r="AJ15" s="381"/>
      <c r="AK15" s="381"/>
      <c r="AL15" s="381"/>
    </row>
    <row r="16" spans="1:38" s="228" customFormat="1" ht="21" customHeight="1">
      <c r="A16" s="206"/>
      <c r="B16" s="270"/>
      <c r="C16" s="203"/>
      <c r="D16" s="350"/>
      <c r="E16" s="350"/>
      <c r="F16" s="350"/>
      <c r="G16" s="374"/>
      <c r="H16" s="374"/>
      <c r="I16" s="374"/>
      <c r="J16" s="374"/>
      <c r="K16" s="374"/>
      <c r="L16" s="374"/>
      <c r="M16" s="374"/>
      <c r="N16" s="374"/>
      <c r="O16" s="374"/>
      <c r="P16" s="374"/>
      <c r="Q16" s="374"/>
      <c r="R16" s="374"/>
      <c r="S16" s="374"/>
      <c r="T16" s="374"/>
      <c r="U16" s="294"/>
      <c r="V16" s="300"/>
      <c r="W16" s="300"/>
      <c r="X16" s="210"/>
    </row>
    <row r="17" spans="1:24" s="112" customFormat="1" ht="15" hidden="1" customHeight="1">
      <c r="A17" s="207"/>
      <c r="B17" s="281"/>
      <c r="D17" s="273"/>
      <c r="E17" s="273"/>
      <c r="F17" s="273"/>
      <c r="G17" s="273"/>
      <c r="H17" s="273"/>
      <c r="I17" s="273"/>
      <c r="J17" s="273"/>
      <c r="K17" s="273"/>
      <c r="L17" s="273"/>
      <c r="M17" s="273"/>
      <c r="N17" s="273"/>
      <c r="O17" s="273"/>
      <c r="P17" s="273"/>
      <c r="Q17" s="273"/>
      <c r="R17" s="273"/>
      <c r="S17" s="273"/>
      <c r="T17" s="273"/>
      <c r="U17" s="274"/>
      <c r="V17" s="275"/>
      <c r="W17" s="275"/>
      <c r="X17" s="323"/>
    </row>
    <row r="18" spans="1:24" s="112" customFormat="1" ht="15" hidden="1" customHeight="1">
      <c r="A18" s="207"/>
      <c r="B18" s="281"/>
      <c r="D18" s="273"/>
      <c r="E18" s="273"/>
      <c r="F18" s="273"/>
      <c r="G18" s="273"/>
      <c r="H18" s="273"/>
      <c r="I18" s="273"/>
      <c r="J18" s="273"/>
      <c r="K18" s="273"/>
      <c r="L18" s="273"/>
      <c r="M18" s="273"/>
      <c r="N18" s="273"/>
      <c r="O18" s="273"/>
      <c r="P18" s="273"/>
      <c r="Q18" s="273"/>
      <c r="R18" s="273"/>
      <c r="S18" s="273"/>
      <c r="T18" s="273"/>
      <c r="U18" s="274"/>
      <c r="V18" s="275"/>
      <c r="W18" s="275"/>
      <c r="X18" s="323"/>
    </row>
    <row r="19" spans="1:24" s="112" customFormat="1" ht="15" hidden="1" customHeight="1">
      <c r="A19" s="207"/>
      <c r="B19" s="281"/>
      <c r="D19" s="273"/>
      <c r="E19" s="273"/>
      <c r="F19" s="273"/>
      <c r="G19" s="273"/>
      <c r="H19" s="273"/>
      <c r="I19" s="273"/>
      <c r="J19" s="273"/>
      <c r="K19" s="273"/>
      <c r="L19" s="273"/>
      <c r="M19" s="273"/>
      <c r="N19" s="273"/>
      <c r="O19" s="273"/>
      <c r="P19" s="273"/>
      <c r="Q19" s="273"/>
      <c r="R19" s="273"/>
      <c r="S19" s="273"/>
      <c r="T19" s="273"/>
      <c r="U19" s="274"/>
      <c r="V19" s="275"/>
      <c r="W19" s="275"/>
      <c r="X19" s="323"/>
    </row>
    <row r="20" spans="1:24" s="112" customFormat="1" ht="15" hidden="1" customHeight="1">
      <c r="A20" s="207"/>
      <c r="B20" s="281"/>
      <c r="D20" s="273"/>
      <c r="E20" s="273"/>
      <c r="F20" s="273"/>
      <c r="G20" s="273"/>
      <c r="H20" s="273"/>
      <c r="I20" s="273"/>
      <c r="J20" s="273"/>
      <c r="K20" s="273"/>
      <c r="L20" s="273"/>
      <c r="M20" s="273"/>
      <c r="N20" s="273"/>
      <c r="O20" s="273"/>
      <c r="P20" s="273"/>
      <c r="Q20" s="273"/>
      <c r="R20" s="273"/>
      <c r="S20" s="273"/>
      <c r="T20" s="273"/>
      <c r="U20" s="274"/>
      <c r="V20" s="275"/>
      <c r="W20" s="275"/>
      <c r="X20" s="323"/>
    </row>
    <row r="21" spans="1:24" s="112" customFormat="1" ht="15" hidden="1" customHeight="1">
      <c r="A21" s="207"/>
      <c r="B21" s="281"/>
      <c r="D21" s="273"/>
      <c r="E21" s="273"/>
      <c r="F21" s="273"/>
      <c r="G21" s="273"/>
      <c r="H21" s="273"/>
      <c r="I21" s="273"/>
      <c r="J21" s="273"/>
      <c r="K21" s="273"/>
      <c r="L21" s="273"/>
      <c r="M21" s="273"/>
      <c r="N21" s="273"/>
      <c r="O21" s="273"/>
      <c r="P21" s="273"/>
      <c r="Q21" s="273"/>
      <c r="R21" s="273"/>
      <c r="S21" s="273"/>
      <c r="T21" s="273"/>
      <c r="U21" s="274"/>
      <c r="V21" s="275"/>
      <c r="W21" s="275"/>
      <c r="X21" s="323"/>
    </row>
    <row r="22" spans="1:24" s="112" customFormat="1" ht="15" hidden="1" customHeight="1">
      <c r="A22" s="207"/>
      <c r="B22" s="281"/>
      <c r="D22" s="351"/>
      <c r="E22" s="273"/>
      <c r="F22" s="273"/>
      <c r="G22" s="273"/>
      <c r="H22" s="273"/>
      <c r="I22" s="273"/>
      <c r="J22" s="273"/>
      <c r="K22" s="273"/>
      <c r="L22" s="273"/>
      <c r="M22" s="273"/>
      <c r="N22" s="273"/>
      <c r="O22" s="273"/>
      <c r="P22" s="273"/>
      <c r="Q22" s="273"/>
      <c r="R22" s="273"/>
      <c r="S22" s="273"/>
      <c r="T22" s="273"/>
      <c r="U22" s="236">
        <f>SUMPRODUCT(--(U9:U15=0),--(U9:U15&lt;&gt;""),--(V9:V15="Z"))+SUMPRODUCT(--(U9:U15=0),--(U9:U15&lt;&gt;""),--(V9:V15=""))+SUMPRODUCT(--(U9:U15&gt;0),--(V9:V15="W"))+SUMPRODUCT(--(U9:U15&gt;0), --(U9:U15&lt;&gt;""),--(V9:V15=""))+SUMPRODUCT(--(U9:U15=""),--(V9:V15="Z"))</f>
        <v>0</v>
      </c>
      <c r="V22" s="237"/>
      <c r="W22" s="238"/>
      <c r="X22" s="323"/>
    </row>
    <row r="23" spans="1:24" s="112" customFormat="1" ht="15" hidden="1" customHeight="1">
      <c r="A23" s="207"/>
      <c r="B23" s="281"/>
      <c r="D23" s="273"/>
      <c r="E23" s="273"/>
      <c r="F23" s="273"/>
      <c r="G23" s="273"/>
      <c r="H23" s="273"/>
      <c r="I23" s="273"/>
      <c r="J23" s="273"/>
      <c r="K23" s="273"/>
      <c r="L23" s="273"/>
      <c r="M23" s="273"/>
      <c r="N23" s="273"/>
      <c r="O23" s="273"/>
      <c r="P23" s="273"/>
      <c r="Q23" s="273"/>
      <c r="R23" s="273"/>
      <c r="S23" s="273"/>
      <c r="T23" s="273"/>
      <c r="U23" s="274"/>
      <c r="V23" s="275"/>
      <c r="W23" s="275"/>
      <c r="X23" s="323"/>
    </row>
    <row r="24" spans="1:24" s="112" customFormat="1" ht="15" hidden="1" customHeight="1">
      <c r="A24" s="207"/>
      <c r="B24" s="281"/>
      <c r="D24" s="273"/>
      <c r="E24" s="273"/>
      <c r="F24" s="273"/>
      <c r="G24" s="273"/>
      <c r="H24" s="273"/>
      <c r="I24" s="273"/>
      <c r="J24" s="273"/>
      <c r="K24" s="273"/>
      <c r="L24" s="273"/>
      <c r="M24" s="273"/>
      <c r="N24" s="273"/>
      <c r="O24" s="273"/>
      <c r="P24" s="273"/>
      <c r="Q24" s="273"/>
      <c r="R24" s="273"/>
      <c r="S24" s="273"/>
      <c r="T24" s="273"/>
      <c r="U24" s="274"/>
      <c r="V24" s="275"/>
      <c r="W24" s="275"/>
      <c r="X24" s="323"/>
    </row>
    <row r="25" spans="1:24" s="112" customFormat="1" ht="15" hidden="1" customHeight="1">
      <c r="A25" s="207"/>
      <c r="B25" s="281"/>
      <c r="C25" s="207"/>
      <c r="D25" s="281"/>
      <c r="E25" s="207"/>
      <c r="F25" s="281"/>
      <c r="G25" s="207"/>
      <c r="H25" s="281"/>
      <c r="I25" s="207"/>
      <c r="J25" s="281"/>
      <c r="K25" s="207"/>
      <c r="L25" s="281"/>
      <c r="M25" s="207"/>
      <c r="N25" s="207"/>
      <c r="O25" s="281"/>
      <c r="P25" s="281"/>
      <c r="Q25" s="207"/>
      <c r="R25" s="281"/>
      <c r="S25" s="207"/>
      <c r="T25" s="281"/>
      <c r="U25" s="207"/>
      <c r="V25" s="281"/>
      <c r="W25" s="207"/>
      <c r="X25" s="281"/>
    </row>
    <row r="26" spans="1:24" s="112" customFormat="1" ht="15" hidden="1" customHeight="1">
      <c r="A26" s="207"/>
      <c r="B26" s="281"/>
      <c r="D26" s="273"/>
      <c r="E26" s="273"/>
      <c r="F26" s="273"/>
      <c r="G26" s="273"/>
      <c r="H26" s="273"/>
      <c r="I26" s="273"/>
      <c r="J26" s="273"/>
      <c r="K26" s="273"/>
      <c r="L26" s="273"/>
      <c r="M26" s="273"/>
      <c r="N26" s="273"/>
      <c r="O26" s="273"/>
      <c r="P26" s="273"/>
      <c r="Q26" s="273"/>
      <c r="R26" s="273"/>
      <c r="S26" s="273"/>
      <c r="T26" s="273"/>
      <c r="U26" s="274"/>
      <c r="V26" s="275"/>
      <c r="W26" s="275"/>
    </row>
    <row r="27" spans="1:24" s="112" customFormat="1" ht="15" hidden="1" customHeight="1">
      <c r="D27" s="273"/>
      <c r="E27" s="273"/>
      <c r="F27" s="273"/>
      <c r="G27" s="273"/>
      <c r="H27" s="273"/>
      <c r="I27" s="273"/>
      <c r="J27" s="273"/>
      <c r="K27" s="273"/>
      <c r="L27" s="273"/>
      <c r="M27" s="273"/>
      <c r="N27" s="273"/>
      <c r="O27" s="273"/>
      <c r="P27" s="273"/>
      <c r="Q27" s="273"/>
      <c r="R27" s="273"/>
      <c r="S27" s="273"/>
      <c r="T27" s="273"/>
      <c r="U27" s="278"/>
      <c r="V27" s="279"/>
      <c r="W27" s="279"/>
    </row>
  </sheetData>
  <sheetProtection algorithmName="SHA-512" hashValue="cGlOJnhi+N007gKdKX5QdFkm0Okbk3VGhiztPiunuQDgqQ+6k5/5nzx7d6PmHzcADkOebk2GVqTpEix2gBMepQ==" saltValue="fVTTvB4z7Bz19IRHHWBWIg==" spinCount="100000" sheet="1" formatCells="0" formatColumns="0" formatRows="0" insertColumns="0" insertRows="0" insertHyperlinks="0" deleteColumns="0" deleteRows="0" sort="0" autoFilter="0" pivotTables="0"/>
  <mergeCells count="5">
    <mergeCell ref="D1:W1"/>
    <mergeCell ref="D9:E11"/>
    <mergeCell ref="D13:E15"/>
    <mergeCell ref="U3:W3"/>
    <mergeCell ref="D3:E3"/>
  </mergeCells>
  <conditionalFormatting sqref="U12 U16 U23:U24 U26:U27">
    <cfRule type="expression" dxfId="283" priority="870">
      <formula xml:space="preserve"> OR(AND(U12=0,U12&lt;&gt;"",V12&lt;&gt;"Z",V12&lt;&gt;""),AND(U12&gt;0,U12&lt;&gt;"",V12&lt;&gt;"W",V12&lt;&gt;""),AND(U12="", V12="W"))</formula>
    </cfRule>
  </conditionalFormatting>
  <conditionalFormatting sqref="V12:W12 V16:W16 V23:W24 V26:W27">
    <cfRule type="expression" dxfId="282" priority="869">
      <formula xml:space="preserve"> OR(AND(U12=0,U12&lt;&gt;"",V12&lt;&gt;"Z",V12&lt;&gt;""),AND(U12&gt;0,U12&lt;&gt;"",V12&lt;&gt;"W",V12&lt;&gt;""),AND(U12="", V12="W"))</formula>
    </cfRule>
  </conditionalFormatting>
  <conditionalFormatting sqref="U23">
    <cfRule type="expression" dxfId="281" priority="899">
      <formula>OR(AND(#REF!="X",#REF!="X"),AND(#REF!="M",#REF!="M"))</formula>
    </cfRule>
    <cfRule type="expression" dxfId="280" priority="900">
      <formula>IF(OR(AND(#REF!="",#REF!=""),AND(#REF!="",#REF!=""),AND(#REF!="X",#REF!="X"),OR(#REF!="M",#REF!="M")),"",SUM(#REF!,#REF!)) &lt;&gt; U23</formula>
    </cfRule>
  </conditionalFormatting>
  <conditionalFormatting sqref="U26">
    <cfRule type="expression" dxfId="279" priority="901">
      <formula>OR(AND(#REF!="X",V22="X"),AND(#REF!="M",V22="M"))</formula>
    </cfRule>
    <cfRule type="expression" dxfId="278" priority="902">
      <formula>IF(OR(AND(#REF!="",#REF!=""),AND(U22="",V22=""),AND(#REF!="X",V22="X"),OR(#REF!="M",V22="M")),"",SUM(#REF!,U22)) &lt;&gt; U26</formula>
    </cfRule>
  </conditionalFormatting>
  <conditionalFormatting sqref="V26:W26">
    <cfRule type="expression" dxfId="277" priority="907">
      <formula>OR(AND(#REF!="X",#REF!="X"),AND(#REF!="M",#REF!="M"))</formula>
    </cfRule>
    <cfRule type="expression" dxfId="276" priority="908">
      <formula>IF(AND(OR(AND(#REF!="M",#REF!="M"),AND(#REF!="X",#REF!="X")),SUM(#REF!,#REF!)=0,ISNUMBER(U26)),"",IF(OR(#REF!="M",#REF!="M"),"M",IF(AND(#REF!=#REF!,OR(#REF!="X",#REF!="W",#REF!="Z")),UPPER(#REF!),""))) &lt;&gt; V26</formula>
    </cfRule>
  </conditionalFormatting>
  <conditionalFormatting sqref="U24">
    <cfRule type="expression" dxfId="275" priority="909">
      <formula>OR(AND(#REF!="X",#REF!="X"),AND(#REF!="M",#REF!="M"))</formula>
    </cfRule>
    <cfRule type="expression" dxfId="274" priority="910">
      <formula>IF(OR(AND(#REF!="",#REF!=""),AND(#REF!="",#REF!=""),AND(#REF!="X",#REF!="X"),OR(#REF!="M",#REF!="M")),"",SUM(#REF!,#REF!)) &lt;&gt; U24</formula>
    </cfRule>
  </conditionalFormatting>
  <conditionalFormatting sqref="V23:W23">
    <cfRule type="expression" dxfId="273" priority="911">
      <formula>OR(AND(#REF!="X",#REF!="X"),AND(#REF!="M",#REF!="M"))</formula>
    </cfRule>
    <cfRule type="expression" dxfId="272" priority="912">
      <formula>IF(AND(OR(AND(#REF!="M",#REF!="M"),AND(#REF!="X",#REF!="X")),SUM(#REF!,#REF!)=0,ISNUMBER(U23)),"",IF(OR(#REF!="M",#REF!="M"),"M",IF(AND(#REF!=#REF!,OR(#REF!="X",#REF!="W",#REF!="Z")),UPPER(#REF!),""))) &lt;&gt; V23</formula>
    </cfRule>
  </conditionalFormatting>
  <conditionalFormatting sqref="V24:W24">
    <cfRule type="expression" dxfId="271" priority="958">
      <formula>OR(AND(#REF!="X",#REF!="X"),AND(#REF!="M",#REF!="M"))</formula>
    </cfRule>
    <cfRule type="expression" dxfId="270" priority="959">
      <formula>IF(AND(OR(AND(#REF!="M",#REF!="M"),AND(#REF!="X",#REF!="X")),SUM(#REF!,#REF!)=0,ISNUMBER(U24)),"",IF(OR(#REF!="M",#REF!="M"),"M",IF(AND(#REF!=#REF!,OR(#REF!="X",#REF!="W",#REF!="Z")),UPPER(#REF!),""))) &lt;&gt; V24</formula>
    </cfRule>
  </conditionalFormatting>
  <conditionalFormatting sqref="U16">
    <cfRule type="expression" dxfId="269" priority="964">
      <formula>OR(COUNTIF(#REF!,"M")=8,COUNTIF(#REF!,"X")=8)</formula>
    </cfRule>
    <cfRule type="expression" dxfId="268" priority="965">
      <formula>IF(OR(SUMPRODUCT(--(#REF!=""),--(#REF!=""))&gt;0,COUNTIF(#REF!,"M")&gt;0,COUNTIF(#REF!,"X")=8),"",SUM(#REF!)) &lt;&gt; U16</formula>
    </cfRule>
  </conditionalFormatting>
  <conditionalFormatting sqref="V16:W16">
    <cfRule type="expression" dxfId="267" priority="966">
      <formula>OR(COUNTIF(#REF!,"M")=8,COUNTIF(#REF!,"X")=8)</formula>
    </cfRule>
    <cfRule type="expression" dxfId="266" priority="967">
      <formula>IF(AND(OR(COUNTIF(#REF!,"M")=8,COUNTIF(#REF!,"X")=8),SUM(#REF!)=0,ISNUMBER(U16)),"",IF(COUNTIF(#REF!,"M")&gt;0,"M",IF(AND(COUNTIF(#REF!,#REF!)=8,OR(#REF!="X",#REF!="W",#REF!="Z")),UPPER(#REF!),""))) &lt;&gt; V16</formula>
    </cfRule>
  </conditionalFormatting>
  <conditionalFormatting sqref="U8">
    <cfRule type="expression" dxfId="265" priority="416">
      <formula xml:space="preserve"> OR(AND(U8=0,U8&lt;&gt;"",V8&lt;&gt;"Z",V8&lt;&gt;""),AND(U8&gt;0,U8&lt;&gt;"",V8&lt;&gt;"W",V8&lt;&gt;""),AND(U8="", V8="W"))</formula>
    </cfRule>
  </conditionalFormatting>
  <conditionalFormatting sqref="V8:W8">
    <cfRule type="expression" dxfId="264" priority="415">
      <formula xml:space="preserve"> OR(AND(U8=0,U8&lt;&gt;"",V8&lt;&gt;"Z",V8&lt;&gt;""),AND(U8&gt;0,U8&lt;&gt;"",V8&lt;&gt;"W",V8&lt;&gt;""),AND(U8="", V8="W"))</formula>
    </cfRule>
  </conditionalFormatting>
  <conditionalFormatting sqref="O9:O12">
    <cfRule type="expression" dxfId="263" priority="375">
      <formula xml:space="preserve"> AND(OR(W9="X",W9="W"),O9="")</formula>
    </cfRule>
  </conditionalFormatting>
  <conditionalFormatting sqref="L9:L12">
    <cfRule type="expression" dxfId="262" priority="377">
      <formula xml:space="preserve"> AND(OR(U9="X",U9="W"),L9="")</formula>
    </cfRule>
  </conditionalFormatting>
  <conditionalFormatting sqref="V13:V15 V9:V11">
    <cfRule type="expression" dxfId="261" priority="159">
      <formula xml:space="preserve"> OR(AND(U9=0,U9&lt;&gt;"",V9&lt;&gt;"Z",V9&lt;&gt;""),AND(U9&gt;0,U9&lt;&gt;"",V9&lt;&gt;"W",V9&lt;&gt;""),AND(U9="", V9="W"))</formula>
    </cfRule>
  </conditionalFormatting>
  <conditionalFormatting sqref="W13:W15 W9:W11">
    <cfRule type="expression" dxfId="260" priority="158">
      <formula xml:space="preserve"> AND(OR(V9="X",V9="W"),W9="")</formula>
    </cfRule>
  </conditionalFormatting>
  <conditionalFormatting sqref="V22">
    <cfRule type="expression" dxfId="259" priority="155">
      <formula xml:space="preserve"> OR(AND(U22=0,U22&lt;&gt;"",V22&lt;&gt;"Z",V22&lt;&gt;""),AND(U22&gt;0,U22&lt;&gt;"",V22&lt;&gt;"W",V22&lt;&gt;""),AND(U22="", V22="W"))</formula>
    </cfRule>
  </conditionalFormatting>
  <conditionalFormatting sqref="W22">
    <cfRule type="expression" dxfId="258" priority="154">
      <formula xml:space="preserve"> AND(OR(V22="X",V22="W"),W22="")</formula>
    </cfRule>
  </conditionalFormatting>
  <conditionalFormatting sqref="V22">
    <cfRule type="expression" dxfId="257" priority="156">
      <formula>OR(AND(#REF!="X",#REF!="X"),AND(#REF!="M",#REF!="M"))</formula>
    </cfRule>
    <cfRule type="expression" dxfId="256" priority="157">
      <formula>IF(AND(OR(AND(#REF!="M",#REF!="M"),AND(#REF!="X",#REF!="X")),SUM(#REF!,#REF!)=0,ISNUMBER(U22)),"",IF(OR(#REF!="M",#REF!="M"),"M",IF(AND(#REF!=#REF!,OR(#REF!="X",#REF!="W",#REF!="Z")),UPPER(#REF!),""))) &lt;&gt; V22</formula>
    </cfRule>
  </conditionalFormatting>
  <conditionalFormatting sqref="U17:U21">
    <cfRule type="expression" dxfId="255" priority="11">
      <formula xml:space="preserve"> OR(AND(U17=0,U17&lt;&gt;"",V17&lt;&gt;"Z",V17&lt;&gt;""),AND(U17&gt;0,U17&lt;&gt;"",V17&lt;&gt;"W",V17&lt;&gt;""),AND(U17="", V17="W"))</formula>
    </cfRule>
  </conditionalFormatting>
  <conditionalFormatting sqref="V17:W21">
    <cfRule type="expression" dxfId="254" priority="10">
      <formula xml:space="preserve"> OR(AND(U17=0,U17&lt;&gt;"",V17&lt;&gt;"Z",V17&lt;&gt;""),AND(U17&gt;0,U17&lt;&gt;"",V17&lt;&gt;"W",V17&lt;&gt;""),AND(U17="", V17="W"))</formula>
    </cfRule>
  </conditionalFormatting>
  <conditionalFormatting sqref="U17:U21">
    <cfRule type="expression" dxfId="253" priority="12">
      <formula>OR(AND(#REF!="X",#REF!="X"),AND(#REF!="M",#REF!="M"))</formula>
    </cfRule>
    <cfRule type="expression" dxfId="252" priority="13">
      <formula>IF(OR(AND(#REF!="",#REF!=""),AND(#REF!="",#REF!=""),AND(#REF!="X",#REF!="X"),OR(#REF!="M",#REF!="M")),"",SUM(#REF!,#REF!)) &lt;&gt; U17</formula>
    </cfRule>
  </conditionalFormatting>
  <conditionalFormatting sqref="V17:W21">
    <cfRule type="expression" dxfId="251" priority="14">
      <formula>OR(AND(#REF!="X",#REF!="X"),AND(#REF!="M",#REF!="M"))</formula>
    </cfRule>
    <cfRule type="expression" dxfId="250" priority="15">
      <formula>IF(AND(OR(AND(#REF!="M",#REF!="M"),AND(#REF!="X",#REF!="X")),SUM(#REF!,#REF!)=0,ISNUMBER(U17)),"",IF(OR(#REF!="M",#REF!="M"),"M",IF(AND(#REF!=#REF!,OR(#REF!="X",#REF!="W",#REF!="Z")),UPPER(#REF!),""))) &lt;&gt; V17</formula>
    </cfRule>
  </conditionalFormatting>
  <conditionalFormatting sqref="U13:U15 U9:U11">
    <cfRule type="expression" dxfId="249" priority="8">
      <formula xml:space="preserve"> OR(AND(U9=0,U9&lt;&gt;"",V9&lt;&gt;"Z",V9&lt;&gt;""),AND(U9&gt;0,U9&lt;&gt;"",V9&lt;&gt;"W",V9&lt;&gt;""),AND(U9="", V9="W"))</formula>
    </cfRule>
  </conditionalFormatting>
  <conditionalFormatting sqref="L13:L15">
    <cfRule type="expression" dxfId="248" priority="6">
      <formula xml:space="preserve"> AND(OR(U13="X",U13="W"),L13="")</formula>
    </cfRule>
  </conditionalFormatting>
  <conditionalFormatting sqref="O13:O15">
    <cfRule type="expression" dxfId="247" priority="5">
      <formula xml:space="preserve"> AND(OR(W13="X",W13="W"),O13="")</formula>
    </cfRule>
  </conditionalFormatting>
  <conditionalFormatting sqref="U4">
    <cfRule type="expression" dxfId="246" priority="4">
      <formula xml:space="preserve"> OR(AND(U4=0,U4&lt;&gt;"",V4&lt;&gt;"Z",V4&lt;&gt;""),AND(U4&gt;0,U4&lt;&gt;"",V4&lt;&gt;"W",V4&lt;&gt;""),AND(U4="", V4="W"))</formula>
    </cfRule>
  </conditionalFormatting>
  <conditionalFormatting sqref="V4:W4">
    <cfRule type="expression" dxfId="245" priority="3">
      <formula xml:space="preserve"> OR(AND(U4=0,U4&lt;&gt;"",V4&lt;&gt;"Z",V4&lt;&gt;""),AND(U4&gt;0,U4&lt;&gt;"",V4&lt;&gt;"W",V4&lt;&gt;""),AND(U4="", V4="W"))</formula>
    </cfRule>
  </conditionalFormatting>
  <conditionalFormatting sqref="O4:P4">
    <cfRule type="expression" dxfId="244" priority="1">
      <formula xml:space="preserve"> AND(OR(W4="X",W4="W"),O4="")</formula>
    </cfRule>
  </conditionalFormatting>
  <conditionalFormatting sqref="L4">
    <cfRule type="expression" dxfId="243" priority="2">
      <formula xml:space="preserve"> AND(OR(U4="X",U4="W"),L4="")</formula>
    </cfRule>
  </conditionalFormatting>
  <dataValidations xWindow="697" yWindow="536" count="7">
    <dataValidation allowBlank="1" showInputMessage="1" showErrorMessage="1" sqref="U16:W1048576 X1:XFD1048576 O4:O1048576 U12:W12 A1:M1048576 U4:W8 P1:T1048576 N1:O2 U1:W2 N4:N8 N12 N16:N1048576"/>
    <dataValidation type="decimal" operator="greaterThanOrEqual" allowBlank="1" showInputMessage="1" showErrorMessage="1" errorTitle="Entrée non valide" error="Veuillez entrer une valeur numérique" sqref="U9:U11 U13:U15">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V9:V11 V13:V15">
      <formula1>"Z,M,X,W"</formula1>
    </dataValidation>
    <dataValidation type="textLength" allowBlank="1" showInputMessage="1" showErrorMessage="1" errorTitle="Entrée non valide" error="La longueur du texte devrait être comprise entre 2 et 500 caractères" sqref="W9:W11 W13:W15 N9:N11 N13:N15">
      <formula1>2</formula1>
      <formula2>500</formula2>
    </dataValidation>
    <dataValidation allowBlank="1" showInputMessage="1" showErrorMessage="1" promptTitle="Entreprise d’exploitation" prompt="Propriétaire/opérateur d'un cinéma ou d'une chaîne où des films de longues métrages sont projetés._x000a_" sqref="N3"/>
    <dataValidation allowBlank="1" showInputMessage="1" showErrorMessage="1" promptTitle="Propriété (Participation)" prompt="Nationale: Plus de 50% de propriété nationale (siège dans le pays)._x000a_Etrangère: Plus de 50% de propriété étrangère (siège en dehors du pays)._x000a_Joint venture: Propriété / contrôle également partagés (50%/50%) entre les entreprises nationales et étrangères._x000a_" sqref="O3"/>
    <dataValidation allowBlank="1" showInputMessage="1" showErrorMessage="1" promptTitle="Part de marché (en %)" prompt="Part de marché contrôlée par une entreprise en particulier. Les parts de marché doivent être calculées sur la base de tous les films distribués ou présentés au cours de l'année pour laquelle  les recettes ou les entrées sont enregistrées._x000a_" sqref="U3:W3"/>
  </dataValidations>
  <pageMargins left="0.19685039370078741" right="0.19685039370078741" top="0.19685039370078741" bottom="0.19685039370078741" header="0.19685039370078741" footer="0.19685039370078741"/>
  <pageSetup scale="77" fitToHeight="0" orientation="portrait" cellComments="asDisplayed" r:id="rId1"/>
  <headerFooter>
    <oddFooter>&amp;C&amp;P&amp;R&amp;F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3785" r:id="rId4" name="Drop Down 9">
              <controlPr locked="0" defaultSize="0" autoLine="0" autoPict="0">
                <anchor moveWithCells="1">
                  <from>
                    <xdr:col>14</xdr:col>
                    <xdr:colOff>0</xdr:colOff>
                    <xdr:row>4</xdr:row>
                    <xdr:rowOff>0</xdr:rowOff>
                  </from>
                  <to>
                    <xdr:col>15</xdr:col>
                    <xdr:colOff>0</xdr:colOff>
                    <xdr:row>8</xdr:row>
                    <xdr:rowOff>266700</xdr:rowOff>
                  </to>
                </anchor>
              </controlPr>
            </control>
          </mc:Choice>
        </mc:AlternateContent>
        <mc:AlternateContent xmlns:mc="http://schemas.openxmlformats.org/markup-compatibility/2006">
          <mc:Choice Requires="x14">
            <control shapeId="203786" r:id="rId5" name="Drop Down 10">
              <controlPr locked="0" defaultSize="0" autoLine="0" autoPict="0">
                <anchor moveWithCells="1">
                  <from>
                    <xdr:col>14</xdr:col>
                    <xdr:colOff>0</xdr:colOff>
                    <xdr:row>8</xdr:row>
                    <xdr:rowOff>266700</xdr:rowOff>
                  </from>
                  <to>
                    <xdr:col>15</xdr:col>
                    <xdr:colOff>0</xdr:colOff>
                    <xdr:row>9</xdr:row>
                    <xdr:rowOff>266700</xdr:rowOff>
                  </to>
                </anchor>
              </controlPr>
            </control>
          </mc:Choice>
        </mc:AlternateContent>
        <mc:AlternateContent xmlns:mc="http://schemas.openxmlformats.org/markup-compatibility/2006">
          <mc:Choice Requires="x14">
            <control shapeId="203787" r:id="rId6" name="Drop Down 11">
              <controlPr locked="0" defaultSize="0" autoLine="0" autoPict="0">
                <anchor moveWithCells="1">
                  <from>
                    <xdr:col>14</xdr:col>
                    <xdr:colOff>0</xdr:colOff>
                    <xdr:row>9</xdr:row>
                    <xdr:rowOff>266700</xdr:rowOff>
                  </from>
                  <to>
                    <xdr:col>15</xdr:col>
                    <xdr:colOff>0</xdr:colOff>
                    <xdr:row>11</xdr:row>
                    <xdr:rowOff>0</xdr:rowOff>
                  </to>
                </anchor>
              </controlPr>
            </control>
          </mc:Choice>
        </mc:AlternateContent>
        <mc:AlternateContent xmlns:mc="http://schemas.openxmlformats.org/markup-compatibility/2006">
          <mc:Choice Requires="x14">
            <control shapeId="203788" r:id="rId7" name="Drop Down 12">
              <controlPr locked="0" defaultSize="0" autoLine="0" autoPict="0">
                <anchor moveWithCells="1">
                  <from>
                    <xdr:col>13</xdr:col>
                    <xdr:colOff>3467100</xdr:colOff>
                    <xdr:row>12</xdr:row>
                    <xdr:rowOff>0</xdr:rowOff>
                  </from>
                  <to>
                    <xdr:col>15</xdr:col>
                    <xdr:colOff>0</xdr:colOff>
                    <xdr:row>12</xdr:row>
                    <xdr:rowOff>266700</xdr:rowOff>
                  </to>
                </anchor>
              </controlPr>
            </control>
          </mc:Choice>
        </mc:AlternateContent>
        <mc:AlternateContent xmlns:mc="http://schemas.openxmlformats.org/markup-compatibility/2006">
          <mc:Choice Requires="x14">
            <control shapeId="203789" r:id="rId8" name="Drop Down 13">
              <controlPr locked="0" defaultSize="0" autoLine="0" autoPict="0">
                <anchor moveWithCells="1">
                  <from>
                    <xdr:col>13</xdr:col>
                    <xdr:colOff>3467100</xdr:colOff>
                    <xdr:row>12</xdr:row>
                    <xdr:rowOff>266700</xdr:rowOff>
                  </from>
                  <to>
                    <xdr:col>15</xdr:col>
                    <xdr:colOff>0</xdr:colOff>
                    <xdr:row>13</xdr:row>
                    <xdr:rowOff>266700</xdr:rowOff>
                  </to>
                </anchor>
              </controlPr>
            </control>
          </mc:Choice>
        </mc:AlternateContent>
        <mc:AlternateContent xmlns:mc="http://schemas.openxmlformats.org/markup-compatibility/2006">
          <mc:Choice Requires="x14">
            <control shapeId="203790" r:id="rId9" name="Drop Down 14">
              <controlPr locked="0" defaultSize="0" autoLine="0" autoPict="0">
                <anchor moveWithCells="1">
                  <from>
                    <xdr:col>13</xdr:col>
                    <xdr:colOff>3467100</xdr:colOff>
                    <xdr:row>13</xdr:row>
                    <xdr:rowOff>266700</xdr:rowOff>
                  </from>
                  <to>
                    <xdr:col>15</xdr:col>
                    <xdr:colOff>0</xdr:colOff>
                    <xdr:row>15</xdr:row>
                    <xdr:rowOff>0</xdr:rowOff>
                  </to>
                </anchor>
              </controlPr>
            </control>
          </mc:Choice>
        </mc:AlternateContent>
        <mc:AlternateContent xmlns:mc="http://schemas.openxmlformats.org/markup-compatibility/2006">
          <mc:Choice Requires="x14">
            <control shapeId="203800" r:id="rId10" name="Option Button 24">
              <controlPr locked="0" defaultSize="0" autoFill="0" autoLine="0" autoPict="0">
                <anchor moveWithCells="1">
                  <from>
                    <xdr:col>13</xdr:col>
                    <xdr:colOff>2238375</xdr:colOff>
                    <xdr:row>0</xdr:row>
                    <xdr:rowOff>533400</xdr:rowOff>
                  </from>
                  <to>
                    <xdr:col>14</xdr:col>
                    <xdr:colOff>352425</xdr:colOff>
                    <xdr:row>1</xdr:row>
                    <xdr:rowOff>276225</xdr:rowOff>
                  </to>
                </anchor>
              </controlPr>
            </control>
          </mc:Choice>
        </mc:AlternateContent>
        <mc:AlternateContent xmlns:mc="http://schemas.openxmlformats.org/markup-compatibility/2006">
          <mc:Choice Requires="x14">
            <control shapeId="203801" r:id="rId11" name="Option Button 25">
              <controlPr locked="0" defaultSize="0" autoFill="0" autoLine="0" autoPict="0">
                <anchor moveWithCells="1">
                  <from>
                    <xdr:col>14</xdr:col>
                    <xdr:colOff>133350</xdr:colOff>
                    <xdr:row>0</xdr:row>
                    <xdr:rowOff>533400</xdr:rowOff>
                  </from>
                  <to>
                    <xdr:col>20</xdr:col>
                    <xdr:colOff>371475</xdr:colOff>
                    <xdr:row>1</xdr:row>
                    <xdr:rowOff>276225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AZ31"/>
  <sheetViews>
    <sheetView showGridLines="0" topLeftCell="C1" zoomScaleNormal="100" workbookViewId="0">
      <selection activeCell="C1" sqref="C1"/>
    </sheetView>
  </sheetViews>
  <sheetFormatPr defaultColWidth="9.140625" defaultRowHeight="12.75"/>
  <cols>
    <col min="1" max="1" width="16.5703125" style="282" hidden="1" customWidth="1"/>
    <col min="2" max="2" width="17" style="282" hidden="1" customWidth="1"/>
    <col min="3" max="3" width="5.7109375" style="282" customWidth="1"/>
    <col min="4" max="4" width="5.5703125" style="282" customWidth="1"/>
    <col min="5" max="5" width="5.42578125" style="282" customWidth="1"/>
    <col min="6" max="6" width="17.28515625" style="282" customWidth="1"/>
    <col min="7" max="9" width="5.7109375" style="282" hidden="1" customWidth="1"/>
    <col min="10" max="17" width="3.5703125" style="283" hidden="1" customWidth="1"/>
    <col min="18" max="18" width="50.7109375" style="283" customWidth="1"/>
    <col min="19" max="20" width="2.85546875" style="283" hidden="1" customWidth="1"/>
    <col min="21" max="21" width="12.7109375" style="283" customWidth="1"/>
    <col min="22" max="22" width="2.7109375" style="283" customWidth="1"/>
    <col min="23" max="24" width="5.7109375" style="283" customWidth="1"/>
    <col min="25" max="25" width="5.7109375" style="283" hidden="1" customWidth="1"/>
    <col min="26" max="28" width="5.7109375" style="282" hidden="1" customWidth="1"/>
    <col min="29" max="29" width="9.42578125" style="282" hidden="1" customWidth="1"/>
    <col min="30" max="52" width="9.140625" style="282" hidden="1" customWidth="1"/>
    <col min="53" max="16384" width="9.140625" style="282"/>
  </cols>
  <sheetData>
    <row r="1" spans="1:38" s="207" customFormat="1" ht="45" customHeight="1">
      <c r="A1" s="110" t="s">
        <v>332</v>
      </c>
      <c r="B1" s="111" t="str">
        <f>VLOOKUP(VAL_Metadata!$B$2,VAL_Drop_Down_Lists!$A$3:$B$214,2,FALSE)</f>
        <v>_X</v>
      </c>
      <c r="C1" s="54"/>
      <c r="D1" s="461" t="s">
        <v>1021</v>
      </c>
      <c r="E1" s="461"/>
      <c r="F1" s="461"/>
      <c r="G1" s="461"/>
      <c r="H1" s="461"/>
      <c r="I1" s="461"/>
      <c r="J1" s="461"/>
      <c r="K1" s="461"/>
      <c r="L1" s="461"/>
      <c r="M1" s="461"/>
      <c r="N1" s="461"/>
      <c r="O1" s="461"/>
      <c r="P1" s="461"/>
      <c r="Q1" s="461"/>
      <c r="R1" s="461"/>
      <c r="S1" s="461"/>
      <c r="T1" s="461"/>
      <c r="U1" s="461"/>
      <c r="V1" s="461"/>
      <c r="W1" s="461"/>
      <c r="X1" s="376"/>
      <c r="Y1" s="388"/>
      <c r="Z1" s="378"/>
      <c r="AA1" s="378"/>
      <c r="AB1" s="378"/>
      <c r="AC1" s="378"/>
      <c r="AD1" s="378"/>
      <c r="AE1" s="378"/>
      <c r="AF1" s="378"/>
      <c r="AG1" s="378"/>
      <c r="AH1" s="378"/>
      <c r="AI1" s="378"/>
      <c r="AJ1" s="378"/>
      <c r="AK1" s="378"/>
      <c r="AL1" s="378"/>
    </row>
    <row r="2" spans="1:38" s="207" customFormat="1" ht="37.5" customHeight="1">
      <c r="A2" s="110" t="s">
        <v>451</v>
      </c>
      <c r="B2" s="111" t="s">
        <v>347</v>
      </c>
      <c r="C2" s="203"/>
      <c r="D2" s="498" t="s">
        <v>1047</v>
      </c>
      <c r="E2" s="498"/>
      <c r="F2" s="498"/>
      <c r="G2" s="498"/>
      <c r="H2" s="498"/>
      <c r="I2" s="498"/>
      <c r="J2" s="498"/>
      <c r="K2" s="498"/>
      <c r="L2" s="498"/>
      <c r="M2" s="498"/>
      <c r="N2" s="498"/>
      <c r="O2" s="498"/>
      <c r="P2" s="498"/>
      <c r="Q2" s="498"/>
      <c r="R2" s="498"/>
      <c r="S2" s="498"/>
      <c r="T2" s="498"/>
      <c r="U2" s="498"/>
      <c r="V2" s="498"/>
      <c r="W2" s="498"/>
      <c r="X2" s="380"/>
      <c r="Y2" s="388"/>
      <c r="Z2" s="378"/>
      <c r="AA2" s="378"/>
      <c r="AB2" s="378"/>
      <c r="AC2" s="378"/>
      <c r="AD2" s="378"/>
      <c r="AE2" s="378"/>
      <c r="AF2" s="378"/>
      <c r="AG2" s="378"/>
      <c r="AH2" s="378"/>
      <c r="AI2" s="378"/>
      <c r="AJ2" s="378"/>
      <c r="AK2" s="378"/>
      <c r="AL2" s="378"/>
    </row>
    <row r="3" spans="1:38" s="228" customFormat="1" ht="38.25" customHeight="1">
      <c r="A3" s="110" t="s">
        <v>356</v>
      </c>
      <c r="B3" s="111" t="s">
        <v>347</v>
      </c>
      <c r="C3" s="222"/>
      <c r="D3" s="474" t="s">
        <v>774</v>
      </c>
      <c r="E3" s="475"/>
      <c r="F3" s="250" t="s">
        <v>303</v>
      </c>
      <c r="G3" s="251"/>
      <c r="H3" s="251"/>
      <c r="I3" s="251"/>
      <c r="J3" s="252"/>
      <c r="K3" s="252"/>
      <c r="L3" s="252"/>
      <c r="M3" s="252"/>
      <c r="N3" s="252"/>
      <c r="O3" s="252"/>
      <c r="P3" s="252"/>
      <c r="Q3" s="252"/>
      <c r="R3" s="352" t="s">
        <v>829</v>
      </c>
      <c r="S3" s="341"/>
      <c r="T3" s="252"/>
      <c r="U3" s="438" t="s">
        <v>830</v>
      </c>
      <c r="V3" s="439"/>
      <c r="W3" s="440"/>
      <c r="X3" s="379"/>
      <c r="Y3" s="381"/>
      <c r="Z3" s="381"/>
      <c r="AA3" s="381"/>
      <c r="AB3" s="381"/>
      <c r="AC3" s="381"/>
      <c r="AD3" s="381"/>
      <c r="AE3" s="381"/>
      <c r="AF3" s="381"/>
      <c r="AG3" s="381"/>
      <c r="AH3" s="381"/>
      <c r="AI3" s="381"/>
      <c r="AJ3" s="381"/>
      <c r="AK3" s="381"/>
      <c r="AL3" s="381"/>
    </row>
    <row r="4" spans="1:38" s="228" customFormat="1" ht="7.5" customHeight="1">
      <c r="A4" s="110" t="s">
        <v>357</v>
      </c>
      <c r="B4" s="111" t="s">
        <v>347</v>
      </c>
      <c r="C4" s="222"/>
      <c r="D4" s="254"/>
      <c r="E4" s="254"/>
      <c r="F4" s="254"/>
      <c r="G4" s="255"/>
      <c r="H4" s="255"/>
      <c r="I4" s="255"/>
      <c r="J4" s="255"/>
      <c r="K4" s="255"/>
      <c r="L4" s="255"/>
      <c r="M4" s="255"/>
      <c r="N4" s="255"/>
      <c r="O4" s="255"/>
      <c r="P4" s="255"/>
      <c r="Q4" s="255"/>
      <c r="R4" s="255"/>
      <c r="S4" s="255"/>
      <c r="T4" s="255"/>
      <c r="U4" s="255"/>
      <c r="V4" s="255"/>
      <c r="W4" s="255"/>
      <c r="X4" s="82"/>
      <c r="Y4" s="381"/>
      <c r="Z4" s="381"/>
      <c r="AA4" s="381"/>
      <c r="AB4" s="381"/>
      <c r="AC4" s="381"/>
      <c r="AD4" s="381"/>
      <c r="AE4" s="381"/>
      <c r="AF4" s="381"/>
      <c r="AG4" s="381"/>
      <c r="AH4" s="381"/>
      <c r="AI4" s="381"/>
      <c r="AJ4" s="381"/>
      <c r="AK4" s="381"/>
      <c r="AL4" s="381"/>
    </row>
    <row r="5" spans="1:38" s="228" customFormat="1" ht="21" hidden="1">
      <c r="A5" s="110" t="s">
        <v>450</v>
      </c>
      <c r="B5" s="111" t="s">
        <v>347</v>
      </c>
      <c r="C5" s="203"/>
      <c r="D5" s="251"/>
      <c r="E5" s="251"/>
      <c r="F5" s="251"/>
      <c r="G5" s="251"/>
      <c r="H5" s="251"/>
      <c r="I5" s="251"/>
      <c r="J5" s="257"/>
      <c r="K5" s="288"/>
      <c r="L5" s="257"/>
      <c r="M5" s="289"/>
      <c r="N5" s="257"/>
      <c r="O5" s="257"/>
      <c r="P5" s="252"/>
      <c r="Q5" s="252"/>
      <c r="R5" s="257"/>
      <c r="S5" s="257"/>
      <c r="T5" s="258" t="s">
        <v>322</v>
      </c>
      <c r="U5" s="259" t="s">
        <v>344</v>
      </c>
      <c r="V5" s="237"/>
      <c r="W5" s="238"/>
      <c r="X5" s="379"/>
      <c r="Y5" s="381"/>
      <c r="Z5" s="381"/>
      <c r="AA5" s="381"/>
      <c r="AB5" s="381"/>
      <c r="AC5" s="381"/>
      <c r="AD5" s="381"/>
      <c r="AE5" s="381"/>
      <c r="AF5" s="381"/>
      <c r="AG5" s="381"/>
      <c r="AH5" s="381"/>
      <c r="AI5" s="381"/>
      <c r="AJ5" s="381"/>
      <c r="AK5" s="381"/>
      <c r="AL5" s="381"/>
    </row>
    <row r="6" spans="1:38" s="228" customFormat="1" ht="21" hidden="1">
      <c r="A6" s="110" t="s">
        <v>379</v>
      </c>
      <c r="B6" s="111" t="s">
        <v>347</v>
      </c>
      <c r="C6" s="203"/>
      <c r="D6" s="251"/>
      <c r="E6" s="251"/>
      <c r="F6" s="251"/>
      <c r="G6" s="251"/>
      <c r="H6" s="251"/>
      <c r="I6" s="251"/>
      <c r="J6" s="261"/>
      <c r="K6" s="261"/>
      <c r="L6" s="261"/>
      <c r="M6" s="261"/>
      <c r="N6" s="261"/>
      <c r="O6" s="261"/>
      <c r="P6" s="261"/>
      <c r="Q6" s="257"/>
      <c r="R6" s="257"/>
      <c r="S6" s="257"/>
      <c r="T6" s="258" t="s">
        <v>454</v>
      </c>
      <c r="U6" s="353" t="s">
        <v>347</v>
      </c>
      <c r="V6" s="237"/>
      <c r="W6" s="238"/>
      <c r="X6" s="379"/>
      <c r="Y6" s="381"/>
      <c r="Z6" s="381"/>
      <c r="AA6" s="381"/>
      <c r="AB6" s="381"/>
      <c r="AC6" s="381"/>
      <c r="AD6" s="381"/>
      <c r="AE6" s="381"/>
      <c r="AF6" s="381"/>
      <c r="AG6" s="381"/>
      <c r="AH6" s="381"/>
      <c r="AI6" s="381"/>
      <c r="AJ6" s="381"/>
      <c r="AK6" s="381"/>
      <c r="AL6" s="381"/>
    </row>
    <row r="7" spans="1:38" s="228" customFormat="1" ht="21" hidden="1">
      <c r="A7" s="110" t="s">
        <v>392</v>
      </c>
      <c r="B7" s="111" t="s">
        <v>347</v>
      </c>
      <c r="C7" s="203"/>
      <c r="D7" s="251"/>
      <c r="E7" s="251"/>
      <c r="F7" s="251"/>
      <c r="G7" s="251"/>
      <c r="H7" s="251"/>
      <c r="I7" s="87"/>
      <c r="J7" s="88"/>
      <c r="K7" s="88"/>
      <c r="L7" s="88"/>
      <c r="M7" s="88"/>
      <c r="N7" s="88"/>
      <c r="O7" s="88"/>
      <c r="P7" s="88"/>
      <c r="Q7" s="94"/>
      <c r="R7" s="94"/>
      <c r="S7" s="94"/>
      <c r="T7" s="93" t="s">
        <v>440</v>
      </c>
      <c r="U7" s="353" t="s">
        <v>443</v>
      </c>
      <c r="V7" s="237"/>
      <c r="W7" s="238"/>
      <c r="X7" s="379"/>
      <c r="Y7" s="381"/>
      <c r="Z7" s="381"/>
      <c r="AA7" s="381"/>
      <c r="AB7" s="381"/>
      <c r="AC7" s="381"/>
      <c r="AD7" s="381"/>
      <c r="AE7" s="381"/>
      <c r="AF7" s="381"/>
      <c r="AG7" s="381"/>
      <c r="AH7" s="381"/>
      <c r="AI7" s="381"/>
      <c r="AJ7" s="381"/>
      <c r="AK7" s="381"/>
      <c r="AL7" s="381"/>
    </row>
    <row r="8" spans="1:38" s="228" customFormat="1" ht="82.5" hidden="1">
      <c r="A8" s="262" t="s">
        <v>408</v>
      </c>
      <c r="B8" s="263">
        <v>0</v>
      </c>
      <c r="C8" s="203"/>
      <c r="D8" s="251"/>
      <c r="E8" s="251"/>
      <c r="F8" s="251"/>
      <c r="G8" s="220" t="s">
        <v>319</v>
      </c>
      <c r="H8" s="220" t="s">
        <v>366</v>
      </c>
      <c r="I8" s="56" t="s">
        <v>359</v>
      </c>
      <c r="J8" s="95" t="s">
        <v>415</v>
      </c>
      <c r="K8" s="95" t="s">
        <v>416</v>
      </c>
      <c r="L8" s="95" t="s">
        <v>417</v>
      </c>
      <c r="M8" s="95" t="s">
        <v>418</v>
      </c>
      <c r="N8" s="95" t="s">
        <v>420</v>
      </c>
      <c r="O8" s="95" t="s">
        <v>452</v>
      </c>
      <c r="P8" s="95" t="s">
        <v>562</v>
      </c>
      <c r="Q8" s="95" t="s">
        <v>422</v>
      </c>
      <c r="R8" s="95" t="s">
        <v>421</v>
      </c>
      <c r="S8" s="95" t="s">
        <v>414</v>
      </c>
      <c r="T8" s="95" t="s">
        <v>453</v>
      </c>
      <c r="U8" s="353"/>
      <c r="V8" s="265"/>
      <c r="W8" s="266"/>
      <c r="X8" s="379"/>
      <c r="Y8" s="381"/>
      <c r="Z8" s="381"/>
      <c r="AA8" s="381"/>
      <c r="AB8" s="381"/>
      <c r="AC8" s="381"/>
      <c r="AD8" s="381"/>
      <c r="AE8" s="381"/>
      <c r="AF8" s="381"/>
      <c r="AG8" s="381"/>
      <c r="AH8" s="381"/>
      <c r="AI8" s="381"/>
      <c r="AJ8" s="381"/>
      <c r="AK8" s="381"/>
      <c r="AL8" s="381"/>
    </row>
    <row r="9" spans="1:38" s="228" customFormat="1" ht="21" customHeight="1">
      <c r="A9" s="262" t="s">
        <v>423</v>
      </c>
      <c r="B9" s="263" t="s">
        <v>424</v>
      </c>
      <c r="C9" s="203"/>
      <c r="D9" s="462">
        <v>2016</v>
      </c>
      <c r="E9" s="463"/>
      <c r="F9" s="267" t="s">
        <v>788</v>
      </c>
      <c r="G9" s="268">
        <v>2016</v>
      </c>
      <c r="H9" s="268" t="s">
        <v>361</v>
      </c>
      <c r="I9" s="79" t="s">
        <v>395</v>
      </c>
      <c r="J9" s="89"/>
      <c r="K9" s="89"/>
      <c r="L9" s="89"/>
      <c r="M9" s="89"/>
      <c r="N9" s="89"/>
      <c r="O9" s="89"/>
      <c r="P9" s="89"/>
      <c r="Q9" s="89"/>
      <c r="R9" s="21" t="str">
        <f>VLOOKUP($AE9,VAL_Drop_Down_Lists!$A$2:$C$214,2,FALSE)</f>
        <v>_X</v>
      </c>
      <c r="S9" s="89"/>
      <c r="T9" s="89"/>
      <c r="U9" s="36"/>
      <c r="V9" s="50"/>
      <c r="W9" s="51"/>
      <c r="X9" s="379"/>
      <c r="Y9" s="381"/>
      <c r="Z9" s="381"/>
      <c r="AA9" s="381"/>
      <c r="AB9" s="381"/>
      <c r="AC9" s="381"/>
      <c r="AD9" s="381"/>
      <c r="AE9" s="381">
        <v>1</v>
      </c>
      <c r="AF9" s="381"/>
      <c r="AG9" s="381"/>
      <c r="AH9" s="381"/>
      <c r="AI9" s="381"/>
      <c r="AJ9" s="381"/>
      <c r="AK9" s="381"/>
      <c r="AL9" s="381"/>
    </row>
    <row r="10" spans="1:38" s="228" customFormat="1" ht="21" customHeight="1">
      <c r="A10" s="262" t="s">
        <v>448</v>
      </c>
      <c r="B10" s="263" t="s">
        <v>421</v>
      </c>
      <c r="C10" s="203"/>
      <c r="D10" s="464"/>
      <c r="E10" s="465"/>
      <c r="F10" s="267" t="s">
        <v>789</v>
      </c>
      <c r="G10" s="268">
        <v>2016</v>
      </c>
      <c r="H10" s="268" t="s">
        <v>362</v>
      </c>
      <c r="I10" s="81" t="s">
        <v>395</v>
      </c>
      <c r="J10" s="90"/>
      <c r="K10" s="90"/>
      <c r="L10" s="89"/>
      <c r="M10" s="90"/>
      <c r="N10" s="90"/>
      <c r="O10" s="90"/>
      <c r="P10" s="90"/>
      <c r="Q10" s="90"/>
      <c r="R10" s="21" t="str">
        <f>VLOOKUP($AE10,VAL_Drop_Down_Lists!$A$2:$C$214,2,FALSE)</f>
        <v>_X</v>
      </c>
      <c r="S10" s="90"/>
      <c r="T10" s="90"/>
      <c r="U10" s="36"/>
      <c r="V10" s="50"/>
      <c r="W10" s="51"/>
      <c r="X10" s="379"/>
      <c r="Y10" s="381"/>
      <c r="Z10" s="381"/>
      <c r="AA10" s="381"/>
      <c r="AB10" s="381"/>
      <c r="AC10" s="381"/>
      <c r="AD10" s="381"/>
      <c r="AE10" s="381">
        <v>1</v>
      </c>
      <c r="AF10" s="381"/>
      <c r="AG10" s="381"/>
      <c r="AH10" s="381"/>
      <c r="AI10" s="381"/>
      <c r="AJ10" s="381"/>
      <c r="AK10" s="381"/>
      <c r="AL10" s="381"/>
    </row>
    <row r="11" spans="1:38" s="228" customFormat="1" ht="21" customHeight="1">
      <c r="A11" s="210"/>
      <c r="B11" s="210"/>
      <c r="C11" s="222"/>
      <c r="D11" s="464"/>
      <c r="E11" s="465"/>
      <c r="F11" s="267" t="s">
        <v>790</v>
      </c>
      <c r="G11" s="268">
        <v>2016</v>
      </c>
      <c r="H11" s="268" t="s">
        <v>363</v>
      </c>
      <c r="I11" s="81" t="s">
        <v>395</v>
      </c>
      <c r="J11" s="90"/>
      <c r="K11" s="90"/>
      <c r="L11" s="89"/>
      <c r="M11" s="90"/>
      <c r="N11" s="90"/>
      <c r="O11" s="90"/>
      <c r="P11" s="90"/>
      <c r="Q11" s="90"/>
      <c r="R11" s="21" t="str">
        <f>VLOOKUP($AE11,VAL_Drop_Down_Lists!$A$2:$C$214,2,FALSE)</f>
        <v>_X</v>
      </c>
      <c r="S11" s="90"/>
      <c r="T11" s="90"/>
      <c r="U11" s="36"/>
      <c r="V11" s="50"/>
      <c r="W11" s="51"/>
      <c r="X11" s="379"/>
      <c r="Y11" s="381"/>
      <c r="Z11" s="381"/>
      <c r="AA11" s="381"/>
      <c r="AB11" s="381"/>
      <c r="AC11" s="381"/>
      <c r="AD11" s="381"/>
      <c r="AE11" s="381">
        <v>1</v>
      </c>
      <c r="AF11" s="381"/>
      <c r="AG11" s="381"/>
      <c r="AH11" s="381"/>
      <c r="AI11" s="381"/>
      <c r="AJ11" s="381"/>
      <c r="AK11" s="381"/>
      <c r="AL11" s="381"/>
    </row>
    <row r="12" spans="1:38" s="228" customFormat="1" ht="21" customHeight="1">
      <c r="A12" s="210"/>
      <c r="B12" s="210"/>
      <c r="C12" s="210"/>
      <c r="D12" s="464"/>
      <c r="E12" s="465"/>
      <c r="F12" s="267" t="s">
        <v>791</v>
      </c>
      <c r="G12" s="268">
        <v>2016</v>
      </c>
      <c r="H12" s="268" t="s">
        <v>364</v>
      </c>
      <c r="I12" s="81" t="s">
        <v>395</v>
      </c>
      <c r="J12" s="90"/>
      <c r="K12" s="90"/>
      <c r="L12" s="89"/>
      <c r="M12" s="90"/>
      <c r="N12" s="90"/>
      <c r="O12" s="90"/>
      <c r="P12" s="90"/>
      <c r="Q12" s="90"/>
      <c r="R12" s="21" t="str">
        <f>VLOOKUP($AE12,VAL_Drop_Down_Lists!$A$2:$C$214,2,FALSE)</f>
        <v>_X</v>
      </c>
      <c r="S12" s="90"/>
      <c r="T12" s="90"/>
      <c r="U12" s="36"/>
      <c r="V12" s="50"/>
      <c r="W12" s="51"/>
      <c r="X12" s="379"/>
      <c r="Y12" s="381"/>
      <c r="Z12" s="381"/>
      <c r="AA12" s="381"/>
      <c r="AB12" s="381"/>
      <c r="AC12" s="381"/>
      <c r="AD12" s="381"/>
      <c r="AE12" s="381">
        <v>1</v>
      </c>
      <c r="AF12" s="381"/>
      <c r="AG12" s="381"/>
      <c r="AH12" s="381"/>
      <c r="AI12" s="381"/>
      <c r="AJ12" s="381"/>
      <c r="AK12" s="381"/>
      <c r="AL12" s="381"/>
    </row>
    <row r="13" spans="1:38" s="228" customFormat="1" ht="21" customHeight="1">
      <c r="A13" s="210"/>
      <c r="B13" s="210"/>
      <c r="C13" s="222"/>
      <c r="D13" s="464"/>
      <c r="E13" s="465"/>
      <c r="F13" s="267" t="s">
        <v>792</v>
      </c>
      <c r="G13" s="268">
        <v>2016</v>
      </c>
      <c r="H13" s="268" t="s">
        <v>365</v>
      </c>
      <c r="I13" s="81" t="s">
        <v>395</v>
      </c>
      <c r="J13" s="90"/>
      <c r="K13" s="90"/>
      <c r="L13" s="89"/>
      <c r="M13" s="90"/>
      <c r="N13" s="90"/>
      <c r="O13" s="90"/>
      <c r="P13" s="90"/>
      <c r="Q13" s="90"/>
      <c r="R13" s="21" t="str">
        <f>VLOOKUP($AE13,VAL_Drop_Down_Lists!$A$2:$C$214,2,FALSE)</f>
        <v>_X</v>
      </c>
      <c r="S13" s="90"/>
      <c r="T13" s="90"/>
      <c r="U13" s="36"/>
      <c r="V13" s="50"/>
      <c r="W13" s="51"/>
      <c r="X13" s="379"/>
      <c r="Y13" s="381"/>
      <c r="Z13" s="381"/>
      <c r="AA13" s="381"/>
      <c r="AB13" s="381"/>
      <c r="AC13" s="381"/>
      <c r="AD13" s="381"/>
      <c r="AE13" s="381">
        <v>1</v>
      </c>
      <c r="AF13" s="381"/>
      <c r="AG13" s="381"/>
      <c r="AH13" s="381"/>
      <c r="AI13" s="381"/>
      <c r="AJ13" s="381"/>
      <c r="AK13" s="381"/>
      <c r="AL13" s="381"/>
    </row>
    <row r="14" spans="1:38" s="228" customFormat="1" ht="7.5" customHeight="1">
      <c r="A14" s="210"/>
      <c r="B14" s="210"/>
      <c r="C14" s="222"/>
      <c r="D14" s="271"/>
      <c r="E14" s="271"/>
      <c r="F14" s="271"/>
      <c r="G14" s="255"/>
      <c r="H14" s="255"/>
      <c r="I14" s="82"/>
      <c r="J14" s="82"/>
      <c r="K14" s="82"/>
      <c r="L14" s="82"/>
      <c r="M14" s="82"/>
      <c r="N14" s="82"/>
      <c r="O14" s="82"/>
      <c r="P14" s="82"/>
      <c r="Q14" s="82"/>
      <c r="R14" s="82"/>
      <c r="S14" s="82"/>
      <c r="T14" s="82"/>
      <c r="U14" s="255"/>
      <c r="V14" s="255"/>
      <c r="W14" s="255"/>
      <c r="X14" s="82"/>
      <c r="Y14" s="381"/>
      <c r="Z14" s="381"/>
      <c r="AA14" s="381"/>
      <c r="AB14" s="381"/>
      <c r="AC14" s="381"/>
      <c r="AD14" s="381"/>
      <c r="AE14" s="381"/>
      <c r="AF14" s="381"/>
      <c r="AG14" s="381"/>
      <c r="AH14" s="381"/>
      <c r="AI14" s="381"/>
      <c r="AJ14" s="381"/>
      <c r="AK14" s="381"/>
      <c r="AL14" s="381"/>
    </row>
    <row r="15" spans="1:38" s="228" customFormat="1" ht="21" customHeight="1">
      <c r="A15" s="210"/>
      <c r="B15" s="210"/>
      <c r="C15" s="203"/>
      <c r="D15" s="462">
        <v>2017</v>
      </c>
      <c r="E15" s="463"/>
      <c r="F15" s="267" t="s">
        <v>788</v>
      </c>
      <c r="G15" s="268">
        <v>2017</v>
      </c>
      <c r="H15" s="268" t="s">
        <v>361</v>
      </c>
      <c r="I15" s="79" t="s">
        <v>395</v>
      </c>
      <c r="J15" s="89"/>
      <c r="K15" s="89"/>
      <c r="L15" s="89"/>
      <c r="M15" s="89"/>
      <c r="N15" s="89"/>
      <c r="O15" s="89"/>
      <c r="P15" s="89"/>
      <c r="Q15" s="89"/>
      <c r="R15" s="21" t="str">
        <f>VLOOKUP($AE15,VAL_Drop_Down_Lists!$A$2:$C$214,2,FALSE)</f>
        <v>_X</v>
      </c>
      <c r="S15" s="89"/>
      <c r="T15" s="89"/>
      <c r="U15" s="36"/>
      <c r="V15" s="50"/>
      <c r="W15" s="51"/>
      <c r="X15" s="379"/>
      <c r="Y15" s="381"/>
      <c r="Z15" s="381"/>
      <c r="AA15" s="381"/>
      <c r="AB15" s="381"/>
      <c r="AC15" s="381"/>
      <c r="AD15" s="381"/>
      <c r="AE15" s="381">
        <v>1</v>
      </c>
      <c r="AF15" s="381"/>
      <c r="AG15" s="381"/>
      <c r="AH15" s="381"/>
      <c r="AI15" s="381"/>
      <c r="AJ15" s="381"/>
      <c r="AK15" s="381"/>
      <c r="AL15" s="381"/>
    </row>
    <row r="16" spans="1:38" s="228" customFormat="1" ht="21" customHeight="1">
      <c r="A16" s="210"/>
      <c r="B16" s="210"/>
      <c r="C16" s="203"/>
      <c r="D16" s="464"/>
      <c r="E16" s="465"/>
      <c r="F16" s="267" t="s">
        <v>789</v>
      </c>
      <c r="G16" s="268">
        <v>2017</v>
      </c>
      <c r="H16" s="268" t="s">
        <v>362</v>
      </c>
      <c r="I16" s="81" t="s">
        <v>395</v>
      </c>
      <c r="J16" s="90"/>
      <c r="K16" s="90"/>
      <c r="L16" s="89"/>
      <c r="M16" s="90"/>
      <c r="N16" s="90"/>
      <c r="O16" s="90"/>
      <c r="P16" s="90"/>
      <c r="Q16" s="90"/>
      <c r="R16" s="21" t="str">
        <f>VLOOKUP($AE16,VAL_Drop_Down_Lists!$A$2:$C$214,2,FALSE)</f>
        <v>_X</v>
      </c>
      <c r="S16" s="90"/>
      <c r="T16" s="90"/>
      <c r="U16" s="36"/>
      <c r="V16" s="50"/>
      <c r="W16" s="51"/>
      <c r="X16" s="379"/>
      <c r="Y16" s="381"/>
      <c r="Z16" s="381"/>
      <c r="AA16" s="381"/>
      <c r="AB16" s="381"/>
      <c r="AC16" s="381"/>
      <c r="AD16" s="381"/>
      <c r="AE16" s="381">
        <v>1</v>
      </c>
      <c r="AF16" s="381"/>
      <c r="AG16" s="381"/>
      <c r="AH16" s="381"/>
      <c r="AI16" s="381"/>
      <c r="AJ16" s="381"/>
      <c r="AK16" s="381"/>
      <c r="AL16" s="381"/>
    </row>
    <row r="17" spans="1:38" s="228" customFormat="1" ht="21" customHeight="1">
      <c r="A17" s="210"/>
      <c r="B17" s="210"/>
      <c r="C17" s="222"/>
      <c r="D17" s="464"/>
      <c r="E17" s="465"/>
      <c r="F17" s="267" t="s">
        <v>790</v>
      </c>
      <c r="G17" s="268">
        <v>2017</v>
      </c>
      <c r="H17" s="268" t="s">
        <v>363</v>
      </c>
      <c r="I17" s="81" t="s">
        <v>395</v>
      </c>
      <c r="J17" s="90"/>
      <c r="K17" s="90"/>
      <c r="L17" s="89"/>
      <c r="M17" s="90"/>
      <c r="N17" s="90"/>
      <c r="O17" s="90"/>
      <c r="P17" s="90"/>
      <c r="Q17" s="90"/>
      <c r="R17" s="21" t="str">
        <f>VLOOKUP($AE17,VAL_Drop_Down_Lists!$A$2:$C$214,2,FALSE)</f>
        <v>_X</v>
      </c>
      <c r="S17" s="90"/>
      <c r="T17" s="90"/>
      <c r="U17" s="36"/>
      <c r="V17" s="50"/>
      <c r="W17" s="51"/>
      <c r="X17" s="379"/>
      <c r="Y17" s="381"/>
      <c r="Z17" s="381"/>
      <c r="AA17" s="381"/>
      <c r="AB17" s="381"/>
      <c r="AC17" s="381"/>
      <c r="AD17" s="381"/>
      <c r="AE17" s="381">
        <v>1</v>
      </c>
      <c r="AF17" s="381"/>
      <c r="AG17" s="381"/>
      <c r="AH17" s="381"/>
      <c r="AI17" s="381"/>
      <c r="AJ17" s="381"/>
      <c r="AK17" s="381"/>
      <c r="AL17" s="381"/>
    </row>
    <row r="18" spans="1:38" s="228" customFormat="1" ht="21" customHeight="1">
      <c r="A18" s="210"/>
      <c r="B18" s="210"/>
      <c r="C18" s="210"/>
      <c r="D18" s="464"/>
      <c r="E18" s="465"/>
      <c r="F18" s="267" t="s">
        <v>791</v>
      </c>
      <c r="G18" s="268">
        <v>2017</v>
      </c>
      <c r="H18" s="268" t="s">
        <v>364</v>
      </c>
      <c r="I18" s="81" t="s">
        <v>395</v>
      </c>
      <c r="J18" s="90"/>
      <c r="K18" s="90"/>
      <c r="L18" s="89"/>
      <c r="M18" s="90"/>
      <c r="N18" s="90"/>
      <c r="O18" s="90"/>
      <c r="P18" s="90"/>
      <c r="Q18" s="90"/>
      <c r="R18" s="21" t="str">
        <f>VLOOKUP($AE18,VAL_Drop_Down_Lists!$A$2:$C$214,2,FALSE)</f>
        <v>_X</v>
      </c>
      <c r="S18" s="90"/>
      <c r="T18" s="90"/>
      <c r="U18" s="36"/>
      <c r="V18" s="50"/>
      <c r="W18" s="51"/>
      <c r="X18" s="379"/>
      <c r="Y18" s="381"/>
      <c r="Z18" s="381"/>
      <c r="AA18" s="381"/>
      <c r="AB18" s="381"/>
      <c r="AC18" s="381"/>
      <c r="AD18" s="381"/>
      <c r="AE18" s="381">
        <v>1</v>
      </c>
      <c r="AF18" s="381"/>
      <c r="AG18" s="381"/>
      <c r="AH18" s="381"/>
      <c r="AI18" s="381"/>
      <c r="AJ18" s="381"/>
      <c r="AK18" s="381"/>
      <c r="AL18" s="381"/>
    </row>
    <row r="19" spans="1:38" s="228" customFormat="1" ht="21" customHeight="1">
      <c r="A19" s="210"/>
      <c r="B19" s="210"/>
      <c r="C19" s="222"/>
      <c r="D19" s="464"/>
      <c r="E19" s="465"/>
      <c r="F19" s="267" t="s">
        <v>792</v>
      </c>
      <c r="G19" s="268">
        <v>2017</v>
      </c>
      <c r="H19" s="268" t="s">
        <v>365</v>
      </c>
      <c r="I19" s="81" t="s">
        <v>395</v>
      </c>
      <c r="J19" s="90"/>
      <c r="K19" s="90"/>
      <c r="L19" s="89"/>
      <c r="M19" s="90"/>
      <c r="N19" s="90"/>
      <c r="O19" s="90"/>
      <c r="P19" s="90"/>
      <c r="Q19" s="90"/>
      <c r="R19" s="21" t="str">
        <f>VLOOKUP($AE19,VAL_Drop_Down_Lists!$A$2:$C$214,2,FALSE)</f>
        <v>_X</v>
      </c>
      <c r="S19" s="90"/>
      <c r="T19" s="90"/>
      <c r="U19" s="36"/>
      <c r="V19" s="50"/>
      <c r="W19" s="51"/>
      <c r="X19" s="379"/>
      <c r="Y19" s="381"/>
      <c r="Z19" s="381"/>
      <c r="AA19" s="381"/>
      <c r="AB19" s="381"/>
      <c r="AC19" s="381"/>
      <c r="AD19" s="381"/>
      <c r="AE19" s="381">
        <v>1</v>
      </c>
      <c r="AF19" s="381"/>
      <c r="AG19" s="381"/>
      <c r="AH19" s="381"/>
      <c r="AI19" s="381"/>
      <c r="AJ19" s="381"/>
      <c r="AK19" s="381"/>
      <c r="AL19" s="381"/>
    </row>
    <row r="20" spans="1:38" s="228" customFormat="1" ht="21" customHeight="1">
      <c r="A20" s="210"/>
      <c r="B20" s="210"/>
      <c r="C20" s="203"/>
      <c r="D20" s="350"/>
      <c r="E20" s="350"/>
      <c r="F20" s="350"/>
      <c r="G20" s="374"/>
      <c r="H20" s="374"/>
      <c r="I20" s="374"/>
      <c r="J20" s="272"/>
      <c r="K20" s="272"/>
      <c r="L20" s="272"/>
      <c r="M20" s="272"/>
      <c r="N20" s="272"/>
      <c r="O20" s="272"/>
      <c r="P20" s="272"/>
      <c r="Q20" s="272"/>
      <c r="R20" s="374"/>
      <c r="S20" s="272"/>
      <c r="T20" s="272"/>
      <c r="U20" s="294"/>
      <c r="V20" s="300"/>
      <c r="W20" s="272"/>
      <c r="X20" s="210"/>
    </row>
    <row r="21" spans="1:38" s="112" customFormat="1" ht="15" hidden="1" customHeight="1">
      <c r="D21" s="273"/>
      <c r="E21" s="273"/>
      <c r="F21" s="273"/>
      <c r="G21" s="273"/>
      <c r="H21" s="273"/>
      <c r="I21" s="273"/>
      <c r="J21" s="274"/>
      <c r="K21" s="274"/>
      <c r="L21" s="275"/>
      <c r="M21" s="274"/>
      <c r="N21" s="274"/>
      <c r="O21" s="276"/>
      <c r="P21" s="277"/>
      <c r="Q21" s="276"/>
      <c r="R21" s="274"/>
      <c r="S21" s="276"/>
      <c r="T21" s="276"/>
      <c r="U21" s="274"/>
      <c r="V21" s="275"/>
      <c r="W21" s="276"/>
      <c r="X21" s="275"/>
      <c r="Y21" s="276"/>
      <c r="AC21" s="323"/>
    </row>
    <row r="22" spans="1:38" s="112" customFormat="1" ht="15" hidden="1" customHeight="1">
      <c r="D22" s="273"/>
      <c r="E22" s="273"/>
      <c r="F22" s="273"/>
      <c r="G22" s="273"/>
      <c r="H22" s="273"/>
      <c r="I22" s="273"/>
      <c r="J22" s="274"/>
      <c r="K22" s="274"/>
      <c r="L22" s="275"/>
      <c r="M22" s="274"/>
      <c r="N22" s="274"/>
      <c r="O22" s="276"/>
      <c r="P22" s="277"/>
      <c r="Q22" s="276"/>
      <c r="R22" s="274"/>
      <c r="S22" s="276"/>
      <c r="T22" s="276"/>
      <c r="U22" s="274"/>
      <c r="V22" s="275"/>
      <c r="W22" s="276"/>
      <c r="X22" s="275"/>
      <c r="Y22" s="276"/>
      <c r="AC22" s="323"/>
    </row>
    <row r="23" spans="1:38" s="112" customFormat="1" ht="15" hidden="1" customHeight="1">
      <c r="D23" s="273"/>
      <c r="E23" s="273"/>
      <c r="F23" s="273"/>
      <c r="G23" s="273"/>
      <c r="H23" s="273"/>
      <c r="I23" s="273"/>
      <c r="J23" s="274"/>
      <c r="K23" s="274"/>
      <c r="L23" s="275"/>
      <c r="M23" s="274"/>
      <c r="N23" s="274"/>
      <c r="O23" s="276"/>
      <c r="P23" s="277"/>
      <c r="Q23" s="276"/>
      <c r="R23" s="274"/>
      <c r="S23" s="276"/>
      <c r="T23" s="276"/>
      <c r="U23" s="274"/>
      <c r="V23" s="275"/>
      <c r="W23" s="276"/>
      <c r="X23" s="275"/>
      <c r="Y23" s="276"/>
      <c r="AC23" s="323"/>
    </row>
    <row r="24" spans="1:38" s="112" customFormat="1" ht="15" hidden="1" customHeight="1">
      <c r="D24" s="273"/>
      <c r="E24" s="273"/>
      <c r="F24" s="273"/>
      <c r="G24" s="273"/>
      <c r="H24" s="273"/>
      <c r="I24" s="273"/>
      <c r="J24" s="274"/>
      <c r="K24" s="274"/>
      <c r="L24" s="275"/>
      <c r="M24" s="274"/>
      <c r="N24" s="274"/>
      <c r="O24" s="276"/>
      <c r="P24" s="277"/>
      <c r="Q24" s="276"/>
      <c r="R24" s="274"/>
      <c r="S24" s="276"/>
      <c r="T24" s="276"/>
      <c r="U24" s="274"/>
      <c r="V24" s="275"/>
      <c r="W24" s="276"/>
      <c r="X24" s="275"/>
      <c r="Y24" s="276"/>
      <c r="AC24" s="323"/>
    </row>
    <row r="25" spans="1:38" s="112" customFormat="1" ht="15" hidden="1" customHeight="1">
      <c r="D25" s="273"/>
      <c r="E25" s="273"/>
      <c r="F25" s="273"/>
      <c r="G25" s="273"/>
      <c r="H25" s="273"/>
      <c r="I25" s="273"/>
      <c r="J25" s="274"/>
      <c r="K25" s="274"/>
      <c r="L25" s="275"/>
      <c r="M25" s="274"/>
      <c r="N25" s="274"/>
      <c r="O25" s="276"/>
      <c r="P25" s="277"/>
      <c r="Q25" s="276"/>
      <c r="R25" s="274"/>
      <c r="S25" s="276"/>
      <c r="T25" s="276"/>
      <c r="U25" s="274"/>
      <c r="V25" s="275"/>
      <c r="W25" s="276"/>
      <c r="X25" s="275"/>
      <c r="Y25" s="276"/>
      <c r="AC25" s="323"/>
    </row>
    <row r="26" spans="1:38" s="112" customFormat="1" ht="15" hidden="1" customHeight="1">
      <c r="D26" s="273"/>
      <c r="E26" s="273"/>
      <c r="F26" s="273"/>
      <c r="G26" s="273"/>
      <c r="H26" s="273"/>
      <c r="I26" s="273"/>
      <c r="J26" s="274"/>
      <c r="K26" s="274"/>
      <c r="L26" s="275"/>
      <c r="M26" s="274"/>
      <c r="N26" s="274"/>
      <c r="O26" s="276"/>
      <c r="P26" s="277"/>
      <c r="Q26" s="276"/>
      <c r="R26" s="274"/>
      <c r="S26" s="276"/>
      <c r="T26" s="276"/>
      <c r="U26" s="236">
        <f>SUMPRODUCT(--(U9:U19=0),--(U9:U19&lt;&gt;""),--(V9:V19="Z"))+SUMPRODUCT(--(U9:U19=0),--(U9:U19&lt;&gt;""),--(V9:V19=""))+SUMPRODUCT(--(U9:U19&gt;0),--(V9:V19="W"))+SUMPRODUCT(--(U9:U19&gt;0), --(U9:U19&lt;&gt;""),--(V9:V19=""))+SUMPRODUCT(--(U9:U19=""),--(V9:V19="Z"))</f>
        <v>0</v>
      </c>
      <c r="V26" s="237"/>
      <c r="W26" s="238"/>
      <c r="X26" s="275"/>
      <c r="Y26" s="276"/>
      <c r="AC26" s="323"/>
    </row>
    <row r="27" spans="1:38" s="112" customFormat="1" ht="15" hidden="1" customHeight="1">
      <c r="D27" s="273"/>
      <c r="E27" s="273"/>
      <c r="F27" s="273"/>
      <c r="G27" s="273"/>
      <c r="H27" s="273"/>
      <c r="I27" s="273"/>
      <c r="J27" s="274"/>
      <c r="K27" s="274"/>
      <c r="L27" s="275"/>
      <c r="M27" s="274"/>
      <c r="N27" s="274"/>
      <c r="O27" s="276"/>
      <c r="P27" s="277"/>
      <c r="Q27" s="276"/>
      <c r="R27" s="274"/>
      <c r="S27" s="276"/>
      <c r="T27" s="276"/>
      <c r="U27" s="274"/>
      <c r="V27" s="275"/>
      <c r="W27" s="276"/>
      <c r="X27" s="275"/>
      <c r="Y27" s="276"/>
      <c r="AC27" s="323"/>
    </row>
    <row r="28" spans="1:38" s="112" customFormat="1" ht="15" hidden="1" customHeight="1">
      <c r="D28" s="273"/>
      <c r="E28" s="273"/>
      <c r="F28" s="273"/>
      <c r="G28" s="273"/>
      <c r="H28" s="273"/>
      <c r="I28" s="273"/>
      <c r="J28" s="274"/>
      <c r="K28" s="274"/>
      <c r="L28" s="275"/>
      <c r="M28" s="274"/>
      <c r="N28" s="274"/>
      <c r="O28" s="276"/>
      <c r="P28" s="277"/>
      <c r="Q28" s="276"/>
      <c r="R28" s="274"/>
      <c r="S28" s="276"/>
      <c r="T28" s="276"/>
      <c r="U28" s="274"/>
      <c r="V28" s="275"/>
      <c r="W28" s="276"/>
      <c r="X28" s="275"/>
      <c r="Y28" s="276"/>
      <c r="AC28" s="323"/>
    </row>
    <row r="29" spans="1:38" s="112" customFormat="1" ht="15" hidden="1" customHeight="1">
      <c r="D29" s="273"/>
      <c r="E29" s="273"/>
      <c r="F29" s="273"/>
      <c r="G29" s="273"/>
      <c r="H29" s="273"/>
      <c r="I29" s="273"/>
      <c r="J29" s="274"/>
      <c r="K29" s="274"/>
      <c r="L29" s="275"/>
      <c r="M29" s="274"/>
      <c r="N29" s="274"/>
      <c r="O29" s="276"/>
      <c r="P29" s="277"/>
      <c r="Q29" s="276"/>
      <c r="R29" s="274"/>
      <c r="S29" s="276"/>
      <c r="T29" s="276"/>
      <c r="U29" s="274"/>
      <c r="V29" s="275"/>
      <c r="W29" s="276"/>
      <c r="X29" s="275"/>
      <c r="Y29" s="276"/>
      <c r="AC29" s="323"/>
    </row>
    <row r="30" spans="1:38" s="112" customFormat="1" ht="15" hidden="1" customHeight="1">
      <c r="D30" s="273"/>
      <c r="E30" s="273"/>
      <c r="F30" s="273"/>
      <c r="G30" s="273"/>
      <c r="H30" s="273"/>
      <c r="I30" s="273"/>
      <c r="J30" s="274"/>
      <c r="K30" s="274"/>
      <c r="L30" s="275"/>
      <c r="M30" s="274"/>
      <c r="N30" s="274"/>
      <c r="O30" s="276"/>
      <c r="P30" s="277"/>
      <c r="Q30" s="276"/>
      <c r="R30" s="274"/>
      <c r="S30" s="276"/>
      <c r="T30" s="276"/>
      <c r="U30" s="274"/>
      <c r="V30" s="275"/>
      <c r="W30" s="276"/>
      <c r="X30" s="275"/>
      <c r="Y30" s="276"/>
    </row>
    <row r="31" spans="1:38" s="112" customFormat="1" ht="15" hidden="1" customHeight="1">
      <c r="D31" s="273"/>
      <c r="E31" s="273"/>
      <c r="F31" s="273"/>
      <c r="G31" s="273"/>
      <c r="H31" s="273"/>
      <c r="I31" s="273"/>
      <c r="J31" s="276"/>
      <c r="K31" s="276"/>
      <c r="L31" s="276"/>
      <c r="M31" s="276"/>
      <c r="N31" s="276"/>
      <c r="O31" s="276"/>
      <c r="P31" s="276"/>
      <c r="Q31" s="276"/>
      <c r="R31" s="278"/>
      <c r="S31" s="276"/>
      <c r="T31" s="276"/>
      <c r="U31" s="278"/>
      <c r="V31" s="279"/>
      <c r="W31" s="280"/>
      <c r="X31" s="275"/>
      <c r="Y31" s="276"/>
    </row>
  </sheetData>
  <sheetProtection algorithmName="SHA-512" hashValue="waUey2c5KBKby6s2F8FJABSnn8KIpbnQ4CLt/YyyMUO//xMz+xKCFPDG4nLYSrYsg9zj/an7dAg+F4fPLtNjXQ==" saltValue="/WFZg/ptTeGHcCZnowx4kg==" spinCount="100000" sheet="1" formatCells="0" formatColumns="0" formatRows="0" insertColumns="0" insertRows="0" insertHyperlinks="0" deleteColumns="0" deleteRows="0" sort="0" autoFilter="0" pivotTables="0"/>
  <mergeCells count="6">
    <mergeCell ref="D1:W1"/>
    <mergeCell ref="D2:W2"/>
    <mergeCell ref="D9:E13"/>
    <mergeCell ref="D15:E19"/>
    <mergeCell ref="U3:W3"/>
    <mergeCell ref="D3:E3"/>
  </mergeCells>
  <conditionalFormatting sqref="U15:U19 U9:U13">
    <cfRule type="expression" dxfId="242" priority="168">
      <formula xml:space="preserve"> OR(AND(U9=0,U9&lt;&gt;"",V9&lt;&gt;"Z",V9&lt;&gt;""),AND(U9&gt;0,U9&lt;&gt;"",V9&lt;&gt;"W",V9&lt;&gt;""),AND(U9="", V9="W"))</formula>
    </cfRule>
  </conditionalFormatting>
  <conditionalFormatting sqref="V15:V19 V9:V13">
    <cfRule type="expression" dxfId="241" priority="167">
      <formula xml:space="preserve"> OR(AND(U9=0,U9&lt;&gt;"",V9&lt;&gt;"Z",V9&lt;&gt;""),AND(U9&gt;0,U9&lt;&gt;"",V9&lt;&gt;"W",V9&lt;&gt;""),AND(U9="", V9="W"))</formula>
    </cfRule>
  </conditionalFormatting>
  <conditionalFormatting sqref="W15:W19 W9:W13">
    <cfRule type="expression" dxfId="240" priority="166">
      <formula xml:space="preserve"> AND(OR(V9="X",V9="W"),W9="")</formula>
    </cfRule>
  </conditionalFormatting>
  <conditionalFormatting sqref="V26">
    <cfRule type="expression" dxfId="239" priority="163">
      <formula xml:space="preserve"> OR(AND(U26=0,U26&lt;&gt;"",V26&lt;&gt;"Z",V26&lt;&gt;""),AND(U26&gt;0,U26&lt;&gt;"",V26&lt;&gt;"W",V26&lt;&gt;""),AND(U26="", V26="W"))</formula>
    </cfRule>
  </conditionalFormatting>
  <conditionalFormatting sqref="W26">
    <cfRule type="expression" dxfId="238" priority="162">
      <formula xml:space="preserve"> AND(OR(V26="X",V26="W"),W26="")</formula>
    </cfRule>
  </conditionalFormatting>
  <conditionalFormatting sqref="V26">
    <cfRule type="expression" dxfId="237" priority="164">
      <formula>OR(AND(#REF!="X",#REF!="X"),AND(#REF!="M",#REF!="M"))</formula>
    </cfRule>
    <cfRule type="expression" dxfId="236" priority="165">
      <formula>IF(AND(OR(AND(#REF!="M",#REF!="M"),AND(#REF!="X",#REF!="X")),SUM(#REF!,#REF!)=0,ISNUMBER(U26)),"",IF(OR(#REF!="M",#REF!="M"),"M",IF(AND(#REF!=#REF!,OR(#REF!="X",#REF!="W",#REF!="Z")),UPPER(#REF!),""))) &lt;&gt; V26</formula>
    </cfRule>
  </conditionalFormatting>
  <conditionalFormatting sqref="J20">
    <cfRule type="expression" dxfId="235" priority="46740">
      <formula xml:space="preserve"> AND(OR(#REF!="X",#REF!="W"),#REF!="")</formula>
    </cfRule>
  </conditionalFormatting>
  <conditionalFormatting sqref="K20:P20">
    <cfRule type="expression" dxfId="234" priority="46768">
      <formula xml:space="preserve"> AND(OR(#REF!="X",#REF!="W"),#REF!="")</formula>
    </cfRule>
  </conditionalFormatting>
  <conditionalFormatting sqref="M20">
    <cfRule type="expression" dxfId="233" priority="25988">
      <formula xml:space="preserve"> OR(AND(#REF!=0,#REF!&lt;&gt;"",#REF!&lt;&gt;"Z",#REF!&lt;&gt;""),AND(#REF!&gt;0,#REF!&lt;&gt;"",#REF!&lt;&gt;"W",#REF!&lt;&gt;""),AND(#REF!="",#REF!= "W"))</formula>
    </cfRule>
  </conditionalFormatting>
  <conditionalFormatting sqref="N20">
    <cfRule type="expression" dxfId="232" priority="25990">
      <formula xml:space="preserve"> OR(AND(#REF!=0,#REF!&lt;&gt;"",#REF!&lt;&gt;"Z",#REF!&lt;&gt;""),AND(#REF!&gt;0,#REF!&lt;&gt;"",#REF!&lt;&gt;"W",#REF!&lt;&gt;""),AND(#REF!="",#REF!= "W"))</formula>
    </cfRule>
  </conditionalFormatting>
  <conditionalFormatting sqref="M26:N26">
    <cfRule type="expression" dxfId="231" priority="26003">
      <formula xml:space="preserve"> OR(AND(#REF!=0,#REF!&lt;&gt;"",#REF!&lt;&gt;"Z",#REF!&lt;&gt;""),AND(#REF!&gt;0,#REF!&lt;&gt;"",#REF!&lt;&gt;"W",#REF!&lt;&gt;""),AND(#REF!="",#REF!= "W"))</formula>
    </cfRule>
  </conditionalFormatting>
  <conditionalFormatting sqref="J20">
    <cfRule type="expression" dxfId="230" priority="31199">
      <formula xml:space="preserve"> OR(AND(#REF!=0,#REF!&lt;&gt;"",#REF!&lt;&gt;"Z",#REF!&lt;&gt;""),AND(#REF!&gt;0,#REF!&lt;&gt;"",#REF!&lt;&gt;"W",#REF!&lt;&gt;""),AND(#REF!="",#REF!= "W"))</formula>
    </cfRule>
  </conditionalFormatting>
  <conditionalFormatting sqref="J26:J30">
    <cfRule type="expression" dxfId="229" priority="31204">
      <formula>OR(AND(#REF!="X",#REF!="X"),AND(#REF!="M",#REF!="M"))</formula>
    </cfRule>
    <cfRule type="expression" dxfId="228" priority="31205">
      <formula>IF(OR(AND(#REF!="",#REF!=""),AND(#REF!="",#REF!=""),AND(#REF!="X",#REF!="X"),OR(#REF!="M",#REF!="M")),"",SUM(#REF!,#REF!)) &lt;&gt;#REF!</formula>
    </cfRule>
  </conditionalFormatting>
  <conditionalFormatting sqref="J26:J31">
    <cfRule type="expression" dxfId="227" priority="31214">
      <formula xml:space="preserve"> OR(AND(#REF!=0,#REF!&lt;&gt;"",#REF!&lt;&gt;"Z",#REF!&lt;&gt;""),AND(#REF!&gt;0,#REF!&lt;&gt;"",#REF!&lt;&gt;"W",#REF!&lt;&gt;""),AND(#REF!="",#REF!= "W"))</formula>
    </cfRule>
  </conditionalFormatting>
  <conditionalFormatting sqref="K26">
    <cfRule type="expression" dxfId="226" priority="31375">
      <formula>OR(AND(#REF!="X",#REF!="X"),AND(#REF!="M",#REF!="M"))</formula>
    </cfRule>
    <cfRule type="expression" dxfId="225" priority="31376">
      <formula>IF(OR(AND(#REF!="",#REF!=""),AND(#REF!="",#REF!=""),AND(#REF!="X",#REF!="X"),OR(#REF!="M",#REF!="M")),"",SUM(#REF!,#REF!)) &lt;&gt;#REF!</formula>
    </cfRule>
  </conditionalFormatting>
  <conditionalFormatting sqref="K20">
    <cfRule type="expression" dxfId="224" priority="31377">
      <formula xml:space="preserve"> OR(AND(#REF!=0,#REF!&lt;&gt;"",#REF!&lt;&gt;"Z",#REF!&lt;&gt;""),AND(#REF!&gt;0,#REF!&lt;&gt;"",#REF!&lt;&gt;"W",#REF!&lt;&gt;""),AND(#REF!="",#REF!= "W"))</formula>
    </cfRule>
  </conditionalFormatting>
  <conditionalFormatting sqref="K26">
    <cfRule type="expression" dxfId="223" priority="31386">
      <formula xml:space="preserve"> OR(AND(#REF!=0,#REF!&lt;&gt;"",#REF!&lt;&gt;"Z",#REF!&lt;&gt;""),AND(#REF!&gt;0,#REF!&lt;&gt;"",#REF!&lt;&gt;"W",#REF!&lt;&gt;""),AND(#REF!="",#REF!= "W"))</formula>
    </cfRule>
  </conditionalFormatting>
  <conditionalFormatting sqref="M26:N26">
    <cfRule type="expression" dxfId="222" priority="32591">
      <formula>OR(AND(#REF!="X",#REF!="X"),AND(#REF!="M",#REF!="M"))</formula>
    </cfRule>
    <cfRule type="expression" dxfId="221" priority="32592">
      <formula>IF(OR(AND(#REF!="",#REF!=""),AND(#REF!="",#REF!=""),AND(#REF!="X",#REF!="X"),OR(#REF!="M",#REF!="M")),"",SUM(#REF!,#REF!)) &lt;&gt;#REF!</formula>
    </cfRule>
  </conditionalFormatting>
  <conditionalFormatting sqref="M27:M31 M21:M25">
    <cfRule type="expression" dxfId="220" priority="32612">
      <formula xml:space="preserve"> OR(AND(#REF!=0,#REF!&lt;&gt;"",#REF!&lt;&gt;"Z",#REF!&lt;&gt;""),AND(#REF!&gt;0,#REF!&lt;&gt;"",#REF!&lt;&gt;"W",#REF!&lt;&gt;""),AND(#REF!="",#REF!= "W"))</formula>
    </cfRule>
  </conditionalFormatting>
  <conditionalFormatting sqref="N27:N31 N21:N25">
    <cfRule type="expression" dxfId="219" priority="32614">
      <formula xml:space="preserve"> OR(AND(#REF!=0,#REF!&lt;&gt;"",#REF!&lt;&gt;"Z",#REF!&lt;&gt;""),AND(#REF!&gt;0,#REF!&lt;&gt;"",#REF!&lt;&gt;"W",#REF!&lt;&gt;""),AND(#REF!="",#REF!= "W"))</formula>
    </cfRule>
  </conditionalFormatting>
  <conditionalFormatting sqref="K27:K31 K21:K25">
    <cfRule type="expression" dxfId="218" priority="32620">
      <formula xml:space="preserve"> OR(AND(#REF!=0,#REF!&lt;&gt;"",#REF!&lt;&gt;"Z",#REF!&lt;&gt;""),AND(#REF!&gt;0,#REF!&lt;&gt;"",#REF!&lt;&gt;"W",#REF!&lt;&gt;""),AND(#REF!="",#REF!= "W"))</formula>
    </cfRule>
  </conditionalFormatting>
  <conditionalFormatting sqref="J21:J25">
    <cfRule type="expression" dxfId="217" priority="8">
      <formula>OR(AND(#REF!="X",#REF!="X"),AND(#REF!="M",#REF!="M"))</formula>
    </cfRule>
    <cfRule type="expression" dxfId="216" priority="9">
      <formula>IF(OR(AND(#REF!="",#REF!=""),AND(#REF!="",#REF!=""),AND(#REF!="X",#REF!="X"),OR(#REF!="M",#REF!="M")),"",SUM(#REF!,#REF!)) &lt;&gt;#REF!</formula>
    </cfRule>
  </conditionalFormatting>
  <conditionalFormatting sqref="J21:J25">
    <cfRule type="expression" dxfId="215" priority="10">
      <formula xml:space="preserve"> OR(AND(#REF!=0,#REF!&lt;&gt;"",#REF!&lt;&gt;"Z",#REF!&lt;&gt;""),AND(#REF!&gt;0,#REF!&lt;&gt;"",#REF!&lt;&gt;"W",#REF!&lt;&gt;""),AND(#REF!="",#REF!= "W"))</formula>
    </cfRule>
  </conditionalFormatting>
  <conditionalFormatting sqref="M30:N30">
    <cfRule type="expression" dxfId="214" priority="53094">
      <formula>OR(AND(#REF!="X",#REF!="X"),AND(#REF!="M",#REF!="M"))</formula>
    </cfRule>
    <cfRule type="expression" dxfId="213" priority="53095">
      <formula>IF(OR(AND(#REF!="",#REF!=""),AND(#REF!="",#REF!=""),AND(#REF!="X",#REF!="X"),OR(#REF!="M",#REF!="M")),"",SUM(#REF!,#REF!)) &lt;&gt;#REF!</formula>
    </cfRule>
  </conditionalFormatting>
  <conditionalFormatting sqref="K30">
    <cfRule type="expression" dxfId="212" priority="53104">
      <formula>OR(AND(#REF!="X",#REF!="X"),AND(#REF!="M",#REF!="M"))</formula>
    </cfRule>
    <cfRule type="expression" dxfId="211" priority="53105">
      <formula>IF(OR(AND(#REF!="",#REF!=""),AND(#REF!="",#REF!=""),AND(#REF!="X",#REF!="X"),OR(#REF!="M",#REF!="M")),"",SUM(#REF!,#REF!)) &lt;&gt;#REF!</formula>
    </cfRule>
  </conditionalFormatting>
  <conditionalFormatting sqref="M27:N29">
    <cfRule type="expression" dxfId="210" priority="55340">
      <formula>OR(AND(#REF!="X",#REF!="X"),AND(#REF!="M",#REF!="M"))</formula>
    </cfRule>
    <cfRule type="expression" dxfId="209" priority="55341">
      <formula>IF(OR(AND(#REF!="",#REF!=""),AND(#REF!="",#REF!=""),AND(#REF!="X",#REF!="X"),OR(#REF!="M",#REF!="M")),"",SUM(#REF!,#REF!)) &lt;&gt;#REF!</formula>
    </cfRule>
  </conditionalFormatting>
  <conditionalFormatting sqref="M23:N24">
    <cfRule type="expression" dxfId="208" priority="55342">
      <formula>OR(AND(#REF!="X",#REF!="X"),AND(#REF!="M",#REF!="M"))</formula>
    </cfRule>
    <cfRule type="expression" dxfId="207" priority="55343">
      <formula>IF(OR(AND(#REF!="",#REF!=""),AND(#REF!="",#REF!=""),AND(#REF!="X",#REF!="X"),OR(#REF!="M",#REF!="M")),"",SUM(#REF!,#REF!)) &lt;&gt;#REF!</formula>
    </cfRule>
  </conditionalFormatting>
  <conditionalFormatting sqref="M25:N25">
    <cfRule type="expression" dxfId="206" priority="55344">
      <formula>OR(AND(#REF!="X",#REF!="X"),AND(#REF!="M",#REF!="M"))</formula>
    </cfRule>
    <cfRule type="expression" dxfId="205" priority="55345">
      <formula>IF(OR(AND(#REF!="",#REF!=""),AND(#REF!="",#REF!=""),AND(#REF!="X",#REF!="X"),OR(#REF!="M",#REF!="M")),"",SUM(#REF!,#REF!)) &lt;&gt;#REF!</formula>
    </cfRule>
  </conditionalFormatting>
  <conditionalFormatting sqref="M21:N22">
    <cfRule type="expression" dxfId="204" priority="55346">
      <formula>OR(AND(#REF!="X",#REF!="X"),AND(#REF!="M",#REF!="M"))</formula>
    </cfRule>
    <cfRule type="expression" dxfId="203" priority="55347">
      <formula>IF(OR(AND(#REF!="",#REF!=""),AND(#REF!="",#REF!=""),AND(#REF!="X",#REF!="X"),OR(#REF!="M",#REF!="M")),"",SUM(#REF!,#REF!)) &lt;&gt;#REF!</formula>
    </cfRule>
  </conditionalFormatting>
  <conditionalFormatting sqref="K27:K29">
    <cfRule type="expression" dxfId="202" priority="55348">
      <formula>OR(AND(#REF!="X",#REF!="X"),AND(#REF!="M",#REF!="M"))</formula>
    </cfRule>
    <cfRule type="expression" dxfId="201" priority="55349">
      <formula>IF(OR(AND(#REF!="",#REF!=""),AND(#REF!="",#REF!=""),AND(#REF!="X",#REF!="X"),OR(#REF!="M",#REF!="M")),"",SUM(#REF!,#REF!)) &lt;&gt;#REF!</formula>
    </cfRule>
  </conditionalFormatting>
  <conditionalFormatting sqref="K23:K24">
    <cfRule type="expression" dxfId="200" priority="55350">
      <formula>OR(AND(#REF!="X",#REF!="X"),AND(#REF!="M",#REF!="M"))</formula>
    </cfRule>
    <cfRule type="expression" dxfId="199" priority="55351">
      <formula>IF(OR(AND(#REF!="",#REF!=""),AND(#REF!="",#REF!=""),AND(#REF!="X",#REF!="X"),OR(#REF!="M",#REF!="M")),"",SUM(#REF!,#REF!)) &lt;&gt;#REF!</formula>
    </cfRule>
  </conditionalFormatting>
  <conditionalFormatting sqref="K25">
    <cfRule type="expression" dxfId="198" priority="55352">
      <formula>OR(AND(#REF!="X",#REF!="X"),AND(#REF!="M",#REF!="M"))</formula>
    </cfRule>
    <cfRule type="expression" dxfId="197" priority="55353">
      <formula>IF(OR(AND(#REF!="",#REF!=""),AND(#REF!="",#REF!=""),AND(#REF!="X",#REF!="X"),OR(#REF!="M",#REF!="M")),"",SUM(#REF!,#REF!)) &lt;&gt;#REF!</formula>
    </cfRule>
  </conditionalFormatting>
  <conditionalFormatting sqref="K21:K22">
    <cfRule type="expression" dxfId="196" priority="55354">
      <formula>OR(AND(#REF!="X",#REF!="X"),AND(#REF!="M",#REF!="M"))</formula>
    </cfRule>
    <cfRule type="expression" dxfId="195" priority="55355">
      <formula>IF(OR(AND(#REF!="",#REF!=""),AND(#REF!="",#REF!=""),AND(#REF!="X",#REF!="X"),OR(#REF!="M",#REF!="M")),"",SUM(#REF!,#REF!)) &lt;&gt;#REF!</formula>
    </cfRule>
  </conditionalFormatting>
  <conditionalFormatting sqref="S20:T20">
    <cfRule type="expression" dxfId="194" priority="48112">
      <formula xml:space="preserve"> OR(AND(#REF!=0,#REF!&lt;&gt;"",#REF!&lt;&gt;"Z",#REF!&lt;&gt;""),AND(#REF!&gt;0,#REF!&lt;&gt;"",#REF!&lt;&gt;"W",#REF!&lt;&gt;""),AND(#REF!="",#REF!= "W"))</formula>
    </cfRule>
  </conditionalFormatting>
  <conditionalFormatting sqref="S21:T31">
    <cfRule type="expression" dxfId="193" priority="48115">
      <formula xml:space="preserve"> OR(AND(#REF!=0,#REF!&lt;&gt;"",#REF!&lt;&gt;"Z",#REF!&lt;&gt;""),AND(#REF!&gt;0,#REF!&lt;&gt;"",#REF!&lt;&gt;"W",#REF!&lt;&gt;""),AND(#REF!="",#REF!= "W"))</formula>
    </cfRule>
  </conditionalFormatting>
  <conditionalFormatting sqref="J20">
    <cfRule type="expression" dxfId="192" priority="50325">
      <formula xml:space="preserve"> AND(OR(#REF!="X",#REF!="U",#REF!="W"),#REF!="")</formula>
    </cfRule>
  </conditionalFormatting>
  <conditionalFormatting sqref="J31">
    <cfRule type="expression" dxfId="191" priority="50326">
      <formula xml:space="preserve"> AND(OR(#REF!="X",#REF!="U",#REF!="W"),#REF!="")</formula>
    </cfRule>
  </conditionalFormatting>
  <conditionalFormatting sqref="K20:P20">
    <cfRule type="expression" dxfId="190" priority="50330">
      <formula xml:space="preserve"> AND(OR(#REF!="X",#REF!="U",#REF!="W"),#REF!="")</formula>
    </cfRule>
  </conditionalFormatting>
  <conditionalFormatting sqref="K31:P31">
    <cfRule type="expression" dxfId="189" priority="50331">
      <formula xml:space="preserve"> AND(OR(#REF!="X",#REF!="U",#REF!="W"),#REF!="")</formula>
    </cfRule>
  </conditionalFormatting>
  <dataValidations count="4">
    <dataValidation allowBlank="1" showInputMessage="1" showErrorMessage="1" sqref="A1:T1048576 U20:U1048576 U1:U8 U14 V20:V1048576 V1:V8 V14 X1:XFD1048576 W1:W8 W14 W20:W1048576"/>
    <dataValidation type="decimal" operator="greaterThanOrEqual" allowBlank="1" showInputMessage="1" showErrorMessage="1" errorTitle="Entrée non valide" error="Veuillez entrer une valeur numérique" sqref="U9:U13 U15:U19">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V9:V13 V15:V19">
      <formula1>"Z,M,X,W"</formula1>
    </dataValidation>
    <dataValidation type="textLength" allowBlank="1" showInputMessage="1" showErrorMessage="1" errorTitle="Entrée non valide" error="La longueur du texte devrait être comprise entre 2 et 500 caractères" sqref="W9:W13 W15:W19">
      <formula1>2</formula1>
      <formula2>500</formula2>
    </dataValidation>
  </dataValidations>
  <pageMargins left="0.19685039370078741" right="0.19685039370078741" top="0.19685039370078741" bottom="0.19685039370078741" header="0.19685039370078741" footer="0.19685039370078741"/>
  <pageSetup scale="93" fitToHeight="0" orientation="portrait" cellComments="asDisplayed" r:id="rId1"/>
  <headerFooter>
    <oddFooter>&amp;C&amp;P&amp;R&amp;F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3585" r:id="rId4" name="Drop Down 49">
              <controlPr locked="0" defaultSize="0" autoLine="0" autoPict="0">
                <anchor moveWithCells="1">
                  <from>
                    <xdr:col>17</xdr:col>
                    <xdr:colOff>9525</xdr:colOff>
                    <xdr:row>4</xdr:row>
                    <xdr:rowOff>0</xdr:rowOff>
                  </from>
                  <to>
                    <xdr:col>18</xdr:col>
                    <xdr:colOff>0</xdr:colOff>
                    <xdr:row>9</xdr:row>
                    <xdr:rowOff>0</xdr:rowOff>
                  </to>
                </anchor>
              </controlPr>
            </control>
          </mc:Choice>
        </mc:AlternateContent>
        <mc:AlternateContent xmlns:mc="http://schemas.openxmlformats.org/markup-compatibility/2006">
          <mc:Choice Requires="x14">
            <control shapeId="193586" r:id="rId5" name="Drop Down 50">
              <controlPr locked="0" defaultSize="0" autoLine="0" autoPict="0">
                <anchor moveWithCells="1">
                  <from>
                    <xdr:col>17</xdr:col>
                    <xdr:colOff>9525</xdr:colOff>
                    <xdr:row>8</xdr:row>
                    <xdr:rowOff>266700</xdr:rowOff>
                  </from>
                  <to>
                    <xdr:col>18</xdr:col>
                    <xdr:colOff>0</xdr:colOff>
                    <xdr:row>9</xdr:row>
                    <xdr:rowOff>266700</xdr:rowOff>
                  </to>
                </anchor>
              </controlPr>
            </control>
          </mc:Choice>
        </mc:AlternateContent>
        <mc:AlternateContent xmlns:mc="http://schemas.openxmlformats.org/markup-compatibility/2006">
          <mc:Choice Requires="x14">
            <control shapeId="193587" r:id="rId6" name="Drop Down 51">
              <controlPr locked="0" defaultSize="0" autoLine="0" autoPict="0">
                <anchor moveWithCells="1">
                  <from>
                    <xdr:col>17</xdr:col>
                    <xdr:colOff>9525</xdr:colOff>
                    <xdr:row>9</xdr:row>
                    <xdr:rowOff>266700</xdr:rowOff>
                  </from>
                  <to>
                    <xdr:col>18</xdr:col>
                    <xdr:colOff>0</xdr:colOff>
                    <xdr:row>10</xdr:row>
                    <xdr:rowOff>266700</xdr:rowOff>
                  </to>
                </anchor>
              </controlPr>
            </control>
          </mc:Choice>
        </mc:AlternateContent>
        <mc:AlternateContent xmlns:mc="http://schemas.openxmlformats.org/markup-compatibility/2006">
          <mc:Choice Requires="x14">
            <control shapeId="193588" r:id="rId7" name="Drop Down 52">
              <controlPr locked="0" defaultSize="0" autoLine="0" autoPict="0">
                <anchor moveWithCells="1">
                  <from>
                    <xdr:col>17</xdr:col>
                    <xdr:colOff>9525</xdr:colOff>
                    <xdr:row>10</xdr:row>
                    <xdr:rowOff>266700</xdr:rowOff>
                  </from>
                  <to>
                    <xdr:col>18</xdr:col>
                    <xdr:colOff>0</xdr:colOff>
                    <xdr:row>11</xdr:row>
                    <xdr:rowOff>266700</xdr:rowOff>
                  </to>
                </anchor>
              </controlPr>
            </control>
          </mc:Choice>
        </mc:AlternateContent>
        <mc:AlternateContent xmlns:mc="http://schemas.openxmlformats.org/markup-compatibility/2006">
          <mc:Choice Requires="x14">
            <control shapeId="193589" r:id="rId8" name="Drop Down 53">
              <controlPr locked="0" defaultSize="0" autoLine="0" autoPict="0">
                <anchor moveWithCells="1">
                  <from>
                    <xdr:col>17</xdr:col>
                    <xdr:colOff>9525</xdr:colOff>
                    <xdr:row>12</xdr:row>
                    <xdr:rowOff>0</xdr:rowOff>
                  </from>
                  <to>
                    <xdr:col>18</xdr:col>
                    <xdr:colOff>0</xdr:colOff>
                    <xdr:row>13</xdr:row>
                    <xdr:rowOff>0</xdr:rowOff>
                  </to>
                </anchor>
              </controlPr>
            </control>
          </mc:Choice>
        </mc:AlternateContent>
        <mc:AlternateContent xmlns:mc="http://schemas.openxmlformats.org/markup-compatibility/2006">
          <mc:Choice Requires="x14">
            <control shapeId="193597" r:id="rId9" name="Drop Down 61">
              <controlPr locked="0" defaultSize="0" autoLine="0" autoPict="0">
                <anchor moveWithCells="1">
                  <from>
                    <xdr:col>17</xdr:col>
                    <xdr:colOff>9525</xdr:colOff>
                    <xdr:row>14</xdr:row>
                    <xdr:rowOff>0</xdr:rowOff>
                  </from>
                  <to>
                    <xdr:col>18</xdr:col>
                    <xdr:colOff>0</xdr:colOff>
                    <xdr:row>15</xdr:row>
                    <xdr:rowOff>0</xdr:rowOff>
                  </to>
                </anchor>
              </controlPr>
            </control>
          </mc:Choice>
        </mc:AlternateContent>
        <mc:AlternateContent xmlns:mc="http://schemas.openxmlformats.org/markup-compatibility/2006">
          <mc:Choice Requires="x14">
            <control shapeId="193598" r:id="rId10" name="Drop Down 62">
              <controlPr locked="0" defaultSize="0" autoLine="0" autoPict="0">
                <anchor moveWithCells="1">
                  <from>
                    <xdr:col>17</xdr:col>
                    <xdr:colOff>9525</xdr:colOff>
                    <xdr:row>15</xdr:row>
                    <xdr:rowOff>0</xdr:rowOff>
                  </from>
                  <to>
                    <xdr:col>17</xdr:col>
                    <xdr:colOff>3381375</xdr:colOff>
                    <xdr:row>16</xdr:row>
                    <xdr:rowOff>0</xdr:rowOff>
                  </to>
                </anchor>
              </controlPr>
            </control>
          </mc:Choice>
        </mc:AlternateContent>
        <mc:AlternateContent xmlns:mc="http://schemas.openxmlformats.org/markup-compatibility/2006">
          <mc:Choice Requires="x14">
            <control shapeId="193599" r:id="rId11" name="Drop Down 63">
              <controlPr locked="0" defaultSize="0" autoLine="0" autoPict="0">
                <anchor moveWithCells="1">
                  <from>
                    <xdr:col>17</xdr:col>
                    <xdr:colOff>9525</xdr:colOff>
                    <xdr:row>16</xdr:row>
                    <xdr:rowOff>0</xdr:rowOff>
                  </from>
                  <to>
                    <xdr:col>17</xdr:col>
                    <xdr:colOff>3381375</xdr:colOff>
                    <xdr:row>17</xdr:row>
                    <xdr:rowOff>0</xdr:rowOff>
                  </to>
                </anchor>
              </controlPr>
            </control>
          </mc:Choice>
        </mc:AlternateContent>
        <mc:AlternateContent xmlns:mc="http://schemas.openxmlformats.org/markup-compatibility/2006">
          <mc:Choice Requires="x14">
            <control shapeId="193600" r:id="rId12" name="Drop Down 64">
              <controlPr locked="0" defaultSize="0" autoLine="0" autoPict="0">
                <anchor moveWithCells="1">
                  <from>
                    <xdr:col>17</xdr:col>
                    <xdr:colOff>9525</xdr:colOff>
                    <xdr:row>17</xdr:row>
                    <xdr:rowOff>0</xdr:rowOff>
                  </from>
                  <to>
                    <xdr:col>17</xdr:col>
                    <xdr:colOff>3381375</xdr:colOff>
                    <xdr:row>18</xdr:row>
                    <xdr:rowOff>0</xdr:rowOff>
                  </to>
                </anchor>
              </controlPr>
            </control>
          </mc:Choice>
        </mc:AlternateContent>
        <mc:AlternateContent xmlns:mc="http://schemas.openxmlformats.org/markup-compatibility/2006">
          <mc:Choice Requires="x14">
            <control shapeId="193601" r:id="rId13" name="Drop Down 65">
              <controlPr locked="0" defaultSize="0" autoLine="0" autoPict="0">
                <anchor moveWithCells="1">
                  <from>
                    <xdr:col>17</xdr:col>
                    <xdr:colOff>9525</xdr:colOff>
                    <xdr:row>18</xdr:row>
                    <xdr:rowOff>0</xdr:rowOff>
                  </from>
                  <to>
                    <xdr:col>17</xdr:col>
                    <xdr:colOff>3381375</xdr:colOff>
                    <xdr:row>19</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5" id="{0B60EE2A-2AEC-430A-A1C5-9F38F9EDEB3B}">
            <xm:f xml:space="preserve"> AND(OR('F2'!#REF!="X",'F2'!#REF!="W"),'F2'!J26="")</xm:f>
            <x14:dxf>
              <fill>
                <patternFill>
                  <fgColor indexed="64"/>
                  <bgColor rgb="FFFFFF00"/>
                </patternFill>
              </fill>
            </x14:dxf>
          </x14:cfRule>
          <xm:sqref>J31:P31</xm:sqref>
        </x14:conditionalFormatting>
        <x14:conditionalFormatting xmlns:xm="http://schemas.microsoft.com/office/excel/2006/main">
          <x14:cfRule type="expression" priority="25" id="{99BD42A5-9C60-4D07-8BD6-9B1F00D889EA}">
            <xm:f xml:space="preserve"> AND(OR('F2'!R20="X",'F2'!R20="W"),'F2'!#REF!="")</xm:f>
            <x14:dxf>
              <fill>
                <patternFill>
                  <fgColor indexed="64"/>
                  <bgColor rgb="FFFFFF00"/>
                </patternFill>
              </fill>
            </x14:dxf>
          </x14:cfRule>
          <xm:sqref>S20:T20</xm:sqref>
        </x14:conditionalFormatting>
        <x14:conditionalFormatting xmlns:xm="http://schemas.microsoft.com/office/excel/2006/main">
          <x14:cfRule type="expression" priority="26" id="{3696B32A-7CAF-4097-99D9-58FEF7198E76}">
            <xm:f xml:space="preserve"> AND(OR('F2'!R16="X",'F2'!R16="W"),'F2'!#REF!="")</xm:f>
            <x14:dxf>
              <fill>
                <patternFill>
                  <fgColor indexed="64"/>
                  <bgColor rgb="FFFFFF00"/>
                </patternFill>
              </fill>
            </x14:dxf>
          </x14:cfRule>
          <xm:sqref>S21:T31</xm:sqref>
        </x14:conditionalFormatting>
        <x14:conditionalFormatting xmlns:xm="http://schemas.microsoft.com/office/excel/2006/main">
          <x14:cfRule type="expression" priority="34770" id="{2B1EF87B-DAB4-4B05-8A4A-75F9CAA9E044}">
            <xm:f xml:space="preserve"> AND(OR('F9'!#REF!="X",'F9'!#REF!="W"),'F9'!L25="")</xm:f>
            <x14:dxf>
              <fill>
                <patternFill>
                  <fgColor indexed="64"/>
                  <bgColor rgb="FFFFFF00"/>
                </patternFill>
              </fill>
            </x14:dxf>
          </x14:cfRule>
          <xm:sqref>L20</xm:sqref>
        </x14:conditionalFormatting>
        <x14:conditionalFormatting xmlns:xm="http://schemas.microsoft.com/office/excel/2006/main">
          <x14:cfRule type="expression" priority="34782" id="{F8263B4E-9F30-4F19-B75D-9E8E7EBE9748}">
            <xm:f xml:space="preserve"> AND(OR('F9'!#REF!="X",'F9'!#REF!="W"),'F9'!L16="")</xm:f>
            <x14:dxf>
              <fill>
                <patternFill>
                  <fgColor indexed="64"/>
                  <bgColor rgb="FFFFFF00"/>
                </patternFill>
              </fill>
            </x14:dxf>
          </x14:cfRule>
          <xm:sqref>L26</xm:sqref>
        </x14:conditionalFormatting>
        <x14:conditionalFormatting xmlns:xm="http://schemas.microsoft.com/office/excel/2006/main">
          <x14:cfRule type="expression" priority="38256" id="{BE355A4A-9912-439A-BFCA-97A172B67B99}">
            <xm:f xml:space="preserve"> OR(AND('F9'!O25=0,'F9'!O25&lt;&gt;"",'F9'!#REF!&lt;&gt;"Z",'F9'!#REF!&lt;&gt;""),AND('F9'!O25&gt;0,'F9'!O25&lt;&gt;"",'F9'!#REF!&lt;&gt;"W",'F9'!#REF!&lt;&gt;""),AND('F9'!O25="", 'F9'!#REF!="W"))</xm:f>
            <x14:dxf>
              <fill>
                <patternFill>
                  <fgColor indexed="64"/>
                  <bgColor rgb="FFFFFF00"/>
                </patternFill>
              </fill>
            </x14:dxf>
          </x14:cfRule>
          <xm:sqref>P20</xm:sqref>
        </x14:conditionalFormatting>
        <x14:conditionalFormatting xmlns:xm="http://schemas.microsoft.com/office/excel/2006/main">
          <x14:cfRule type="expression" priority="38270" id="{906B654C-8172-4F4C-85D3-04219BF96175}">
            <xm:f>OR(AND('F9'!#REF!="X",'F9'!#REF!="X"),AND('F9'!#REF!="M",'F9'!#REF!="M"))</xm:f>
            <x14:dxf>
              <fill>
                <patternFill>
                  <fgColor indexed="64"/>
                  <bgColor rgb="FFDCE6F1"/>
                </patternFill>
              </fill>
            </x14:dxf>
          </x14:cfRule>
          <x14:cfRule type="expression" priority="38271" id="{1F01D8EA-BF0C-4589-A2C1-B07CBA312B0A}">
            <xm:f>IF(OR(AND('F9'!#REF!="",'F9'!#REF!=""),AND('F9'!#REF!="",'F9'!#REF!=""),AND('F9'!#REF!="X",'F9'!#REF!="X"),OR('F9'!#REF!="M",'F9'!#REF!="M")),"",SUM('F9'!#REF!,'F9'!#REF!)) &lt;&gt; 'F9'!O25</xm:f>
            <x14:dxf>
              <fill>
                <patternFill>
                  <fgColor indexed="64"/>
                  <bgColor rgb="FFFFFF00"/>
                </patternFill>
              </fill>
            </x14:dxf>
          </x14:cfRule>
          <xm:sqref>P20</xm:sqref>
        </x14:conditionalFormatting>
        <x14:conditionalFormatting xmlns:xm="http://schemas.microsoft.com/office/excel/2006/main">
          <x14:cfRule type="expression" priority="38290" id="{0EBB4644-344D-4A56-90F1-617F9F5228BE}">
            <xm:f>OR(AND('F9'!#REF!="X",'F9'!#REF!="X"),AND('F9'!#REF!="M",'F9'!#REF!="M"))</xm:f>
            <x14:dxf>
              <fill>
                <patternFill>
                  <fgColor indexed="64"/>
                  <bgColor rgb="FFDCE6F1"/>
                </patternFill>
              </fill>
            </x14:dxf>
          </x14:cfRule>
          <x14:cfRule type="expression" priority="38291" id="{4394A4BB-097E-411A-B796-44296A21F4C6}">
            <xm:f>IF(OR(AND('F9'!#REF!="",'F9'!#REF!=""),AND('F9'!O22="",'F9'!#REF!=""),AND('F9'!#REF!="X",'F9'!#REF!="X"),OR('F9'!#REF!="M",'F9'!#REF!="M")),"",SUM('F9'!#REF!,'F9'!O22)) &lt;&gt; 'F9'!O26</xm:f>
            <x14:dxf>
              <fill>
                <patternFill>
                  <fgColor indexed="64"/>
                  <bgColor rgb="FFFFFF00"/>
                </patternFill>
              </fill>
            </x14:dxf>
          </x14:cfRule>
          <xm:sqref>P31</xm:sqref>
        </x14:conditionalFormatting>
        <x14:conditionalFormatting xmlns:xm="http://schemas.microsoft.com/office/excel/2006/main">
          <x14:cfRule type="expression" priority="38302" id="{0CDF4F8A-3F4C-4C3F-8997-1710A5753247}">
            <xm:f xml:space="preserve"> OR(AND('F9'!O16=0,'F9'!O16&lt;&gt;"",'F9'!#REF!&lt;&gt;"Z",'F9'!#REF!&lt;&gt;""),AND('F9'!O16&gt;0,'F9'!O16&lt;&gt;"",'F9'!#REF!&lt;&gt;"W",'F9'!#REF!&lt;&gt;""),AND('F9'!O16="", 'F9'!#REF!="W"))</xm:f>
            <x14:dxf>
              <fill>
                <patternFill>
                  <fgColor indexed="64"/>
                  <bgColor rgb="FFFFFF00"/>
                </patternFill>
              </fill>
            </x14:dxf>
          </x14:cfRule>
          <xm:sqref>P26</xm:sqref>
        </x14:conditionalFormatting>
        <x14:conditionalFormatting xmlns:xm="http://schemas.microsoft.com/office/excel/2006/main">
          <x14:cfRule type="expression" priority="40999" id="{9C05A1F6-3CC2-40FF-84D9-DDD5B740D423}">
            <xm:f xml:space="preserve"> AND(OR('F9'!V25="X",'F9'!V25="W"),'F9'!#REF!="")</xm:f>
            <x14:dxf>
              <fill>
                <patternFill>
                  <fgColor indexed="64"/>
                  <bgColor rgb="FFFFFF00"/>
                </patternFill>
              </fill>
            </x14:dxf>
          </x14:cfRule>
          <xm:sqref>O20</xm:sqref>
        </x14:conditionalFormatting>
        <x14:conditionalFormatting xmlns:xm="http://schemas.microsoft.com/office/excel/2006/main">
          <x14:cfRule type="expression" priority="41001" id="{9329158C-1C55-4DB9-9369-169DAA2A4300}">
            <xm:f xml:space="preserve"> AND(OR('F9'!V16="X",'F9'!V16="W"),'F9'!#REF!="")</xm:f>
            <x14:dxf>
              <fill>
                <patternFill>
                  <fgColor indexed="64"/>
                  <bgColor rgb="FFFFFF00"/>
                </patternFill>
              </fill>
            </x14:dxf>
          </x14:cfRule>
          <xm:sqref>O26</xm:sqref>
        </x14:conditionalFormatting>
        <x14:conditionalFormatting xmlns:xm="http://schemas.microsoft.com/office/excel/2006/main">
          <x14:cfRule type="expression" priority="41039" id="{9329158C-1C55-4DB9-9369-169DAA2A4300}">
            <xm:f xml:space="preserve"> AND(OR('F9'!#REF!="X",'F9'!#REF!="W"),'F9'!#REF!="")</xm:f>
            <x14:dxf>
              <fill>
                <patternFill>
                  <fgColor indexed="64"/>
                  <bgColor rgb="FFFFFF00"/>
                </patternFill>
              </fill>
            </x14:dxf>
          </x14:cfRule>
          <xm:sqref>Q26:Q31</xm:sqref>
        </x14:conditionalFormatting>
        <x14:conditionalFormatting xmlns:xm="http://schemas.microsoft.com/office/excel/2006/main">
          <x14:cfRule type="expression" priority="42165" id="{F8263B4E-9F30-4F19-B75D-9E8E7EBE9748}">
            <xm:f xml:space="preserve"> AND(OR('F9'!#REF!="X",'F9'!#REF!="W"),'F9'!L16="")</xm:f>
            <x14:dxf>
              <fill>
                <patternFill>
                  <fgColor indexed="64"/>
                  <bgColor rgb="FFFFFF00"/>
                </patternFill>
              </fill>
            </x14:dxf>
          </x14:cfRule>
          <xm:sqref>L27:L31 L21:L25</xm:sqref>
        </x14:conditionalFormatting>
        <x14:conditionalFormatting xmlns:xm="http://schemas.microsoft.com/office/excel/2006/main">
          <x14:cfRule type="expression" priority="42168" id="{7FD02A12-7045-4365-BEDA-F30A110186FF}">
            <xm:f>OR(COUNTIF('F9'!#REF!,"M")=6,COUNTIF('F9'!#REF!,"X")=6)</xm:f>
            <x14:dxf>
              <fill>
                <patternFill>
                  <fgColor indexed="64"/>
                  <bgColor rgb="FFDCE6F1"/>
                </patternFill>
              </fill>
            </x14:dxf>
          </x14:cfRule>
          <x14:cfRule type="expression" priority="42169" id="{07BCC146-E03C-47D4-89B4-B6B1CC6002B8}">
            <xm:f>IF(OR(SUMPRODUCT(--('F9'!O10:O15=""),--('F9'!#REF!=""))&gt;0,COUNTIF('F9'!#REF!,"M")&gt;0,COUNTIF('F9'!#REF!,"X")=6),"",SUM('F9'!O10:O15)) &lt;&gt; 'F9'!O16</xm:f>
            <x14:dxf>
              <fill>
                <patternFill>
                  <fgColor indexed="64"/>
                  <bgColor rgb="FFFFFF00"/>
                </patternFill>
              </fill>
            </x14:dxf>
          </x14:cfRule>
          <xm:sqref>P26</xm:sqref>
        </x14:conditionalFormatting>
        <x14:conditionalFormatting xmlns:xm="http://schemas.microsoft.com/office/excel/2006/main">
          <x14:cfRule type="expression" priority="42170" id="{7FD02A12-7045-4365-BEDA-F30A110186FF}">
            <xm:f>OR(COUNTIF('F9'!#REF!,"M")=6,COUNTIF('F9'!#REF!,"X")=6)</xm:f>
            <x14:dxf>
              <fill>
                <patternFill>
                  <fgColor indexed="64"/>
                  <bgColor rgb="FFDCE6F1"/>
                </patternFill>
              </fill>
            </x14:dxf>
          </x14:cfRule>
          <x14:cfRule type="expression" priority="42171" id="{07BCC146-E03C-47D4-89B4-B6B1CC6002B8}">
            <xm:f>IF(OR(SUMPRODUCT(--('F9'!O8:O18=""),--('F9'!#REF!=""))&gt;0,COUNTIF('F9'!#REF!,"M")&gt;0,COUNTIF('F9'!#REF!,"X")=6),"",SUM('F9'!O8:O18)) &lt;&gt; 'F9'!O19</xm:f>
            <x14:dxf>
              <fill>
                <patternFill>
                  <fgColor indexed="64"/>
                  <bgColor rgb="FFFFFF00"/>
                </patternFill>
              </fill>
            </x14:dxf>
          </x14:cfRule>
          <xm:sqref>P28:P30 P24:P25</xm:sqref>
        </x14:conditionalFormatting>
        <x14:conditionalFormatting xmlns:xm="http://schemas.microsoft.com/office/excel/2006/main">
          <x14:cfRule type="expression" priority="42172" id="{7FD02A12-7045-4365-BEDA-F30A110186FF}">
            <xm:f>OR(COUNTIF('F9'!#REF!,"M")=6,COUNTIF('F9'!#REF!,"X")=6)</xm:f>
            <x14:dxf>
              <fill>
                <patternFill>
                  <fgColor indexed="64"/>
                  <bgColor rgb="FFDCE6F1"/>
                </patternFill>
              </fill>
            </x14:dxf>
          </x14:cfRule>
          <x14:cfRule type="expression" priority="42173" id="{07BCC146-E03C-47D4-89B4-B6B1CC6002B8}">
            <xm:f>IF(OR(SUMPRODUCT(--('F9'!O11:O16=""),--('F9'!#REF!=""))&gt;0,COUNTIF('F9'!#REF!,"M")&gt;0,COUNTIF('F9'!#REF!,"X")=6),"",SUM('F9'!O11:O16)) &lt;&gt; 'F9'!O22</xm:f>
            <x14:dxf>
              <fill>
                <patternFill>
                  <fgColor indexed="64"/>
                  <bgColor rgb="FFFFFF00"/>
                </patternFill>
              </fill>
            </x14:dxf>
          </x14:cfRule>
          <xm:sqref>P27</xm:sqref>
        </x14:conditionalFormatting>
        <x14:conditionalFormatting xmlns:xm="http://schemas.microsoft.com/office/excel/2006/main">
          <x14:cfRule type="expression" priority="42188" id="{0CDF4F8A-3F4C-4C3F-8997-1710A5753247}">
            <xm:f xml:space="preserve"> OR(AND('F9'!O16=0,'F9'!O16&lt;&gt;"",'F9'!#REF!&lt;&gt;"Z",'F9'!#REF!&lt;&gt;""),AND('F9'!O16&gt;0,'F9'!O16&lt;&gt;"",'F9'!#REF!&lt;&gt;"W",'F9'!#REF!&lt;&gt;""),AND('F9'!O16="", 'F9'!#REF!="W"))</xm:f>
            <x14:dxf>
              <fill>
                <patternFill>
                  <fgColor indexed="64"/>
                  <bgColor rgb="FFFFFF00"/>
                </patternFill>
              </fill>
            </x14:dxf>
          </x14:cfRule>
          <xm:sqref>P27:P31 P21:P25</xm:sqref>
        </x14:conditionalFormatting>
        <x14:conditionalFormatting xmlns:xm="http://schemas.microsoft.com/office/excel/2006/main">
          <x14:cfRule type="expression" priority="42191" id="{9329158C-1C55-4DB9-9369-169DAA2A4300}">
            <xm:f xml:space="preserve"> AND(OR('F9'!V16="X",'F9'!V16="W"),'F9'!#REF!="")</xm:f>
            <x14:dxf>
              <fill>
                <patternFill>
                  <fgColor indexed="64"/>
                  <bgColor rgb="FFFFFF00"/>
                </patternFill>
              </fill>
            </x14:dxf>
          </x14:cfRule>
          <xm:sqref>O27:O31 O21:O25</xm:sqref>
        </x14:conditionalFormatting>
        <x14:conditionalFormatting xmlns:xm="http://schemas.microsoft.com/office/excel/2006/main">
          <x14:cfRule type="expression" priority="43331" id="{0B60EE2A-2AEC-430A-A1C5-9F38F9EDEB3B}">
            <xm:f xml:space="preserve"> AND(OR('F2'!#REF!="X",'F2'!#REF!="W"),'F2'!J20="")</xm:f>
            <x14:dxf>
              <fill>
                <patternFill>
                  <fgColor indexed="64"/>
                  <bgColor rgb="FFFFFF00"/>
                </patternFill>
              </fill>
            </x14:dxf>
          </x14:cfRule>
          <xm:sqref>J20:P20</xm:sqref>
        </x14:conditionalFormatting>
        <x14:conditionalFormatting xmlns:xm="http://schemas.microsoft.com/office/excel/2006/main">
          <x14:cfRule type="expression" priority="18" id="{23BFC7A3-6369-472C-9898-4D1A2D90E173}">
            <xm:f xml:space="preserve"> AND(OR('F9'!#REF!="X",'F9'!#REF!="W"),'F9'!#REF!="")</xm:f>
            <x14:dxf>
              <fill>
                <patternFill>
                  <fgColor indexed="64"/>
                  <bgColor rgb="FFFFFF00"/>
                </patternFill>
              </fill>
            </x14:dxf>
          </x14:cfRule>
          <xm:sqref>Q21:Q25</xm:sqref>
        </x14:conditionalFormatting>
        <x14:conditionalFormatting xmlns:xm="http://schemas.microsoft.com/office/excel/2006/main">
          <x14:cfRule type="expression" priority="54216" id="{7FD02A12-7045-4365-BEDA-F30A110186FF}">
            <xm:f>OR(COUNTIF('F9'!#REF!,"M")=6,COUNTIF('F9'!#REF!,"X")=6)</xm:f>
            <x14:dxf>
              <fill>
                <patternFill>
                  <fgColor indexed="64"/>
                  <bgColor rgb="FFDCE6F1"/>
                </patternFill>
              </fill>
            </x14:dxf>
          </x14:cfRule>
          <x14:cfRule type="expression" priority="54217" id="{07BCC146-E03C-47D4-89B4-B6B1CC6002B8}">
            <xm:f>IF(OR(SUMPRODUCT(--('F9'!O3:O15=""),--('F9'!#REF!=""))&gt;0,COUNTIF('F9'!#REF!,"M")&gt;0,COUNTIF('F9'!#REF!,"X")=6),"",SUM('F9'!O3:O15)) &lt;&gt; 'F9'!O16</xm:f>
            <x14:dxf>
              <fill>
                <patternFill>
                  <fgColor indexed="64"/>
                  <bgColor rgb="FFFFFF00"/>
                </patternFill>
              </fill>
            </x14:dxf>
          </x14:cfRule>
          <xm:sqref>P21</xm:sqref>
        </x14:conditionalFormatting>
        <x14:conditionalFormatting xmlns:xm="http://schemas.microsoft.com/office/excel/2006/main">
          <x14:cfRule type="expression" priority="55841" id="{7FD02A12-7045-4365-BEDA-F30A110186FF}">
            <xm:f>OR(COUNTIF('F9'!#REF!,"M")=6,COUNTIF('F9'!#REF!,"X")=6)</xm:f>
            <x14:dxf>
              <fill>
                <patternFill>
                  <fgColor indexed="64"/>
                  <bgColor rgb="FFDCE6F1"/>
                </patternFill>
              </fill>
            </x14:dxf>
          </x14:cfRule>
          <x14:cfRule type="expression" priority="55842" id="{07BCC146-E03C-47D4-89B4-B6B1CC6002B8}">
            <xm:f>IF(OR(SUMPRODUCT(--('F9'!O5:O16=""),--('F9'!#REF!=""))&gt;0,COUNTIF('F9'!#REF!,"M")&gt;0,COUNTIF('F9'!#REF!,"X")=6),"",SUM('F9'!O5:O16)) &lt;&gt; 'F9'!O17</xm:f>
            <x14:dxf>
              <fill>
                <patternFill>
                  <fgColor indexed="64"/>
                  <bgColor rgb="FFFFFF00"/>
                </patternFill>
              </fill>
            </x14:dxf>
          </x14:cfRule>
          <xm:sqref>P22:P23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AM41"/>
  <sheetViews>
    <sheetView showGridLines="0" topLeftCell="C1" zoomScaleNormal="100" workbookViewId="0">
      <selection activeCell="C1" sqref="C1"/>
    </sheetView>
  </sheetViews>
  <sheetFormatPr defaultRowHeight="15"/>
  <cols>
    <col min="1" max="2" width="0" style="114" hidden="1" customWidth="1"/>
    <col min="3" max="5" width="5.7109375" style="114" customWidth="1"/>
    <col min="6" max="6" width="10" style="114" customWidth="1"/>
    <col min="7" max="9" width="9.140625" style="114" hidden="1" customWidth="1"/>
    <col min="10" max="11" width="3.7109375" style="114" hidden="1" customWidth="1"/>
    <col min="12" max="12" width="4.42578125" style="114" hidden="1" customWidth="1"/>
    <col min="13" max="16" width="3.7109375" style="114" hidden="1" customWidth="1"/>
    <col min="17" max="17" width="58.7109375" style="114" customWidth="1"/>
    <col min="18" max="19" width="28.7109375" style="114" customWidth="1"/>
    <col min="20" max="20" width="20.7109375" style="114" customWidth="1"/>
    <col min="21" max="21" width="12.7109375" style="114" customWidth="1"/>
    <col min="22" max="22" width="2.7109375" style="114" customWidth="1"/>
    <col min="23" max="24" width="5.7109375" style="114" customWidth="1"/>
    <col min="25" max="39" width="9.140625" style="114" hidden="1" customWidth="1"/>
    <col min="40" max="52" width="9.140625" style="114" customWidth="1"/>
    <col min="53" max="16384" width="9.140625" style="114"/>
  </cols>
  <sheetData>
    <row r="1" spans="1:38" ht="45" customHeight="1">
      <c r="A1" s="110" t="s">
        <v>332</v>
      </c>
      <c r="B1" s="111" t="str">
        <f>VLOOKUP(VAL_Metadata!$B$2,VAL_Drop_Down_Lists!$A$3:$B$214,2,FALSE)</f>
        <v>_X</v>
      </c>
      <c r="C1" s="4"/>
      <c r="D1" s="461" t="s">
        <v>831</v>
      </c>
      <c r="E1" s="461"/>
      <c r="F1" s="461"/>
      <c r="G1" s="461"/>
      <c r="H1" s="461"/>
      <c r="I1" s="461"/>
      <c r="J1" s="461"/>
      <c r="K1" s="461"/>
      <c r="L1" s="461"/>
      <c r="M1" s="461"/>
      <c r="N1" s="461"/>
      <c r="O1" s="461"/>
      <c r="P1" s="461"/>
      <c r="Q1" s="461"/>
      <c r="R1" s="461"/>
      <c r="S1" s="461"/>
      <c r="T1" s="461"/>
      <c r="U1" s="461"/>
      <c r="V1" s="461"/>
      <c r="W1" s="461"/>
      <c r="X1" s="4"/>
      <c r="Y1" s="389"/>
      <c r="Z1" s="389"/>
      <c r="AA1" s="389"/>
      <c r="AB1" s="389"/>
      <c r="AC1" s="389"/>
      <c r="AD1" s="389"/>
      <c r="AE1" s="389"/>
      <c r="AF1" s="389"/>
      <c r="AG1" s="389"/>
      <c r="AH1" s="389"/>
      <c r="AI1" s="389"/>
      <c r="AJ1" s="389"/>
      <c r="AK1" s="389"/>
      <c r="AL1" s="389"/>
    </row>
    <row r="2" spans="1:38" ht="43.5" customHeight="1">
      <c r="A2" s="110" t="s">
        <v>451</v>
      </c>
      <c r="B2" s="111" t="s">
        <v>347</v>
      </c>
      <c r="C2" s="115"/>
      <c r="D2" s="498" t="s">
        <v>832</v>
      </c>
      <c r="E2" s="498"/>
      <c r="F2" s="498"/>
      <c r="G2" s="498"/>
      <c r="H2" s="498"/>
      <c r="I2" s="498"/>
      <c r="J2" s="498"/>
      <c r="K2" s="498"/>
      <c r="L2" s="498"/>
      <c r="M2" s="498"/>
      <c r="N2" s="498"/>
      <c r="O2" s="498"/>
      <c r="P2" s="498"/>
      <c r="Q2" s="498"/>
      <c r="R2" s="498"/>
      <c r="S2" s="498"/>
      <c r="T2" s="204"/>
      <c r="U2" s="204"/>
      <c r="V2" s="204"/>
      <c r="W2" s="204"/>
      <c r="X2" s="4"/>
      <c r="Y2" s="389"/>
      <c r="Z2" s="389"/>
      <c r="AA2" s="389"/>
      <c r="AB2" s="389"/>
      <c r="AC2" s="389"/>
      <c r="AD2" s="389"/>
      <c r="AE2" s="389"/>
      <c r="AF2" s="389"/>
      <c r="AG2" s="389"/>
      <c r="AH2" s="389"/>
      <c r="AI2" s="389"/>
      <c r="AJ2" s="389"/>
      <c r="AK2" s="389"/>
      <c r="AL2" s="389"/>
    </row>
    <row r="3" spans="1:38">
      <c r="A3" s="110" t="s">
        <v>356</v>
      </c>
      <c r="B3" s="111" t="s">
        <v>347</v>
      </c>
      <c r="C3" s="115"/>
      <c r="D3" s="474" t="s">
        <v>774</v>
      </c>
      <c r="E3" s="475"/>
      <c r="F3" s="250" t="s">
        <v>303</v>
      </c>
      <c r="G3" s="251"/>
      <c r="H3" s="251"/>
      <c r="I3" s="251"/>
      <c r="J3" s="252"/>
      <c r="K3" s="252"/>
      <c r="L3" s="252"/>
      <c r="M3" s="252"/>
      <c r="N3" s="252"/>
      <c r="O3" s="252"/>
      <c r="P3" s="252"/>
      <c r="Q3" s="354" t="s">
        <v>833</v>
      </c>
      <c r="R3" s="352" t="s">
        <v>834</v>
      </c>
      <c r="S3" s="371" t="s">
        <v>835</v>
      </c>
      <c r="T3" s="352" t="s">
        <v>678</v>
      </c>
      <c r="U3" s="438" t="s">
        <v>830</v>
      </c>
      <c r="V3" s="439"/>
      <c r="W3" s="440"/>
      <c r="X3" s="4"/>
      <c r="Y3" s="389"/>
      <c r="Z3" s="389"/>
      <c r="AA3" s="389"/>
      <c r="AB3" s="389"/>
      <c r="AC3" s="389"/>
      <c r="AD3" s="389"/>
      <c r="AE3" s="389"/>
      <c r="AF3" s="389"/>
      <c r="AG3" s="389"/>
      <c r="AH3" s="389"/>
      <c r="AI3" s="389"/>
      <c r="AJ3" s="389"/>
      <c r="AK3" s="389"/>
      <c r="AL3" s="389"/>
    </row>
    <row r="4" spans="1:38" ht="7.5" customHeight="1">
      <c r="A4" s="110" t="s">
        <v>357</v>
      </c>
      <c r="B4" s="111" t="s">
        <v>347</v>
      </c>
      <c r="C4" s="115"/>
      <c r="D4" s="355"/>
      <c r="E4" s="355"/>
      <c r="F4" s="355"/>
      <c r="G4" s="284"/>
      <c r="H4" s="284"/>
      <c r="I4" s="284"/>
      <c r="J4" s="284"/>
      <c r="K4" s="284"/>
      <c r="L4" s="284"/>
      <c r="M4" s="284"/>
      <c r="N4" s="284"/>
      <c r="O4" s="284"/>
      <c r="P4" s="284"/>
      <c r="Q4" s="284"/>
      <c r="R4" s="284"/>
      <c r="S4" s="284"/>
      <c r="T4" s="284"/>
      <c r="U4" s="284"/>
      <c r="V4" s="284"/>
      <c r="W4" s="284"/>
      <c r="X4" s="4"/>
      <c r="Y4" s="389"/>
      <c r="Z4" s="389"/>
      <c r="AA4" s="389"/>
      <c r="AB4" s="389"/>
      <c r="AC4" s="389"/>
      <c r="AD4" s="389"/>
      <c r="AE4" s="389"/>
      <c r="AF4" s="389"/>
      <c r="AG4" s="389"/>
      <c r="AH4" s="389"/>
      <c r="AI4" s="389"/>
      <c r="AJ4" s="389"/>
      <c r="AK4" s="389"/>
      <c r="AL4" s="389"/>
    </row>
    <row r="5" spans="1:38" hidden="1">
      <c r="A5" s="110" t="s">
        <v>450</v>
      </c>
      <c r="B5" s="111" t="s">
        <v>347</v>
      </c>
      <c r="C5" s="115"/>
      <c r="D5" s="251"/>
      <c r="E5" s="251"/>
      <c r="F5" s="251"/>
      <c r="G5" s="251"/>
      <c r="H5" s="251"/>
      <c r="I5" s="251"/>
      <c r="J5" s="257"/>
      <c r="K5" s="288"/>
      <c r="L5" s="257"/>
      <c r="M5" s="289"/>
      <c r="N5" s="257"/>
      <c r="O5" s="257"/>
      <c r="P5" s="257"/>
      <c r="Q5" s="257"/>
      <c r="R5" s="257"/>
      <c r="S5" s="257"/>
      <c r="T5" s="258" t="s">
        <v>322</v>
      </c>
      <c r="U5" s="356" t="s">
        <v>344</v>
      </c>
      <c r="V5" s="291"/>
      <c r="W5" s="291"/>
      <c r="X5" s="4"/>
      <c r="Y5" s="389"/>
      <c r="Z5" s="389"/>
      <c r="AA5" s="389"/>
      <c r="AB5" s="389"/>
      <c r="AC5" s="389"/>
      <c r="AD5" s="389"/>
      <c r="AE5" s="389"/>
      <c r="AF5" s="389"/>
      <c r="AG5" s="389"/>
      <c r="AH5" s="389"/>
      <c r="AI5" s="389"/>
      <c r="AJ5" s="389"/>
      <c r="AK5" s="389"/>
      <c r="AL5" s="389"/>
    </row>
    <row r="6" spans="1:38" hidden="1">
      <c r="A6" s="110" t="s">
        <v>379</v>
      </c>
      <c r="B6" s="111" t="s">
        <v>347</v>
      </c>
      <c r="C6" s="115"/>
      <c r="D6" s="251"/>
      <c r="E6" s="251"/>
      <c r="F6" s="251"/>
      <c r="G6" s="251"/>
      <c r="H6" s="251"/>
      <c r="I6" s="251"/>
      <c r="J6" s="261"/>
      <c r="K6" s="261"/>
      <c r="L6" s="261"/>
      <c r="M6" s="261"/>
      <c r="N6" s="261"/>
      <c r="O6" s="261"/>
      <c r="P6" s="261"/>
      <c r="Q6" s="257"/>
      <c r="R6" s="257"/>
      <c r="S6" s="257"/>
      <c r="T6" s="258" t="s">
        <v>454</v>
      </c>
      <c r="U6" s="298" t="s">
        <v>347</v>
      </c>
      <c r="V6" s="291"/>
      <c r="W6" s="291"/>
      <c r="X6" s="4"/>
      <c r="Y6" s="389"/>
      <c r="Z6" s="389"/>
      <c r="AA6" s="389"/>
      <c r="AB6" s="389"/>
      <c r="AC6" s="389"/>
      <c r="AD6" s="389"/>
      <c r="AE6" s="389"/>
      <c r="AF6" s="389"/>
      <c r="AG6" s="389"/>
      <c r="AH6" s="389"/>
      <c r="AI6" s="389"/>
      <c r="AJ6" s="389"/>
      <c r="AK6" s="389"/>
      <c r="AL6" s="389"/>
    </row>
    <row r="7" spans="1:38" hidden="1">
      <c r="A7" s="110" t="s">
        <v>392</v>
      </c>
      <c r="B7" s="111" t="s">
        <v>347</v>
      </c>
      <c r="C7" s="115"/>
      <c r="D7" s="251"/>
      <c r="E7" s="251"/>
      <c r="F7" s="251"/>
      <c r="G7" s="251"/>
      <c r="H7" s="251"/>
      <c r="I7" s="87"/>
      <c r="J7" s="88"/>
      <c r="K7" s="88"/>
      <c r="L7" s="88"/>
      <c r="M7" s="88"/>
      <c r="N7" s="88"/>
      <c r="O7" s="88"/>
      <c r="P7" s="88"/>
      <c r="Q7" s="94"/>
      <c r="R7" s="94"/>
      <c r="S7" s="94"/>
      <c r="T7" s="93" t="s">
        <v>440</v>
      </c>
      <c r="U7" s="298" t="s">
        <v>443</v>
      </c>
      <c r="V7" s="291"/>
      <c r="W7" s="291"/>
      <c r="X7" s="4"/>
      <c r="Y7" s="389"/>
      <c r="Z7" s="389"/>
      <c r="AA7" s="389"/>
      <c r="AB7" s="389"/>
      <c r="AC7" s="389"/>
      <c r="AD7" s="389"/>
      <c r="AE7" s="389"/>
      <c r="AF7" s="389"/>
      <c r="AG7" s="389"/>
      <c r="AH7" s="389"/>
      <c r="AI7" s="389"/>
      <c r="AJ7" s="389"/>
      <c r="AK7" s="389"/>
      <c r="AL7" s="389"/>
    </row>
    <row r="8" spans="1:38" ht="82.5" hidden="1">
      <c r="A8" s="262" t="s">
        <v>408</v>
      </c>
      <c r="B8" s="263">
        <v>0</v>
      </c>
      <c r="C8" s="115"/>
      <c r="D8" s="251"/>
      <c r="E8" s="251"/>
      <c r="F8" s="251"/>
      <c r="G8" s="220" t="s">
        <v>319</v>
      </c>
      <c r="H8" s="220" t="s">
        <v>366</v>
      </c>
      <c r="I8" s="56" t="s">
        <v>359</v>
      </c>
      <c r="J8" s="95" t="s">
        <v>415</v>
      </c>
      <c r="K8" s="95" t="s">
        <v>416</v>
      </c>
      <c r="L8" s="95" t="s">
        <v>417</v>
      </c>
      <c r="M8" s="95" t="s">
        <v>418</v>
      </c>
      <c r="N8" s="95" t="s">
        <v>420</v>
      </c>
      <c r="O8" s="95" t="s">
        <v>452</v>
      </c>
      <c r="P8" s="95" t="s">
        <v>562</v>
      </c>
      <c r="Q8" s="95" t="s">
        <v>422</v>
      </c>
      <c r="R8" s="95" t="s">
        <v>421</v>
      </c>
      <c r="S8" s="95" t="s">
        <v>414</v>
      </c>
      <c r="T8" s="95" t="s">
        <v>453</v>
      </c>
      <c r="U8" s="299"/>
      <c r="V8" s="299"/>
      <c r="W8" s="299"/>
      <c r="X8" s="4"/>
      <c r="Y8" s="389"/>
      <c r="Z8" s="389"/>
      <c r="AA8" s="389"/>
      <c r="AB8" s="389"/>
      <c r="AC8" s="389"/>
      <c r="AD8" s="389"/>
      <c r="AE8" s="389"/>
      <c r="AF8" s="389"/>
      <c r="AG8" s="389"/>
      <c r="AH8" s="389"/>
      <c r="AI8" s="389"/>
      <c r="AJ8" s="389"/>
      <c r="AK8" s="389"/>
      <c r="AL8" s="389"/>
    </row>
    <row r="9" spans="1:38" ht="21" customHeight="1">
      <c r="A9" s="262" t="s">
        <v>423</v>
      </c>
      <c r="B9" s="263" t="s">
        <v>424</v>
      </c>
      <c r="C9" s="115"/>
      <c r="D9" s="462">
        <v>2016</v>
      </c>
      <c r="E9" s="463"/>
      <c r="F9" s="267" t="s">
        <v>788</v>
      </c>
      <c r="G9" s="268">
        <v>2016</v>
      </c>
      <c r="H9" s="268" t="s">
        <v>361</v>
      </c>
      <c r="I9" s="79" t="s">
        <v>396</v>
      </c>
      <c r="J9" s="89"/>
      <c r="K9" s="89"/>
      <c r="L9" s="3" t="str">
        <f>VLOOKUP($AH$9,VAL_Drop_Down_Lists!$E$29:$G$31,2,FALSE)</f>
        <v>ADM</v>
      </c>
      <c r="M9" s="89"/>
      <c r="N9" s="89"/>
      <c r="O9" s="89"/>
      <c r="P9" s="89"/>
      <c r="Q9" s="3"/>
      <c r="R9" s="3"/>
      <c r="S9" s="3"/>
      <c r="T9" s="21" t="str">
        <f>VLOOKUP($AF9,VAL_Drop_Down_Lists!$E$10:$G$14,2,FALSE)</f>
        <v>_X</v>
      </c>
      <c r="U9" s="36"/>
      <c r="V9" s="50"/>
      <c r="W9" s="51"/>
      <c r="X9" s="4"/>
      <c r="Y9" s="389"/>
      <c r="Z9" s="389"/>
      <c r="AA9" s="389"/>
      <c r="AB9" s="389"/>
      <c r="AC9" s="389"/>
      <c r="AD9" s="389"/>
      <c r="AE9" s="381">
        <v>1</v>
      </c>
      <c r="AF9" s="381">
        <v>1</v>
      </c>
      <c r="AG9" s="389"/>
      <c r="AH9" s="389" t="b">
        <v>0</v>
      </c>
      <c r="AI9" s="389"/>
      <c r="AJ9" s="389"/>
      <c r="AK9" s="389"/>
      <c r="AL9" s="389"/>
    </row>
    <row r="10" spans="1:38" ht="21" customHeight="1">
      <c r="A10" s="262" t="s">
        <v>448</v>
      </c>
      <c r="B10" s="263" t="s">
        <v>439</v>
      </c>
      <c r="C10" s="115"/>
      <c r="D10" s="464"/>
      <c r="E10" s="465"/>
      <c r="F10" s="267" t="s">
        <v>789</v>
      </c>
      <c r="G10" s="268">
        <v>2016</v>
      </c>
      <c r="H10" s="268" t="s">
        <v>362</v>
      </c>
      <c r="I10" s="81" t="s">
        <v>396</v>
      </c>
      <c r="J10" s="90"/>
      <c r="K10" s="90"/>
      <c r="L10" s="3" t="str">
        <f>VLOOKUP($AH$9,VAL_Drop_Down_Lists!$E$29:$G$31,2,FALSE)</f>
        <v>ADM</v>
      </c>
      <c r="M10" s="90"/>
      <c r="N10" s="90"/>
      <c r="O10" s="90"/>
      <c r="P10" s="90"/>
      <c r="Q10" s="3"/>
      <c r="R10" s="3"/>
      <c r="S10" s="3"/>
      <c r="T10" s="21" t="str">
        <f>VLOOKUP($AF10,VAL_Drop_Down_Lists!$E$10:$G$14,2,FALSE)</f>
        <v>_X</v>
      </c>
      <c r="U10" s="36"/>
      <c r="V10" s="50"/>
      <c r="W10" s="51"/>
      <c r="X10" s="4"/>
      <c r="Y10" s="389"/>
      <c r="Z10" s="389"/>
      <c r="AA10" s="389"/>
      <c r="AB10" s="389"/>
      <c r="AC10" s="389"/>
      <c r="AD10" s="389"/>
      <c r="AE10" s="381">
        <v>1</v>
      </c>
      <c r="AF10" s="381">
        <v>1</v>
      </c>
      <c r="AG10" s="389"/>
      <c r="AH10" s="389"/>
      <c r="AI10" s="389"/>
      <c r="AJ10" s="389"/>
      <c r="AK10" s="389"/>
      <c r="AL10" s="389"/>
    </row>
    <row r="11" spans="1:38" ht="21" customHeight="1">
      <c r="A11" s="115"/>
      <c r="B11" s="115"/>
      <c r="C11" s="115"/>
      <c r="D11" s="464"/>
      <c r="E11" s="465"/>
      <c r="F11" s="267" t="s">
        <v>790</v>
      </c>
      <c r="G11" s="268">
        <v>2016</v>
      </c>
      <c r="H11" s="268" t="s">
        <v>363</v>
      </c>
      <c r="I11" s="81" t="s">
        <v>396</v>
      </c>
      <c r="J11" s="90"/>
      <c r="K11" s="90"/>
      <c r="L11" s="3" t="str">
        <f>VLOOKUP($AH$9,VAL_Drop_Down_Lists!$E$29:$G$31,2,FALSE)</f>
        <v>ADM</v>
      </c>
      <c r="M11" s="90"/>
      <c r="N11" s="90"/>
      <c r="O11" s="90"/>
      <c r="P11" s="90"/>
      <c r="Q11" s="3"/>
      <c r="R11" s="3"/>
      <c r="S11" s="3"/>
      <c r="T11" s="21" t="str">
        <f>VLOOKUP($AF11,VAL_Drop_Down_Lists!$E$10:$G$14,2,FALSE)</f>
        <v>_X</v>
      </c>
      <c r="U11" s="36"/>
      <c r="V11" s="50"/>
      <c r="W11" s="51"/>
      <c r="X11" s="4"/>
      <c r="Y11" s="389"/>
      <c r="Z11" s="389"/>
      <c r="AA11" s="389"/>
      <c r="AB11" s="389"/>
      <c r="AC11" s="389"/>
      <c r="AD11" s="389"/>
      <c r="AE11" s="381">
        <v>1</v>
      </c>
      <c r="AF11" s="381">
        <v>1</v>
      </c>
      <c r="AG11" s="389"/>
      <c r="AH11" s="389"/>
      <c r="AI11" s="389"/>
      <c r="AJ11" s="389"/>
      <c r="AK11" s="389"/>
      <c r="AL11" s="389"/>
    </row>
    <row r="12" spans="1:38" ht="21" customHeight="1">
      <c r="A12" s="115"/>
      <c r="B12" s="115"/>
      <c r="C12" s="115"/>
      <c r="D12" s="464"/>
      <c r="E12" s="465"/>
      <c r="F12" s="267" t="s">
        <v>791</v>
      </c>
      <c r="G12" s="268">
        <v>2016</v>
      </c>
      <c r="H12" s="268" t="s">
        <v>364</v>
      </c>
      <c r="I12" s="81" t="s">
        <v>396</v>
      </c>
      <c r="J12" s="90"/>
      <c r="K12" s="90"/>
      <c r="L12" s="3" t="str">
        <f>VLOOKUP($AH$9,VAL_Drop_Down_Lists!$E$29:$G$31,2,FALSE)</f>
        <v>ADM</v>
      </c>
      <c r="M12" s="90"/>
      <c r="N12" s="90"/>
      <c r="O12" s="90"/>
      <c r="P12" s="90"/>
      <c r="Q12" s="3"/>
      <c r="R12" s="3"/>
      <c r="S12" s="3"/>
      <c r="T12" s="21" t="str">
        <f>VLOOKUP($AF12,VAL_Drop_Down_Lists!$E$10:$G$14,2,FALSE)</f>
        <v>_X</v>
      </c>
      <c r="U12" s="36"/>
      <c r="V12" s="50"/>
      <c r="W12" s="51"/>
      <c r="X12" s="4"/>
      <c r="Y12" s="389"/>
      <c r="Z12" s="389"/>
      <c r="AA12" s="389"/>
      <c r="AB12" s="389"/>
      <c r="AC12" s="389"/>
      <c r="AD12" s="389"/>
      <c r="AE12" s="381">
        <v>1</v>
      </c>
      <c r="AF12" s="381">
        <v>1</v>
      </c>
      <c r="AG12" s="389"/>
      <c r="AH12" s="389"/>
      <c r="AI12" s="389"/>
      <c r="AJ12" s="389"/>
      <c r="AK12" s="389"/>
      <c r="AL12" s="389"/>
    </row>
    <row r="13" spans="1:38" ht="21" customHeight="1">
      <c r="A13" s="115"/>
      <c r="B13" s="115"/>
      <c r="C13" s="115"/>
      <c r="D13" s="464"/>
      <c r="E13" s="465"/>
      <c r="F13" s="267" t="s">
        <v>792</v>
      </c>
      <c r="G13" s="268">
        <v>2016</v>
      </c>
      <c r="H13" s="268" t="s">
        <v>365</v>
      </c>
      <c r="I13" s="81" t="s">
        <v>396</v>
      </c>
      <c r="J13" s="90"/>
      <c r="K13" s="90"/>
      <c r="L13" s="3" t="str">
        <f>VLOOKUP($AH$9,VAL_Drop_Down_Lists!$E$29:$G$31,2,FALSE)</f>
        <v>ADM</v>
      </c>
      <c r="M13" s="90"/>
      <c r="N13" s="90"/>
      <c r="O13" s="90"/>
      <c r="P13" s="90"/>
      <c r="Q13" s="3"/>
      <c r="R13" s="3"/>
      <c r="S13" s="3"/>
      <c r="T13" s="21" t="str">
        <f>VLOOKUP($AF13,VAL_Drop_Down_Lists!$E$10:$G$14,2,FALSE)</f>
        <v>_X</v>
      </c>
      <c r="U13" s="36"/>
      <c r="V13" s="50"/>
      <c r="W13" s="51"/>
      <c r="X13" s="4"/>
      <c r="Y13" s="389"/>
      <c r="Z13" s="389"/>
      <c r="AA13" s="389"/>
      <c r="AB13" s="389"/>
      <c r="AC13" s="389"/>
      <c r="AD13" s="389"/>
      <c r="AE13" s="381">
        <v>1</v>
      </c>
      <c r="AF13" s="381">
        <v>1</v>
      </c>
      <c r="AG13" s="389"/>
      <c r="AH13" s="389"/>
      <c r="AI13" s="389"/>
      <c r="AJ13" s="389"/>
      <c r="AK13" s="389"/>
      <c r="AL13" s="389"/>
    </row>
    <row r="14" spans="1:38" ht="21" customHeight="1">
      <c r="A14" s="115"/>
      <c r="B14" s="115"/>
      <c r="C14" s="115"/>
      <c r="D14" s="464"/>
      <c r="E14" s="465"/>
      <c r="F14" s="267" t="s">
        <v>798</v>
      </c>
      <c r="G14" s="268">
        <v>2016</v>
      </c>
      <c r="H14" s="268" t="s">
        <v>369</v>
      </c>
      <c r="I14" s="81" t="s">
        <v>396</v>
      </c>
      <c r="J14" s="90"/>
      <c r="K14" s="90"/>
      <c r="L14" s="3" t="str">
        <f>VLOOKUP($AH$9,VAL_Drop_Down_Lists!$E$29:$G$31,2,FALSE)</f>
        <v>ADM</v>
      </c>
      <c r="M14" s="90"/>
      <c r="N14" s="90"/>
      <c r="O14" s="90"/>
      <c r="P14" s="90"/>
      <c r="Q14" s="3"/>
      <c r="R14" s="3"/>
      <c r="S14" s="3"/>
      <c r="T14" s="21" t="str">
        <f>VLOOKUP($AF14,VAL_Drop_Down_Lists!$E$10:$G$14,2,FALSE)</f>
        <v>_X</v>
      </c>
      <c r="U14" s="36"/>
      <c r="V14" s="50"/>
      <c r="W14" s="51"/>
      <c r="X14" s="4"/>
      <c r="Y14" s="389"/>
      <c r="Z14" s="389"/>
      <c r="AA14" s="389"/>
      <c r="AB14" s="389"/>
      <c r="AC14" s="389"/>
      <c r="AD14" s="389"/>
      <c r="AE14" s="381">
        <v>1</v>
      </c>
      <c r="AF14" s="381">
        <v>1</v>
      </c>
      <c r="AG14" s="389"/>
      <c r="AH14" s="389"/>
      <c r="AI14" s="389"/>
      <c r="AJ14" s="389"/>
      <c r="AK14" s="389"/>
      <c r="AL14" s="389"/>
    </row>
    <row r="15" spans="1:38" ht="21" customHeight="1">
      <c r="A15" s="115"/>
      <c r="B15" s="115"/>
      <c r="C15" s="115"/>
      <c r="D15" s="464"/>
      <c r="E15" s="465"/>
      <c r="F15" s="267" t="s">
        <v>799</v>
      </c>
      <c r="G15" s="268">
        <v>2016</v>
      </c>
      <c r="H15" s="268" t="s">
        <v>370</v>
      </c>
      <c r="I15" s="81" t="s">
        <v>396</v>
      </c>
      <c r="J15" s="90"/>
      <c r="K15" s="90"/>
      <c r="L15" s="3" t="str">
        <f>VLOOKUP($AH$9,VAL_Drop_Down_Lists!$E$29:$G$31,2,FALSE)</f>
        <v>ADM</v>
      </c>
      <c r="M15" s="90"/>
      <c r="N15" s="90"/>
      <c r="O15" s="90"/>
      <c r="P15" s="90"/>
      <c r="Q15" s="3"/>
      <c r="R15" s="3"/>
      <c r="S15" s="3"/>
      <c r="T15" s="21" t="str">
        <f>VLOOKUP($AF15,VAL_Drop_Down_Lists!$E$10:$G$14,2,FALSE)</f>
        <v>_X</v>
      </c>
      <c r="U15" s="36"/>
      <c r="V15" s="50"/>
      <c r="W15" s="51"/>
      <c r="X15" s="4"/>
      <c r="Y15" s="389"/>
      <c r="Z15" s="389"/>
      <c r="AA15" s="389"/>
      <c r="AB15" s="389"/>
      <c r="AC15" s="389"/>
      <c r="AD15" s="389"/>
      <c r="AE15" s="381">
        <v>1</v>
      </c>
      <c r="AF15" s="381">
        <v>1</v>
      </c>
      <c r="AG15" s="389"/>
      <c r="AH15" s="389"/>
      <c r="AI15" s="389"/>
      <c r="AJ15" s="389"/>
      <c r="AK15" s="389"/>
      <c r="AL15" s="389"/>
    </row>
    <row r="16" spans="1:38" ht="21" customHeight="1">
      <c r="A16" s="115"/>
      <c r="B16" s="115"/>
      <c r="C16" s="115"/>
      <c r="D16" s="464"/>
      <c r="E16" s="465"/>
      <c r="F16" s="267" t="s">
        <v>800</v>
      </c>
      <c r="G16" s="268">
        <v>2016</v>
      </c>
      <c r="H16" s="268" t="s">
        <v>371</v>
      </c>
      <c r="I16" s="81" t="s">
        <v>396</v>
      </c>
      <c r="J16" s="90"/>
      <c r="K16" s="90"/>
      <c r="L16" s="3" t="str">
        <f>VLOOKUP($AH$9,VAL_Drop_Down_Lists!$E$29:$G$31,2,FALSE)</f>
        <v>ADM</v>
      </c>
      <c r="M16" s="90"/>
      <c r="N16" s="90"/>
      <c r="O16" s="90"/>
      <c r="P16" s="90"/>
      <c r="Q16" s="3"/>
      <c r="R16" s="3"/>
      <c r="S16" s="3"/>
      <c r="T16" s="21" t="str">
        <f>VLOOKUP($AF16,VAL_Drop_Down_Lists!$E$10:$G$14,2,FALSE)</f>
        <v>_X</v>
      </c>
      <c r="U16" s="36"/>
      <c r="V16" s="50"/>
      <c r="W16" s="51"/>
      <c r="X16" s="4"/>
      <c r="Y16" s="389"/>
      <c r="Z16" s="389"/>
      <c r="AA16" s="389"/>
      <c r="AB16" s="389"/>
      <c r="AC16" s="389"/>
      <c r="AD16" s="389"/>
      <c r="AE16" s="381">
        <v>1</v>
      </c>
      <c r="AF16" s="381">
        <v>1</v>
      </c>
      <c r="AG16" s="389"/>
      <c r="AH16" s="389"/>
      <c r="AI16" s="389"/>
      <c r="AJ16" s="389"/>
      <c r="AK16" s="389"/>
      <c r="AL16" s="389"/>
    </row>
    <row r="17" spans="1:38" ht="21" customHeight="1">
      <c r="A17" s="115"/>
      <c r="B17" s="115"/>
      <c r="C17" s="115"/>
      <c r="D17" s="464"/>
      <c r="E17" s="465"/>
      <c r="F17" s="267" t="s">
        <v>801</v>
      </c>
      <c r="G17" s="268">
        <v>2016</v>
      </c>
      <c r="H17" s="268" t="s">
        <v>372</v>
      </c>
      <c r="I17" s="81" t="s">
        <v>396</v>
      </c>
      <c r="J17" s="90"/>
      <c r="K17" s="90"/>
      <c r="L17" s="3" t="str">
        <f>VLOOKUP($AH$9,VAL_Drop_Down_Lists!$E$29:$G$31,2,FALSE)</f>
        <v>ADM</v>
      </c>
      <c r="M17" s="90"/>
      <c r="N17" s="90"/>
      <c r="O17" s="90"/>
      <c r="P17" s="90"/>
      <c r="Q17" s="3"/>
      <c r="R17" s="3"/>
      <c r="S17" s="3"/>
      <c r="T17" s="21" t="str">
        <f>VLOOKUP($AF17,VAL_Drop_Down_Lists!$E$10:$G$14,2,FALSE)</f>
        <v>_X</v>
      </c>
      <c r="U17" s="36"/>
      <c r="V17" s="50"/>
      <c r="W17" s="51"/>
      <c r="X17" s="4"/>
      <c r="Y17" s="389"/>
      <c r="Z17" s="389"/>
      <c r="AA17" s="389"/>
      <c r="AB17" s="389"/>
      <c r="AC17" s="389"/>
      <c r="AD17" s="389"/>
      <c r="AE17" s="381">
        <v>1</v>
      </c>
      <c r="AF17" s="381">
        <v>1</v>
      </c>
      <c r="AG17" s="389"/>
      <c r="AH17" s="389"/>
      <c r="AI17" s="389"/>
      <c r="AJ17" s="389"/>
      <c r="AK17" s="389"/>
      <c r="AL17" s="389"/>
    </row>
    <row r="18" spans="1:38" ht="21" customHeight="1">
      <c r="A18" s="115"/>
      <c r="B18" s="115"/>
      <c r="C18" s="115"/>
      <c r="D18" s="466"/>
      <c r="E18" s="467"/>
      <c r="F18" s="267" t="s">
        <v>802</v>
      </c>
      <c r="G18" s="268">
        <v>2016</v>
      </c>
      <c r="H18" s="268" t="s">
        <v>373</v>
      </c>
      <c r="I18" s="81" t="s">
        <v>396</v>
      </c>
      <c r="J18" s="90"/>
      <c r="K18" s="90"/>
      <c r="L18" s="3" t="str">
        <f>VLOOKUP($AH$9,VAL_Drop_Down_Lists!$E$29:$G$31,2,FALSE)</f>
        <v>ADM</v>
      </c>
      <c r="M18" s="90"/>
      <c r="N18" s="90"/>
      <c r="O18" s="90"/>
      <c r="P18" s="90"/>
      <c r="Q18" s="3"/>
      <c r="R18" s="3"/>
      <c r="S18" s="3"/>
      <c r="T18" s="21" t="str">
        <f>VLOOKUP($AF18,VAL_Drop_Down_Lists!$E$10:$G$14,2,FALSE)</f>
        <v>_X</v>
      </c>
      <c r="U18" s="36"/>
      <c r="V18" s="50"/>
      <c r="W18" s="51"/>
      <c r="X18" s="4"/>
      <c r="Y18" s="389"/>
      <c r="Z18" s="389"/>
      <c r="AA18" s="389"/>
      <c r="AB18" s="389"/>
      <c r="AC18" s="389"/>
      <c r="AD18" s="389"/>
      <c r="AE18" s="381">
        <v>1</v>
      </c>
      <c r="AF18" s="381">
        <v>1</v>
      </c>
      <c r="AG18" s="389"/>
      <c r="AH18" s="389"/>
      <c r="AI18" s="389"/>
      <c r="AJ18" s="389"/>
      <c r="AK18" s="389"/>
      <c r="AL18" s="389"/>
    </row>
    <row r="19" spans="1:38" ht="7.5" customHeight="1">
      <c r="A19" s="115"/>
      <c r="B19" s="115"/>
      <c r="C19" s="115"/>
      <c r="D19" s="357"/>
      <c r="E19" s="357"/>
      <c r="F19" s="357"/>
      <c r="G19" s="284"/>
      <c r="H19" s="284"/>
      <c r="I19" s="84"/>
      <c r="J19" s="84"/>
      <c r="K19" s="84"/>
      <c r="L19" s="84"/>
      <c r="M19" s="84"/>
      <c r="N19" s="84"/>
      <c r="O19" s="84"/>
      <c r="P19" s="84"/>
      <c r="Q19" s="84"/>
      <c r="R19" s="84"/>
      <c r="S19" s="84"/>
      <c r="T19" s="84"/>
      <c r="U19" s="284"/>
      <c r="V19" s="284"/>
      <c r="W19" s="284"/>
      <c r="X19" s="4"/>
      <c r="Y19" s="389"/>
      <c r="Z19" s="389"/>
      <c r="AA19" s="389"/>
      <c r="AB19" s="389"/>
      <c r="AC19" s="389"/>
      <c r="AD19" s="389"/>
      <c r="AE19" s="381"/>
      <c r="AF19" s="381"/>
      <c r="AG19" s="389"/>
      <c r="AH19" s="389"/>
      <c r="AI19" s="389"/>
      <c r="AJ19" s="389"/>
      <c r="AK19" s="389"/>
      <c r="AL19" s="389"/>
    </row>
    <row r="20" spans="1:38" ht="21" customHeight="1">
      <c r="A20" s="115"/>
      <c r="B20" s="115"/>
      <c r="C20" s="115"/>
      <c r="D20" s="462">
        <v>2017</v>
      </c>
      <c r="E20" s="463"/>
      <c r="F20" s="267" t="s">
        <v>788</v>
      </c>
      <c r="G20" s="268">
        <v>2017</v>
      </c>
      <c r="H20" s="268" t="s">
        <v>361</v>
      </c>
      <c r="I20" s="79" t="s">
        <v>396</v>
      </c>
      <c r="J20" s="89"/>
      <c r="K20" s="89"/>
      <c r="L20" s="3" t="str">
        <f>VLOOKUP($AH$9,VAL_Drop_Down_Lists!$E$29:$G$31,2,FALSE)</f>
        <v>ADM</v>
      </c>
      <c r="M20" s="89"/>
      <c r="N20" s="89"/>
      <c r="O20" s="89"/>
      <c r="P20" s="89"/>
      <c r="Q20" s="3"/>
      <c r="R20" s="3"/>
      <c r="S20" s="3"/>
      <c r="T20" s="21" t="str">
        <f>VLOOKUP($AF20,VAL_Drop_Down_Lists!$E$10:$G$14,2,FALSE)</f>
        <v>_X</v>
      </c>
      <c r="U20" s="36"/>
      <c r="V20" s="50"/>
      <c r="W20" s="51"/>
      <c r="X20" s="4"/>
      <c r="Y20" s="389"/>
      <c r="Z20" s="389"/>
      <c r="AA20" s="389"/>
      <c r="AB20" s="389"/>
      <c r="AC20" s="389"/>
      <c r="AD20" s="389"/>
      <c r="AE20" s="381">
        <v>18</v>
      </c>
      <c r="AF20" s="381">
        <v>1</v>
      </c>
      <c r="AG20" s="389"/>
      <c r="AH20" s="389"/>
      <c r="AI20" s="389"/>
      <c r="AJ20" s="389"/>
      <c r="AK20" s="389"/>
      <c r="AL20" s="389"/>
    </row>
    <row r="21" spans="1:38" ht="21" customHeight="1">
      <c r="A21" s="115"/>
      <c r="B21" s="115"/>
      <c r="C21" s="115"/>
      <c r="D21" s="464"/>
      <c r="E21" s="465"/>
      <c r="F21" s="267" t="s">
        <v>789</v>
      </c>
      <c r="G21" s="268">
        <v>2017</v>
      </c>
      <c r="H21" s="268" t="s">
        <v>362</v>
      </c>
      <c r="I21" s="81" t="s">
        <v>396</v>
      </c>
      <c r="J21" s="90"/>
      <c r="K21" s="90"/>
      <c r="L21" s="3" t="str">
        <f>VLOOKUP($AH$9,VAL_Drop_Down_Lists!$E$29:$G$31,2,FALSE)</f>
        <v>ADM</v>
      </c>
      <c r="M21" s="90"/>
      <c r="N21" s="90"/>
      <c r="O21" s="90"/>
      <c r="P21" s="90"/>
      <c r="Q21" s="3"/>
      <c r="R21" s="3"/>
      <c r="S21" s="3"/>
      <c r="T21" s="21" t="str">
        <f>VLOOKUP($AF21,VAL_Drop_Down_Lists!$E$10:$G$14,2,FALSE)</f>
        <v>_X</v>
      </c>
      <c r="U21" s="36"/>
      <c r="V21" s="50"/>
      <c r="W21" s="51"/>
      <c r="X21" s="4"/>
      <c r="Y21" s="389"/>
      <c r="Z21" s="389"/>
      <c r="AA21" s="389"/>
      <c r="AB21" s="389"/>
      <c r="AC21" s="389"/>
      <c r="AD21" s="389"/>
      <c r="AE21" s="381">
        <v>1</v>
      </c>
      <c r="AF21" s="381">
        <v>1</v>
      </c>
      <c r="AG21" s="389"/>
      <c r="AH21" s="389"/>
      <c r="AI21" s="389"/>
      <c r="AJ21" s="389"/>
      <c r="AK21" s="389"/>
      <c r="AL21" s="389"/>
    </row>
    <row r="22" spans="1:38" ht="21" customHeight="1">
      <c r="A22" s="115"/>
      <c r="B22" s="115"/>
      <c r="C22" s="115"/>
      <c r="D22" s="464"/>
      <c r="E22" s="465"/>
      <c r="F22" s="267" t="s">
        <v>790</v>
      </c>
      <c r="G22" s="268">
        <v>2017</v>
      </c>
      <c r="H22" s="268" t="s">
        <v>363</v>
      </c>
      <c r="I22" s="81" t="s">
        <v>396</v>
      </c>
      <c r="J22" s="90"/>
      <c r="K22" s="90"/>
      <c r="L22" s="3" t="str">
        <f>VLOOKUP($AH$9,VAL_Drop_Down_Lists!$E$29:$G$31,2,FALSE)</f>
        <v>ADM</v>
      </c>
      <c r="M22" s="90"/>
      <c r="N22" s="90"/>
      <c r="O22" s="90"/>
      <c r="P22" s="90"/>
      <c r="Q22" s="3"/>
      <c r="R22" s="3"/>
      <c r="S22" s="3"/>
      <c r="T22" s="21" t="str">
        <f>VLOOKUP($AF22,VAL_Drop_Down_Lists!$E$10:$G$14,2,FALSE)</f>
        <v>_X</v>
      </c>
      <c r="U22" s="36"/>
      <c r="V22" s="50"/>
      <c r="W22" s="51"/>
      <c r="X22" s="4"/>
      <c r="Y22" s="389"/>
      <c r="Z22" s="389"/>
      <c r="AA22" s="389"/>
      <c r="AB22" s="389"/>
      <c r="AC22" s="389"/>
      <c r="AD22" s="389"/>
      <c r="AE22" s="381">
        <v>1</v>
      </c>
      <c r="AF22" s="381">
        <v>1</v>
      </c>
      <c r="AG22" s="389"/>
      <c r="AH22" s="389"/>
      <c r="AI22" s="389"/>
      <c r="AJ22" s="389"/>
      <c r="AK22" s="389"/>
      <c r="AL22" s="389"/>
    </row>
    <row r="23" spans="1:38" ht="21" customHeight="1">
      <c r="A23" s="115"/>
      <c r="B23" s="115"/>
      <c r="C23" s="115"/>
      <c r="D23" s="464"/>
      <c r="E23" s="465"/>
      <c r="F23" s="267" t="s">
        <v>791</v>
      </c>
      <c r="G23" s="268">
        <v>2017</v>
      </c>
      <c r="H23" s="268" t="s">
        <v>364</v>
      </c>
      <c r="I23" s="81" t="s">
        <v>396</v>
      </c>
      <c r="J23" s="90"/>
      <c r="K23" s="90"/>
      <c r="L23" s="3" t="str">
        <f>VLOOKUP($AH$9,VAL_Drop_Down_Lists!$E$29:$G$31,2,FALSE)</f>
        <v>ADM</v>
      </c>
      <c r="M23" s="90"/>
      <c r="N23" s="90"/>
      <c r="O23" s="90"/>
      <c r="P23" s="90"/>
      <c r="Q23" s="3"/>
      <c r="R23" s="3"/>
      <c r="S23" s="3"/>
      <c r="T23" s="21" t="str">
        <f>VLOOKUP($AF23,VAL_Drop_Down_Lists!$E$10:$G$14,2,FALSE)</f>
        <v>_X</v>
      </c>
      <c r="U23" s="36"/>
      <c r="V23" s="50"/>
      <c r="W23" s="51"/>
      <c r="X23" s="4"/>
      <c r="Y23" s="389"/>
      <c r="Z23" s="389"/>
      <c r="AA23" s="389"/>
      <c r="AB23" s="389"/>
      <c r="AC23" s="389"/>
      <c r="AD23" s="389"/>
      <c r="AE23" s="381">
        <v>1</v>
      </c>
      <c r="AF23" s="381">
        <v>1</v>
      </c>
      <c r="AG23" s="389"/>
      <c r="AH23" s="389"/>
      <c r="AI23" s="389"/>
      <c r="AJ23" s="389"/>
      <c r="AK23" s="389"/>
      <c r="AL23" s="389"/>
    </row>
    <row r="24" spans="1:38" ht="21" customHeight="1">
      <c r="A24" s="115"/>
      <c r="B24" s="115"/>
      <c r="C24" s="115"/>
      <c r="D24" s="464"/>
      <c r="E24" s="465"/>
      <c r="F24" s="267" t="s">
        <v>792</v>
      </c>
      <c r="G24" s="268">
        <v>2017</v>
      </c>
      <c r="H24" s="268" t="s">
        <v>365</v>
      </c>
      <c r="I24" s="81" t="s">
        <v>396</v>
      </c>
      <c r="J24" s="90"/>
      <c r="K24" s="90"/>
      <c r="L24" s="3" t="str">
        <f>VLOOKUP($AH$9,VAL_Drop_Down_Lists!$E$29:$G$31,2,FALSE)</f>
        <v>ADM</v>
      </c>
      <c r="M24" s="90"/>
      <c r="N24" s="90"/>
      <c r="O24" s="90"/>
      <c r="P24" s="90"/>
      <c r="Q24" s="3"/>
      <c r="R24" s="3"/>
      <c r="S24" s="3"/>
      <c r="T24" s="21" t="str">
        <f>VLOOKUP($AF24,VAL_Drop_Down_Lists!$E$10:$G$14,2,FALSE)</f>
        <v>_X</v>
      </c>
      <c r="U24" s="36"/>
      <c r="V24" s="50"/>
      <c r="W24" s="51"/>
      <c r="X24" s="4"/>
      <c r="Y24" s="389"/>
      <c r="Z24" s="389"/>
      <c r="AA24" s="389"/>
      <c r="AB24" s="389"/>
      <c r="AC24" s="389"/>
      <c r="AD24" s="389"/>
      <c r="AE24" s="381">
        <v>1</v>
      </c>
      <c r="AF24" s="381">
        <v>1</v>
      </c>
      <c r="AG24" s="389"/>
      <c r="AH24" s="389"/>
      <c r="AI24" s="389"/>
      <c r="AJ24" s="389"/>
      <c r="AK24" s="389"/>
      <c r="AL24" s="389"/>
    </row>
    <row r="25" spans="1:38" ht="21" customHeight="1">
      <c r="A25" s="115"/>
      <c r="B25" s="115"/>
      <c r="C25" s="115"/>
      <c r="D25" s="464"/>
      <c r="E25" s="465"/>
      <c r="F25" s="267" t="s">
        <v>798</v>
      </c>
      <c r="G25" s="268">
        <v>2017</v>
      </c>
      <c r="H25" s="268" t="s">
        <v>369</v>
      </c>
      <c r="I25" s="81" t="s">
        <v>396</v>
      </c>
      <c r="J25" s="90"/>
      <c r="K25" s="90"/>
      <c r="L25" s="3" t="str">
        <f>VLOOKUP($AH$9,VAL_Drop_Down_Lists!$E$29:$G$31,2,FALSE)</f>
        <v>ADM</v>
      </c>
      <c r="M25" s="90"/>
      <c r="N25" s="90"/>
      <c r="O25" s="90"/>
      <c r="P25" s="90"/>
      <c r="Q25" s="3"/>
      <c r="R25" s="3"/>
      <c r="S25" s="3"/>
      <c r="T25" s="21" t="str">
        <f>VLOOKUP($AF25,VAL_Drop_Down_Lists!$E$10:$G$14,2,FALSE)</f>
        <v>_X</v>
      </c>
      <c r="U25" s="36"/>
      <c r="V25" s="50"/>
      <c r="W25" s="51"/>
      <c r="X25" s="4"/>
      <c r="Y25" s="389"/>
      <c r="Z25" s="389"/>
      <c r="AA25" s="389"/>
      <c r="AB25" s="389"/>
      <c r="AC25" s="389"/>
      <c r="AD25" s="389"/>
      <c r="AE25" s="381">
        <v>1</v>
      </c>
      <c r="AF25" s="381">
        <v>1</v>
      </c>
      <c r="AG25" s="389"/>
      <c r="AH25" s="389"/>
      <c r="AI25" s="389"/>
      <c r="AJ25" s="389"/>
      <c r="AK25" s="389"/>
      <c r="AL25" s="389"/>
    </row>
    <row r="26" spans="1:38" ht="21" customHeight="1">
      <c r="A26" s="115"/>
      <c r="B26" s="115"/>
      <c r="C26" s="115"/>
      <c r="D26" s="464"/>
      <c r="E26" s="465"/>
      <c r="F26" s="267" t="s">
        <v>799</v>
      </c>
      <c r="G26" s="268">
        <v>2017</v>
      </c>
      <c r="H26" s="268" t="s">
        <v>370</v>
      </c>
      <c r="I26" s="81" t="s">
        <v>396</v>
      </c>
      <c r="J26" s="90"/>
      <c r="K26" s="90"/>
      <c r="L26" s="3" t="str">
        <f>VLOOKUP($AH$9,VAL_Drop_Down_Lists!$E$29:$G$31,2,FALSE)</f>
        <v>ADM</v>
      </c>
      <c r="M26" s="90"/>
      <c r="N26" s="90"/>
      <c r="O26" s="90"/>
      <c r="P26" s="90"/>
      <c r="Q26" s="3"/>
      <c r="R26" s="3"/>
      <c r="S26" s="3"/>
      <c r="T26" s="21" t="str">
        <f>VLOOKUP($AF26,VAL_Drop_Down_Lists!$E$10:$G$14,2,FALSE)</f>
        <v>_X</v>
      </c>
      <c r="U26" s="36"/>
      <c r="V26" s="50"/>
      <c r="W26" s="51"/>
      <c r="X26" s="4"/>
      <c r="Y26" s="389"/>
      <c r="Z26" s="389"/>
      <c r="AA26" s="389"/>
      <c r="AB26" s="389"/>
      <c r="AC26" s="389"/>
      <c r="AD26" s="389"/>
      <c r="AE26" s="381">
        <v>1</v>
      </c>
      <c r="AF26" s="381">
        <v>1</v>
      </c>
      <c r="AG26" s="389"/>
      <c r="AH26" s="389"/>
      <c r="AI26" s="389"/>
      <c r="AJ26" s="389"/>
      <c r="AK26" s="389"/>
      <c r="AL26" s="389"/>
    </row>
    <row r="27" spans="1:38" ht="21" customHeight="1">
      <c r="A27" s="115"/>
      <c r="B27" s="115"/>
      <c r="C27" s="115"/>
      <c r="D27" s="464"/>
      <c r="E27" s="465"/>
      <c r="F27" s="267" t="s">
        <v>800</v>
      </c>
      <c r="G27" s="268">
        <v>2017</v>
      </c>
      <c r="H27" s="268" t="s">
        <v>371</v>
      </c>
      <c r="I27" s="81" t="s">
        <v>396</v>
      </c>
      <c r="J27" s="90"/>
      <c r="K27" s="90"/>
      <c r="L27" s="3" t="str">
        <f>VLOOKUP($AH$9,VAL_Drop_Down_Lists!$E$29:$G$31,2,FALSE)</f>
        <v>ADM</v>
      </c>
      <c r="M27" s="90"/>
      <c r="N27" s="90"/>
      <c r="O27" s="90"/>
      <c r="P27" s="90"/>
      <c r="Q27" s="3"/>
      <c r="R27" s="3"/>
      <c r="S27" s="3"/>
      <c r="T27" s="21" t="str">
        <f>VLOOKUP($AF27,VAL_Drop_Down_Lists!$E$10:$G$14,2,FALSE)</f>
        <v>_X</v>
      </c>
      <c r="U27" s="36"/>
      <c r="V27" s="50"/>
      <c r="W27" s="51"/>
      <c r="X27" s="4"/>
      <c r="Y27" s="389"/>
      <c r="Z27" s="389"/>
      <c r="AA27" s="389"/>
      <c r="AB27" s="389"/>
      <c r="AC27" s="389"/>
      <c r="AD27" s="389"/>
      <c r="AE27" s="381">
        <v>1</v>
      </c>
      <c r="AF27" s="381">
        <v>1</v>
      </c>
      <c r="AG27" s="389"/>
      <c r="AH27" s="389"/>
      <c r="AI27" s="389"/>
      <c r="AJ27" s="389"/>
      <c r="AK27" s="389"/>
      <c r="AL27" s="389"/>
    </row>
    <row r="28" spans="1:38" ht="21" customHeight="1">
      <c r="A28" s="115"/>
      <c r="B28" s="115"/>
      <c r="C28" s="115"/>
      <c r="D28" s="464"/>
      <c r="E28" s="465"/>
      <c r="F28" s="267" t="s">
        <v>801</v>
      </c>
      <c r="G28" s="268">
        <v>2017</v>
      </c>
      <c r="H28" s="268" t="s">
        <v>372</v>
      </c>
      <c r="I28" s="81" t="s">
        <v>396</v>
      </c>
      <c r="J28" s="90"/>
      <c r="K28" s="90"/>
      <c r="L28" s="3" t="str">
        <f>VLOOKUP($AH$9,VAL_Drop_Down_Lists!$E$29:$G$31,2,FALSE)</f>
        <v>ADM</v>
      </c>
      <c r="M28" s="90"/>
      <c r="N28" s="90"/>
      <c r="O28" s="90"/>
      <c r="P28" s="90"/>
      <c r="Q28" s="3"/>
      <c r="R28" s="3"/>
      <c r="S28" s="3"/>
      <c r="T28" s="21" t="str">
        <f>VLOOKUP($AF28,VAL_Drop_Down_Lists!$E$10:$G$14,2,FALSE)</f>
        <v>_X</v>
      </c>
      <c r="U28" s="36"/>
      <c r="V28" s="50"/>
      <c r="W28" s="51"/>
      <c r="X28" s="4"/>
      <c r="Y28" s="389"/>
      <c r="Z28" s="389"/>
      <c r="AA28" s="389"/>
      <c r="AB28" s="389"/>
      <c r="AC28" s="389"/>
      <c r="AD28" s="389"/>
      <c r="AE28" s="381">
        <v>1</v>
      </c>
      <c r="AF28" s="381">
        <v>1</v>
      </c>
      <c r="AG28" s="389"/>
      <c r="AH28" s="389"/>
      <c r="AI28" s="389"/>
      <c r="AJ28" s="389"/>
      <c r="AK28" s="389"/>
      <c r="AL28" s="389"/>
    </row>
    <row r="29" spans="1:38" ht="21" customHeight="1">
      <c r="A29" s="115"/>
      <c r="B29" s="115"/>
      <c r="C29" s="115"/>
      <c r="D29" s="466"/>
      <c r="E29" s="467"/>
      <c r="F29" s="267" t="s">
        <v>802</v>
      </c>
      <c r="G29" s="268">
        <v>2017</v>
      </c>
      <c r="H29" s="268" t="s">
        <v>373</v>
      </c>
      <c r="I29" s="81" t="s">
        <v>396</v>
      </c>
      <c r="J29" s="90"/>
      <c r="K29" s="90"/>
      <c r="L29" s="3" t="str">
        <f>VLOOKUP($AH$9,VAL_Drop_Down_Lists!$E$29:$G$31,2,FALSE)</f>
        <v>ADM</v>
      </c>
      <c r="M29" s="90"/>
      <c r="N29" s="90"/>
      <c r="O29" s="90"/>
      <c r="P29" s="90"/>
      <c r="Q29" s="3"/>
      <c r="R29" s="3"/>
      <c r="S29" s="3"/>
      <c r="T29" s="21" t="str">
        <f>VLOOKUP($AF29,VAL_Drop_Down_Lists!$E$10:$G$14,2,FALSE)</f>
        <v>_X</v>
      </c>
      <c r="U29" s="36"/>
      <c r="V29" s="50"/>
      <c r="W29" s="51"/>
      <c r="X29" s="4"/>
      <c r="Y29" s="389"/>
      <c r="Z29" s="389"/>
      <c r="AA29" s="389"/>
      <c r="AB29" s="389"/>
      <c r="AC29" s="389"/>
      <c r="AD29" s="389"/>
      <c r="AE29" s="381">
        <v>1</v>
      </c>
      <c r="AF29" s="381">
        <v>1</v>
      </c>
      <c r="AG29" s="389"/>
      <c r="AH29" s="389"/>
      <c r="AI29" s="389"/>
      <c r="AJ29" s="389"/>
      <c r="AK29" s="389"/>
      <c r="AL29" s="389"/>
    </row>
    <row r="30" spans="1:38" ht="21" customHeight="1">
      <c r="A30" s="115"/>
      <c r="B30" s="115"/>
      <c r="C30" s="115"/>
      <c r="D30" s="115"/>
      <c r="E30" s="115"/>
      <c r="F30" s="115"/>
      <c r="G30" s="115"/>
      <c r="H30" s="115"/>
      <c r="I30" s="115"/>
      <c r="J30" s="115"/>
      <c r="K30" s="115"/>
      <c r="L30" s="115"/>
      <c r="M30" s="115"/>
      <c r="N30" s="115"/>
      <c r="O30" s="115"/>
      <c r="P30" s="115"/>
      <c r="Q30" s="115"/>
      <c r="R30" s="115"/>
      <c r="S30" s="115"/>
      <c r="T30" s="115"/>
      <c r="U30" s="115"/>
      <c r="V30" s="115"/>
      <c r="W30" s="115"/>
      <c r="X30" s="115"/>
    </row>
    <row r="31" spans="1:38" hidden="1"/>
    <row r="32" spans="1:38" hidden="1"/>
    <row r="33" spans="21:23" hidden="1"/>
    <row r="34" spans="21:23" hidden="1"/>
    <row r="35" spans="21:23" hidden="1"/>
    <row r="36" spans="21:23" hidden="1">
      <c r="U36" s="236">
        <f>SUMPRODUCT(--(U9:U29=0),--(U9:U29&lt;&gt;""),--(V9:V29="Z"))+SUMPRODUCT(--(U9:U29=0),--(U9:U29&lt;&gt;""),--(V9:V29=""))+SUMPRODUCT(--(U9:U29&gt;0),--(V9:V29="W"))+SUMPRODUCT(--(U9:U29&gt;0), --(U9:U29&lt;&gt;""),--(V9:V29=""))+SUMPRODUCT(--(U9:U29=""),--(V9:V29="Z"))</f>
        <v>0</v>
      </c>
      <c r="V36" s="237"/>
      <c r="W36" s="238"/>
    </row>
    <row r="37" spans="21:23" hidden="1"/>
    <row r="38" spans="21:23" hidden="1"/>
    <row r="39" spans="21:23" hidden="1"/>
    <row r="40" spans="21:23" hidden="1"/>
    <row r="41" spans="21:23" hidden="1"/>
  </sheetData>
  <sheetProtection algorithmName="SHA-512" hashValue="DnDBjo+n2iw8TwvjdepBdcB4UZ4fEb6zjd309xL5oUmPn7Uf5QOXbFoTXiVVvfRu5lX4PXzuBu0w/uThNKZ2Jg==" saltValue="LBdjVrGBqExTVJGQt/nZcQ==" spinCount="100000" sheet="1" formatCells="0" formatColumns="0" formatRows="0" insertColumns="0" insertRows="0" insertHyperlinks="0" deleteColumns="0" deleteRows="0" sort="0" autoFilter="0" pivotTables="0"/>
  <mergeCells count="6">
    <mergeCell ref="D1:W1"/>
    <mergeCell ref="D3:E3"/>
    <mergeCell ref="U3:W3"/>
    <mergeCell ref="D9:E18"/>
    <mergeCell ref="D20:E29"/>
    <mergeCell ref="D2:S2"/>
  </mergeCells>
  <conditionalFormatting sqref="U20:U29 U9:U18">
    <cfRule type="expression" dxfId="159" priority="10">
      <formula xml:space="preserve"> OR(AND(U9=0,U9&lt;&gt;"",V9&lt;&gt;"Z",V9&lt;&gt;""),AND(U9&gt;0,U9&lt;&gt;"",V9&lt;&gt;"W",V9&lt;&gt;""),AND(U9="", V9="W"))</formula>
    </cfRule>
  </conditionalFormatting>
  <conditionalFormatting sqref="V20:V29 V9:V18">
    <cfRule type="expression" dxfId="158" priority="9">
      <formula xml:space="preserve"> OR(AND(U9=0,U9&lt;&gt;"",V9&lt;&gt;"Z",V9&lt;&gt;""),AND(U9&gt;0,U9&lt;&gt;"",V9&lt;&gt;"W",V9&lt;&gt;""),AND(U9="", V9="W"))</formula>
    </cfRule>
  </conditionalFormatting>
  <conditionalFormatting sqref="W20:W29 W9:W18">
    <cfRule type="expression" dxfId="157" priority="8">
      <formula xml:space="preserve"> AND(OR(V9="X",V9="W"),W9="")</formula>
    </cfRule>
  </conditionalFormatting>
  <conditionalFormatting sqref="V36">
    <cfRule type="expression" dxfId="156" priority="5">
      <formula xml:space="preserve"> OR(AND(U36=0,U36&lt;&gt;"",V36&lt;&gt;"Z",V36&lt;&gt;""),AND(U36&gt;0,U36&lt;&gt;"",V36&lt;&gt;"W",V36&lt;&gt;""),AND(U36="", V36="W"))</formula>
    </cfRule>
  </conditionalFormatting>
  <conditionalFormatting sqref="W36">
    <cfRule type="expression" dxfId="155" priority="4">
      <formula xml:space="preserve"> AND(OR(V36="X",V36="W"),W36="")</formula>
    </cfRule>
  </conditionalFormatting>
  <conditionalFormatting sqref="V36">
    <cfRule type="expression" dxfId="154" priority="6">
      <formula>OR(AND(#REF!="X",#REF!="X"),AND(#REF!="M",#REF!="M"))</formula>
    </cfRule>
    <cfRule type="expression" dxfId="153" priority="7">
      <formula>IF(AND(OR(AND(#REF!="M",#REF!="M"),AND(#REF!="X",#REF!="X")),SUM(#REF!,#REF!)=0,ISNUMBER(U36)),"",IF(OR(#REF!="M",#REF!="M"),"M",IF(AND(#REF!=#REF!,OR(#REF!="X",#REF!="W",#REF!="Z")),UPPER(#REF!),""))) &lt;&gt; V36</formula>
    </cfRule>
  </conditionalFormatting>
  <conditionalFormatting sqref="L9:L18">
    <cfRule type="expression" dxfId="152" priority="3">
      <formula xml:space="preserve"> AND(OR(U9="X",U9="W"),L9="")</formula>
    </cfRule>
  </conditionalFormatting>
  <conditionalFormatting sqref="L20:L29">
    <cfRule type="expression" dxfId="151" priority="1">
      <formula xml:space="preserve"> AND(OR(U20="X",U20="W"),L20="")</formula>
    </cfRule>
  </conditionalFormatting>
  <dataValidations count="6">
    <dataValidation allowBlank="1" showInputMessage="1" showErrorMessage="1" sqref="U30:W1048576 X1:XFD1048576 U1:W8 U19:W19 A1:P1048576 Q30:Q1048576 Q1:Q2 S19 R1:R1048576 S1:S2 Q4:Q8 Q19 S30:S1048576 S4:S8 T1:T1048576"/>
    <dataValidation type="decimal" operator="greaterThanOrEqual" allowBlank="1" showInputMessage="1" showErrorMessage="1" errorTitle="Entrée non valide" error="Veuillez entrer une valeur numérique" sqref="U9:U18 U20:U29">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V9:V18 V20:V29">
      <formula1>"Z,M,X,W"</formula1>
    </dataValidation>
    <dataValidation type="textLength" allowBlank="1" showInputMessage="1" showErrorMessage="1" errorTitle="Entrée non valide" error="La longueur du texte devrait être comprise entre 2 et 500 caractères" sqref="W9:W18 W20:W29 Q9:Q18 Q20:Q29 S20:S29 S9:S18">
      <formula1>2</formula1>
      <formula2>500</formula2>
    </dataValidation>
    <dataValidation allowBlank="1" showInputMessage="1" showErrorMessage="1" promptTitle="Titre original" prompt="Le titre ou le nom du film._x000a_" sqref="Q3"/>
    <dataValidation allowBlank="1" showInputMessage="1" showErrorMessage="1" promptTitle="Langue originale" prompt="Langue de la version originale du film de long métrage, à partir de laquelle le film sera traduit en langues étrangères._x000a_" sqref="S3"/>
  </dataValidations>
  <pageMargins left="0.7" right="0.7" top="0.75" bottom="0.75" header="0.3" footer="0.3"/>
  <pageSetup scale="57" orientation="portrait" r:id="rId1"/>
  <headerFooter>
    <oddFooter>&amp;C&amp;P&amp;R&amp;F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3994" r:id="rId4" name="Drop Down 42">
              <controlPr locked="0" defaultSize="0" autoLine="0" autoPict="0">
                <anchor moveWithCells="1">
                  <from>
                    <xdr:col>19</xdr:col>
                    <xdr:colOff>0</xdr:colOff>
                    <xdr:row>4</xdr:row>
                    <xdr:rowOff>0</xdr:rowOff>
                  </from>
                  <to>
                    <xdr:col>20</xdr:col>
                    <xdr:colOff>0</xdr:colOff>
                    <xdr:row>9</xdr:row>
                    <xdr:rowOff>0</xdr:rowOff>
                  </to>
                </anchor>
              </controlPr>
            </control>
          </mc:Choice>
        </mc:AlternateContent>
        <mc:AlternateContent xmlns:mc="http://schemas.openxmlformats.org/markup-compatibility/2006">
          <mc:Choice Requires="x14">
            <control shapeId="253995" r:id="rId5" name="Drop Down 43">
              <controlPr locked="0" defaultSize="0" autoLine="0" autoPict="0">
                <anchor moveWithCells="1">
                  <from>
                    <xdr:col>19</xdr:col>
                    <xdr:colOff>0</xdr:colOff>
                    <xdr:row>9</xdr:row>
                    <xdr:rowOff>0</xdr:rowOff>
                  </from>
                  <to>
                    <xdr:col>20</xdr:col>
                    <xdr:colOff>0</xdr:colOff>
                    <xdr:row>10</xdr:row>
                    <xdr:rowOff>0</xdr:rowOff>
                  </to>
                </anchor>
              </controlPr>
            </control>
          </mc:Choice>
        </mc:AlternateContent>
        <mc:AlternateContent xmlns:mc="http://schemas.openxmlformats.org/markup-compatibility/2006">
          <mc:Choice Requires="x14">
            <control shapeId="253996" r:id="rId6" name="Drop Down 44">
              <controlPr locked="0" defaultSize="0" autoLine="0" autoPict="0">
                <anchor moveWithCells="1">
                  <from>
                    <xdr:col>19</xdr:col>
                    <xdr:colOff>0</xdr:colOff>
                    <xdr:row>10</xdr:row>
                    <xdr:rowOff>0</xdr:rowOff>
                  </from>
                  <to>
                    <xdr:col>20</xdr:col>
                    <xdr:colOff>0</xdr:colOff>
                    <xdr:row>11</xdr:row>
                    <xdr:rowOff>0</xdr:rowOff>
                  </to>
                </anchor>
              </controlPr>
            </control>
          </mc:Choice>
        </mc:AlternateContent>
        <mc:AlternateContent xmlns:mc="http://schemas.openxmlformats.org/markup-compatibility/2006">
          <mc:Choice Requires="x14">
            <control shapeId="253997" r:id="rId7" name="Drop Down 45">
              <controlPr locked="0" defaultSize="0" autoLine="0" autoPict="0">
                <anchor moveWithCells="1">
                  <from>
                    <xdr:col>19</xdr:col>
                    <xdr:colOff>0</xdr:colOff>
                    <xdr:row>11</xdr:row>
                    <xdr:rowOff>0</xdr:rowOff>
                  </from>
                  <to>
                    <xdr:col>20</xdr:col>
                    <xdr:colOff>0</xdr:colOff>
                    <xdr:row>12</xdr:row>
                    <xdr:rowOff>0</xdr:rowOff>
                  </to>
                </anchor>
              </controlPr>
            </control>
          </mc:Choice>
        </mc:AlternateContent>
        <mc:AlternateContent xmlns:mc="http://schemas.openxmlformats.org/markup-compatibility/2006">
          <mc:Choice Requires="x14">
            <control shapeId="253998" r:id="rId8" name="Drop Down 46">
              <controlPr locked="0" defaultSize="0" autoLine="0" autoPict="0">
                <anchor moveWithCells="1">
                  <from>
                    <xdr:col>19</xdr:col>
                    <xdr:colOff>0</xdr:colOff>
                    <xdr:row>12</xdr:row>
                    <xdr:rowOff>0</xdr:rowOff>
                  </from>
                  <to>
                    <xdr:col>20</xdr:col>
                    <xdr:colOff>0</xdr:colOff>
                    <xdr:row>13</xdr:row>
                    <xdr:rowOff>0</xdr:rowOff>
                  </to>
                </anchor>
              </controlPr>
            </control>
          </mc:Choice>
        </mc:AlternateContent>
        <mc:AlternateContent xmlns:mc="http://schemas.openxmlformats.org/markup-compatibility/2006">
          <mc:Choice Requires="x14">
            <control shapeId="253999" r:id="rId9" name="Drop Down 47">
              <controlPr locked="0" defaultSize="0" autoLine="0" autoPict="0">
                <anchor moveWithCells="1">
                  <from>
                    <xdr:col>19</xdr:col>
                    <xdr:colOff>0</xdr:colOff>
                    <xdr:row>13</xdr:row>
                    <xdr:rowOff>0</xdr:rowOff>
                  </from>
                  <to>
                    <xdr:col>20</xdr:col>
                    <xdr:colOff>0</xdr:colOff>
                    <xdr:row>14</xdr:row>
                    <xdr:rowOff>0</xdr:rowOff>
                  </to>
                </anchor>
              </controlPr>
            </control>
          </mc:Choice>
        </mc:AlternateContent>
        <mc:AlternateContent xmlns:mc="http://schemas.openxmlformats.org/markup-compatibility/2006">
          <mc:Choice Requires="x14">
            <control shapeId="254000" r:id="rId10" name="Drop Down 48">
              <controlPr locked="0" defaultSize="0" autoLine="0" autoPict="0">
                <anchor moveWithCells="1">
                  <from>
                    <xdr:col>19</xdr:col>
                    <xdr:colOff>0</xdr:colOff>
                    <xdr:row>14</xdr:row>
                    <xdr:rowOff>0</xdr:rowOff>
                  </from>
                  <to>
                    <xdr:col>20</xdr:col>
                    <xdr:colOff>0</xdr:colOff>
                    <xdr:row>15</xdr:row>
                    <xdr:rowOff>0</xdr:rowOff>
                  </to>
                </anchor>
              </controlPr>
            </control>
          </mc:Choice>
        </mc:AlternateContent>
        <mc:AlternateContent xmlns:mc="http://schemas.openxmlformats.org/markup-compatibility/2006">
          <mc:Choice Requires="x14">
            <control shapeId="254001" r:id="rId11" name="Drop Down 49">
              <controlPr locked="0" defaultSize="0" autoLine="0" autoPict="0">
                <anchor moveWithCells="1">
                  <from>
                    <xdr:col>19</xdr:col>
                    <xdr:colOff>0</xdr:colOff>
                    <xdr:row>15</xdr:row>
                    <xdr:rowOff>0</xdr:rowOff>
                  </from>
                  <to>
                    <xdr:col>20</xdr:col>
                    <xdr:colOff>0</xdr:colOff>
                    <xdr:row>16</xdr:row>
                    <xdr:rowOff>0</xdr:rowOff>
                  </to>
                </anchor>
              </controlPr>
            </control>
          </mc:Choice>
        </mc:AlternateContent>
        <mc:AlternateContent xmlns:mc="http://schemas.openxmlformats.org/markup-compatibility/2006">
          <mc:Choice Requires="x14">
            <control shapeId="254002" r:id="rId12" name="Drop Down 50">
              <controlPr locked="0" defaultSize="0" autoLine="0" autoPict="0">
                <anchor moveWithCells="1">
                  <from>
                    <xdr:col>19</xdr:col>
                    <xdr:colOff>0</xdr:colOff>
                    <xdr:row>16</xdr:row>
                    <xdr:rowOff>0</xdr:rowOff>
                  </from>
                  <to>
                    <xdr:col>20</xdr:col>
                    <xdr:colOff>0</xdr:colOff>
                    <xdr:row>17</xdr:row>
                    <xdr:rowOff>0</xdr:rowOff>
                  </to>
                </anchor>
              </controlPr>
            </control>
          </mc:Choice>
        </mc:AlternateContent>
        <mc:AlternateContent xmlns:mc="http://schemas.openxmlformats.org/markup-compatibility/2006">
          <mc:Choice Requires="x14">
            <control shapeId="254003" r:id="rId13" name="Drop Down 51">
              <controlPr locked="0" defaultSize="0" autoLine="0" autoPict="0">
                <anchor moveWithCells="1">
                  <from>
                    <xdr:col>19</xdr:col>
                    <xdr:colOff>0</xdr:colOff>
                    <xdr:row>17</xdr:row>
                    <xdr:rowOff>0</xdr:rowOff>
                  </from>
                  <to>
                    <xdr:col>20</xdr:col>
                    <xdr:colOff>0</xdr:colOff>
                    <xdr:row>18</xdr:row>
                    <xdr:rowOff>0</xdr:rowOff>
                  </to>
                </anchor>
              </controlPr>
            </control>
          </mc:Choice>
        </mc:AlternateContent>
        <mc:AlternateContent xmlns:mc="http://schemas.openxmlformats.org/markup-compatibility/2006">
          <mc:Choice Requires="x14">
            <control shapeId="254004" r:id="rId14" name="Drop Down 52">
              <controlPr locked="0" defaultSize="0" autoLine="0" autoPict="0">
                <anchor moveWithCells="1">
                  <from>
                    <xdr:col>19</xdr:col>
                    <xdr:colOff>0</xdr:colOff>
                    <xdr:row>18</xdr:row>
                    <xdr:rowOff>95250</xdr:rowOff>
                  </from>
                  <to>
                    <xdr:col>20</xdr:col>
                    <xdr:colOff>0</xdr:colOff>
                    <xdr:row>19</xdr:row>
                    <xdr:rowOff>266700</xdr:rowOff>
                  </to>
                </anchor>
              </controlPr>
            </control>
          </mc:Choice>
        </mc:AlternateContent>
        <mc:AlternateContent xmlns:mc="http://schemas.openxmlformats.org/markup-compatibility/2006">
          <mc:Choice Requires="x14">
            <control shapeId="254005" r:id="rId15" name="Drop Down 53">
              <controlPr locked="0" defaultSize="0" autoLine="0" autoPict="0">
                <anchor moveWithCells="1">
                  <from>
                    <xdr:col>19</xdr:col>
                    <xdr:colOff>0</xdr:colOff>
                    <xdr:row>19</xdr:row>
                    <xdr:rowOff>266700</xdr:rowOff>
                  </from>
                  <to>
                    <xdr:col>20</xdr:col>
                    <xdr:colOff>0</xdr:colOff>
                    <xdr:row>20</xdr:row>
                    <xdr:rowOff>266700</xdr:rowOff>
                  </to>
                </anchor>
              </controlPr>
            </control>
          </mc:Choice>
        </mc:AlternateContent>
        <mc:AlternateContent xmlns:mc="http://schemas.openxmlformats.org/markup-compatibility/2006">
          <mc:Choice Requires="x14">
            <control shapeId="254006" r:id="rId16" name="Drop Down 54">
              <controlPr locked="0" defaultSize="0" autoLine="0" autoPict="0">
                <anchor moveWithCells="1">
                  <from>
                    <xdr:col>19</xdr:col>
                    <xdr:colOff>0</xdr:colOff>
                    <xdr:row>20</xdr:row>
                    <xdr:rowOff>266700</xdr:rowOff>
                  </from>
                  <to>
                    <xdr:col>20</xdr:col>
                    <xdr:colOff>0</xdr:colOff>
                    <xdr:row>21</xdr:row>
                    <xdr:rowOff>266700</xdr:rowOff>
                  </to>
                </anchor>
              </controlPr>
            </control>
          </mc:Choice>
        </mc:AlternateContent>
        <mc:AlternateContent xmlns:mc="http://schemas.openxmlformats.org/markup-compatibility/2006">
          <mc:Choice Requires="x14">
            <control shapeId="254007" r:id="rId17" name="Drop Down 55">
              <controlPr locked="0" defaultSize="0" autoLine="0" autoPict="0">
                <anchor moveWithCells="1">
                  <from>
                    <xdr:col>19</xdr:col>
                    <xdr:colOff>0</xdr:colOff>
                    <xdr:row>21</xdr:row>
                    <xdr:rowOff>266700</xdr:rowOff>
                  </from>
                  <to>
                    <xdr:col>20</xdr:col>
                    <xdr:colOff>0</xdr:colOff>
                    <xdr:row>22</xdr:row>
                    <xdr:rowOff>266700</xdr:rowOff>
                  </to>
                </anchor>
              </controlPr>
            </control>
          </mc:Choice>
        </mc:AlternateContent>
        <mc:AlternateContent xmlns:mc="http://schemas.openxmlformats.org/markup-compatibility/2006">
          <mc:Choice Requires="x14">
            <control shapeId="254008" r:id="rId18" name="Drop Down 56">
              <controlPr locked="0" defaultSize="0" autoLine="0" autoPict="0">
                <anchor moveWithCells="1">
                  <from>
                    <xdr:col>19</xdr:col>
                    <xdr:colOff>0</xdr:colOff>
                    <xdr:row>22</xdr:row>
                    <xdr:rowOff>266700</xdr:rowOff>
                  </from>
                  <to>
                    <xdr:col>20</xdr:col>
                    <xdr:colOff>0</xdr:colOff>
                    <xdr:row>23</xdr:row>
                    <xdr:rowOff>266700</xdr:rowOff>
                  </to>
                </anchor>
              </controlPr>
            </control>
          </mc:Choice>
        </mc:AlternateContent>
        <mc:AlternateContent xmlns:mc="http://schemas.openxmlformats.org/markup-compatibility/2006">
          <mc:Choice Requires="x14">
            <control shapeId="254009" r:id="rId19" name="Drop Down 57">
              <controlPr locked="0" defaultSize="0" autoLine="0" autoPict="0">
                <anchor moveWithCells="1">
                  <from>
                    <xdr:col>19</xdr:col>
                    <xdr:colOff>0</xdr:colOff>
                    <xdr:row>23</xdr:row>
                    <xdr:rowOff>266700</xdr:rowOff>
                  </from>
                  <to>
                    <xdr:col>20</xdr:col>
                    <xdr:colOff>0</xdr:colOff>
                    <xdr:row>24</xdr:row>
                    <xdr:rowOff>266700</xdr:rowOff>
                  </to>
                </anchor>
              </controlPr>
            </control>
          </mc:Choice>
        </mc:AlternateContent>
        <mc:AlternateContent xmlns:mc="http://schemas.openxmlformats.org/markup-compatibility/2006">
          <mc:Choice Requires="x14">
            <control shapeId="254010" r:id="rId20" name="Drop Down 58">
              <controlPr locked="0" defaultSize="0" autoLine="0" autoPict="0">
                <anchor moveWithCells="1">
                  <from>
                    <xdr:col>19</xdr:col>
                    <xdr:colOff>0</xdr:colOff>
                    <xdr:row>24</xdr:row>
                    <xdr:rowOff>266700</xdr:rowOff>
                  </from>
                  <to>
                    <xdr:col>20</xdr:col>
                    <xdr:colOff>0</xdr:colOff>
                    <xdr:row>25</xdr:row>
                    <xdr:rowOff>266700</xdr:rowOff>
                  </to>
                </anchor>
              </controlPr>
            </control>
          </mc:Choice>
        </mc:AlternateContent>
        <mc:AlternateContent xmlns:mc="http://schemas.openxmlformats.org/markup-compatibility/2006">
          <mc:Choice Requires="x14">
            <control shapeId="254011" r:id="rId21" name="Drop Down 59">
              <controlPr locked="0" defaultSize="0" autoLine="0" autoPict="0">
                <anchor moveWithCells="1">
                  <from>
                    <xdr:col>19</xdr:col>
                    <xdr:colOff>0</xdr:colOff>
                    <xdr:row>25</xdr:row>
                    <xdr:rowOff>266700</xdr:rowOff>
                  </from>
                  <to>
                    <xdr:col>20</xdr:col>
                    <xdr:colOff>0</xdr:colOff>
                    <xdr:row>26</xdr:row>
                    <xdr:rowOff>266700</xdr:rowOff>
                  </to>
                </anchor>
              </controlPr>
            </control>
          </mc:Choice>
        </mc:AlternateContent>
        <mc:AlternateContent xmlns:mc="http://schemas.openxmlformats.org/markup-compatibility/2006">
          <mc:Choice Requires="x14">
            <control shapeId="254012" r:id="rId22" name="Drop Down 60">
              <controlPr locked="0" defaultSize="0" autoLine="0" autoPict="0">
                <anchor moveWithCells="1">
                  <from>
                    <xdr:col>19</xdr:col>
                    <xdr:colOff>0</xdr:colOff>
                    <xdr:row>26</xdr:row>
                    <xdr:rowOff>266700</xdr:rowOff>
                  </from>
                  <to>
                    <xdr:col>20</xdr:col>
                    <xdr:colOff>0</xdr:colOff>
                    <xdr:row>27</xdr:row>
                    <xdr:rowOff>266700</xdr:rowOff>
                  </to>
                </anchor>
              </controlPr>
            </control>
          </mc:Choice>
        </mc:AlternateContent>
        <mc:AlternateContent xmlns:mc="http://schemas.openxmlformats.org/markup-compatibility/2006">
          <mc:Choice Requires="x14">
            <control shapeId="254013" r:id="rId23" name="Drop Down 61">
              <controlPr locked="0" defaultSize="0" autoLine="0" autoPict="0">
                <anchor moveWithCells="1">
                  <from>
                    <xdr:col>19</xdr:col>
                    <xdr:colOff>0</xdr:colOff>
                    <xdr:row>27</xdr:row>
                    <xdr:rowOff>266700</xdr:rowOff>
                  </from>
                  <to>
                    <xdr:col>20</xdr:col>
                    <xdr:colOff>0</xdr:colOff>
                    <xdr:row>29</xdr:row>
                    <xdr:rowOff>0</xdr:rowOff>
                  </to>
                </anchor>
              </controlPr>
            </control>
          </mc:Choice>
        </mc:AlternateContent>
        <mc:AlternateContent xmlns:mc="http://schemas.openxmlformats.org/markup-compatibility/2006">
          <mc:Choice Requires="x14">
            <control shapeId="254014" r:id="rId24" name="Check Box 62">
              <controlPr locked="0" defaultSize="0" autoFill="0" autoLine="0" autoPict="0">
                <anchor moveWithCells="1">
                  <from>
                    <xdr:col>19</xdr:col>
                    <xdr:colOff>752475</xdr:colOff>
                    <xdr:row>1</xdr:row>
                    <xdr:rowOff>28575</xdr:rowOff>
                  </from>
                  <to>
                    <xdr:col>22</xdr:col>
                    <xdr:colOff>47625</xdr:colOff>
                    <xdr:row>1</xdr:row>
                    <xdr:rowOff>419100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26"/>
  <sheetViews>
    <sheetView showGridLines="0" topLeftCell="C1" zoomScaleNormal="100" workbookViewId="0">
      <selection activeCell="C1" sqref="C1"/>
    </sheetView>
  </sheetViews>
  <sheetFormatPr defaultColWidth="9.140625" defaultRowHeight="15.75"/>
  <cols>
    <col min="1" max="1" width="17" style="282" hidden="1" customWidth="1"/>
    <col min="2" max="2" width="10" style="282" hidden="1" customWidth="1"/>
    <col min="3" max="3" width="5.7109375" style="314" customWidth="1"/>
    <col min="4" max="4" width="16.7109375" style="282" customWidth="1"/>
    <col min="5" max="5" width="20.42578125" style="282" customWidth="1"/>
    <col min="6" max="6" width="38.42578125" style="282" customWidth="1"/>
    <col min="7" max="7" width="21" style="282" hidden="1" customWidth="1"/>
    <col min="8" max="12" width="4" style="282" hidden="1" customWidth="1"/>
    <col min="13" max="13" width="5.28515625" style="282" hidden="1" customWidth="1"/>
    <col min="14" max="14" width="4" style="282" hidden="1" customWidth="1"/>
    <col min="15" max="15" width="6.42578125" style="282" hidden="1" customWidth="1"/>
    <col min="16" max="19" width="6.5703125" style="282" hidden="1" customWidth="1"/>
    <col min="20" max="20" width="11.140625" style="282" hidden="1" customWidth="1"/>
    <col min="21" max="21" width="12.7109375" style="283" customWidth="1"/>
    <col min="22" max="22" width="2.7109375" style="283" customWidth="1"/>
    <col min="23" max="23" width="5.7109375" style="283" customWidth="1"/>
    <col min="24" max="24" width="12.7109375" style="283" customWidth="1"/>
    <col min="25" max="25" width="2.7109375" style="283" customWidth="1"/>
    <col min="26" max="27" width="5.7109375" style="283" customWidth="1"/>
    <col min="28" max="28" width="5.7109375" style="283" hidden="1" customWidth="1"/>
    <col min="29" max="29" width="5.7109375" style="282" hidden="1" customWidth="1"/>
    <col min="30" max="38" width="9.140625" style="282" hidden="1" customWidth="1"/>
    <col min="39" max="52" width="0" style="282" hidden="1" customWidth="1"/>
    <col min="53" max="16384" width="9.140625" style="282"/>
  </cols>
  <sheetData>
    <row r="1" spans="1:29" s="358" customFormat="1" ht="45" customHeight="1">
      <c r="A1" s="208" t="s">
        <v>332</v>
      </c>
      <c r="B1" s="111" t="str">
        <f>VLOOKUP(VAL_Metadata!$B$2,VAL_Drop_Down_Lists!$A$3:$B$214,2,FALSE)</f>
        <v>_X</v>
      </c>
      <c r="C1" s="54"/>
      <c r="D1" s="203" t="s">
        <v>836</v>
      </c>
      <c r="E1" s="203"/>
      <c r="F1" s="203"/>
      <c r="G1" s="203"/>
      <c r="H1" s="203"/>
      <c r="I1" s="203"/>
      <c r="J1" s="203"/>
      <c r="K1" s="203"/>
      <c r="L1" s="203"/>
      <c r="M1" s="203"/>
      <c r="N1" s="203"/>
      <c r="O1" s="203"/>
      <c r="P1" s="203"/>
      <c r="Q1" s="203"/>
      <c r="R1" s="203"/>
      <c r="S1" s="203"/>
      <c r="T1" s="203"/>
      <c r="U1" s="203"/>
      <c r="V1" s="203"/>
      <c r="W1" s="203"/>
      <c r="X1" s="203"/>
      <c r="Y1" s="203"/>
      <c r="Z1" s="203"/>
      <c r="AA1" s="204"/>
      <c r="AB1" s="295"/>
      <c r="AC1" s="295"/>
    </row>
    <row r="2" spans="1:29" s="358" customFormat="1" ht="30" customHeight="1">
      <c r="A2" s="208" t="s">
        <v>366</v>
      </c>
      <c r="B2" s="209" t="s">
        <v>347</v>
      </c>
      <c r="C2" s="203"/>
      <c r="D2" s="498" t="s">
        <v>1048</v>
      </c>
      <c r="E2" s="498"/>
      <c r="F2" s="498"/>
      <c r="G2" s="498"/>
      <c r="H2" s="498"/>
      <c r="I2" s="498"/>
      <c r="J2" s="498"/>
      <c r="K2" s="498"/>
      <c r="L2" s="498"/>
      <c r="M2" s="498"/>
      <c r="N2" s="498"/>
      <c r="O2" s="498"/>
      <c r="P2" s="498"/>
      <c r="Q2" s="498"/>
      <c r="R2" s="498"/>
      <c r="S2" s="498"/>
      <c r="T2" s="498"/>
      <c r="U2" s="498"/>
      <c r="V2" s="498"/>
      <c r="W2" s="498"/>
      <c r="X2" s="498"/>
      <c r="Y2" s="498"/>
      <c r="Z2" s="498"/>
      <c r="AA2" s="204"/>
      <c r="AB2" s="295"/>
      <c r="AC2" s="295"/>
    </row>
    <row r="3" spans="1:29" s="358" customFormat="1" ht="5.0999999999999996" customHeight="1">
      <c r="A3" s="208" t="s">
        <v>408</v>
      </c>
      <c r="B3" s="209">
        <v>0</v>
      </c>
      <c r="C3" s="203"/>
      <c r="D3" s="373"/>
      <c r="E3" s="373"/>
      <c r="F3" s="373"/>
      <c r="G3" s="373"/>
      <c r="H3" s="373"/>
      <c r="I3" s="373"/>
      <c r="J3" s="373"/>
      <c r="K3" s="373"/>
      <c r="L3" s="373"/>
      <c r="M3" s="373"/>
      <c r="N3" s="373"/>
      <c r="O3" s="373"/>
      <c r="P3" s="373"/>
      <c r="Q3" s="373"/>
      <c r="R3" s="373"/>
      <c r="S3" s="373"/>
      <c r="T3" s="373"/>
      <c r="U3" s="373"/>
      <c r="V3" s="373"/>
      <c r="W3" s="373"/>
      <c r="X3" s="373"/>
      <c r="Y3" s="373"/>
      <c r="Z3" s="373"/>
      <c r="AA3" s="204"/>
      <c r="AB3" s="295"/>
      <c r="AC3" s="295"/>
    </row>
    <row r="4" spans="1:29" s="247" customFormat="1" ht="29.25" customHeight="1">
      <c r="A4" s="208" t="s">
        <v>423</v>
      </c>
      <c r="B4" s="209" t="s">
        <v>424</v>
      </c>
      <c r="C4" s="203"/>
      <c r="D4" s="303"/>
      <c r="E4" s="303"/>
      <c r="F4" s="303"/>
      <c r="G4" s="359"/>
      <c r="H4" s="359"/>
      <c r="I4" s="359"/>
      <c r="J4" s="359"/>
      <c r="K4" s="359"/>
      <c r="L4" s="359"/>
      <c r="M4" s="359"/>
      <c r="N4" s="359"/>
      <c r="O4" s="359"/>
      <c r="P4" s="359"/>
      <c r="Q4" s="359"/>
      <c r="R4" s="359"/>
      <c r="S4" s="359"/>
      <c r="T4" s="359"/>
      <c r="U4" s="438" t="s">
        <v>814</v>
      </c>
      <c r="V4" s="439"/>
      <c r="W4" s="439"/>
      <c r="X4" s="439"/>
      <c r="Y4" s="439"/>
      <c r="Z4" s="440"/>
      <c r="AA4" s="203"/>
      <c r="AB4" s="295"/>
      <c r="AC4" s="295"/>
    </row>
    <row r="5" spans="1:29" s="247" customFormat="1" ht="29.25" customHeight="1">
      <c r="A5" s="208" t="s">
        <v>448</v>
      </c>
      <c r="B5" s="209" t="s">
        <v>347</v>
      </c>
      <c r="C5" s="222"/>
      <c r="D5" s="509"/>
      <c r="E5" s="509"/>
      <c r="F5" s="509"/>
      <c r="G5" s="309"/>
      <c r="H5" s="309"/>
      <c r="I5" s="309"/>
      <c r="J5" s="309"/>
      <c r="K5" s="309"/>
      <c r="L5" s="309"/>
      <c r="M5" s="309"/>
      <c r="N5" s="309"/>
      <c r="O5" s="309"/>
      <c r="P5" s="309"/>
      <c r="Q5" s="309"/>
      <c r="R5" s="309"/>
      <c r="S5" s="309"/>
      <c r="T5" s="309"/>
      <c r="U5" s="438">
        <v>2016</v>
      </c>
      <c r="V5" s="439"/>
      <c r="W5" s="440"/>
      <c r="X5" s="438">
        <v>2017</v>
      </c>
      <c r="Y5" s="439"/>
      <c r="Z5" s="440"/>
      <c r="AA5" s="210"/>
      <c r="AB5" s="295"/>
      <c r="AC5" s="295"/>
    </row>
    <row r="6" spans="1:29" s="112" customFormat="1" ht="7.5" customHeight="1">
      <c r="A6" s="113"/>
      <c r="B6" s="113"/>
      <c r="C6" s="113"/>
      <c r="D6" s="408"/>
      <c r="E6" s="408"/>
      <c r="F6" s="408"/>
      <c r="G6" s="360"/>
      <c r="H6" s="360"/>
      <c r="I6" s="360"/>
      <c r="J6" s="360"/>
      <c r="K6" s="360"/>
      <c r="L6" s="360"/>
      <c r="M6" s="360"/>
      <c r="N6" s="360"/>
      <c r="O6" s="360"/>
      <c r="P6" s="361"/>
      <c r="Q6" s="361"/>
      <c r="R6" s="361"/>
      <c r="S6" s="361"/>
      <c r="T6" s="361"/>
      <c r="U6" s="203"/>
      <c r="V6" s="203"/>
      <c r="W6" s="203"/>
      <c r="X6" s="203"/>
      <c r="Y6" s="203"/>
      <c r="Z6" s="203"/>
      <c r="AA6" s="203"/>
      <c r="AB6" s="295"/>
      <c r="AC6" s="295"/>
    </row>
    <row r="7" spans="1:29" s="247" customFormat="1" ht="21" hidden="1" customHeight="1">
      <c r="A7" s="210"/>
      <c r="B7" s="210"/>
      <c r="C7" s="222"/>
      <c r="D7" s="374"/>
      <c r="E7" s="374"/>
      <c r="F7" s="374"/>
      <c r="G7" s="309"/>
      <c r="H7" s="309"/>
      <c r="I7" s="59"/>
      <c r="J7" s="59"/>
      <c r="K7" s="59"/>
      <c r="L7" s="59"/>
      <c r="M7" s="59"/>
      <c r="N7" s="59"/>
      <c r="O7" s="59"/>
      <c r="P7" s="59"/>
      <c r="Q7" s="59"/>
      <c r="R7" s="59"/>
      <c r="S7" s="59"/>
      <c r="T7" s="202" t="s">
        <v>319</v>
      </c>
      <c r="U7" s="443">
        <v>2016</v>
      </c>
      <c r="V7" s="443"/>
      <c r="W7" s="443"/>
      <c r="X7" s="443">
        <v>2017</v>
      </c>
      <c r="Y7" s="443"/>
      <c r="Z7" s="443"/>
      <c r="AA7" s="210"/>
      <c r="AB7" s="295"/>
      <c r="AC7" s="295"/>
    </row>
    <row r="8" spans="1:29" s="247" customFormat="1" ht="88.5" hidden="1">
      <c r="A8" s="210"/>
      <c r="B8" s="210"/>
      <c r="C8" s="222"/>
      <c r="D8" s="203"/>
      <c r="E8" s="203"/>
      <c r="F8" s="203"/>
      <c r="G8" s="220" t="s">
        <v>322</v>
      </c>
      <c r="H8" s="220" t="s">
        <v>451</v>
      </c>
      <c r="I8" s="56" t="s">
        <v>356</v>
      </c>
      <c r="J8" s="56" t="s">
        <v>357</v>
      </c>
      <c r="K8" s="56" t="s">
        <v>454</v>
      </c>
      <c r="L8" s="56" t="s">
        <v>450</v>
      </c>
      <c r="M8" s="56" t="s">
        <v>392</v>
      </c>
      <c r="N8" s="56" t="s">
        <v>379</v>
      </c>
      <c r="O8" s="56" t="s">
        <v>440</v>
      </c>
      <c r="P8" s="56" t="s">
        <v>359</v>
      </c>
      <c r="Q8" s="56"/>
      <c r="R8" s="56"/>
      <c r="S8" s="56"/>
      <c r="T8" s="101"/>
      <c r="U8" s="444" t="s">
        <v>407</v>
      </c>
      <c r="V8" s="444"/>
      <c r="W8" s="444"/>
      <c r="X8" s="444" t="s">
        <v>407</v>
      </c>
      <c r="Y8" s="444"/>
      <c r="Z8" s="444"/>
      <c r="AA8" s="210"/>
      <c r="AB8" s="295"/>
      <c r="AC8" s="295"/>
    </row>
    <row r="9" spans="1:29" s="247" customFormat="1" ht="21" customHeight="1">
      <c r="A9" s="210"/>
      <c r="B9" s="210"/>
      <c r="C9" s="222"/>
      <c r="D9" s="505" t="s">
        <v>1022</v>
      </c>
      <c r="E9" s="506"/>
      <c r="F9" s="507"/>
      <c r="G9" s="362" t="s">
        <v>445</v>
      </c>
      <c r="H9" s="362" t="s">
        <v>347</v>
      </c>
      <c r="I9" s="69" t="s">
        <v>347</v>
      </c>
      <c r="J9" s="69" t="s">
        <v>347</v>
      </c>
      <c r="K9" s="69" t="s">
        <v>347</v>
      </c>
      <c r="L9" s="69" t="s">
        <v>347</v>
      </c>
      <c r="M9" s="69" t="s">
        <v>342</v>
      </c>
      <c r="N9" s="69" t="s">
        <v>347</v>
      </c>
      <c r="O9" s="69" t="s">
        <v>441</v>
      </c>
      <c r="P9" s="69" t="s">
        <v>398</v>
      </c>
      <c r="Q9" s="69"/>
      <c r="R9" s="69"/>
      <c r="S9" s="69"/>
      <c r="T9" s="70"/>
      <c r="U9" s="36"/>
      <c r="V9" s="50"/>
      <c r="W9" s="51"/>
      <c r="X9" s="36"/>
      <c r="Y9" s="50"/>
      <c r="Z9" s="51"/>
      <c r="AA9" s="226"/>
      <c r="AB9" s="295"/>
      <c r="AC9" s="295"/>
    </row>
    <row r="10" spans="1:29" s="112" customFormat="1" ht="7.5" customHeight="1">
      <c r="A10" s="113"/>
      <c r="B10" s="113"/>
      <c r="C10" s="113"/>
      <c r="D10" s="508"/>
      <c r="E10" s="508"/>
      <c r="F10" s="508"/>
      <c r="G10" s="360"/>
      <c r="H10" s="360"/>
      <c r="I10" s="71"/>
      <c r="J10" s="71"/>
      <c r="K10" s="71"/>
      <c r="L10" s="71"/>
      <c r="M10" s="71"/>
      <c r="N10" s="71"/>
      <c r="O10" s="71"/>
      <c r="P10" s="72"/>
      <c r="Q10" s="72"/>
      <c r="R10" s="72"/>
      <c r="S10" s="72"/>
      <c r="T10" s="72"/>
      <c r="U10" s="203"/>
      <c r="V10" s="203"/>
      <c r="W10" s="203"/>
      <c r="X10" s="203"/>
      <c r="Y10" s="203"/>
      <c r="Z10" s="203"/>
      <c r="AA10" s="203"/>
      <c r="AB10" s="295"/>
      <c r="AC10" s="295"/>
    </row>
    <row r="11" spans="1:29" s="247" customFormat="1" ht="21" customHeight="1">
      <c r="A11" s="210"/>
      <c r="B11" s="210"/>
      <c r="C11" s="113"/>
      <c r="D11" s="499" t="s">
        <v>837</v>
      </c>
      <c r="E11" s="500"/>
      <c r="F11" s="363" t="s">
        <v>806</v>
      </c>
      <c r="G11" s="362" t="s">
        <v>404</v>
      </c>
      <c r="H11" s="362" t="s">
        <v>347</v>
      </c>
      <c r="I11" s="69" t="s">
        <v>347</v>
      </c>
      <c r="J11" s="69" t="s">
        <v>347</v>
      </c>
      <c r="K11" s="69" t="s">
        <v>347</v>
      </c>
      <c r="L11" s="69" t="s">
        <v>347</v>
      </c>
      <c r="M11" s="69" t="s">
        <v>342</v>
      </c>
      <c r="N11" s="69" t="s">
        <v>347</v>
      </c>
      <c r="O11" s="69" t="s">
        <v>442</v>
      </c>
      <c r="P11" s="69" t="s">
        <v>398</v>
      </c>
      <c r="Q11" s="69"/>
      <c r="R11" s="69"/>
      <c r="S11" s="69"/>
      <c r="T11" s="59"/>
      <c r="U11" s="36"/>
      <c r="V11" s="50"/>
      <c r="W11" s="51"/>
      <c r="X11" s="36"/>
      <c r="Y11" s="50"/>
      <c r="Z11" s="51"/>
      <c r="AA11" s="210"/>
      <c r="AB11" s="295"/>
      <c r="AC11" s="295"/>
    </row>
    <row r="12" spans="1:29" s="247" customFormat="1" ht="21" customHeight="1">
      <c r="A12" s="210"/>
      <c r="B12" s="210"/>
      <c r="C12" s="222"/>
      <c r="D12" s="501"/>
      <c r="E12" s="502"/>
      <c r="F12" s="363" t="s">
        <v>807</v>
      </c>
      <c r="G12" s="362" t="s">
        <v>404</v>
      </c>
      <c r="H12" s="362" t="s">
        <v>347</v>
      </c>
      <c r="I12" s="69" t="s">
        <v>347</v>
      </c>
      <c r="J12" s="69" t="s">
        <v>347</v>
      </c>
      <c r="K12" s="69" t="s">
        <v>347</v>
      </c>
      <c r="L12" s="69" t="s">
        <v>347</v>
      </c>
      <c r="M12" s="69" t="s">
        <v>343</v>
      </c>
      <c r="N12" s="69" t="s">
        <v>347</v>
      </c>
      <c r="O12" s="69" t="s">
        <v>442</v>
      </c>
      <c r="P12" s="69" t="s">
        <v>398</v>
      </c>
      <c r="Q12" s="69"/>
      <c r="R12" s="69"/>
      <c r="S12" s="69"/>
      <c r="T12" s="59"/>
      <c r="U12" s="36"/>
      <c r="V12" s="50"/>
      <c r="W12" s="51"/>
      <c r="X12" s="36"/>
      <c r="Y12" s="50"/>
      <c r="Z12" s="51"/>
      <c r="AA12" s="210"/>
      <c r="AB12" s="228"/>
      <c r="AC12" s="228"/>
    </row>
    <row r="13" spans="1:29" s="247" customFormat="1" ht="21" customHeight="1">
      <c r="A13" s="210"/>
      <c r="B13" s="210"/>
      <c r="C13" s="222"/>
      <c r="D13" s="501"/>
      <c r="E13" s="502"/>
      <c r="F13" s="363" t="s">
        <v>776</v>
      </c>
      <c r="G13" s="362" t="s">
        <v>404</v>
      </c>
      <c r="H13" s="362" t="s">
        <v>347</v>
      </c>
      <c r="I13" s="69" t="s">
        <v>347</v>
      </c>
      <c r="J13" s="69" t="s">
        <v>347</v>
      </c>
      <c r="K13" s="69" t="s">
        <v>347</v>
      </c>
      <c r="L13" s="69" t="s">
        <v>347</v>
      </c>
      <c r="M13" s="69" t="s">
        <v>3</v>
      </c>
      <c r="N13" s="69" t="s">
        <v>347</v>
      </c>
      <c r="O13" s="69" t="s">
        <v>442</v>
      </c>
      <c r="P13" s="69" t="s">
        <v>398</v>
      </c>
      <c r="Q13" s="69"/>
      <c r="R13" s="69"/>
      <c r="S13" s="69"/>
      <c r="T13" s="59"/>
      <c r="U13" s="36"/>
      <c r="V13" s="50"/>
      <c r="W13" s="51"/>
      <c r="X13" s="36"/>
      <c r="Y13" s="50"/>
      <c r="Z13" s="51"/>
      <c r="AA13" s="210"/>
      <c r="AB13" s="228"/>
      <c r="AC13" s="228"/>
    </row>
    <row r="14" spans="1:29" s="247" customFormat="1" ht="21" customHeight="1">
      <c r="A14" s="210"/>
      <c r="B14" s="210"/>
      <c r="C14" s="113"/>
      <c r="D14" s="503"/>
      <c r="E14" s="504"/>
      <c r="F14" s="364" t="s">
        <v>777</v>
      </c>
      <c r="G14" s="362" t="s">
        <v>404</v>
      </c>
      <c r="H14" s="362" t="s">
        <v>347</v>
      </c>
      <c r="I14" s="69" t="s">
        <v>347</v>
      </c>
      <c r="J14" s="69" t="s">
        <v>347</v>
      </c>
      <c r="K14" s="69" t="s">
        <v>347</v>
      </c>
      <c r="L14" s="69" t="s">
        <v>347</v>
      </c>
      <c r="M14" s="69" t="s">
        <v>347</v>
      </c>
      <c r="N14" s="69" t="s">
        <v>347</v>
      </c>
      <c r="O14" s="69" t="s">
        <v>442</v>
      </c>
      <c r="P14" s="69" t="s">
        <v>398</v>
      </c>
      <c r="Q14" s="69"/>
      <c r="R14" s="69"/>
      <c r="S14" s="69"/>
      <c r="T14" s="59"/>
      <c r="U14" s="35" t="str">
        <f>IF(OR(SUMPRODUCT(--(U11:U13=""),--(V11:V13=""))&gt;0,COUNTIF(V11:V13,"M")&gt;0,COUNTIF(V11:V13,"X")=3),"",SUM(U11:U13))</f>
        <v/>
      </c>
      <c r="V14" s="1" t="str">
        <f>IF(AND(COUNTIF(V11:V13,"X")=3,SUM(U11:U13)=0,ISNUMBER(U14)),"",IF(COUNTIF(V11:V13,"M")&gt;0,"M",IF(AND(COUNTIF(V11:V13,V11)=3,OR(V11="X",V11="W",V11="Z")),UPPER(V11),"")))</f>
        <v/>
      </c>
      <c r="W14" s="2"/>
      <c r="X14" s="35" t="str">
        <f>IF(OR(SUMPRODUCT(--(X11:X13=""),--(Y11:Y13=""))&gt;0,COUNTIF(Y11:Y13,"M")&gt;0,COUNTIF(Y11:Y13,"X")=3),"",SUM(X11:X13))</f>
        <v/>
      </c>
      <c r="Y14" s="1" t="str">
        <f>IF(AND(COUNTIF(Y11:Y13,"X")=3,SUM(X11:X13)=0,ISNUMBER(X14)),"",IF(COUNTIF(Y11:Y13,"M")&gt;0,"M",IF(AND(COUNTIF(Y11:Y13,Y11)=3,OR(Y11="X",Y11="W",Y11="Z")),UPPER(Y11),"")))</f>
        <v/>
      </c>
      <c r="Z14" s="2"/>
      <c r="AA14" s="210"/>
      <c r="AB14" s="228"/>
      <c r="AC14" s="228"/>
    </row>
    <row r="15" spans="1:29" s="112" customFormat="1" ht="21" customHeight="1">
      <c r="A15" s="113"/>
      <c r="B15" s="113"/>
      <c r="C15" s="310"/>
      <c r="D15" s="223"/>
      <c r="E15" s="223"/>
      <c r="F15" s="229"/>
      <c r="G15" s="229"/>
      <c r="H15" s="229"/>
      <c r="I15" s="229"/>
      <c r="J15" s="229"/>
      <c r="K15" s="229"/>
      <c r="L15" s="229"/>
      <c r="M15" s="229"/>
      <c r="N15" s="229"/>
      <c r="O15" s="229"/>
      <c r="P15" s="229"/>
      <c r="Q15" s="229"/>
      <c r="R15" s="229"/>
      <c r="S15" s="229"/>
      <c r="T15" s="229"/>
      <c r="U15" s="225"/>
      <c r="V15" s="226"/>
      <c r="W15" s="229"/>
      <c r="X15" s="225"/>
      <c r="Y15" s="226"/>
      <c r="Z15" s="225"/>
      <c r="AA15" s="226"/>
      <c r="AC15" s="323"/>
    </row>
    <row r="16" spans="1:29" s="112" customFormat="1" ht="15" hidden="1" customHeight="1">
      <c r="C16" s="314"/>
      <c r="D16" s="273"/>
      <c r="E16" s="273"/>
      <c r="F16" s="273"/>
      <c r="G16" s="273"/>
      <c r="H16" s="273"/>
      <c r="I16" s="273"/>
      <c r="J16" s="273"/>
      <c r="K16" s="273"/>
      <c r="L16" s="273"/>
      <c r="M16" s="273"/>
      <c r="N16" s="273"/>
      <c r="O16" s="273"/>
      <c r="P16" s="273"/>
      <c r="Q16" s="273"/>
      <c r="R16" s="273"/>
      <c r="S16" s="273"/>
      <c r="T16" s="273"/>
      <c r="U16" s="274"/>
      <c r="V16" s="275"/>
      <c r="W16" s="276"/>
      <c r="X16" s="274"/>
      <c r="Y16" s="275"/>
      <c r="Z16" s="276"/>
      <c r="AA16" s="275"/>
      <c r="AB16" s="276"/>
    </row>
    <row r="17" spans="1:28" s="112" customFormat="1" ht="15" hidden="1" customHeight="1">
      <c r="C17" s="314"/>
      <c r="D17" s="273"/>
      <c r="E17" s="273"/>
      <c r="F17" s="273"/>
      <c r="G17" s="273"/>
      <c r="H17" s="273"/>
      <c r="I17" s="273"/>
      <c r="J17" s="273"/>
      <c r="K17" s="273"/>
      <c r="L17" s="273"/>
      <c r="M17" s="273"/>
      <c r="N17" s="273"/>
      <c r="O17" s="273"/>
      <c r="P17" s="273"/>
      <c r="Q17" s="273"/>
      <c r="R17" s="273"/>
      <c r="S17" s="273"/>
      <c r="T17" s="273"/>
      <c r="U17" s="274"/>
      <c r="V17" s="275"/>
      <c r="W17" s="276"/>
      <c r="X17" s="274"/>
      <c r="Y17" s="275"/>
      <c r="Z17" s="276"/>
      <c r="AA17" s="275"/>
      <c r="AB17" s="276"/>
    </row>
    <row r="18" spans="1:28" s="112" customFormat="1" ht="15" hidden="1" customHeight="1">
      <c r="C18" s="314"/>
      <c r="D18" s="273"/>
      <c r="E18" s="273"/>
      <c r="F18" s="273"/>
      <c r="G18" s="273"/>
      <c r="H18" s="273"/>
      <c r="I18" s="273"/>
      <c r="J18" s="273"/>
      <c r="K18" s="273"/>
      <c r="L18" s="273"/>
      <c r="M18" s="273"/>
      <c r="N18" s="273"/>
      <c r="O18" s="273"/>
      <c r="P18" s="273"/>
      <c r="Q18" s="273"/>
      <c r="R18" s="273"/>
      <c r="S18" s="273"/>
      <c r="T18" s="273"/>
      <c r="U18" s="274"/>
      <c r="V18" s="275"/>
      <c r="W18" s="276"/>
      <c r="X18" s="274"/>
      <c r="Y18" s="275"/>
      <c r="Z18" s="276"/>
      <c r="AA18" s="275"/>
      <c r="AB18" s="276"/>
    </row>
    <row r="19" spans="1:28" s="112" customFormat="1" ht="15" hidden="1" customHeight="1">
      <c r="C19" s="314"/>
      <c r="D19" s="273"/>
      <c r="E19" s="273"/>
      <c r="F19" s="273"/>
      <c r="G19" s="273"/>
      <c r="H19" s="273"/>
      <c r="I19" s="273"/>
      <c r="J19" s="273"/>
      <c r="K19" s="273"/>
      <c r="L19" s="273"/>
      <c r="M19" s="273"/>
      <c r="N19" s="273"/>
      <c r="O19" s="273"/>
      <c r="P19" s="273"/>
      <c r="Q19" s="273"/>
      <c r="R19" s="273"/>
      <c r="S19" s="273"/>
      <c r="T19" s="273"/>
      <c r="U19" s="274"/>
      <c r="V19" s="275"/>
      <c r="W19" s="276"/>
      <c r="X19" s="274"/>
      <c r="Y19" s="275"/>
      <c r="Z19" s="276"/>
      <c r="AA19" s="275"/>
      <c r="AB19" s="276"/>
    </row>
    <row r="20" spans="1:28" s="112" customFormat="1" ht="15" hidden="1" customHeight="1">
      <c r="C20" s="314"/>
      <c r="D20" s="273"/>
      <c r="E20" s="273"/>
      <c r="F20" s="273"/>
      <c r="G20" s="273"/>
      <c r="H20" s="273"/>
      <c r="I20" s="273"/>
      <c r="J20" s="273"/>
      <c r="K20" s="273"/>
      <c r="L20" s="273"/>
      <c r="M20" s="273"/>
      <c r="N20" s="273"/>
      <c r="O20" s="273"/>
      <c r="P20" s="273"/>
      <c r="Q20" s="273"/>
      <c r="R20" s="273"/>
      <c r="S20" s="273"/>
      <c r="T20" s="273"/>
      <c r="U20" s="274"/>
      <c r="V20" s="275"/>
      <c r="W20" s="276"/>
      <c r="X20" s="274"/>
      <c r="Y20" s="275"/>
      <c r="Z20" s="276"/>
      <c r="AA20" s="275"/>
      <c r="AB20" s="276"/>
    </row>
    <row r="21" spans="1:28" s="112" customFormat="1" ht="15" hidden="1" customHeight="1">
      <c r="A21" s="273"/>
      <c r="B21" s="273"/>
      <c r="C21" s="273"/>
      <c r="D21" s="273"/>
      <c r="E21" s="273"/>
      <c r="F21" s="273"/>
      <c r="G21" s="273"/>
      <c r="H21" s="273"/>
      <c r="I21" s="273"/>
      <c r="J21" s="273"/>
      <c r="K21" s="273"/>
      <c r="L21" s="273"/>
      <c r="M21" s="273"/>
      <c r="N21" s="273"/>
      <c r="O21" s="273"/>
      <c r="P21" s="273"/>
      <c r="Q21" s="273"/>
      <c r="R21" s="273"/>
      <c r="S21" s="273"/>
      <c r="T21" s="273"/>
      <c r="U21" s="236">
        <f>SUMPRODUCT(--(U9:U14=0),--(U9:U14&lt;&gt;""),--(V9:V14="Z"))+SUMPRODUCT(--(U9:U14=0),--(U9:U14&lt;&gt;""),--(V9:V14=""))+SUMPRODUCT(--(U9:U14&gt;0),--(V9:V14="W"))+SUMPRODUCT(--(U9:U14&gt;0), --(U9:U14&lt;&gt;""),--(V9:V14=""))+SUMPRODUCT(--(U9:U14=""),--(V9:V14="Z"))</f>
        <v>0</v>
      </c>
      <c r="V21" s="237"/>
      <c r="W21" s="238"/>
      <c r="X21" s="236">
        <f>SUMPRODUCT(--(X9:X14=0),--(X9:X14&lt;&gt;""),--(Y9:Y14="Z"))+SUMPRODUCT(--(X9:X14=0),--(X9:X14&lt;&gt;""),--(Y9:Y14=""))+SUMPRODUCT(--(X9:X14&gt;0),--(Y9:Y14="W"))+SUMPRODUCT(--(X9:X14&gt;0), --(X9:X14&lt;&gt;""),--(Y9:Y14=""))+SUMPRODUCT(--(X9:X14=""),--(Y9:Y14="Z"))</f>
        <v>0</v>
      </c>
      <c r="Y21" s="237"/>
      <c r="Z21" s="238"/>
      <c r="AA21" s="273"/>
      <c r="AB21" s="276"/>
    </row>
    <row r="22" spans="1:28" s="112" customFormat="1" ht="15" hidden="1" customHeight="1">
      <c r="C22" s="314"/>
      <c r="D22" s="273"/>
      <c r="E22" s="273"/>
      <c r="F22" s="273"/>
      <c r="G22" s="273"/>
      <c r="H22" s="273"/>
      <c r="I22" s="273"/>
      <c r="J22" s="273"/>
      <c r="K22" s="273"/>
      <c r="L22" s="273"/>
      <c r="M22" s="273"/>
      <c r="N22" s="273"/>
      <c r="O22" s="273"/>
      <c r="P22" s="273"/>
      <c r="Q22" s="273"/>
      <c r="R22" s="273"/>
      <c r="S22" s="273"/>
      <c r="T22" s="273"/>
      <c r="U22" s="274"/>
      <c r="V22" s="275"/>
      <c r="W22" s="276"/>
      <c r="X22" s="274"/>
      <c r="Y22" s="275"/>
      <c r="Z22" s="276"/>
      <c r="AA22" s="275"/>
      <c r="AB22" s="276"/>
    </row>
    <row r="23" spans="1:28" s="112" customFormat="1" ht="15" hidden="1" customHeight="1">
      <c r="C23" s="314"/>
      <c r="D23" s="273"/>
      <c r="E23" s="273"/>
      <c r="F23" s="273"/>
      <c r="G23" s="273"/>
      <c r="H23" s="273"/>
      <c r="I23" s="273"/>
      <c r="J23" s="273"/>
      <c r="K23" s="273"/>
      <c r="L23" s="273"/>
      <c r="M23" s="273"/>
      <c r="N23" s="273"/>
      <c r="O23" s="273"/>
      <c r="P23" s="273"/>
      <c r="Q23" s="273"/>
      <c r="R23" s="273"/>
      <c r="S23" s="273"/>
      <c r="T23" s="273"/>
      <c r="U23" s="274"/>
      <c r="V23" s="275"/>
      <c r="W23" s="276"/>
      <c r="X23" s="274"/>
      <c r="Y23" s="275"/>
      <c r="Z23" s="276"/>
      <c r="AA23" s="275"/>
      <c r="AB23" s="276"/>
    </row>
    <row r="24" spans="1:28" s="112" customFormat="1" ht="15" hidden="1" customHeight="1">
      <c r="C24" s="314"/>
      <c r="D24" s="273"/>
      <c r="E24" s="273"/>
      <c r="F24" s="273"/>
      <c r="G24" s="273"/>
      <c r="H24" s="273"/>
      <c r="I24" s="273"/>
      <c r="J24" s="273"/>
      <c r="K24" s="273"/>
      <c r="L24" s="273"/>
      <c r="M24" s="273"/>
      <c r="N24" s="273"/>
      <c r="O24" s="273"/>
      <c r="P24" s="273"/>
      <c r="Q24" s="273"/>
      <c r="R24" s="273"/>
      <c r="S24" s="273"/>
      <c r="T24" s="273"/>
      <c r="U24" s="274"/>
      <c r="V24" s="275"/>
      <c r="W24" s="276"/>
      <c r="X24" s="274"/>
      <c r="Y24" s="275"/>
      <c r="Z24" s="276"/>
      <c r="AA24" s="275"/>
      <c r="AB24" s="276"/>
    </row>
    <row r="25" spans="1:28" s="112" customFormat="1" ht="15" hidden="1" customHeight="1">
      <c r="C25" s="314"/>
      <c r="D25" s="273"/>
      <c r="E25" s="273"/>
      <c r="F25" s="273"/>
      <c r="G25" s="273"/>
      <c r="H25" s="273"/>
      <c r="I25" s="273"/>
      <c r="J25" s="273"/>
      <c r="K25" s="273"/>
      <c r="L25" s="273"/>
      <c r="M25" s="273"/>
      <c r="N25" s="273"/>
      <c r="O25" s="273"/>
      <c r="P25" s="273"/>
      <c r="Q25" s="273"/>
      <c r="R25" s="273"/>
      <c r="S25" s="273"/>
      <c r="T25" s="273"/>
      <c r="U25" s="274"/>
      <c r="V25" s="275"/>
      <c r="W25" s="276"/>
      <c r="X25" s="274"/>
      <c r="Y25" s="275"/>
      <c r="Z25" s="276"/>
      <c r="AA25" s="275"/>
      <c r="AB25" s="276"/>
    </row>
    <row r="26" spans="1:28" s="112" customFormat="1" ht="15" hidden="1" customHeight="1">
      <c r="C26" s="314"/>
      <c r="D26" s="273"/>
      <c r="E26" s="273"/>
      <c r="F26" s="273"/>
      <c r="G26" s="273"/>
      <c r="H26" s="273"/>
      <c r="I26" s="273"/>
      <c r="J26" s="273"/>
      <c r="K26" s="273"/>
      <c r="L26" s="273"/>
      <c r="M26" s="273"/>
      <c r="N26" s="273"/>
      <c r="O26" s="273"/>
      <c r="P26" s="273"/>
      <c r="Q26" s="273"/>
      <c r="R26" s="273"/>
      <c r="S26" s="273"/>
      <c r="T26" s="273"/>
      <c r="U26" s="278"/>
      <c r="V26" s="279"/>
      <c r="W26" s="280"/>
      <c r="X26" s="278"/>
      <c r="Y26" s="279"/>
      <c r="Z26" s="280"/>
      <c r="AA26" s="275"/>
      <c r="AB26" s="276"/>
    </row>
  </sheetData>
  <sheetProtection algorithmName="SHA-512" hashValue="08GRvu42xQXIP0ziheh9La65lq61d6JzER+RPOeLMUUr+o6HpW/zTRKkGelYbfUiJ2N/Iai1qs3BOlgpo92S0w==" saltValue="Htf2WnXTJCevHVvZbxSCwQ==" spinCount="100000" sheet="1" formatCells="0" formatColumns="0" formatRows="0" insertColumns="0" insertRows="0" insertHyperlinks="0" deleteColumns="0" deleteRows="0" sort="0" autoFilter="0" pivotTables="0"/>
  <mergeCells count="13">
    <mergeCell ref="D2:Z2"/>
    <mergeCell ref="D9:F9"/>
    <mergeCell ref="D10:F10"/>
    <mergeCell ref="U4:Z4"/>
    <mergeCell ref="D5:F5"/>
    <mergeCell ref="U5:W5"/>
    <mergeCell ref="X5:Z5"/>
    <mergeCell ref="D6:F6"/>
    <mergeCell ref="D11:E14"/>
    <mergeCell ref="U7:W7"/>
    <mergeCell ref="X7:Z7"/>
    <mergeCell ref="U8:W8"/>
    <mergeCell ref="X8:Z8"/>
  </mergeCells>
  <conditionalFormatting sqref="U11:U14 X11:X14">
    <cfRule type="expression" dxfId="150" priority="6">
      <formula xml:space="preserve"> OR(AND(U11=0,U11&lt;&gt;"",V11&lt;&gt;"Z",V11&lt;&gt;""),AND(U11&gt;0,U11&lt;&gt;"",V11&lt;&gt;"W",V11&lt;&gt;""),AND(U11="", V11="W"))</formula>
    </cfRule>
  </conditionalFormatting>
  <conditionalFormatting sqref="V11:V14 Y11:Y14">
    <cfRule type="expression" dxfId="149" priority="5">
      <formula xml:space="preserve"> OR(AND(U11=0,U11&lt;&gt;"",V11&lt;&gt;"Z",V11&lt;&gt;""),AND(U11&gt;0,U11&lt;&gt;"",V11&lt;&gt;"W",V11&lt;&gt;""),AND(U11="", V11="W"))</formula>
    </cfRule>
  </conditionalFormatting>
  <conditionalFormatting sqref="W11:W14 Z11:Z14">
    <cfRule type="expression" dxfId="148" priority="4">
      <formula xml:space="preserve"> AND(OR(V11="X",V11="W"),W11="")</formula>
    </cfRule>
  </conditionalFormatting>
  <conditionalFormatting sqref="U14 X14">
    <cfRule type="expression" dxfId="147" priority="7">
      <formula>OR(COUNTIF(V11:V13,"M")=3,COUNTIF(V11:V13,"X")=3)</formula>
    </cfRule>
    <cfRule type="expression" dxfId="146" priority="8">
      <formula>IF(OR(SUMPRODUCT(--(U11:U13=""),--(V11:V13=""))&gt;0,COUNTIF(V11:V13,"M")&gt;0,COUNTIF(V11:V13,"X")=3),"",SUM(U11:U13)) &lt;&gt; U14</formula>
    </cfRule>
  </conditionalFormatting>
  <conditionalFormatting sqref="V14 Y14">
    <cfRule type="expression" dxfId="145" priority="9">
      <formula>OR(COUNTIF(V11:V13,"M")=3,COUNTIF(V11:V13,"X")=3)</formula>
    </cfRule>
    <cfRule type="expression" dxfId="144" priority="10">
      <formula>IF(AND(COUNTIF(V11:V13,"X")=3,SUM(U11:U13)=0,ISNUMBER(U14)),"",IF(COUNTIF(V11:V13,"M")&gt;0,"M",IF(AND(COUNTIF(V11:V13,V11)=3,OR(V11="X",V11="W",V11="Z")),UPPER(V11),""))) &lt;&gt; V14</formula>
    </cfRule>
  </conditionalFormatting>
  <conditionalFormatting sqref="U9 X9">
    <cfRule type="expression" dxfId="143" priority="3">
      <formula xml:space="preserve"> OR(AND(U9=0,U9&lt;&gt;"",V9&lt;&gt;"Z",V9&lt;&gt;""),AND(U9&gt;0,U9&lt;&gt;"",V9&lt;&gt;"W",V9&lt;&gt;""),AND(U9="", V9="W"))</formula>
    </cfRule>
  </conditionalFormatting>
  <conditionalFormatting sqref="V9 Y9">
    <cfRule type="expression" dxfId="142" priority="2">
      <formula xml:space="preserve"> OR(AND(U9=0,U9&lt;&gt;"",V9&lt;&gt;"Z",V9&lt;&gt;""),AND(U9&gt;0,U9&lt;&gt;"",V9&lt;&gt;"W",V9&lt;&gt;""),AND(U9="", V9="W"))</formula>
    </cfRule>
  </conditionalFormatting>
  <conditionalFormatting sqref="W9 Z9">
    <cfRule type="expression" dxfId="141" priority="1">
      <formula xml:space="preserve"> AND(OR(V9="X",V9="W"),W9="")</formula>
    </cfRule>
  </conditionalFormatting>
  <dataValidations count="6">
    <dataValidation allowBlank="1" showInputMessage="1" showErrorMessage="1" sqref="Z15:Z1048576 U15:U1048576 U1:U8 U10 X15:X1048576 V15:V1048576 X1:X8 X10 Y15:Y1048576 V1:V8 V10 W15:W1048576 Y1:Y8 Y10 W1:W8 W10 AA1:XFD1048576 Z1:Z8 Z10 A1:C1048576 G1:T1048576 D1:F8 F10:F1048576 D10:E10 D15:E1048576"/>
    <dataValidation type="decimal" operator="greaterThanOrEqual" allowBlank="1" showInputMessage="1" showErrorMessage="1" errorTitle="Entrée non valide" error="Veuillez entrer une valeur numérique" sqref="U9 U11:U14 X9 X11:X14">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V9 V11:V14 Y9 Y11:Y14">
      <formula1>"Z,M,X,W"</formula1>
    </dataValidation>
    <dataValidation type="textLength" allowBlank="1" showInputMessage="1" showErrorMessage="1" errorTitle="Entrée non valide" error="La longueur du texte devrait être comprise entre 2 et 500 caractères" sqref="W9 W11:W14 Z9 Z11:Z14">
      <formula1>2</formula1>
      <formula2>500</formula2>
    </dataValidation>
    <dataValidation allowBlank="1" showInputMessage="1" showErrorMessage="1" promptTitle="Films en format vidéo" prompt="Film de long métrage, dont la durée est supérieure ou égale à 60 minutes, produit exclusivement en format vidéo; non destiné à une sortie en salle. Voir VAL_Instructions pour plus d'informations._x000a_" sqref="D9:F9"/>
    <dataValidation allowBlank="1" showInputMessage="1" showErrorMessage="1" promptTitle="Film en 1ère parution en vidéo" prompt="Film de long métrage paru exclusivement en format vidéo et pour la première fois dans l'année de référence.  Chaque film ne doit être compté qu'une seule fois, même s'il a été exploité dans de multiples formats." sqref="D11:E14"/>
  </dataValidations>
  <pageMargins left="0.7" right="0.7" top="0.75" bottom="0.75" header="0.3" footer="0.3"/>
  <pageSetup scale="79" orientation="portrait" r:id="rId1"/>
  <headerFooter>
    <oddFooter>&amp;C&amp;P&amp;R&amp;F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32"/>
  <sheetViews>
    <sheetView showGridLines="0" topLeftCell="C1" zoomScaleNormal="100" workbookViewId="0">
      <selection activeCell="C1" sqref="C1"/>
    </sheetView>
  </sheetViews>
  <sheetFormatPr defaultColWidth="9.140625" defaultRowHeight="15.75"/>
  <cols>
    <col min="1" max="1" width="17" style="282" hidden="1" customWidth="1"/>
    <col min="2" max="2" width="12.140625" style="282" hidden="1" customWidth="1"/>
    <col min="3" max="3" width="5.7109375" style="314" customWidth="1"/>
    <col min="4" max="5" width="24.140625" style="282" customWidth="1"/>
    <col min="6" max="6" width="33.28515625" style="282" customWidth="1"/>
    <col min="7" max="7" width="23.85546875" style="282" hidden="1" customWidth="1"/>
    <col min="8" max="12" width="5.7109375" style="282" hidden="1" customWidth="1"/>
    <col min="13" max="13" width="5.28515625" style="282" hidden="1" customWidth="1"/>
    <col min="14" max="14" width="5.7109375" style="282" hidden="1" customWidth="1"/>
    <col min="15" max="15" width="6.7109375" style="282" hidden="1" customWidth="1"/>
    <col min="16" max="19" width="6.5703125" style="282" hidden="1" customWidth="1"/>
    <col min="20" max="20" width="11.140625" style="282" hidden="1" customWidth="1"/>
    <col min="21" max="21" width="12.7109375" style="283" customWidth="1"/>
    <col min="22" max="22" width="2.7109375" style="283" customWidth="1"/>
    <col min="23" max="23" width="5.7109375" style="283" customWidth="1"/>
    <col min="24" max="24" width="12.7109375" style="283" customWidth="1"/>
    <col min="25" max="25" width="2.7109375" style="283" customWidth="1"/>
    <col min="26" max="27" width="5.7109375" style="283" customWidth="1"/>
    <col min="28" max="28" width="5.7109375" style="283" hidden="1" customWidth="1"/>
    <col min="29" max="29" width="5.7109375" style="282" hidden="1" customWidth="1"/>
    <col min="30" max="30" width="9.42578125" style="282" hidden="1" customWidth="1"/>
    <col min="31" max="38" width="9.140625" style="282" hidden="1" customWidth="1"/>
    <col min="39" max="52" width="0" style="282" hidden="1" customWidth="1"/>
    <col min="53" max="16384" width="9.140625" style="282"/>
  </cols>
  <sheetData>
    <row r="1" spans="1:36" s="207" customFormat="1" ht="45" customHeight="1">
      <c r="A1" s="208" t="s">
        <v>332</v>
      </c>
      <c r="B1" s="111" t="str">
        <f>VLOOKUP(VAL_Metadata!$B$2,VAL_Drop_Down_Lists!$A$3:$B$214,2,FALSE)</f>
        <v>_X</v>
      </c>
      <c r="C1" s="54"/>
      <c r="D1" s="203" t="s">
        <v>838</v>
      </c>
      <c r="E1" s="203"/>
      <c r="F1" s="203"/>
      <c r="G1" s="203"/>
      <c r="H1" s="203"/>
      <c r="I1" s="203"/>
      <c r="J1" s="203"/>
      <c r="K1" s="203"/>
      <c r="L1" s="203"/>
      <c r="M1" s="203"/>
      <c r="N1" s="203"/>
      <c r="O1" s="203"/>
      <c r="P1" s="203"/>
      <c r="Q1" s="203"/>
      <c r="R1" s="203"/>
      <c r="S1" s="203"/>
      <c r="T1" s="203"/>
      <c r="U1" s="203"/>
      <c r="V1" s="203"/>
      <c r="W1" s="203"/>
      <c r="X1" s="203"/>
      <c r="Y1" s="203"/>
      <c r="Z1" s="203"/>
      <c r="AA1" s="204"/>
      <c r="AB1" s="295"/>
      <c r="AC1" s="295"/>
      <c r="AD1" s="295"/>
      <c r="AE1" s="295"/>
      <c r="AF1" s="295"/>
      <c r="AG1" s="295"/>
      <c r="AH1" s="295"/>
      <c r="AI1" s="295"/>
      <c r="AJ1" s="295"/>
    </row>
    <row r="2" spans="1:36" s="207" customFormat="1" ht="5.0999999999999996" customHeight="1">
      <c r="A2" s="208" t="s">
        <v>366</v>
      </c>
      <c r="B2" s="209" t="s">
        <v>347</v>
      </c>
      <c r="C2" s="203"/>
      <c r="D2" s="204"/>
      <c r="E2" s="204"/>
      <c r="F2" s="204"/>
      <c r="G2" s="204"/>
      <c r="H2" s="204"/>
      <c r="I2" s="204"/>
      <c r="J2" s="204"/>
      <c r="K2" s="204"/>
      <c r="L2" s="204"/>
      <c r="M2" s="204"/>
      <c r="N2" s="204"/>
      <c r="O2" s="204"/>
      <c r="P2" s="204"/>
      <c r="Q2" s="204"/>
      <c r="R2" s="204"/>
      <c r="S2" s="204"/>
      <c r="T2" s="204"/>
      <c r="U2" s="204"/>
      <c r="V2" s="204"/>
      <c r="W2" s="204"/>
      <c r="X2" s="204"/>
      <c r="Y2" s="204"/>
      <c r="Z2" s="204"/>
      <c r="AA2" s="204"/>
      <c r="AB2" s="295"/>
      <c r="AC2" s="295"/>
      <c r="AD2" s="295"/>
      <c r="AE2" s="295"/>
      <c r="AF2" s="295"/>
      <c r="AG2" s="295"/>
      <c r="AH2" s="295"/>
      <c r="AI2" s="295"/>
      <c r="AJ2" s="295"/>
    </row>
    <row r="3" spans="1:36" s="207" customFormat="1" ht="5.0999999999999996" customHeight="1">
      <c r="A3" s="208" t="s">
        <v>408</v>
      </c>
      <c r="B3" s="209">
        <v>0</v>
      </c>
      <c r="C3" s="203"/>
      <c r="D3" s="204"/>
      <c r="E3" s="204"/>
      <c r="F3" s="204"/>
      <c r="G3" s="204"/>
      <c r="H3" s="204"/>
      <c r="I3" s="204"/>
      <c r="J3" s="204"/>
      <c r="K3" s="204"/>
      <c r="L3" s="204"/>
      <c r="M3" s="204"/>
      <c r="N3" s="204"/>
      <c r="O3" s="204"/>
      <c r="P3" s="204"/>
      <c r="Q3" s="204"/>
      <c r="R3" s="204"/>
      <c r="S3" s="204"/>
      <c r="T3" s="204"/>
      <c r="U3" s="204"/>
      <c r="V3" s="204"/>
      <c r="W3" s="204"/>
      <c r="X3" s="204"/>
      <c r="Y3" s="204"/>
      <c r="Z3" s="204"/>
      <c r="AA3" s="204"/>
      <c r="AB3" s="295"/>
      <c r="AC3" s="295"/>
      <c r="AD3" s="295"/>
      <c r="AE3" s="295"/>
      <c r="AF3" s="295"/>
      <c r="AG3" s="295"/>
      <c r="AH3" s="295"/>
      <c r="AI3" s="295"/>
      <c r="AJ3" s="295"/>
    </row>
    <row r="4" spans="1:36" s="211" customFormat="1" ht="20.25" customHeight="1">
      <c r="A4" s="208" t="s">
        <v>423</v>
      </c>
      <c r="B4" s="209" t="s">
        <v>424</v>
      </c>
      <c r="C4" s="203"/>
      <c r="D4" s="303"/>
      <c r="E4" s="303"/>
      <c r="F4" s="303"/>
      <c r="G4" s="303"/>
      <c r="H4" s="303"/>
      <c r="I4" s="303"/>
      <c r="J4" s="303"/>
      <c r="K4" s="303"/>
      <c r="L4" s="303"/>
      <c r="M4" s="303"/>
      <c r="N4" s="303"/>
      <c r="O4" s="303"/>
      <c r="P4" s="303"/>
      <c r="Q4" s="303"/>
      <c r="R4" s="303"/>
      <c r="S4" s="303"/>
      <c r="T4" s="303"/>
      <c r="U4" s="438" t="s">
        <v>814</v>
      </c>
      <c r="V4" s="439"/>
      <c r="W4" s="439"/>
      <c r="X4" s="439"/>
      <c r="Y4" s="439"/>
      <c r="Z4" s="440"/>
      <c r="AA4" s="203"/>
    </row>
    <row r="5" spans="1:36" s="228" customFormat="1" ht="21" customHeight="1">
      <c r="A5" s="208" t="s">
        <v>448</v>
      </c>
      <c r="B5" s="209" t="s">
        <v>347</v>
      </c>
      <c r="C5" s="222"/>
      <c r="D5" s="509"/>
      <c r="E5" s="509"/>
      <c r="F5" s="509"/>
      <c r="G5" s="374"/>
      <c r="H5" s="374"/>
      <c r="I5" s="374"/>
      <c r="J5" s="374"/>
      <c r="K5" s="374"/>
      <c r="L5" s="374"/>
      <c r="M5" s="374"/>
      <c r="N5" s="374"/>
      <c r="O5" s="374"/>
      <c r="P5" s="374"/>
      <c r="Q5" s="374"/>
      <c r="R5" s="374"/>
      <c r="S5" s="374"/>
      <c r="T5" s="374"/>
      <c r="U5" s="438">
        <v>2016</v>
      </c>
      <c r="V5" s="439"/>
      <c r="W5" s="440"/>
      <c r="X5" s="438">
        <v>2017</v>
      </c>
      <c r="Y5" s="439"/>
      <c r="Z5" s="440"/>
      <c r="AA5" s="210"/>
    </row>
    <row r="6" spans="1:36" s="112" customFormat="1" ht="7.5" customHeight="1">
      <c r="A6" s="113"/>
      <c r="B6" s="113"/>
      <c r="C6" s="310"/>
      <c r="D6" s="223"/>
      <c r="E6" s="223"/>
      <c r="F6" s="336"/>
      <c r="G6" s="336"/>
      <c r="H6" s="336"/>
      <c r="I6" s="336"/>
      <c r="J6" s="336"/>
      <c r="K6" s="336"/>
      <c r="L6" s="336"/>
      <c r="M6" s="336"/>
      <c r="N6" s="336"/>
      <c r="O6" s="336"/>
      <c r="P6" s="336"/>
      <c r="Q6" s="336"/>
      <c r="R6" s="336"/>
      <c r="S6" s="336"/>
      <c r="T6" s="336"/>
      <c r="U6" s="229"/>
      <c r="V6" s="225"/>
      <c r="W6" s="226"/>
      <c r="X6" s="229"/>
      <c r="Y6" s="225"/>
      <c r="Z6" s="226"/>
      <c r="AA6" s="225"/>
      <c r="AB6" s="276"/>
      <c r="AD6" s="323"/>
    </row>
    <row r="7" spans="1:36" s="228" customFormat="1" ht="21" hidden="1" customHeight="1">
      <c r="A7" s="210"/>
      <c r="B7" s="210"/>
      <c r="C7" s="222"/>
      <c r="D7" s="374"/>
      <c r="E7" s="374"/>
      <c r="F7" s="374"/>
      <c r="G7" s="309"/>
      <c r="H7" s="309"/>
      <c r="I7" s="59"/>
      <c r="J7" s="59"/>
      <c r="K7" s="59"/>
      <c r="L7" s="59"/>
      <c r="M7" s="59"/>
      <c r="N7" s="59"/>
      <c r="O7" s="59"/>
      <c r="P7" s="59"/>
      <c r="Q7" s="59"/>
      <c r="R7" s="59"/>
      <c r="S7" s="59"/>
      <c r="T7" s="202" t="s">
        <v>319</v>
      </c>
      <c r="U7" s="443">
        <v>2016</v>
      </c>
      <c r="V7" s="443"/>
      <c r="W7" s="443"/>
      <c r="X7" s="443">
        <v>2017</v>
      </c>
      <c r="Y7" s="443"/>
      <c r="Z7" s="443"/>
      <c r="AA7" s="210"/>
    </row>
    <row r="8" spans="1:36" s="228" customFormat="1" ht="88.5" hidden="1">
      <c r="A8" s="210"/>
      <c r="B8" s="210"/>
      <c r="C8" s="222"/>
      <c r="D8" s="203"/>
      <c r="E8" s="203"/>
      <c r="F8" s="203"/>
      <c r="G8" s="220" t="s">
        <v>322</v>
      </c>
      <c r="H8" s="220" t="s">
        <v>451</v>
      </c>
      <c r="I8" s="56" t="s">
        <v>356</v>
      </c>
      <c r="J8" s="56" t="s">
        <v>357</v>
      </c>
      <c r="K8" s="56" t="s">
        <v>454</v>
      </c>
      <c r="L8" s="56" t="s">
        <v>450</v>
      </c>
      <c r="M8" s="56" t="s">
        <v>392</v>
      </c>
      <c r="N8" s="56" t="s">
        <v>379</v>
      </c>
      <c r="O8" s="56" t="s">
        <v>440</v>
      </c>
      <c r="P8" s="56" t="s">
        <v>359</v>
      </c>
      <c r="Q8" s="56"/>
      <c r="R8" s="56"/>
      <c r="S8" s="56"/>
      <c r="T8" s="101"/>
      <c r="U8" s="444" t="s">
        <v>407</v>
      </c>
      <c r="V8" s="444"/>
      <c r="W8" s="444"/>
      <c r="X8" s="444" t="s">
        <v>407</v>
      </c>
      <c r="Y8" s="444"/>
      <c r="Z8" s="444"/>
      <c r="AA8" s="210"/>
    </row>
    <row r="9" spans="1:36" s="228" customFormat="1" ht="21" customHeight="1">
      <c r="A9" s="210"/>
      <c r="B9" s="210"/>
      <c r="C9" s="222"/>
      <c r="D9" s="513" t="s">
        <v>839</v>
      </c>
      <c r="E9" s="494" t="s">
        <v>806</v>
      </c>
      <c r="F9" s="495"/>
      <c r="G9" s="362" t="s">
        <v>400</v>
      </c>
      <c r="H9" s="362" t="s">
        <v>347</v>
      </c>
      <c r="I9" s="69" t="s">
        <v>347</v>
      </c>
      <c r="J9" s="69" t="s">
        <v>347</v>
      </c>
      <c r="K9" s="69" t="s">
        <v>347</v>
      </c>
      <c r="L9" s="69" t="s">
        <v>347</v>
      </c>
      <c r="M9" s="69" t="s">
        <v>342</v>
      </c>
      <c r="N9" s="69" t="s">
        <v>347</v>
      </c>
      <c r="O9" s="69" t="s">
        <v>443</v>
      </c>
      <c r="P9" s="58" t="s">
        <v>399</v>
      </c>
      <c r="Q9" s="58"/>
      <c r="R9" s="58"/>
      <c r="S9" s="58"/>
      <c r="T9" s="59"/>
      <c r="U9" s="36"/>
      <c r="V9" s="50"/>
      <c r="W9" s="51"/>
      <c r="X9" s="36"/>
      <c r="Y9" s="50"/>
      <c r="Z9" s="51"/>
      <c r="AA9" s="225"/>
    </row>
    <row r="10" spans="1:36" s="228" customFormat="1" ht="21" customHeight="1">
      <c r="A10" s="210"/>
      <c r="B10" s="210"/>
      <c r="C10" s="222"/>
      <c r="D10" s="514"/>
      <c r="E10" s="494" t="s">
        <v>807</v>
      </c>
      <c r="F10" s="495"/>
      <c r="G10" s="362" t="s">
        <v>400</v>
      </c>
      <c r="H10" s="362" t="s">
        <v>347</v>
      </c>
      <c r="I10" s="69" t="s">
        <v>347</v>
      </c>
      <c r="J10" s="69" t="s">
        <v>347</v>
      </c>
      <c r="K10" s="69" t="s">
        <v>347</v>
      </c>
      <c r="L10" s="69" t="s">
        <v>347</v>
      </c>
      <c r="M10" s="69" t="s">
        <v>343</v>
      </c>
      <c r="N10" s="69" t="s">
        <v>347</v>
      </c>
      <c r="O10" s="69" t="s">
        <v>443</v>
      </c>
      <c r="P10" s="58" t="s">
        <v>399</v>
      </c>
      <c r="Q10" s="58"/>
      <c r="R10" s="58"/>
      <c r="S10" s="58"/>
      <c r="T10" s="59"/>
      <c r="U10" s="36"/>
      <c r="V10" s="50"/>
      <c r="W10" s="51"/>
      <c r="X10" s="36"/>
      <c r="Y10" s="50"/>
      <c r="Z10" s="51"/>
      <c r="AA10" s="210"/>
    </row>
    <row r="11" spans="1:36" s="228" customFormat="1" ht="21" customHeight="1">
      <c r="A11" s="210"/>
      <c r="B11" s="210"/>
      <c r="C11" s="222"/>
      <c r="D11" s="514"/>
      <c r="E11" s="368" t="s">
        <v>776</v>
      </c>
      <c r="F11" s="369"/>
      <c r="G11" s="362" t="s">
        <v>400</v>
      </c>
      <c r="H11" s="362" t="s">
        <v>347</v>
      </c>
      <c r="I11" s="69" t="s">
        <v>347</v>
      </c>
      <c r="J11" s="69" t="s">
        <v>347</v>
      </c>
      <c r="K11" s="69" t="s">
        <v>347</v>
      </c>
      <c r="L11" s="69" t="s">
        <v>347</v>
      </c>
      <c r="M11" s="69" t="s">
        <v>3</v>
      </c>
      <c r="N11" s="69" t="s">
        <v>347</v>
      </c>
      <c r="O11" s="69" t="s">
        <v>443</v>
      </c>
      <c r="P11" s="58" t="s">
        <v>399</v>
      </c>
      <c r="Q11" s="58"/>
      <c r="R11" s="58"/>
      <c r="S11" s="58"/>
      <c r="T11" s="59"/>
      <c r="U11" s="36"/>
      <c r="V11" s="50"/>
      <c r="W11" s="51"/>
      <c r="X11" s="36"/>
      <c r="Y11" s="50"/>
      <c r="Z11" s="51"/>
      <c r="AA11" s="210"/>
    </row>
    <row r="12" spans="1:36" s="228" customFormat="1" ht="21" customHeight="1">
      <c r="A12" s="210"/>
      <c r="B12" s="210"/>
      <c r="C12" s="222"/>
      <c r="D12" s="515"/>
      <c r="E12" s="486" t="s">
        <v>777</v>
      </c>
      <c r="F12" s="487"/>
      <c r="G12" s="362" t="s">
        <v>400</v>
      </c>
      <c r="H12" s="362" t="s">
        <v>347</v>
      </c>
      <c r="I12" s="69" t="s">
        <v>347</v>
      </c>
      <c r="J12" s="69" t="s">
        <v>347</v>
      </c>
      <c r="K12" s="69" t="s">
        <v>347</v>
      </c>
      <c r="L12" s="69" t="s">
        <v>347</v>
      </c>
      <c r="M12" s="69" t="s">
        <v>347</v>
      </c>
      <c r="N12" s="69" t="s">
        <v>347</v>
      </c>
      <c r="O12" s="69" t="s">
        <v>443</v>
      </c>
      <c r="P12" s="58" t="s">
        <v>399</v>
      </c>
      <c r="Q12" s="58"/>
      <c r="R12" s="58"/>
      <c r="S12" s="58"/>
      <c r="T12" s="59"/>
      <c r="U12" s="35" t="str">
        <f>IF(OR(SUMPRODUCT(--(U9:U11=""),--(V9:V11=""))&gt;0,COUNTIF(V9:V11,"M")&gt;0,COUNTIF(V9:V11,"X")=3),"",SUM(U9:U11))</f>
        <v/>
      </c>
      <c r="V12" s="1" t="str">
        <f>IF(AND(COUNTIF(V9:V11,"X")=3,SUM(U9:U11)=0,ISNUMBER(U12)),"",IF(COUNTIF(V9:V11,"M")&gt;0,"M",IF(AND(COUNTIF(V9:V11,V9)=3,OR(V9="X",V9="W",V9="Z")),UPPER(V9),"")))</f>
        <v/>
      </c>
      <c r="W12" s="2"/>
      <c r="X12" s="35" t="str">
        <f>IF(OR(SUMPRODUCT(--(X9:X11=""),--(Y9:Y11=""))&gt;0,COUNTIF(Y9:Y11,"M")&gt;0,COUNTIF(Y9:Y11,"X")=3),"",SUM(X9:X11))</f>
        <v/>
      </c>
      <c r="Y12" s="1" t="str">
        <f>IF(AND(COUNTIF(Y9:Y11,"X")=3,SUM(X9:X11)=0,ISNUMBER(X12)),"",IF(COUNTIF(Y9:Y11,"M")&gt;0,"M",IF(AND(COUNTIF(Y9:Y11,Y9)=3,OR(Y9="X",Y9="W",Y9="Z")),UPPER(Y9),"")))</f>
        <v/>
      </c>
      <c r="Z12" s="2"/>
      <c r="AA12" s="210"/>
    </row>
    <row r="13" spans="1:36" s="112" customFormat="1" ht="7.5" customHeight="1">
      <c r="A13" s="113"/>
      <c r="B13" s="113"/>
      <c r="C13" s="310"/>
      <c r="D13" s="223"/>
      <c r="E13" s="223"/>
      <c r="F13" s="336"/>
      <c r="G13" s="336"/>
      <c r="H13" s="336"/>
      <c r="I13" s="65"/>
      <c r="J13" s="65"/>
      <c r="K13" s="65"/>
      <c r="L13" s="65"/>
      <c r="M13" s="65"/>
      <c r="N13" s="65"/>
      <c r="O13" s="65"/>
      <c r="P13" s="65"/>
      <c r="Q13" s="65"/>
      <c r="R13" s="65"/>
      <c r="S13" s="65"/>
      <c r="T13" s="65"/>
      <c r="U13" s="229"/>
      <c r="V13" s="225"/>
      <c r="W13" s="226"/>
      <c r="X13" s="229"/>
      <c r="Y13" s="225"/>
      <c r="Z13" s="226"/>
      <c r="AA13" s="225"/>
      <c r="AB13" s="276"/>
      <c r="AD13" s="323"/>
    </row>
    <row r="14" spans="1:36" s="228" customFormat="1" ht="21" customHeight="1">
      <c r="A14" s="210"/>
      <c r="B14" s="210"/>
      <c r="C14" s="222"/>
      <c r="D14" s="513" t="s">
        <v>1023</v>
      </c>
      <c r="E14" s="445" t="s">
        <v>840</v>
      </c>
      <c r="F14" s="446"/>
      <c r="G14" s="362" t="s">
        <v>401</v>
      </c>
      <c r="H14" s="362" t="s">
        <v>347</v>
      </c>
      <c r="I14" s="69" t="s">
        <v>347</v>
      </c>
      <c r="J14" s="69" t="s">
        <v>347</v>
      </c>
      <c r="K14" s="69" t="s">
        <v>347</v>
      </c>
      <c r="L14" s="69" t="s">
        <v>347</v>
      </c>
      <c r="M14" s="69" t="s">
        <v>342</v>
      </c>
      <c r="N14" s="69" t="s">
        <v>347</v>
      </c>
      <c r="O14" s="69" t="s">
        <v>443</v>
      </c>
      <c r="P14" s="58" t="s">
        <v>399</v>
      </c>
      <c r="Q14" s="58"/>
      <c r="R14" s="58"/>
      <c r="S14" s="58"/>
      <c r="T14" s="59"/>
      <c r="U14" s="36"/>
      <c r="V14" s="50"/>
      <c r="W14" s="51"/>
      <c r="X14" s="36"/>
      <c r="Y14" s="50"/>
      <c r="Z14" s="51"/>
      <c r="AA14" s="225"/>
    </row>
    <row r="15" spans="1:36" s="228" customFormat="1" ht="21" customHeight="1">
      <c r="A15" s="210"/>
      <c r="B15" s="210"/>
      <c r="C15" s="222"/>
      <c r="D15" s="514"/>
      <c r="E15" s="445" t="s">
        <v>841</v>
      </c>
      <c r="F15" s="446"/>
      <c r="G15" s="362" t="s">
        <v>401</v>
      </c>
      <c r="H15" s="362" t="s">
        <v>347</v>
      </c>
      <c r="I15" s="69" t="s">
        <v>347</v>
      </c>
      <c r="J15" s="69" t="s">
        <v>347</v>
      </c>
      <c r="K15" s="69" t="s">
        <v>347</v>
      </c>
      <c r="L15" s="69" t="s">
        <v>347</v>
      </c>
      <c r="M15" s="69" t="s">
        <v>343</v>
      </c>
      <c r="N15" s="69" t="s">
        <v>347</v>
      </c>
      <c r="O15" s="69" t="s">
        <v>443</v>
      </c>
      <c r="P15" s="58" t="s">
        <v>399</v>
      </c>
      <c r="Q15" s="58"/>
      <c r="R15" s="58"/>
      <c r="S15" s="58"/>
      <c r="T15" s="59"/>
      <c r="U15" s="36"/>
      <c r="V15" s="50"/>
      <c r="W15" s="51"/>
      <c r="X15" s="36"/>
      <c r="Y15" s="50"/>
      <c r="Z15" s="51"/>
      <c r="AA15" s="210"/>
    </row>
    <row r="16" spans="1:36" s="228" customFormat="1" ht="21" customHeight="1">
      <c r="A16" s="210"/>
      <c r="B16" s="210"/>
      <c r="C16" s="222"/>
      <c r="D16" s="514"/>
      <c r="E16" s="368" t="s">
        <v>776</v>
      </c>
      <c r="F16" s="369"/>
      <c r="G16" s="362" t="s">
        <v>401</v>
      </c>
      <c r="H16" s="362" t="s">
        <v>347</v>
      </c>
      <c r="I16" s="69" t="s">
        <v>347</v>
      </c>
      <c r="J16" s="69" t="s">
        <v>347</v>
      </c>
      <c r="K16" s="69" t="s">
        <v>347</v>
      </c>
      <c r="L16" s="69" t="s">
        <v>347</v>
      </c>
      <c r="M16" s="69" t="s">
        <v>3</v>
      </c>
      <c r="N16" s="69" t="s">
        <v>347</v>
      </c>
      <c r="O16" s="69" t="s">
        <v>443</v>
      </c>
      <c r="P16" s="58" t="s">
        <v>399</v>
      </c>
      <c r="Q16" s="58"/>
      <c r="R16" s="58"/>
      <c r="S16" s="58"/>
      <c r="T16" s="59"/>
      <c r="U16" s="36"/>
      <c r="V16" s="50"/>
      <c r="W16" s="51"/>
      <c r="X16" s="36"/>
      <c r="Y16" s="50"/>
      <c r="Z16" s="51"/>
      <c r="AA16" s="210"/>
    </row>
    <row r="17" spans="1:30" s="228" customFormat="1" ht="21" customHeight="1">
      <c r="A17" s="210"/>
      <c r="B17" s="210"/>
      <c r="C17" s="222"/>
      <c r="D17" s="515"/>
      <c r="E17" s="486" t="s">
        <v>777</v>
      </c>
      <c r="F17" s="487"/>
      <c r="G17" s="362" t="s">
        <v>401</v>
      </c>
      <c r="H17" s="362" t="s">
        <v>347</v>
      </c>
      <c r="I17" s="69" t="s">
        <v>347</v>
      </c>
      <c r="J17" s="69" t="s">
        <v>347</v>
      </c>
      <c r="K17" s="69" t="s">
        <v>347</v>
      </c>
      <c r="L17" s="69" t="s">
        <v>347</v>
      </c>
      <c r="M17" s="69" t="s">
        <v>347</v>
      </c>
      <c r="N17" s="69" t="s">
        <v>347</v>
      </c>
      <c r="O17" s="69" t="s">
        <v>443</v>
      </c>
      <c r="P17" s="58" t="s">
        <v>399</v>
      </c>
      <c r="Q17" s="58"/>
      <c r="R17" s="58"/>
      <c r="S17" s="58"/>
      <c r="T17" s="59"/>
      <c r="U17" s="35" t="str">
        <f>IF(OR(SUMPRODUCT(--(U14:U16=""),--(V14:V16=""))&gt;0,COUNTIF(V14:V16,"M")&gt;0,COUNTIF(V14:V16,"X")=3),"",SUM(U14:U16))</f>
        <v/>
      </c>
      <c r="V17" s="1" t="str">
        <f>IF(AND(COUNTIF(V14:V16,"X")=3,SUM(U14:U16)=0,ISNUMBER(U17)),"",IF(COUNTIF(V14:V16,"M")&gt;0,"M",IF(AND(COUNTIF(V14:V16,V14)=3,OR(V14="X",V14="W",V14="Z")),UPPER(V14),"")))</f>
        <v/>
      </c>
      <c r="W17" s="2"/>
      <c r="X17" s="35" t="str">
        <f>IF(OR(SUMPRODUCT(--(X14:X16=""),--(Y14:Y16=""))&gt;0,COUNTIF(Y14:Y16,"M")&gt;0,COUNTIF(Y14:Y16,"X")=3),"",SUM(X14:X16))</f>
        <v/>
      </c>
      <c r="Y17" s="1" t="str">
        <f>IF(AND(COUNTIF(Y14:Y16,"X")=3,SUM(X14:X16)=0,ISNUMBER(X17)),"",IF(COUNTIF(Y14:Y16,"M")&gt;0,"M",IF(AND(COUNTIF(Y14:Y16,Y14)=3,OR(Y14="X",Y14="W",Y14="Z")),UPPER(Y14),"")))</f>
        <v/>
      </c>
      <c r="Z17" s="2"/>
      <c r="AA17" s="210"/>
    </row>
    <row r="18" spans="1:30" s="112" customFormat="1" ht="7.5" customHeight="1">
      <c r="A18" s="113"/>
      <c r="B18" s="113"/>
      <c r="C18" s="310"/>
      <c r="D18" s="223"/>
      <c r="E18" s="223"/>
      <c r="F18" s="223"/>
      <c r="G18" s="223"/>
      <c r="H18" s="223"/>
      <c r="I18" s="57"/>
      <c r="J18" s="57"/>
      <c r="K18" s="57"/>
      <c r="L18" s="57"/>
      <c r="M18" s="57"/>
      <c r="N18" s="57"/>
      <c r="O18" s="57"/>
      <c r="P18" s="57"/>
      <c r="Q18" s="57"/>
      <c r="R18" s="57"/>
      <c r="S18" s="57"/>
      <c r="T18" s="57"/>
      <c r="U18" s="229"/>
      <c r="V18" s="225"/>
      <c r="W18" s="226"/>
      <c r="X18" s="229"/>
      <c r="Y18" s="225"/>
      <c r="Z18" s="226"/>
      <c r="AA18" s="225"/>
      <c r="AB18" s="276"/>
      <c r="AD18" s="323"/>
    </row>
    <row r="19" spans="1:30" s="228" customFormat="1" ht="21" customHeight="1">
      <c r="A19" s="210"/>
      <c r="B19" s="210"/>
      <c r="C19" s="222"/>
      <c r="D19" s="441" t="s">
        <v>842</v>
      </c>
      <c r="E19" s="476"/>
      <c r="F19" s="442"/>
      <c r="G19" s="362" t="s">
        <v>402</v>
      </c>
      <c r="H19" s="362" t="s">
        <v>347</v>
      </c>
      <c r="I19" s="69" t="s">
        <v>347</v>
      </c>
      <c r="J19" s="69" t="s">
        <v>347</v>
      </c>
      <c r="K19" s="69" t="s">
        <v>347</v>
      </c>
      <c r="L19" s="69" t="s">
        <v>347</v>
      </c>
      <c r="M19" s="69" t="s">
        <v>347</v>
      </c>
      <c r="N19" s="69" t="s">
        <v>347</v>
      </c>
      <c r="O19" s="69" t="s">
        <v>443</v>
      </c>
      <c r="P19" s="58" t="s">
        <v>399</v>
      </c>
      <c r="Q19" s="58"/>
      <c r="R19" s="58"/>
      <c r="S19" s="58"/>
      <c r="T19" s="59"/>
      <c r="U19" s="36"/>
      <c r="V19" s="50"/>
      <c r="W19" s="51"/>
      <c r="X19" s="36"/>
      <c r="Y19" s="50"/>
      <c r="Z19" s="51"/>
      <c r="AA19" s="225"/>
    </row>
    <row r="20" spans="1:30" s="228" customFormat="1" ht="21" customHeight="1">
      <c r="A20" s="210"/>
      <c r="B20" s="210"/>
      <c r="C20" s="222"/>
      <c r="D20" s="510" t="s">
        <v>997</v>
      </c>
      <c r="E20" s="511"/>
      <c r="F20" s="512"/>
      <c r="G20" s="362" t="s">
        <v>403</v>
      </c>
      <c r="H20" s="362" t="s">
        <v>347</v>
      </c>
      <c r="I20" s="69" t="s">
        <v>347</v>
      </c>
      <c r="J20" s="69" t="s">
        <v>347</v>
      </c>
      <c r="K20" s="69" t="s">
        <v>347</v>
      </c>
      <c r="L20" s="69" t="s">
        <v>347</v>
      </c>
      <c r="M20" s="69" t="s">
        <v>347</v>
      </c>
      <c r="N20" s="69" t="s">
        <v>347</v>
      </c>
      <c r="O20" s="69" t="s">
        <v>443</v>
      </c>
      <c r="P20" s="58" t="s">
        <v>399</v>
      </c>
      <c r="Q20" s="58"/>
      <c r="R20" s="58"/>
      <c r="S20" s="58"/>
      <c r="T20" s="73"/>
      <c r="U20" s="36"/>
      <c r="V20" s="50"/>
      <c r="W20" s="51"/>
      <c r="X20" s="36"/>
      <c r="Y20" s="50"/>
      <c r="Z20" s="51"/>
      <c r="AA20" s="210"/>
    </row>
    <row r="21" spans="1:30" s="112" customFormat="1" ht="21" customHeight="1">
      <c r="A21" s="113"/>
      <c r="B21" s="113"/>
      <c r="C21" s="310"/>
      <c r="D21" s="223"/>
      <c r="E21" s="223"/>
      <c r="F21" s="223"/>
      <c r="G21" s="223"/>
      <c r="H21" s="223"/>
      <c r="I21" s="223"/>
      <c r="J21" s="223"/>
      <c r="K21" s="223"/>
      <c r="L21" s="223"/>
      <c r="M21" s="223"/>
      <c r="N21" s="223"/>
      <c r="O21" s="223"/>
      <c r="P21" s="223"/>
      <c r="Q21" s="223"/>
      <c r="R21" s="223"/>
      <c r="S21" s="223"/>
      <c r="T21" s="223"/>
      <c r="U21" s="229"/>
      <c r="V21" s="225"/>
      <c r="W21" s="226"/>
      <c r="X21" s="229"/>
      <c r="Y21" s="225"/>
      <c r="Z21" s="226"/>
      <c r="AA21" s="225"/>
      <c r="AB21" s="276"/>
      <c r="AD21" s="323"/>
    </row>
    <row r="22" spans="1:30" s="112" customFormat="1" ht="15" hidden="1" customHeight="1">
      <c r="C22" s="314"/>
      <c r="D22" s="273"/>
      <c r="E22" s="273"/>
      <c r="F22" s="273"/>
      <c r="G22" s="273"/>
      <c r="H22" s="273"/>
      <c r="I22" s="273"/>
      <c r="J22" s="273"/>
      <c r="K22" s="273"/>
      <c r="L22" s="273"/>
      <c r="M22" s="273"/>
      <c r="N22" s="273"/>
      <c r="O22" s="273"/>
      <c r="P22" s="273"/>
      <c r="Q22" s="273"/>
      <c r="R22" s="273"/>
      <c r="S22" s="273"/>
      <c r="T22" s="273"/>
      <c r="U22" s="274"/>
      <c r="V22" s="275"/>
      <c r="W22" s="276"/>
      <c r="X22" s="274"/>
      <c r="Y22" s="275"/>
      <c r="Z22" s="276"/>
      <c r="AA22" s="275"/>
      <c r="AB22" s="276"/>
      <c r="AD22" s="323"/>
    </row>
    <row r="23" spans="1:30" s="112" customFormat="1" ht="15" hidden="1" customHeight="1">
      <c r="C23" s="314"/>
      <c r="D23" s="273"/>
      <c r="E23" s="273"/>
      <c r="F23" s="273"/>
      <c r="G23" s="273"/>
      <c r="H23" s="273"/>
      <c r="I23" s="273"/>
      <c r="J23" s="273"/>
      <c r="K23" s="273"/>
      <c r="L23" s="273"/>
      <c r="M23" s="273"/>
      <c r="N23" s="273"/>
      <c r="O23" s="273"/>
      <c r="P23" s="273"/>
      <c r="Q23" s="273"/>
      <c r="R23" s="273"/>
      <c r="S23" s="273"/>
      <c r="T23" s="273"/>
      <c r="U23" s="274"/>
      <c r="V23" s="275"/>
      <c r="W23" s="276"/>
      <c r="X23" s="274"/>
      <c r="Y23" s="275"/>
      <c r="Z23" s="276"/>
      <c r="AA23" s="275"/>
      <c r="AB23" s="276"/>
      <c r="AD23" s="323"/>
    </row>
    <row r="24" spans="1:30" s="112" customFormat="1" ht="15" hidden="1" customHeight="1">
      <c r="C24" s="314"/>
      <c r="D24" s="273"/>
      <c r="E24" s="273"/>
      <c r="F24" s="273"/>
      <c r="G24" s="273"/>
      <c r="H24" s="273"/>
      <c r="I24" s="273"/>
      <c r="J24" s="273"/>
      <c r="K24" s="273"/>
      <c r="L24" s="273"/>
      <c r="M24" s="273"/>
      <c r="N24" s="273"/>
      <c r="O24" s="273"/>
      <c r="P24" s="273"/>
      <c r="Q24" s="273"/>
      <c r="R24" s="273"/>
      <c r="S24" s="273"/>
      <c r="T24" s="273"/>
      <c r="U24" s="274"/>
      <c r="V24" s="275"/>
      <c r="W24" s="276"/>
      <c r="X24" s="274"/>
      <c r="Y24" s="275"/>
      <c r="Z24" s="276"/>
      <c r="AA24" s="275"/>
      <c r="AB24" s="276"/>
      <c r="AD24" s="323"/>
    </row>
    <row r="25" spans="1:30" s="112" customFormat="1" ht="15" hidden="1" customHeight="1">
      <c r="C25" s="314"/>
      <c r="D25" s="273"/>
      <c r="E25" s="273"/>
      <c r="F25" s="273"/>
      <c r="G25" s="273"/>
      <c r="H25" s="273"/>
      <c r="I25" s="273"/>
      <c r="J25" s="273"/>
      <c r="K25" s="273"/>
      <c r="L25" s="273"/>
      <c r="M25" s="273"/>
      <c r="N25" s="273"/>
      <c r="O25" s="273"/>
      <c r="P25" s="273"/>
      <c r="Q25" s="273"/>
      <c r="R25" s="273"/>
      <c r="S25" s="273"/>
      <c r="T25" s="273"/>
      <c r="U25" s="274"/>
      <c r="V25" s="275"/>
      <c r="W25" s="276"/>
      <c r="X25" s="274"/>
      <c r="Y25" s="275"/>
      <c r="Z25" s="276"/>
      <c r="AA25" s="275"/>
      <c r="AB25" s="276"/>
      <c r="AD25" s="323"/>
    </row>
    <row r="26" spans="1:30" s="112" customFormat="1" ht="15" hidden="1" customHeight="1">
      <c r="C26" s="314"/>
      <c r="D26" s="273"/>
      <c r="E26" s="273"/>
      <c r="F26" s="273"/>
      <c r="G26" s="273"/>
      <c r="H26" s="273"/>
      <c r="I26" s="273"/>
      <c r="J26" s="273"/>
      <c r="K26" s="273"/>
      <c r="L26" s="273"/>
      <c r="M26" s="273"/>
      <c r="N26" s="273"/>
      <c r="O26" s="273"/>
      <c r="P26" s="273"/>
      <c r="Q26" s="273"/>
      <c r="R26" s="273"/>
      <c r="S26" s="273"/>
      <c r="T26" s="273"/>
      <c r="U26" s="274"/>
      <c r="V26" s="275"/>
      <c r="W26" s="276"/>
      <c r="X26" s="274"/>
      <c r="Y26" s="275"/>
      <c r="Z26" s="276"/>
      <c r="AA26" s="275"/>
      <c r="AB26" s="276"/>
      <c r="AD26" s="323"/>
    </row>
    <row r="27" spans="1:30" s="112" customFormat="1" ht="15" hidden="1" customHeight="1">
      <c r="C27" s="314"/>
      <c r="D27" s="273"/>
      <c r="E27" s="273"/>
      <c r="F27" s="273"/>
      <c r="G27" s="273"/>
      <c r="H27" s="273"/>
      <c r="I27" s="273"/>
      <c r="J27" s="273"/>
      <c r="K27" s="273"/>
      <c r="L27" s="273"/>
      <c r="M27" s="273"/>
      <c r="N27" s="273"/>
      <c r="O27" s="273"/>
      <c r="P27" s="273"/>
      <c r="Q27" s="273"/>
      <c r="R27" s="273"/>
      <c r="S27" s="273"/>
      <c r="T27" s="273"/>
      <c r="U27" s="236">
        <f>SUMPRODUCT(--(U9:U20=0),--(U9:U20&lt;&gt;""),--(V9:V20="Z"))+SUMPRODUCT(--(U9:U20=0),--(U9:U20&lt;&gt;""),--(V9:V20=""))+SUMPRODUCT(--(U9:U20&gt;0),--(V9:V20="W"))+SUMPRODUCT(--(U9:U20&gt;0), --(U9:U20&lt;&gt;""),--(V9:V20=""))+SUMPRODUCT(--(U9:U20=""),--(V9:V20="Z"))</f>
        <v>0</v>
      </c>
      <c r="V27" s="237"/>
      <c r="W27" s="238"/>
      <c r="X27" s="236">
        <f t="shared" ref="X27" si="0">SUMPRODUCT(--(X9:X20=0),--(X9:X20&lt;&gt;""),--(Y9:Y20="Z"))+SUMPRODUCT(--(X9:X20=0),--(X9:X20&lt;&gt;""),--(Y9:Y20=""))+SUMPRODUCT(--(X9:X20&gt;0),--(Y9:Y20="W"))+SUMPRODUCT(--(X9:X20&gt;0), --(X9:X20&lt;&gt;""),--(Y9:Y20=""))+SUMPRODUCT(--(X9:X20=""),--(Y9:Y20="Z"))</f>
        <v>0</v>
      </c>
      <c r="Y27" s="237"/>
      <c r="Z27" s="238"/>
      <c r="AA27" s="275"/>
      <c r="AB27" s="276"/>
      <c r="AD27" s="323"/>
    </row>
    <row r="28" spans="1:30" s="112" customFormat="1" ht="15" hidden="1" customHeight="1">
      <c r="C28" s="314"/>
      <c r="D28" s="273"/>
      <c r="E28" s="273"/>
      <c r="F28" s="273"/>
      <c r="G28" s="273"/>
      <c r="H28" s="273"/>
      <c r="I28" s="273"/>
      <c r="J28" s="273"/>
      <c r="K28" s="273"/>
      <c r="L28" s="273"/>
      <c r="M28" s="273"/>
      <c r="N28" s="273"/>
      <c r="O28" s="273"/>
      <c r="P28" s="273"/>
      <c r="Q28" s="273"/>
      <c r="R28" s="273"/>
      <c r="S28" s="273"/>
      <c r="T28" s="273"/>
      <c r="U28" s="274"/>
      <c r="V28" s="275"/>
      <c r="W28" s="276"/>
      <c r="X28" s="274"/>
      <c r="Y28" s="275"/>
      <c r="Z28" s="276"/>
      <c r="AA28" s="275"/>
      <c r="AB28" s="276"/>
      <c r="AD28" s="323"/>
    </row>
    <row r="29" spans="1:30" s="112" customFormat="1" ht="15" hidden="1" customHeight="1">
      <c r="C29" s="314"/>
      <c r="D29" s="273"/>
      <c r="E29" s="273"/>
      <c r="F29" s="273"/>
      <c r="G29" s="273"/>
      <c r="H29" s="273"/>
      <c r="I29" s="273"/>
      <c r="J29" s="273"/>
      <c r="K29" s="273"/>
      <c r="L29" s="273"/>
      <c r="M29" s="273"/>
      <c r="N29" s="273"/>
      <c r="O29" s="273"/>
      <c r="P29" s="273"/>
      <c r="Q29" s="273"/>
      <c r="R29" s="273"/>
      <c r="S29" s="273"/>
      <c r="T29" s="273"/>
      <c r="U29" s="274"/>
      <c r="V29" s="275"/>
      <c r="W29" s="276"/>
      <c r="X29" s="274"/>
      <c r="Y29" s="275"/>
      <c r="Z29" s="276"/>
      <c r="AA29" s="275"/>
      <c r="AB29" s="276"/>
      <c r="AD29" s="323"/>
    </row>
    <row r="30" spans="1:30" s="112" customFormat="1" ht="15" hidden="1" customHeight="1">
      <c r="C30" s="314"/>
      <c r="D30" s="273"/>
      <c r="E30" s="273"/>
      <c r="F30" s="273"/>
      <c r="G30" s="273"/>
      <c r="H30" s="273"/>
      <c r="I30" s="273"/>
      <c r="J30" s="273"/>
      <c r="K30" s="273"/>
      <c r="L30" s="273"/>
      <c r="M30" s="273"/>
      <c r="N30" s="273"/>
      <c r="O30" s="273"/>
      <c r="P30" s="273"/>
      <c r="Q30" s="273"/>
      <c r="R30" s="273"/>
      <c r="S30" s="273"/>
      <c r="T30" s="273"/>
      <c r="U30" s="274"/>
      <c r="V30" s="275"/>
      <c r="W30" s="276"/>
      <c r="X30" s="274"/>
      <c r="Y30" s="275"/>
      <c r="Z30" s="276"/>
      <c r="AA30" s="275"/>
      <c r="AB30" s="276"/>
    </row>
    <row r="31" spans="1:30" s="112" customFormat="1" ht="15" hidden="1" customHeight="1">
      <c r="C31" s="314"/>
      <c r="D31" s="273"/>
      <c r="E31" s="273"/>
      <c r="F31" s="273"/>
      <c r="G31" s="273"/>
      <c r="H31" s="273"/>
      <c r="I31" s="273"/>
      <c r="J31" s="273"/>
      <c r="K31" s="273"/>
      <c r="L31" s="273"/>
      <c r="M31" s="273"/>
      <c r="N31" s="273"/>
      <c r="O31" s="273"/>
      <c r="P31" s="273"/>
      <c r="Q31" s="273"/>
      <c r="R31" s="273"/>
      <c r="S31" s="273"/>
      <c r="T31" s="273"/>
      <c r="U31" s="278"/>
      <c r="V31" s="279"/>
      <c r="W31" s="280"/>
      <c r="X31" s="278"/>
      <c r="Y31" s="279"/>
      <c r="Z31" s="280"/>
      <c r="AA31" s="275"/>
      <c r="AB31" s="276"/>
    </row>
    <row r="32" spans="1:30" s="112" customFormat="1" ht="15" hidden="1" customHeight="1">
      <c r="C32" s="314"/>
      <c r="D32" s="273"/>
      <c r="E32" s="273"/>
      <c r="F32" s="273"/>
      <c r="G32" s="273"/>
      <c r="H32" s="273"/>
      <c r="I32" s="273"/>
      <c r="J32" s="273"/>
      <c r="K32" s="273"/>
      <c r="L32" s="273"/>
      <c r="M32" s="273"/>
      <c r="N32" s="273"/>
      <c r="O32" s="273"/>
      <c r="P32" s="273"/>
      <c r="Q32" s="273"/>
      <c r="R32" s="273"/>
      <c r="S32" s="273"/>
      <c r="T32" s="273"/>
      <c r="U32" s="278"/>
      <c r="V32" s="279"/>
      <c r="W32" s="280"/>
      <c r="X32" s="278"/>
      <c r="Y32" s="279"/>
      <c r="Z32" s="280"/>
      <c r="AA32" s="275"/>
      <c r="AB32" s="276"/>
    </row>
  </sheetData>
  <sheetProtection algorithmName="SHA-512" hashValue="XtSvoqwa5qDE+s1LqCc308M12XXeIFXigkDNYK+emp4EUAhpbux3kveVmYJSlYPYf5X0PfKy4xjQOdlKNC5M/w==" saltValue="YEFov2rTfpDdtOZ0lppx7Q==" spinCount="100000" sheet="1" formatCells="0" formatColumns="0" formatRows="0" insertColumns="0" insertRows="0" insertHyperlinks="0" deleteColumns="0" deleteRows="0" sort="0" autoFilter="0" pivotTables="0"/>
  <mergeCells count="18">
    <mergeCell ref="U4:Z4"/>
    <mergeCell ref="D14:D17"/>
    <mergeCell ref="D5:F5"/>
    <mergeCell ref="U5:W5"/>
    <mergeCell ref="X5:Z5"/>
    <mergeCell ref="U7:W7"/>
    <mergeCell ref="U8:W8"/>
    <mergeCell ref="X8:Z8"/>
    <mergeCell ref="X7:Z7"/>
    <mergeCell ref="D19:F19"/>
    <mergeCell ref="D20:F20"/>
    <mergeCell ref="D9:D12"/>
    <mergeCell ref="E9:F9"/>
    <mergeCell ref="E10:F10"/>
    <mergeCell ref="E17:F17"/>
    <mergeCell ref="E12:F12"/>
    <mergeCell ref="E14:F14"/>
    <mergeCell ref="E15:F15"/>
  </mergeCells>
  <conditionalFormatting sqref="U13 X13 X18 U18 U28:U32 X27:X32">
    <cfRule type="expression" dxfId="140" priority="217">
      <formula xml:space="preserve"> OR(AND(U13=0,U13&lt;&gt;"",V13&lt;&gt;"Z",V13&lt;&gt;""),AND(U13&gt;0,U13&lt;&gt;"",V13&lt;&gt;"W",V13&lt;&gt;""),AND(U13="", V13="W"))</formula>
    </cfRule>
  </conditionalFormatting>
  <conditionalFormatting sqref="V13 Y13 Y18 V18 V28:V32 Y27:Y32">
    <cfRule type="expression" dxfId="139" priority="216">
      <formula xml:space="preserve"> OR(AND(U13=0,U13&lt;&gt;"",V13&lt;&gt;"Z",V13&lt;&gt;""),AND(U13&gt;0,U13&lt;&gt;"",V13&lt;&gt;"W",V13&lt;&gt;""),AND(U13="", V13="W"))</formula>
    </cfRule>
  </conditionalFormatting>
  <conditionalFormatting sqref="W13 Z13 AB13 AB18 Z18 W18 W28:W32 Z27:Z32 AB27:AB32">
    <cfRule type="expression" dxfId="138" priority="215">
      <formula xml:space="preserve"> AND(OR(V13="X",V13="W"),W13="")</formula>
    </cfRule>
  </conditionalFormatting>
  <conditionalFormatting sqref="AA31:AA32">
    <cfRule type="expression" dxfId="137" priority="214">
      <formula>OR(AND(#REF!="X",#REF!="X"),AND(#REF!="M",#REF!="M"))</formula>
    </cfRule>
  </conditionalFormatting>
  <conditionalFormatting sqref="AA18 AA13 AA27:AA32">
    <cfRule type="expression" dxfId="136" priority="189">
      <formula xml:space="preserve"> OR(AND(#REF!=0,#REF!&lt;&gt;"",AA13&lt;&gt;"Z",AA13&lt;&gt;""),AND(#REF!&gt;0,#REF!&lt;&gt;"",AA13&lt;&gt;"W",AA13&lt;&gt;""),AND(#REF!="", AA13="W"))</formula>
    </cfRule>
  </conditionalFormatting>
  <conditionalFormatting sqref="AA31:AA32">
    <cfRule type="expression" dxfId="135" priority="223">
      <formula>IF(AND(OR(OR(#REF!="M",#REF!="M"),AND(#REF!="X",#REF!="X")),SUM(#REF!,#REF!)=0,ISNUMBER(#REF!)),"",IF(OR(#REF!="M",#REF!="M"),"M",IF(AND(#REF!=#REF!,OR(#REF!="X",#REF!="W",#REF!="Z")),UPPER(#REF!),""))) &lt;&gt; AA31</formula>
    </cfRule>
  </conditionalFormatting>
  <conditionalFormatting sqref="U29 X29">
    <cfRule type="expression" dxfId="134" priority="232">
      <formula>OR(AND(#REF!="X",V13="X"),AND(#REF!="M",V13="M"))</formula>
    </cfRule>
    <cfRule type="expression" dxfId="133" priority="233">
      <formula>IF(OR(AND(#REF!="",#REF!=""),AND(U13="",V13=""),AND(#REF!="X",V13="X"),OR(#REF!="M",V13="M")),"",SUM(#REF!,U13)) &lt;&gt; U29</formula>
    </cfRule>
  </conditionalFormatting>
  <conditionalFormatting sqref="V29 Y29">
    <cfRule type="expression" dxfId="132" priority="238">
      <formula>OR(AND(#REF!="X",#REF!="X"),AND(#REF!="M",#REF!="M"))</formula>
    </cfRule>
    <cfRule type="expression" dxfId="131" priority="239">
      <formula>IF(AND(OR(AND(#REF!="M",#REF!="M"),AND(#REF!="X",#REF!="X")),SUM(#REF!,#REF!)=0,ISNUMBER(U29)),"",IF(OR(#REF!="M",#REF!="M"),"M",IF(AND(#REF!=#REF!,OR(#REF!="X",#REF!="W",#REF!="Z")),UPPER(#REF!),""))) &lt;&gt; V29</formula>
    </cfRule>
  </conditionalFormatting>
  <conditionalFormatting sqref="U13 X13">
    <cfRule type="expression" dxfId="130" priority="240">
      <formula>OR(AND(#REF!="X",#REF!="X"),AND(#REF!="M",#REF!="M"))</formula>
    </cfRule>
    <cfRule type="expression" dxfId="129" priority="241">
      <formula>IF(OR(AND(#REF!="",#REF!=""),AND(#REF!="",#REF!=""),AND(#REF!="X",#REF!="X"),OR(#REF!="M",#REF!="M")),"",SUM(#REF!,#REF!)) &lt;&gt; U13</formula>
    </cfRule>
  </conditionalFormatting>
  <conditionalFormatting sqref="X18 U18">
    <cfRule type="expression" dxfId="128" priority="242">
      <formula>OR(AND(#REF!="X",#REF!="X"),AND(#REF!="M",#REF!="M"))</formula>
    </cfRule>
    <cfRule type="expression" dxfId="127" priority="243">
      <formula>IF(OR(AND(#REF!="",#REF!=""),AND(#REF!="",#REF!=""),AND(#REF!="X",#REF!="X"),OR(#REF!="M",#REF!="M")),"",SUM(#REF!,#REF!)) &lt;&gt; U18</formula>
    </cfRule>
  </conditionalFormatting>
  <conditionalFormatting sqref="V18 Y18">
    <cfRule type="expression" dxfId="126" priority="244">
      <formula>OR(AND(#REF!="X",#REF!="X"),AND(#REF!="M",#REF!="M"))</formula>
    </cfRule>
    <cfRule type="expression" dxfId="125" priority="245">
      <formula>IF(AND(OR(AND(#REF!="M",#REF!="M"),AND(#REF!="X",#REF!="X")),SUM(#REF!,#REF!)=0,ISNUMBER(U18)),"",IF(OR(#REF!="M",#REF!="M"),"M",IF(AND(#REF!=#REF!,OR(#REF!="X",#REF!="W",#REF!="Z")),UPPER(#REF!),""))) &lt;&gt; V18</formula>
    </cfRule>
  </conditionalFormatting>
  <conditionalFormatting sqref="X27:X28">
    <cfRule type="expression" dxfId="124" priority="250">
      <formula>OR(AND(#REF!="X",#REF!="X"),AND(#REF!="M",#REF!="M"))</formula>
    </cfRule>
    <cfRule type="expression" dxfId="123" priority="251">
      <formula>IF(OR(AND(#REF!="",#REF!=""),AND(#REF!="",#REF!=""),AND(#REF!="X",#REF!="X"),OR(#REF!="M",#REF!="M")),"",SUM(#REF!,#REF!)) &lt;&gt; X27</formula>
    </cfRule>
  </conditionalFormatting>
  <conditionalFormatting sqref="U30 X30">
    <cfRule type="expression" dxfId="122" priority="256">
      <formula>OR(AND(#REF!="X",V18="X"),AND(#REF!="M",V18="M"))</formula>
    </cfRule>
    <cfRule type="expression" dxfId="121" priority="257">
      <formula>IF(OR(AND(#REF!="",#REF!=""),AND(U18="",V18=""),AND(#REF!="X",V18="X"),OR(#REF!="M",V18="M")),"",SUM(#REF!,U18)) &lt;&gt; U30</formula>
    </cfRule>
  </conditionalFormatting>
  <conditionalFormatting sqref="V30 Y30">
    <cfRule type="expression" dxfId="120" priority="264">
      <formula>OR(AND(#REF!="X",#REF!="X"),AND(#REF!="M",#REF!="M"))</formula>
    </cfRule>
    <cfRule type="expression" dxfId="119" priority="265">
      <formula>IF(AND(OR(AND(#REF!="M",#REF!="M"),AND(#REF!="X",#REF!="X")),SUM(#REF!,#REF!)=0,ISNUMBER(U30)),"",IF(OR(#REF!="M",#REF!="M"),"M",IF(AND(#REF!=#REF!,OR(#REF!="X",#REF!="W",#REF!="Z")),UPPER(#REF!),""))) &lt;&gt; V30</formula>
    </cfRule>
  </conditionalFormatting>
  <conditionalFormatting sqref="U28">
    <cfRule type="expression" dxfId="118" priority="266">
      <formula>OR(AND(#REF!="X",#REF!="X"),AND(#REF!="M",#REF!="M"))</formula>
    </cfRule>
    <cfRule type="expression" dxfId="117" priority="267">
      <formula>IF(OR(AND(#REF!="",#REF!=""),AND(#REF!="",#REF!=""),AND(#REF!="X",#REF!="X"),OR(#REF!="M",#REF!="M")),"",SUM(#REF!,#REF!)) &lt;&gt; U28</formula>
    </cfRule>
  </conditionalFormatting>
  <conditionalFormatting sqref="V28 Y27:Y28">
    <cfRule type="expression" dxfId="116" priority="268">
      <formula>OR(AND(#REF!="X",#REF!="X"),AND(#REF!="M",#REF!="M"))</formula>
    </cfRule>
    <cfRule type="expression" dxfId="115" priority="269">
      <formula>IF(AND(OR(AND(#REF!="M",#REF!="M"),AND(#REF!="X",#REF!="X")),SUM(#REF!,#REF!)=0,ISNUMBER(U27)),"",IF(OR(#REF!="M",#REF!="M"),"M",IF(AND(#REF!=#REF!,OR(#REF!="X",#REF!="W",#REF!="Z")),UPPER(#REF!),""))) &lt;&gt; V27</formula>
    </cfRule>
  </conditionalFormatting>
  <conditionalFormatting sqref="V13 Y13">
    <cfRule type="expression" dxfId="114" priority="278">
      <formula>OR(AND(#REF!="X",#REF!="X"),AND(#REF!="M",#REF!="M"))</formula>
    </cfRule>
    <cfRule type="expression" dxfId="113" priority="279">
      <formula>IF(AND(OR(AND(#REF!="M",#REF!="M"),AND(#REF!="X",#REF!="X")),SUM(#REF!,#REF!)=0,ISNUMBER(U13)),"",IF(OR(#REF!="M",#REF!="M"),"M",IF(AND(#REF!=#REF!,OR(#REF!="X",#REF!="W",#REF!="Z")),UPPER(#REF!),""))) &lt;&gt; V13</formula>
    </cfRule>
  </conditionalFormatting>
  <conditionalFormatting sqref="AA19">
    <cfRule type="expression" dxfId="112" priority="173">
      <formula xml:space="preserve"> OR(AND(#REF!=0,#REF!&lt;&gt;"",AA19&lt;&gt;"Z",AA19&lt;&gt;""),AND(#REF!&gt;0,#REF!&lt;&gt;"",AA19&lt;&gt;"W",AA19&lt;&gt;""),AND(#REF!="", AA19="W"))</formula>
    </cfRule>
  </conditionalFormatting>
  <conditionalFormatting sqref="AA19">
    <cfRule type="expression" dxfId="111" priority="177">
      <formula>OR(AND(#REF!="X",#REF!="X"),AND(#REF!="M",#REF!="M"))</formula>
    </cfRule>
    <cfRule type="expression" dxfId="110" priority="178">
      <formula>IF(AND(OR(AND(#REF!="M",#REF!="M"),AND(#REF!="X",#REF!="X")),SUM(#REF!,#REF!)=0,ISNUMBER(#REF!)),"",IF(OR(#REF!="M",#REF!="M"),"M",IF(AND(#REF!=#REF!,OR(#REF!="X",#REF!="W",#REF!="Z")),UPPER(#REF!),""))) &lt;&gt; AA19</formula>
    </cfRule>
  </conditionalFormatting>
  <conditionalFormatting sqref="AA14">
    <cfRule type="expression" dxfId="109" priority="167">
      <formula xml:space="preserve"> OR(AND(#REF!=0,#REF!&lt;&gt;"",#REF!&lt;&gt;"Z",#REF!&lt;&gt;""),AND(#REF!&gt;0,#REF!&lt;&gt;"",#REF!&lt;&gt;"W",#REF!&lt;&gt;""),AND(#REF!="",#REF!= "W"))</formula>
    </cfRule>
  </conditionalFormatting>
  <conditionalFormatting sqref="AA14">
    <cfRule type="expression" dxfId="108" priority="156">
      <formula>OR(AND(#REF!="X",#REF!="X"),AND(#REF!="M",#REF!="M"))</formula>
    </cfRule>
    <cfRule type="expression" dxfId="107" priority="157">
      <formula>IF(AND(OR(AND(#REF!="M",#REF!="M"),AND(#REF!="X",#REF!="X")),SUM(#REF!,#REF!)=0,ISNUMBER(#REF!)),"",IF(OR(#REF!="M",#REF!="M"),"M",IF(AND(#REF!=#REF!,OR(#REF!="X",#REF!="W",#REF!="Z")),UPPER(#REF!),""))) &lt;&gt;#REF!</formula>
    </cfRule>
  </conditionalFormatting>
  <conditionalFormatting sqref="AA29">
    <cfRule type="expression" dxfId="106" priority="3624">
      <formula>OR(AND(#REF!="X",#REF!="X"),AND(#REF!="M",#REF!="M"))</formula>
    </cfRule>
    <cfRule type="expression" dxfId="105" priority="3625">
      <formula>IF(AND(OR(AND(#REF!="M",#REF!="M"),AND(#REF!="X",#REF!="X")),SUM(#REF!,#REF!)=0,ISNUMBER(#REF!)),"",IF(OR(#REF!="M",#REF!="M"),"M",IF(AND(#REF!=#REF!,OR(#REF!="X",#REF!="W",#REF!="Z")),UPPER(#REF!),""))) &lt;&gt; AA29</formula>
    </cfRule>
  </conditionalFormatting>
  <conditionalFormatting sqref="AA18">
    <cfRule type="expression" dxfId="104" priority="3626">
      <formula>OR(AND(#REF!="X",#REF!="X"),AND(#REF!="M",#REF!="M"))</formula>
    </cfRule>
    <cfRule type="expression" dxfId="103" priority="3627">
      <formula>IF(AND(OR(AND(#REF!="M",#REF!="M"),AND(#REF!="X",#REF!="X")),SUM(#REF!,#REF!)=0,ISNUMBER(#REF!)),"",IF(OR(#REF!="M",#REF!="M"),"M",IF(AND(#REF!=#REF!,OR(#REF!="X",#REF!="W",#REF!="Z")),UPPER(#REF!),""))) &lt;&gt; AA18</formula>
    </cfRule>
  </conditionalFormatting>
  <conditionalFormatting sqref="AA30">
    <cfRule type="expression" dxfId="102" priority="3632">
      <formula>OR(AND(#REF!="X",#REF!="X"),AND(#REF!="M",#REF!="M"))</formula>
    </cfRule>
    <cfRule type="expression" dxfId="101" priority="3633">
      <formula>IF(AND(OR(AND(#REF!="M",#REF!="M"),AND(#REF!="X",#REF!="X")),SUM(#REF!,#REF!)=0,ISNUMBER(#REF!)),"",IF(OR(#REF!="M",#REF!="M"),"M",IF(AND(#REF!=#REF!,OR(#REF!="X",#REF!="W",#REF!="Z")),UPPER(#REF!),""))) &lt;&gt; AA30</formula>
    </cfRule>
  </conditionalFormatting>
  <conditionalFormatting sqref="AA27:AA28">
    <cfRule type="expression" dxfId="100" priority="3634">
      <formula>OR(AND(#REF!="X",#REF!="X"),AND(#REF!="M",#REF!="M"))</formula>
    </cfRule>
    <cfRule type="expression" dxfId="99" priority="3635">
      <formula>IF(AND(OR(AND(#REF!="M",#REF!="M"),AND(#REF!="X",#REF!="X")),SUM(#REF!,#REF!)=0,ISNUMBER(#REF!)),"",IF(OR(#REF!="M",#REF!="M"),"M",IF(AND(#REF!=#REF!,OR(#REF!="X",#REF!="W",#REF!="Z")),UPPER(#REF!),""))) &lt;&gt; AA27</formula>
    </cfRule>
  </conditionalFormatting>
  <conditionalFormatting sqref="AA13">
    <cfRule type="expression" dxfId="98" priority="3638">
      <formula>OR(AND(#REF!="X",#REF!="X"),AND(#REF!="M",#REF!="M"))</formula>
    </cfRule>
    <cfRule type="expression" dxfId="97" priority="3639">
      <formula>IF(AND(OR(AND(#REF!="M",#REF!="M"),AND(#REF!="X",#REF!="X")),SUM(#REF!,#REF!)=0,ISNUMBER(#REF!)),"",IF(OR(#REF!="M",#REF!="M"),"M",IF(AND(#REF!=#REF!,OR(#REF!="X",#REF!="W",#REF!="Z")),UPPER(#REF!),""))) &lt;&gt; AA13</formula>
    </cfRule>
  </conditionalFormatting>
  <conditionalFormatting sqref="AB21 W21 Z21">
    <cfRule type="expression" dxfId="96" priority="131">
      <formula xml:space="preserve"> AND(OR(#REF!="X",#REF!="W"),#REF!="")</formula>
    </cfRule>
  </conditionalFormatting>
  <conditionalFormatting sqref="X21 U21">
    <cfRule type="expression" dxfId="95" priority="142">
      <formula xml:space="preserve"> OR(AND(#REF!=0,#REF!&lt;&gt;"",#REF!&lt;&gt;"Z",#REF!&lt;&gt;""),AND(#REF!&gt;0,#REF!&lt;&gt;"",#REF!&lt;&gt;"W",#REF!&lt;&gt;""),AND(#REF!="",#REF!= "W"))</formula>
    </cfRule>
  </conditionalFormatting>
  <conditionalFormatting sqref="U21 X21">
    <cfRule type="expression" dxfId="94" priority="144">
      <formula>OR(AND(#REF!="X",#REF!="X"),AND(#REF!="M",#REF!="M"))</formula>
    </cfRule>
    <cfRule type="expression" dxfId="93" priority="145">
      <formula>IF(OR(AND(#REF!="",#REF!=""),AND(#REF!="",#REF!=""),AND(#REF!="X",#REF!="X"),OR(#REF!="M",#REF!="M")),"",SUM(#REF!,#REF!)) &lt;&gt;#REF!</formula>
    </cfRule>
  </conditionalFormatting>
  <conditionalFormatting sqref="Y21 V21">
    <cfRule type="expression" dxfId="92" priority="3652">
      <formula xml:space="preserve"> OR(AND(#REF!=0,#REF!&lt;&gt;"",#REF!&lt;&gt;"Z",#REF!&lt;&gt;""),AND(#REF!&gt;0,#REF!&lt;&gt;"",#REF!&lt;&gt;"W",#REF!&lt;&gt;""),AND(#REF!="",#REF!= "W"))</formula>
    </cfRule>
  </conditionalFormatting>
  <conditionalFormatting sqref="V21 Y21">
    <cfRule type="expression" dxfId="91" priority="3658">
      <formula>OR(AND(#REF!="X",#REF!="X"),AND(#REF!="M",#REF!="M"))</formula>
    </cfRule>
    <cfRule type="expression" dxfId="90" priority="3659">
      <formula>IF(AND(OR(AND(#REF!="M",#REF!="M"),AND(#REF!="X",#REF!="X")),SUM(#REF!,#REF!)=0,ISNUMBER(#REF!)),"",IF(OR(#REF!="M",#REF!="M"),"M",IF(AND(#REF!=#REF!,OR(#REF!="X",#REF!="W",#REF!="Z")),UPPER(#REF!),""))) &lt;&gt;#REF!</formula>
    </cfRule>
  </conditionalFormatting>
  <conditionalFormatting sqref="AA21">
    <cfRule type="expression" dxfId="89" priority="3889">
      <formula xml:space="preserve"> OR(AND(#REF!=0,#REF!&lt;&gt;"",#REF!&lt;&gt;"Z",#REF!&lt;&gt;""),AND(#REF!&gt;0,#REF!&lt;&gt;"",#REF!&lt;&gt;"W",#REF!&lt;&gt;""),AND(#REF!="",#REF!= "W"))</formula>
    </cfRule>
  </conditionalFormatting>
  <conditionalFormatting sqref="AA21">
    <cfRule type="expression" dxfId="88" priority="3894">
      <formula>OR(AND(#REF!="X",#REF!="X"),AND(#REF!="M",#REF!="M"))</formula>
    </cfRule>
    <cfRule type="expression" dxfId="87" priority="3895">
      <formula>IF(AND(OR(AND(#REF!="M",#REF!="M"),AND(#REF!="X",#REF!="X")),SUM(#REF!,#REF!)=0,ISNUMBER(#REF!)),"",IF(OR(#REF!="M",#REF!="M"),"M",IF(AND(#REF!=#REF!,OR(#REF!="X",#REF!="W",#REF!="Z")),UPPER(#REF!),""))) &lt;&gt;#REF!</formula>
    </cfRule>
  </conditionalFormatting>
  <conditionalFormatting sqref="AA9">
    <cfRule type="expression" dxfId="86" priority="3904">
      <formula>OR(AND(#REF!="X",#REF!="X"),AND(#REF!="M",#REF!="M"))</formula>
    </cfRule>
    <cfRule type="expression" dxfId="85" priority="3905">
      <formula>IF(AND(OR(AND(#REF!="M",#REF!="M"),AND(#REF!="X",#REF!="X")),SUM(#REF!,#REF!)=0,ISNUMBER(#REF!)),"",IF(OR(#REF!="M",#REF!="M"),"M",IF(AND(#REF!=#REF!,OR(#REF!="X",#REF!="W",#REF!="Z")),UPPER(#REF!),""))) &lt;&gt;#REF!</formula>
    </cfRule>
  </conditionalFormatting>
  <conditionalFormatting sqref="AA9">
    <cfRule type="expression" dxfId="84" priority="3910">
      <formula xml:space="preserve"> OR(AND(#REF!=0,#REF!&lt;&gt;"",#REF!&lt;&gt;"Z",#REF!&lt;&gt;""),AND(#REF!&gt;0,#REF!&lt;&gt;"",#REF!&lt;&gt;"W",#REF!&lt;&gt;""),AND(#REF!="",#REF!= "W"))</formula>
    </cfRule>
  </conditionalFormatting>
  <conditionalFormatting sqref="U19:U20 X19:X20 U14:U16 X14:X16 U9:U11 X9:X11">
    <cfRule type="expression" dxfId="83" priority="27">
      <formula xml:space="preserve"> OR(AND(U9=0,U9&lt;&gt;"",V9&lt;&gt;"Z",V9&lt;&gt;""),AND(U9&gt;0,U9&lt;&gt;"",V9&lt;&gt;"W",V9&lt;&gt;""),AND(U9="", V9="W"))</formula>
    </cfRule>
  </conditionalFormatting>
  <conditionalFormatting sqref="V19:V20 Y19:Y20 V14:V16 Y14:Y16 V9:V11 Y9:Y11">
    <cfRule type="expression" dxfId="82" priority="26">
      <formula xml:space="preserve"> OR(AND(U9=0,U9&lt;&gt;"",V9&lt;&gt;"Z",V9&lt;&gt;""),AND(U9&gt;0,U9&lt;&gt;"",V9&lt;&gt;"W",V9&lt;&gt;""),AND(U9="", V9="W"))</formula>
    </cfRule>
  </conditionalFormatting>
  <conditionalFormatting sqref="W19:W20 Z19:Z20 W14:W16 Z14:Z16 W9:W11 Z9:Z11">
    <cfRule type="expression" dxfId="81" priority="25">
      <formula xml:space="preserve"> AND(OR(V9="X",V9="W"),W9="")</formula>
    </cfRule>
  </conditionalFormatting>
  <conditionalFormatting sqref="U17 X17 U12 X12">
    <cfRule type="expression" dxfId="80" priority="30">
      <formula xml:space="preserve"> OR(AND(U12=0,U12&lt;&gt;"",V12&lt;&gt;"Z",V12&lt;&gt;""),AND(U12&gt;0,U12&lt;&gt;"",V12&lt;&gt;"W",V12&lt;&gt;""),AND(U12="", V12="W"))</formula>
    </cfRule>
  </conditionalFormatting>
  <conditionalFormatting sqref="V17 Y17 V12 Y12">
    <cfRule type="expression" dxfId="79" priority="29">
      <formula xml:space="preserve"> OR(AND(U12=0,U12&lt;&gt;"",V12&lt;&gt;"Z",V12&lt;&gt;""),AND(U12&gt;0,U12&lt;&gt;"",V12&lt;&gt;"W",V12&lt;&gt;""),AND(U12="", V12="W"))</formula>
    </cfRule>
  </conditionalFormatting>
  <conditionalFormatting sqref="W17 Z17 W12 Z12">
    <cfRule type="expression" dxfId="78" priority="28">
      <formula xml:space="preserve"> AND(OR(V12="X",V12="W"),W12="")</formula>
    </cfRule>
  </conditionalFormatting>
  <conditionalFormatting sqref="U17 X17 U12 X12">
    <cfRule type="expression" dxfId="77" priority="31">
      <formula>OR(COUNTIF(V9:V11,"M")=3,COUNTIF(V9:V11,"X")=3)</formula>
    </cfRule>
    <cfRule type="expression" dxfId="76" priority="32">
      <formula>IF(OR(SUMPRODUCT(--(U9:U11=""),--(V9:V11=""))&gt;0,COUNTIF(V9:V11,"M")&gt;0,COUNTIF(V9:V11,"X")=3),"",SUM(U9:U11)) &lt;&gt; U12</formula>
    </cfRule>
  </conditionalFormatting>
  <conditionalFormatting sqref="V17 Y17 V12 Y12">
    <cfRule type="expression" dxfId="75" priority="33">
      <formula>OR(COUNTIF(V9:V11,"M")=3,COUNTIF(V9:V11,"X")=3)</formula>
    </cfRule>
    <cfRule type="expression" dxfId="74" priority="34">
      <formula>IF(AND(OR(COUNTIF(V9:V11,"M")=3,COUNTIF(V9:V11,"X")=3),SUM(U9:U11)=0,ISNUMBER(U12)),"",IF(COUNTIF(V9:V11,"M")&gt;0,"M",IF(AND(COUNTIF(V9:V11,V9)=3,OR(V9="X",V9="W",V9="Z")),UPPER(V9),""))) &lt;&gt; V12</formula>
    </cfRule>
  </conditionalFormatting>
  <conditionalFormatting sqref="V27 Y27">
    <cfRule type="expression" dxfId="73" priority="22">
      <formula xml:space="preserve"> OR(AND(U27=0,U27&lt;&gt;"",V27&lt;&gt;"Z",V27&lt;&gt;""),AND(U27&gt;0,U27&lt;&gt;"",V27&lt;&gt;"W",V27&lt;&gt;""),AND(U27="", V27="W"))</formula>
    </cfRule>
  </conditionalFormatting>
  <conditionalFormatting sqref="W27 Z27">
    <cfRule type="expression" dxfId="72" priority="21">
      <formula xml:space="preserve"> AND(OR(V27="X",V27="W"),W27="")</formula>
    </cfRule>
  </conditionalFormatting>
  <conditionalFormatting sqref="V27 Y27">
    <cfRule type="expression" dxfId="71" priority="23">
      <formula>OR(AND(#REF!="X",#REF!="X"),AND(#REF!="M",#REF!="M"))</formula>
    </cfRule>
    <cfRule type="expression" dxfId="70" priority="24">
      <formula>IF(AND(OR(AND(#REF!="M",#REF!="M"),AND(#REF!="X",#REF!="X")),SUM(#REF!,#REF!)=0,ISNUMBER(U27)),"",IF(OR(#REF!="M",#REF!="M"),"M",IF(AND(#REF!=#REF!,OR(#REF!="X",#REF!="W",#REF!="Z")),UPPER(#REF!),""))) &lt;&gt; V27</formula>
    </cfRule>
  </conditionalFormatting>
  <conditionalFormatting sqref="U22:U26 X22:X26">
    <cfRule type="expression" dxfId="69" priority="14">
      <formula xml:space="preserve"> OR(AND(U22=0,U22&lt;&gt;"",V22&lt;&gt;"Z",V22&lt;&gt;""),AND(U22&gt;0,U22&lt;&gt;"",V22&lt;&gt;"W",V22&lt;&gt;""),AND(U22="", V22="W"))</formula>
    </cfRule>
  </conditionalFormatting>
  <conditionalFormatting sqref="V22:V26 Y22:Y26">
    <cfRule type="expression" dxfId="68" priority="13">
      <formula xml:space="preserve"> OR(AND(U22=0,U22&lt;&gt;"",V22&lt;&gt;"Z",V22&lt;&gt;""),AND(U22&gt;0,U22&lt;&gt;"",V22&lt;&gt;"W",V22&lt;&gt;""),AND(U22="", V22="W"))</formula>
    </cfRule>
  </conditionalFormatting>
  <conditionalFormatting sqref="W22:W26 Z22:Z26 AB22:AB26">
    <cfRule type="expression" dxfId="67" priority="12">
      <formula xml:space="preserve"> AND(OR(V22="X",V22="W"),W22="")</formula>
    </cfRule>
  </conditionalFormatting>
  <conditionalFormatting sqref="AA22:AA26">
    <cfRule type="expression" dxfId="66" priority="11">
      <formula xml:space="preserve"> OR(AND(#REF!=0,#REF!&lt;&gt;"",AA22&lt;&gt;"Z",AA22&lt;&gt;""),AND(#REF!&gt;0,#REF!&lt;&gt;"",AA22&lt;&gt;"W",AA22&lt;&gt;""),AND(#REF!="", AA22="W"))</formula>
    </cfRule>
  </conditionalFormatting>
  <conditionalFormatting sqref="U23:U26 X23:X26">
    <cfRule type="expression" dxfId="65" priority="15">
      <formula>OR(AND(#REF!="X",V7="X"),AND(#REF!="M",V7="M"))</formula>
    </cfRule>
    <cfRule type="expression" dxfId="64" priority="16">
      <formula>IF(OR(AND(#REF!="",#REF!=""),AND(U7="",V7=""),AND(#REF!="X",V7="X"),OR(#REF!="M",V7="M")),"",SUM(#REF!,U7)) &lt;&gt; U23</formula>
    </cfRule>
  </conditionalFormatting>
  <conditionalFormatting sqref="V22:V26 Y22:Y26">
    <cfRule type="expression" dxfId="63" priority="17">
      <formula>OR(AND(#REF!="X",#REF!="X"),AND(#REF!="M",#REF!="M"))</formula>
    </cfRule>
    <cfRule type="expression" dxfId="62" priority="18">
      <formula>IF(AND(OR(AND(#REF!="M",#REF!="M"),AND(#REF!="X",#REF!="X")),SUM(#REF!,#REF!)=0,ISNUMBER(U22)),"",IF(OR(#REF!="M",#REF!="M"),"M",IF(AND(#REF!=#REF!,OR(#REF!="X",#REF!="W",#REF!="Z")),UPPER(#REF!),""))) &lt;&gt; V22</formula>
    </cfRule>
  </conditionalFormatting>
  <conditionalFormatting sqref="AA22:AA26">
    <cfRule type="expression" dxfId="61" priority="19">
      <formula>OR(AND(#REF!="X",#REF!="X"),AND(#REF!="M",#REF!="M"))</formula>
    </cfRule>
    <cfRule type="expression" dxfId="60" priority="20">
      <formula>IF(AND(OR(AND(#REF!="M",#REF!="M"),AND(#REF!="X",#REF!="X")),SUM(#REF!,#REF!)=0,ISNUMBER(#REF!)),"",IF(OR(#REF!="M",#REF!="M"),"M",IF(AND(#REF!=#REF!,OR(#REF!="X",#REF!="W",#REF!="Z")),UPPER(#REF!),""))) &lt;&gt; AA22</formula>
    </cfRule>
  </conditionalFormatting>
  <conditionalFormatting sqref="U22 X22">
    <cfRule type="expression" dxfId="59" priority="52418">
      <formula>OR(AND(#REF!="X",V5="X"),AND(#REF!="M",V5="M"))</formula>
    </cfRule>
    <cfRule type="expression" dxfId="58" priority="52419">
      <formula>IF(OR(AND(#REF!="",#REF!=""),AND(U5="",V5=""),AND(#REF!="X",V5="X"),OR(#REF!="M",V5="M")),"",SUM(#REF!,U5)) &lt;&gt; U22</formula>
    </cfRule>
  </conditionalFormatting>
  <conditionalFormatting sqref="U6 X6">
    <cfRule type="expression" dxfId="57" priority="4">
      <formula xml:space="preserve"> OR(AND(U6=0,U6&lt;&gt;"",V6&lt;&gt;"Z",V6&lt;&gt;""),AND(U6&gt;0,U6&lt;&gt;"",V6&lt;&gt;"W",V6&lt;&gt;""),AND(U6="", V6="W"))</formula>
    </cfRule>
  </conditionalFormatting>
  <conditionalFormatting sqref="V6 Y6">
    <cfRule type="expression" dxfId="56" priority="3">
      <formula xml:space="preserve"> OR(AND(U6=0,U6&lt;&gt;"",V6&lt;&gt;"Z",V6&lt;&gt;""),AND(U6&gt;0,U6&lt;&gt;"",V6&lt;&gt;"W",V6&lt;&gt;""),AND(U6="", V6="W"))</formula>
    </cfRule>
  </conditionalFormatting>
  <conditionalFormatting sqref="W6 Z6 AB6">
    <cfRule type="expression" dxfId="55" priority="2">
      <formula xml:space="preserve"> AND(OR(V6="X",V6="W"),W6="")</formula>
    </cfRule>
  </conditionalFormatting>
  <conditionalFormatting sqref="AA6">
    <cfRule type="expression" dxfId="54" priority="1">
      <formula xml:space="preserve"> OR(AND(#REF!=0,#REF!&lt;&gt;"",AA6&lt;&gt;"Z",AA6&lt;&gt;""),AND(#REF!&gt;0,#REF!&lt;&gt;"",AA6&lt;&gt;"W",AA6&lt;&gt;""),AND(#REF!="", AA6="W"))</formula>
    </cfRule>
  </conditionalFormatting>
  <conditionalFormatting sqref="U6 X6">
    <cfRule type="expression" dxfId="53" priority="5">
      <formula>OR(AND(#REF!="X",#REF!="X"),AND(#REF!="M",#REF!="M"))</formula>
    </cfRule>
    <cfRule type="expression" dxfId="52" priority="6">
      <formula>IF(OR(AND(#REF!="",#REF!=""),AND(#REF!="",#REF!=""),AND(#REF!="X",#REF!="X"),OR(#REF!="M",#REF!="M")),"",SUM(#REF!,#REF!)) &lt;&gt; U6</formula>
    </cfRule>
  </conditionalFormatting>
  <conditionalFormatting sqref="V6 Y6">
    <cfRule type="expression" dxfId="51" priority="7">
      <formula>OR(AND(#REF!="X",#REF!="X"),AND(#REF!="M",#REF!="M"))</formula>
    </cfRule>
    <cfRule type="expression" dxfId="50" priority="8">
      <formula>IF(AND(OR(AND(#REF!="M",#REF!="M"),AND(#REF!="X",#REF!="X")),SUM(#REF!,#REF!)=0,ISNUMBER(U6)),"",IF(OR(#REF!="M",#REF!="M"),"M",IF(AND(#REF!=#REF!,OR(#REF!="X",#REF!="W",#REF!="Z")),UPPER(#REF!),""))) &lt;&gt; V6</formula>
    </cfRule>
  </conditionalFormatting>
  <conditionalFormatting sqref="AA6">
    <cfRule type="expression" dxfId="49" priority="9">
      <formula>OR(AND(#REF!="X",#REF!="X"),AND(#REF!="M",#REF!="M"))</formula>
    </cfRule>
    <cfRule type="expression" dxfId="48" priority="10">
      <formula>IF(AND(OR(AND(#REF!="M",#REF!="M"),AND(#REF!="X",#REF!="X")),SUM(#REF!,#REF!)=0,ISNUMBER(#REF!)),"",IF(OR(#REF!="M",#REF!="M"),"M",IF(AND(#REF!=#REF!,OR(#REF!="X",#REF!="W",#REF!="Z")),UPPER(#REF!),""))) &lt;&gt; AA6</formula>
    </cfRule>
  </conditionalFormatting>
  <dataValidations count="7">
    <dataValidation allowBlank="1" showInputMessage="1" showErrorMessage="1" sqref="Z21:Z1048576 U21:U1048576 U1:U8 U13 U18 X21:X1048576 V21:V1048576 X1:X8 X13 X18 Y21:Y1048576 V1:V8 V13 V18 W21:W1048576 Y1:Y8 Y13 Y18 W1:W8 W13 W18 AA1:XFD1048576 Z1:Z8 Z13 Z18 A1:C1048576 D20:D1048576 D1:D8 D13 D18 G1:T1048576 E1:F18 E20:F1048576"/>
    <dataValidation type="decimal" operator="greaterThanOrEqual" allowBlank="1" showInputMessage="1" showErrorMessage="1" errorTitle="Entrée non valide" error="Veuillez entrer une valeur numérique" sqref="U9:U12 U14:U17 U19:U20 X9:X12 X14:X17 X19:X20">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V9:V12 V14:V17 V19:V20 Y9:Y12 Y14:Y17 Y19:Y20">
      <formula1>"Z,M,X,W"</formula1>
    </dataValidation>
    <dataValidation type="textLength" allowBlank="1" showInputMessage="1" showErrorMessage="1" errorTitle="Entrée non valide" error="La longueur du texte devrait être comprise entre 2 et 500 caractères" sqref="W9:W12 W14:W17 W19:W20 Z9:Z12 Z14:Z17 Z19:Z20">
      <formula1>2</formula1>
      <formula2>500</formula2>
    </dataValidation>
    <dataValidation allowBlank="1" showInputMessage="1" showErrorMessage="1" promptTitle="Télévision publique" prompt="Service pourvu par un organe statutaire qui est financé directement par l’état, ou par des contributions payées par les citoyens, les publicités, ou toute autre combinaison des trois options énumérées._x000a_" sqref="D9:D12"/>
    <dataValidation allowBlank="1" showInputMessage="1" showErrorMessage="1" promptTitle="Service de vidéo à la demande" prompt="Service audiovisuel permettant aux utilisateurs de choisir un film à partir d’un catalogue et de le visionner indépendamment d’un programme prédéfini. Voir VAL_Instructions pour plus d'informations._x000a_" sqref="D14:D17"/>
    <dataValidation allowBlank="1" showInputMessage="1" showErrorMessage="1" promptTitle="Chaîne de télévision payante" prompt="Chaîne de télévision accessible par un abonnement généralement payant._x000a_" sqref="D19:F19"/>
  </dataValidations>
  <pageMargins left="0.19685039370078741" right="0.19685039370078741" top="0.19685039370078741" bottom="0.19685039370078741" header="0.19685039370078741" footer="0.19685039370078741"/>
  <pageSetup scale="82" fitToHeight="0" orientation="portrait" cellComments="asDisplayed" r:id="rId1"/>
  <headerFooter>
    <oddFooter>&amp;C&amp;P&amp;R&amp;F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O152"/>
  <sheetViews>
    <sheetView showGridLines="0" zoomScaleNormal="100" workbookViewId="0">
      <pane ySplit="16" topLeftCell="A17" activePane="bottomLeft" state="frozen"/>
      <selection activeCell="A3" sqref="A3"/>
      <selection pane="bottomLeft" activeCell="A7" sqref="A7"/>
    </sheetView>
  </sheetViews>
  <sheetFormatPr defaultColWidth="9.140625" defaultRowHeight="15"/>
  <cols>
    <col min="1" max="1" width="49.7109375" style="164" customWidth="1"/>
    <col min="2" max="2" width="45.140625" style="164" customWidth="1"/>
    <col min="3" max="3" width="20.28515625" style="164" customWidth="1"/>
    <col min="4" max="4" width="16.7109375" style="164" customWidth="1"/>
    <col min="5" max="5" width="9.140625" style="198" customWidth="1"/>
    <col min="6" max="6" width="17.42578125" style="199" customWidth="1"/>
    <col min="7" max="7" width="7.42578125" style="164" customWidth="1"/>
    <col min="8" max="8" width="6.7109375" style="164" bestFit="1" customWidth="1"/>
    <col min="9" max="9" width="5.42578125" style="164" customWidth="1"/>
    <col min="10" max="10" width="9.85546875" style="198" customWidth="1"/>
    <col min="11" max="11" width="6.7109375" style="164" bestFit="1" customWidth="1"/>
    <col min="12" max="12" width="5.42578125" style="164" customWidth="1"/>
    <col min="13" max="13" width="8.85546875" style="164" customWidth="1"/>
    <col min="14" max="14" width="24" style="164" customWidth="1"/>
    <col min="15" max="15" width="9.28515625" style="164" bestFit="1" customWidth="1"/>
    <col min="16" max="16" width="19.7109375" style="164" bestFit="1" customWidth="1"/>
    <col min="17" max="17" width="8.140625" style="164" bestFit="1" customWidth="1"/>
    <col min="18" max="20" width="9.140625" style="164"/>
    <col min="21" max="21" width="7.42578125" style="164" bestFit="1" customWidth="1"/>
    <col min="22" max="16384" width="9.140625" style="164"/>
  </cols>
  <sheetData>
    <row r="1" spans="1:14" ht="23.25">
      <c r="A1" s="161" t="s">
        <v>431</v>
      </c>
      <c r="B1" s="161"/>
      <c r="C1" s="161"/>
      <c r="D1" s="161"/>
      <c r="E1" s="162"/>
      <c r="F1" s="163"/>
      <c r="G1" s="161"/>
      <c r="H1" s="161"/>
      <c r="I1" s="161"/>
      <c r="J1" s="162"/>
      <c r="K1" s="161"/>
      <c r="L1" s="161"/>
      <c r="M1" s="161"/>
      <c r="N1" s="161"/>
    </row>
    <row r="2" spans="1:14" ht="5.0999999999999996" customHeight="1">
      <c r="A2" s="165"/>
      <c r="B2" s="165"/>
      <c r="C2" s="165"/>
      <c r="D2" s="166"/>
      <c r="E2" s="167"/>
      <c r="F2" s="168"/>
      <c r="G2" s="165"/>
      <c r="H2" s="165"/>
      <c r="I2" s="166"/>
      <c r="J2" s="167"/>
      <c r="K2" s="165"/>
      <c r="L2" s="165"/>
      <c r="M2" s="165"/>
      <c r="N2" s="165"/>
    </row>
    <row r="3" spans="1:14" ht="34.5" customHeight="1">
      <c r="A3" s="516" t="s">
        <v>1024</v>
      </c>
      <c r="B3" s="516"/>
      <c r="C3" s="516"/>
      <c r="D3" s="516"/>
      <c r="E3" s="516"/>
      <c r="F3" s="516"/>
      <c r="G3" s="516"/>
      <c r="H3" s="516"/>
      <c r="I3" s="516"/>
      <c r="J3" s="516"/>
      <c r="K3" s="516"/>
      <c r="L3" s="516"/>
      <c r="M3" s="516"/>
      <c r="N3" s="516"/>
    </row>
    <row r="4" spans="1:14" ht="5.0999999999999996" customHeight="1">
      <c r="A4" s="169"/>
      <c r="B4" s="169"/>
      <c r="C4" s="169"/>
      <c r="D4" s="170"/>
      <c r="E4" s="170"/>
      <c r="F4" s="169"/>
      <c r="G4" s="169"/>
      <c r="H4" s="169"/>
      <c r="I4" s="170"/>
      <c r="J4" s="170"/>
      <c r="K4" s="169"/>
      <c r="L4" s="169"/>
      <c r="M4" s="165"/>
      <c r="N4" s="165"/>
    </row>
    <row r="5" spans="1:14" ht="15.75">
      <c r="A5" s="171" t="s">
        <v>843</v>
      </c>
      <c r="B5" s="171"/>
      <c r="C5" s="171"/>
      <c r="D5" s="171"/>
      <c r="E5" s="172"/>
      <c r="F5" s="173"/>
      <c r="G5" s="171"/>
      <c r="H5" s="171"/>
      <c r="I5" s="171"/>
      <c r="J5" s="172"/>
      <c r="K5" s="171"/>
      <c r="L5" s="171"/>
      <c r="M5" s="171"/>
      <c r="N5" s="171"/>
    </row>
    <row r="6" spans="1:14" ht="5.0999999999999996" customHeight="1">
      <c r="A6" s="165"/>
      <c r="B6" s="165"/>
      <c r="C6" s="165"/>
      <c r="D6" s="166"/>
      <c r="E6" s="167"/>
      <c r="F6" s="168"/>
      <c r="G6" s="165"/>
      <c r="H6" s="165"/>
      <c r="I6" s="166"/>
      <c r="J6" s="167"/>
      <c r="K6" s="165"/>
      <c r="L6" s="165"/>
      <c r="M6" s="165"/>
      <c r="N6" s="165"/>
    </row>
    <row r="7" spans="1:14">
      <c r="A7" s="174" t="s">
        <v>844</v>
      </c>
      <c r="B7" s="175" t="str">
        <f>" "&amp; ROUND(SUM('F1'!U38:Z38,'F2'!U26:W26,'F3'!U26:W26,'F4'!U36:W36,'F5'!U20:Z20,'F6'!U22:W22,'F7'!U33:Z33,'F8'!U40:Z40,'F9'!U22:W22,'F10'!U26:W26,'F11'!U36:W36,'F12'!U21:Z21,'F13'!U27:Z27)/174*100,0) &amp; "% (" &amp; SUM('F1'!U38:Z38,'F2'!U26:W26,'F3'!U26:W26,'F4'!U36:W36,'F5'!U20:Z20,'F6'!U22:W22,'F7'!U33:Z33,'F8'!U40:Z40,'F9'!U22:W22,'F10'!U26:W26,'F11'!U36:W36,'F12'!U21:Z21,'F13'!U27:Z27) &amp; ") de 234 éléments de données ont été fournis"</f>
        <v xml:space="preserve"> 0% (0) de 234 éléments de données ont été fournis</v>
      </c>
      <c r="C7" s="176"/>
      <c r="D7" s="176"/>
      <c r="E7" s="177"/>
      <c r="F7" s="178"/>
      <c r="G7" s="176"/>
      <c r="H7" s="176"/>
      <c r="I7" s="176"/>
      <c r="J7" s="177"/>
      <c r="K7" s="176"/>
      <c r="L7" s="176"/>
      <c r="M7" s="176"/>
      <c r="N7" s="176"/>
    </row>
    <row r="8" spans="1:14">
      <c r="A8" s="174" t="s">
        <v>845</v>
      </c>
      <c r="B8" s="175">
        <f>COUNTIF(M17:M152,"Check")</f>
        <v>0</v>
      </c>
      <c r="C8" s="176"/>
      <c r="D8" s="176"/>
      <c r="E8" s="177"/>
      <c r="F8" s="178"/>
      <c r="G8" s="176"/>
      <c r="H8" s="176"/>
      <c r="I8" s="176"/>
      <c r="J8" s="177"/>
      <c r="K8" s="176"/>
      <c r="L8" s="176"/>
      <c r="M8" s="176"/>
      <c r="N8" s="176"/>
    </row>
    <row r="9" spans="1:14">
      <c r="A9" s="179" t="s">
        <v>846</v>
      </c>
      <c r="B9" s="175">
        <f>SUMPRODUCT(--(H17:H152&lt;&gt;K17:K152),--(J17:J152="="))+SUMPRODUCT(--(H17:H152&lt;&gt;K17:K152),-(J17:J152="'&lt;="))</f>
        <v>0</v>
      </c>
      <c r="C9" s="176"/>
      <c r="D9" s="176"/>
      <c r="E9" s="177"/>
      <c r="F9" s="178"/>
      <c r="G9" s="176"/>
      <c r="H9" s="176"/>
      <c r="I9" s="176"/>
      <c r="J9" s="177"/>
      <c r="K9" s="176"/>
      <c r="L9" s="176"/>
      <c r="M9" s="176"/>
      <c r="N9" s="176"/>
    </row>
    <row r="10" spans="1:14">
      <c r="A10" s="179" t="s">
        <v>847</v>
      </c>
      <c r="B10" s="175">
        <f>SUMPRODUCT(--(I17:I152&lt;&gt;L17:L152),--(J17:J152="="))</f>
        <v>0</v>
      </c>
      <c r="C10" s="176"/>
      <c r="D10" s="176"/>
      <c r="E10" s="177"/>
      <c r="F10" s="178"/>
      <c r="G10" s="176"/>
      <c r="H10" s="176"/>
      <c r="I10" s="176"/>
      <c r="J10" s="177"/>
      <c r="K10" s="176"/>
      <c r="L10" s="176"/>
      <c r="M10" s="176"/>
      <c r="N10" s="176"/>
    </row>
    <row r="11" spans="1:14" ht="5.0999999999999996" customHeight="1">
      <c r="A11" s="165"/>
      <c r="B11" s="165"/>
      <c r="C11" s="165"/>
      <c r="D11" s="166"/>
      <c r="E11" s="167"/>
      <c r="F11" s="168"/>
      <c r="G11" s="165"/>
      <c r="H11" s="165"/>
      <c r="I11" s="165"/>
      <c r="J11" s="167"/>
      <c r="K11" s="165"/>
      <c r="L11" s="165"/>
      <c r="M11" s="165"/>
      <c r="N11" s="165"/>
    </row>
    <row r="12" spans="1:14" ht="15.75">
      <c r="A12" s="517" t="s">
        <v>848</v>
      </c>
      <c r="B12" s="517"/>
      <c r="C12" s="517"/>
      <c r="D12" s="517"/>
      <c r="E12" s="517"/>
      <c r="F12" s="517"/>
      <c r="G12" s="517"/>
      <c r="H12" s="517"/>
      <c r="I12" s="517"/>
      <c r="J12" s="517"/>
      <c r="K12" s="517"/>
      <c r="L12" s="517"/>
      <c r="M12" s="518"/>
      <c r="N12" s="519" t="s">
        <v>849</v>
      </c>
    </row>
    <row r="13" spans="1:14">
      <c r="A13" s="522" t="s">
        <v>850</v>
      </c>
      <c r="B13" s="523"/>
      <c r="C13" s="522" t="s">
        <v>851</v>
      </c>
      <c r="D13" s="524"/>
      <c r="E13" s="524"/>
      <c r="F13" s="524"/>
      <c r="G13" s="523"/>
      <c r="H13" s="522" t="s">
        <v>852</v>
      </c>
      <c r="I13" s="524"/>
      <c r="J13" s="524"/>
      <c r="K13" s="524"/>
      <c r="L13" s="524"/>
      <c r="M13" s="523"/>
      <c r="N13" s="520"/>
    </row>
    <row r="14" spans="1:14">
      <c r="A14" s="525" t="s">
        <v>333</v>
      </c>
      <c r="B14" s="525" t="s">
        <v>853</v>
      </c>
      <c r="C14" s="522" t="s">
        <v>854</v>
      </c>
      <c r="D14" s="523"/>
      <c r="E14" s="525" t="s">
        <v>855</v>
      </c>
      <c r="F14" s="522" t="s">
        <v>856</v>
      </c>
      <c r="G14" s="523"/>
      <c r="H14" s="522" t="s">
        <v>854</v>
      </c>
      <c r="I14" s="523"/>
      <c r="J14" s="525" t="s">
        <v>855</v>
      </c>
      <c r="K14" s="522" t="s">
        <v>856</v>
      </c>
      <c r="L14" s="523"/>
      <c r="M14" s="527" t="s">
        <v>852</v>
      </c>
      <c r="N14" s="520"/>
    </row>
    <row r="15" spans="1:14">
      <c r="A15" s="526"/>
      <c r="B15" s="526"/>
      <c r="C15" s="180" t="s">
        <v>857</v>
      </c>
      <c r="D15" s="180" t="s">
        <v>858</v>
      </c>
      <c r="E15" s="526"/>
      <c r="F15" s="180" t="s">
        <v>857</v>
      </c>
      <c r="G15" s="180" t="s">
        <v>858</v>
      </c>
      <c r="H15" s="180" t="s">
        <v>859</v>
      </c>
      <c r="I15" s="180" t="s">
        <v>432</v>
      </c>
      <c r="J15" s="526"/>
      <c r="K15" s="180" t="s">
        <v>859</v>
      </c>
      <c r="L15" s="180" t="s">
        <v>432</v>
      </c>
      <c r="M15" s="528"/>
      <c r="N15" s="521"/>
    </row>
    <row r="16" spans="1:14">
      <c r="A16" s="181"/>
      <c r="B16" s="182"/>
      <c r="C16" s="183"/>
      <c r="D16" s="184"/>
      <c r="E16" s="182"/>
      <c r="F16" s="183"/>
      <c r="G16" s="184"/>
      <c r="H16" s="185"/>
      <c r="I16" s="185"/>
      <c r="J16" s="186"/>
      <c r="K16" s="187"/>
      <c r="L16" s="185"/>
      <c r="M16" s="185"/>
      <c r="N16" s="188"/>
    </row>
    <row r="17" spans="1:15">
      <c r="A17" s="189" t="s">
        <v>860</v>
      </c>
      <c r="B17" s="190" t="s">
        <v>563</v>
      </c>
      <c r="C17" s="191" t="s">
        <v>346</v>
      </c>
      <c r="D17" s="192" t="s">
        <v>466</v>
      </c>
      <c r="E17" s="193" t="s">
        <v>433</v>
      </c>
      <c r="F17" s="194" t="s">
        <v>346</v>
      </c>
      <c r="G17" s="192" t="s">
        <v>456</v>
      </c>
      <c r="H17" s="195" t="str">
        <f>IF(AND(ISBLANK('F1'!U13),$I$17&lt;&gt;"Z"),"",'F1'!U13)</f>
        <v/>
      </c>
      <c r="I17" s="195" t="str">
        <f>IF(ISBLANK('F1'!V13),"",'F1'!V13)</f>
        <v/>
      </c>
      <c r="J17" s="193" t="s">
        <v>433</v>
      </c>
      <c r="K17" s="195" t="str">
        <f>IF(AND(ISBLANK('F1'!U18),$L$17&lt;&gt;"Z"),"",'F1'!U18)</f>
        <v/>
      </c>
      <c r="L17" s="195" t="str">
        <f>IF(ISBLANK('F1'!V18),"",'F1'!V18)</f>
        <v/>
      </c>
      <c r="M17" s="196" t="str">
        <f t="shared" ref="M17:M22" si="0">IF(AND(ISNUMBER(H17),ISNUMBER(K17)),IF(OR(ROUND(H17,0)&lt;&gt;ROUND(K17,0),I17&lt;&gt;L17),"Check","OK"),IF(OR(AND(H17&lt;&gt;K17,I17&lt;&gt;"Z",L17&lt;&gt;"Z"),I17&lt;&gt;L17),"Check","OK"))</f>
        <v>OK</v>
      </c>
      <c r="N17" s="53"/>
      <c r="O17" s="197"/>
    </row>
    <row r="18" spans="1:15">
      <c r="A18" s="189" t="s">
        <v>860</v>
      </c>
      <c r="B18" s="190" t="s">
        <v>564</v>
      </c>
      <c r="C18" s="191" t="s">
        <v>346</v>
      </c>
      <c r="D18" s="192" t="s">
        <v>466</v>
      </c>
      <c r="E18" s="193" t="s">
        <v>433</v>
      </c>
      <c r="F18" s="194" t="s">
        <v>346</v>
      </c>
      <c r="G18" s="192" t="s">
        <v>457</v>
      </c>
      <c r="H18" s="195" t="str">
        <f>IF(AND(ISBLANK('F1'!U13),$I$18&lt;&gt;"Z"),"",'F1'!U13)</f>
        <v/>
      </c>
      <c r="I18" s="195" t="str">
        <f>IF(ISBLANK('F1'!V13),"",'F1'!V13)</f>
        <v/>
      </c>
      <c r="J18" s="193" t="s">
        <v>433</v>
      </c>
      <c r="K18" s="195" t="str">
        <f>IF(AND(ISBLANK('F1'!U26),$L$18&lt;&gt;"Z"),"",'F1'!U26)</f>
        <v/>
      </c>
      <c r="L18" s="195" t="str">
        <f>IF(ISBLANK('F1'!V26),"",'F1'!V26)</f>
        <v/>
      </c>
      <c r="M18" s="196" t="str">
        <f t="shared" si="0"/>
        <v>OK</v>
      </c>
      <c r="N18" s="53"/>
    </row>
    <row r="19" spans="1:15">
      <c r="A19" s="189" t="s">
        <v>860</v>
      </c>
      <c r="B19" s="190" t="s">
        <v>565</v>
      </c>
      <c r="C19" s="191" t="s">
        <v>346</v>
      </c>
      <c r="D19" s="192" t="s">
        <v>466</v>
      </c>
      <c r="E19" s="193" t="s">
        <v>433</v>
      </c>
      <c r="F19" s="194" t="s">
        <v>346</v>
      </c>
      <c r="G19" s="192" t="s">
        <v>458</v>
      </c>
      <c r="H19" s="195" t="str">
        <f>IF(AND(ISBLANK('F1'!U13),$I$19&lt;&gt;"Z"),"",'F1'!U13)</f>
        <v/>
      </c>
      <c r="I19" s="195" t="str">
        <f>IF(ISBLANK('F1'!V13),"",'F1'!V13)</f>
        <v/>
      </c>
      <c r="J19" s="193" t="s">
        <v>433</v>
      </c>
      <c r="K19" s="195" t="str">
        <f>IF(AND(ISBLANK('F1'!U31),$L$19&lt;&gt;"Z"),"",'F1'!U31)</f>
        <v/>
      </c>
      <c r="L19" s="195" t="str">
        <f>IF(ISBLANK('F1'!V31),"",'F1'!V31)</f>
        <v/>
      </c>
      <c r="M19" s="196" t="str">
        <f t="shared" si="0"/>
        <v>OK</v>
      </c>
      <c r="N19" s="53"/>
    </row>
    <row r="20" spans="1:15">
      <c r="A20" s="189" t="s">
        <v>860</v>
      </c>
      <c r="B20" s="190" t="s">
        <v>566</v>
      </c>
      <c r="C20" s="191" t="s">
        <v>346</v>
      </c>
      <c r="D20" s="192" t="s">
        <v>567</v>
      </c>
      <c r="E20" s="193" t="s">
        <v>433</v>
      </c>
      <c r="F20" s="194" t="s">
        <v>346</v>
      </c>
      <c r="G20" s="192" t="s">
        <v>568</v>
      </c>
      <c r="H20" s="195" t="str">
        <f>IF(AND(ISBLANK('F1'!X13),$I$20&lt;&gt;"Z"),"",'F1'!X13)</f>
        <v/>
      </c>
      <c r="I20" s="195" t="str">
        <f>IF(ISBLANK('F1'!Y13),"",'F1'!Y13)</f>
        <v/>
      </c>
      <c r="J20" s="193" t="s">
        <v>433</v>
      </c>
      <c r="K20" s="195" t="str">
        <f>IF(AND(ISBLANK('F1'!X18),$L$20&lt;&gt;"Z"),"",'F1'!X18)</f>
        <v/>
      </c>
      <c r="L20" s="195" t="str">
        <f>IF(ISBLANK('F1'!Y18),"",'F1'!Y18)</f>
        <v/>
      </c>
      <c r="M20" s="196" t="str">
        <f t="shared" si="0"/>
        <v>OK</v>
      </c>
      <c r="N20" s="53"/>
    </row>
    <row r="21" spans="1:15">
      <c r="A21" s="189" t="s">
        <v>860</v>
      </c>
      <c r="B21" s="190" t="s">
        <v>569</v>
      </c>
      <c r="C21" s="191" t="s">
        <v>346</v>
      </c>
      <c r="D21" s="192" t="s">
        <v>567</v>
      </c>
      <c r="E21" s="193" t="s">
        <v>433</v>
      </c>
      <c r="F21" s="194" t="s">
        <v>346</v>
      </c>
      <c r="G21" s="192" t="s">
        <v>570</v>
      </c>
      <c r="H21" s="195" t="str">
        <f>IF(AND(ISBLANK('F1'!X13),$I$21&lt;&gt;"Z"),"",'F1'!X13)</f>
        <v/>
      </c>
      <c r="I21" s="195" t="str">
        <f>IF(ISBLANK('F1'!Y13),"",'F1'!Y13)</f>
        <v/>
      </c>
      <c r="J21" s="193" t="s">
        <v>433</v>
      </c>
      <c r="K21" s="195" t="str">
        <f>IF(AND(ISBLANK('F1'!X26),$L$21&lt;&gt;"Z"),"",'F1'!X26)</f>
        <v/>
      </c>
      <c r="L21" s="195" t="str">
        <f>IF(ISBLANK('F1'!Y26),"",'F1'!Y26)</f>
        <v/>
      </c>
      <c r="M21" s="196" t="str">
        <f t="shared" si="0"/>
        <v>OK</v>
      </c>
      <c r="N21" s="53"/>
    </row>
    <row r="22" spans="1:15">
      <c r="A22" s="189" t="s">
        <v>860</v>
      </c>
      <c r="B22" s="190" t="s">
        <v>571</v>
      </c>
      <c r="C22" s="191" t="s">
        <v>346</v>
      </c>
      <c r="D22" s="192" t="s">
        <v>567</v>
      </c>
      <c r="E22" s="193" t="s">
        <v>433</v>
      </c>
      <c r="F22" s="194" t="s">
        <v>346</v>
      </c>
      <c r="G22" s="192" t="s">
        <v>572</v>
      </c>
      <c r="H22" s="195" t="str">
        <f>IF(AND(ISBLANK('F1'!X13),$I$22&lt;&gt;"Z"),"",'F1'!X13)</f>
        <v/>
      </c>
      <c r="I22" s="195" t="str">
        <f>IF(ISBLANK('F1'!Y13),"",'F1'!Y13)</f>
        <v/>
      </c>
      <c r="J22" s="193" t="s">
        <v>433</v>
      </c>
      <c r="K22" s="195" t="str">
        <f>IF(AND(ISBLANK('F1'!X31),$L$22&lt;&gt;"Z"),"",'F1'!X31)</f>
        <v/>
      </c>
      <c r="L22" s="195" t="str">
        <f>IF(ISBLANK('F1'!Y31),"",'F1'!Y31)</f>
        <v/>
      </c>
      <c r="M22" s="196" t="str">
        <f t="shared" si="0"/>
        <v>OK</v>
      </c>
      <c r="N22" s="53"/>
    </row>
    <row r="23" spans="1:15">
      <c r="A23" s="189" t="s">
        <v>861</v>
      </c>
      <c r="B23" s="190" t="s">
        <v>459</v>
      </c>
      <c r="C23" s="191" t="s">
        <v>360</v>
      </c>
      <c r="D23" s="192" t="s">
        <v>460</v>
      </c>
      <c r="E23" s="193" t="s">
        <v>434</v>
      </c>
      <c r="F23" s="194" t="s">
        <v>360</v>
      </c>
      <c r="G23" s="192" t="s">
        <v>446</v>
      </c>
      <c r="H23" s="195" t="str">
        <f>IF(AND(ISBLANK('F2'!U10),$I$17&lt;&gt;"Z"),"",'F2'!U10)</f>
        <v/>
      </c>
      <c r="I23" s="195" t="str">
        <f>IF(ISBLANK('F2'!V10),"",'F2'!V10)</f>
        <v/>
      </c>
      <c r="J23" s="193" t="s">
        <v>434</v>
      </c>
      <c r="K23" s="195" t="str">
        <f>IF(AND(ISBLANK('F2'!U9),$L$17&lt;&gt;"Z"),"",'F2'!U9)</f>
        <v/>
      </c>
      <c r="L23" s="195" t="str">
        <f>IF(ISBLANK('F2'!V9),"",'F2'!V9)</f>
        <v/>
      </c>
      <c r="M23" s="196" t="str">
        <f t="shared" ref="M23:M55" si="1">IF(OR(AND(I23="M",AND(L23&lt;&gt;"M",L23&lt;&gt;"X")),AND(I23="X",AND(L23&lt;&gt;"M",L23&lt;&gt;"X",L23&lt;&gt;"W",NOT(AND(AND(ISNUMBER(K23),K23&gt;0),L23="")))),AND(H23=0,ISNUMBER(H23),I23="",L23="Z"),AND(K23="",L23="",AND(OR(ISNUMBER(H23),I23="Z"),OR(AND(H23=0,I23=""),H23=0,H23=""))),AND(OR(L23="",L23="Z"),OR(AND(I23="",H23&lt;&gt;""),I23="W"),OR(NOT(ISNUMBER(K23)),AND(ISNUMBER(H23),K23&lt;H23))),AND(OR(I23="",I23="W"),OR(L23="",L23="W"),AND(ISNUMBER(H23),K23&lt;H23))),"Check","OK")</f>
        <v>OK</v>
      </c>
      <c r="N23" s="53"/>
    </row>
    <row r="24" spans="1:15">
      <c r="A24" s="189" t="s">
        <v>861</v>
      </c>
      <c r="B24" s="190" t="s">
        <v>461</v>
      </c>
      <c r="C24" s="191" t="s">
        <v>360</v>
      </c>
      <c r="D24" s="192" t="s">
        <v>462</v>
      </c>
      <c r="E24" s="193" t="s">
        <v>434</v>
      </c>
      <c r="F24" s="194" t="s">
        <v>360</v>
      </c>
      <c r="G24" s="192" t="s">
        <v>460</v>
      </c>
      <c r="H24" s="195" t="str">
        <f>IF(AND(ISBLANK('F2'!U11),$I$24&lt;&gt;"Z"),"",'F2'!U11)</f>
        <v/>
      </c>
      <c r="I24" s="195" t="str">
        <f>IF(ISBLANK('F2'!V11),"",'F2'!V11)</f>
        <v/>
      </c>
      <c r="J24" s="193" t="s">
        <v>434</v>
      </c>
      <c r="K24" s="195" t="str">
        <f>IF(AND(ISBLANK('F2'!U10),$L$24&lt;&gt;"Z"),"",'F2'!U10)</f>
        <v/>
      </c>
      <c r="L24" s="195" t="str">
        <f>IF(ISBLANK('F2'!V10),"",'F2'!V10)</f>
        <v/>
      </c>
      <c r="M24" s="196" t="str">
        <f t="shared" si="1"/>
        <v>OK</v>
      </c>
      <c r="N24" s="53"/>
    </row>
    <row r="25" spans="1:15" ht="15" customHeight="1">
      <c r="A25" s="189" t="s">
        <v>861</v>
      </c>
      <c r="B25" s="190" t="s">
        <v>463</v>
      </c>
      <c r="C25" s="191" t="s">
        <v>360</v>
      </c>
      <c r="D25" s="192" t="s">
        <v>464</v>
      </c>
      <c r="E25" s="193" t="s">
        <v>434</v>
      </c>
      <c r="F25" s="194" t="s">
        <v>360</v>
      </c>
      <c r="G25" s="192" t="s">
        <v>462</v>
      </c>
      <c r="H25" s="195" t="str">
        <f>IF(AND(ISBLANK('F2'!U12),$I$25&lt;&gt;"Z"),"",'F2'!U12)</f>
        <v/>
      </c>
      <c r="I25" s="195" t="str">
        <f>IF(ISBLANK('F2'!V12),"",'F2'!V12)</f>
        <v/>
      </c>
      <c r="J25" s="193" t="s">
        <v>434</v>
      </c>
      <c r="K25" s="195" t="str">
        <f>IF(AND(ISBLANK('F2'!U11),$L$25&lt;&gt;"Z"),"",'F2'!U11)</f>
        <v/>
      </c>
      <c r="L25" s="195" t="str">
        <f>IF(ISBLANK('F2'!V11),"",'F2'!V11)</f>
        <v/>
      </c>
      <c r="M25" s="196" t="str">
        <f t="shared" si="1"/>
        <v>OK</v>
      </c>
      <c r="N25" s="53"/>
    </row>
    <row r="26" spans="1:15" ht="15" customHeight="1">
      <c r="A26" s="189" t="s">
        <v>861</v>
      </c>
      <c r="B26" s="190" t="s">
        <v>465</v>
      </c>
      <c r="C26" s="191" t="s">
        <v>360</v>
      </c>
      <c r="D26" s="192" t="s">
        <v>466</v>
      </c>
      <c r="E26" s="193" t="s">
        <v>434</v>
      </c>
      <c r="F26" s="194" t="s">
        <v>360</v>
      </c>
      <c r="G26" s="192" t="s">
        <v>464</v>
      </c>
      <c r="H26" s="195" t="str">
        <f>IF(AND(ISBLANK('F2'!U13),$I$26&lt;&gt;"Z"),"",'F2'!U13)</f>
        <v/>
      </c>
      <c r="I26" s="195" t="str">
        <f>IF(ISBLANK('F2'!V13),"",'F2'!V13)</f>
        <v/>
      </c>
      <c r="J26" s="193" t="s">
        <v>434</v>
      </c>
      <c r="K26" s="195" t="str">
        <f>IF(AND(ISBLANK('F2'!U12),$L$26&lt;&gt;"Z"),"",'F2'!U12)</f>
        <v/>
      </c>
      <c r="L26" s="195" t="str">
        <f>IF(ISBLANK('F2'!V12),"",'F2'!V12)</f>
        <v/>
      </c>
      <c r="M26" s="196" t="str">
        <f t="shared" si="1"/>
        <v>OK</v>
      </c>
      <c r="N26" s="53"/>
    </row>
    <row r="27" spans="1:15" ht="15" customHeight="1">
      <c r="A27" s="189" t="s">
        <v>861</v>
      </c>
      <c r="B27" s="190" t="s">
        <v>467</v>
      </c>
      <c r="C27" s="191" t="s">
        <v>360</v>
      </c>
      <c r="D27" s="192" t="s">
        <v>468</v>
      </c>
      <c r="E27" s="193" t="s">
        <v>434</v>
      </c>
      <c r="F27" s="194" t="s">
        <v>360</v>
      </c>
      <c r="G27" s="192" t="s">
        <v>469</v>
      </c>
      <c r="H27" s="195" t="str">
        <f>IF(AND(ISBLANK('F2'!U16),$I$27&lt;&gt;"Z"),"",'F2'!U16)</f>
        <v/>
      </c>
      <c r="I27" s="195" t="str">
        <f>IF(ISBLANK('F2'!V16),"",'F2'!V16)</f>
        <v/>
      </c>
      <c r="J27" s="193" t="s">
        <v>434</v>
      </c>
      <c r="K27" s="195" t="str">
        <f>IF(AND(ISBLANK('F2'!U15),$L$27&lt;&gt;"Z"),"",'F2'!U15)</f>
        <v/>
      </c>
      <c r="L27" s="195" t="str">
        <f>IF(ISBLANK('F2'!V15),"",'F2'!V15)</f>
        <v/>
      </c>
      <c r="M27" s="196" t="str">
        <f t="shared" si="1"/>
        <v>OK</v>
      </c>
      <c r="N27" s="53"/>
    </row>
    <row r="28" spans="1:15" ht="15" customHeight="1">
      <c r="A28" s="189" t="s">
        <v>861</v>
      </c>
      <c r="B28" s="190" t="s">
        <v>470</v>
      </c>
      <c r="C28" s="191" t="s">
        <v>360</v>
      </c>
      <c r="D28" s="192" t="s">
        <v>471</v>
      </c>
      <c r="E28" s="193" t="s">
        <v>434</v>
      </c>
      <c r="F28" s="194" t="s">
        <v>360</v>
      </c>
      <c r="G28" s="192" t="s">
        <v>468</v>
      </c>
      <c r="H28" s="195" t="str">
        <f>IF(AND(ISBLANK('F2'!U17),$I$28&lt;&gt;"Z"),"",'F2'!U17)</f>
        <v/>
      </c>
      <c r="I28" s="195" t="str">
        <f>IF(ISBLANK('F2'!V17),"",'F2'!V17)</f>
        <v/>
      </c>
      <c r="J28" s="193" t="s">
        <v>434</v>
      </c>
      <c r="K28" s="195" t="str">
        <f>IF(AND(ISBLANK('F2'!U16),$L$28&lt;&gt;"Z"),"",'F2'!U16)</f>
        <v/>
      </c>
      <c r="L28" s="195" t="str">
        <f>IF(ISBLANK('F2'!V16),"",'F2'!V16)</f>
        <v/>
      </c>
      <c r="M28" s="196" t="str">
        <f t="shared" si="1"/>
        <v>OK</v>
      </c>
      <c r="N28" s="53"/>
    </row>
    <row r="29" spans="1:15" ht="15" customHeight="1">
      <c r="A29" s="189" t="s">
        <v>861</v>
      </c>
      <c r="B29" s="190" t="s">
        <v>472</v>
      </c>
      <c r="C29" s="191" t="s">
        <v>360</v>
      </c>
      <c r="D29" s="192" t="s">
        <v>456</v>
      </c>
      <c r="E29" s="193" t="s">
        <v>434</v>
      </c>
      <c r="F29" s="194" t="s">
        <v>360</v>
      </c>
      <c r="G29" s="192" t="s">
        <v>471</v>
      </c>
      <c r="H29" s="195" t="str">
        <f>IF(AND(ISBLANK('F2'!U18),$I$29&lt;&gt;"Z"),"",'F2'!U18)</f>
        <v/>
      </c>
      <c r="I29" s="195" t="str">
        <f>IF(ISBLANK('F2'!V18),"",'F2'!V18)</f>
        <v/>
      </c>
      <c r="J29" s="193" t="s">
        <v>434</v>
      </c>
      <c r="K29" s="195" t="str">
        <f>IF(AND(ISBLANK('F2'!U17),$L$29&lt;&gt;"Z"),"",'F2'!U17)</f>
        <v/>
      </c>
      <c r="L29" s="195" t="str">
        <f>IF(ISBLANK('F2'!V17),"",'F2'!V17)</f>
        <v/>
      </c>
      <c r="M29" s="196" t="str">
        <f t="shared" si="1"/>
        <v>OK</v>
      </c>
      <c r="N29" s="53"/>
    </row>
    <row r="30" spans="1:15" ht="15" customHeight="1">
      <c r="A30" s="189" t="s">
        <v>861</v>
      </c>
      <c r="B30" s="190" t="s">
        <v>473</v>
      </c>
      <c r="C30" s="191" t="s">
        <v>360</v>
      </c>
      <c r="D30" s="192" t="s">
        <v>474</v>
      </c>
      <c r="E30" s="193" t="s">
        <v>434</v>
      </c>
      <c r="F30" s="194" t="s">
        <v>360</v>
      </c>
      <c r="G30" s="192" t="s">
        <v>456</v>
      </c>
      <c r="H30" s="195" t="str">
        <f>IF(AND(ISBLANK('F2'!U19),$I$30&lt;&gt;"Z"),"",'F2'!U19)</f>
        <v/>
      </c>
      <c r="I30" s="195" t="str">
        <f>IF(ISBLANK('F2'!V19),"",'F2'!V19)</f>
        <v/>
      </c>
      <c r="J30" s="193" t="s">
        <v>434</v>
      </c>
      <c r="K30" s="195" t="str">
        <f>IF(AND(ISBLANK('F2'!U18),$L$30&lt;&gt;"Z"),"",'F2'!U18)</f>
        <v/>
      </c>
      <c r="L30" s="195" t="str">
        <f>IF(ISBLANK('F2'!V18),"",'F2'!V18)</f>
        <v/>
      </c>
      <c r="M30" s="196" t="str">
        <f t="shared" si="1"/>
        <v>OK</v>
      </c>
      <c r="N30" s="53"/>
    </row>
    <row r="31" spans="1:15" ht="15" customHeight="1">
      <c r="A31" s="189" t="s">
        <v>861</v>
      </c>
      <c r="B31" s="190" t="s">
        <v>475</v>
      </c>
      <c r="C31" s="191" t="s">
        <v>367</v>
      </c>
      <c r="D31" s="192" t="s">
        <v>460</v>
      </c>
      <c r="E31" s="193" t="s">
        <v>434</v>
      </c>
      <c r="F31" s="194" t="s">
        <v>367</v>
      </c>
      <c r="G31" s="192" t="s">
        <v>446</v>
      </c>
      <c r="H31" s="195" t="str">
        <f>IF(AND(ISBLANK('F3'!U10),$I$31&lt;&gt;"Z"),"",'F3'!U10)</f>
        <v/>
      </c>
      <c r="I31" s="195" t="str">
        <f>IF(ISBLANK('F3'!V10),"",'F3'!V10)</f>
        <v/>
      </c>
      <c r="J31" s="193" t="s">
        <v>434</v>
      </c>
      <c r="K31" s="195" t="str">
        <f>IF(AND(ISBLANK('F3'!U9),$L$31&lt;&gt;"Z"),"",'F3'!U9)</f>
        <v/>
      </c>
      <c r="L31" s="195" t="str">
        <f>IF(ISBLANK('F3'!V9),"",'F3'!V9)</f>
        <v/>
      </c>
      <c r="M31" s="196" t="str">
        <f t="shared" si="1"/>
        <v>OK</v>
      </c>
      <c r="N31" s="53"/>
    </row>
    <row r="32" spans="1:15" ht="15" customHeight="1">
      <c r="A32" s="189" t="s">
        <v>861</v>
      </c>
      <c r="B32" s="190" t="s">
        <v>476</v>
      </c>
      <c r="C32" s="191" t="s">
        <v>367</v>
      </c>
      <c r="D32" s="192" t="s">
        <v>462</v>
      </c>
      <c r="E32" s="193" t="s">
        <v>434</v>
      </c>
      <c r="F32" s="194" t="s">
        <v>367</v>
      </c>
      <c r="G32" s="192" t="s">
        <v>460</v>
      </c>
      <c r="H32" s="195" t="str">
        <f>IF(AND(ISBLANK('F3'!U11),$I$32&lt;&gt;"Z"),"",'F3'!U11)</f>
        <v/>
      </c>
      <c r="I32" s="195" t="str">
        <f>IF(ISBLANK('F3'!V11),"",'F3'!V11)</f>
        <v/>
      </c>
      <c r="J32" s="193" t="s">
        <v>434</v>
      </c>
      <c r="K32" s="195" t="str">
        <f>IF(AND(ISBLANK('F3'!U10),$L$32&lt;&gt;"Z"),"",'F3'!U10)</f>
        <v/>
      </c>
      <c r="L32" s="195" t="str">
        <f>IF(ISBLANK('F3'!V10),"",'F3'!V10)</f>
        <v/>
      </c>
      <c r="M32" s="196" t="str">
        <f t="shared" si="1"/>
        <v>OK</v>
      </c>
      <c r="N32" s="53"/>
    </row>
    <row r="33" spans="1:14" ht="15" customHeight="1">
      <c r="A33" s="189" t="s">
        <v>861</v>
      </c>
      <c r="B33" s="190" t="s">
        <v>477</v>
      </c>
      <c r="C33" s="191" t="s">
        <v>367</v>
      </c>
      <c r="D33" s="192" t="s">
        <v>464</v>
      </c>
      <c r="E33" s="193" t="s">
        <v>434</v>
      </c>
      <c r="F33" s="194" t="s">
        <v>367</v>
      </c>
      <c r="G33" s="192" t="s">
        <v>462</v>
      </c>
      <c r="H33" s="195" t="str">
        <f>IF(AND(ISBLANK('F3'!U12),$I$33&lt;&gt;"Z"),"",'F3'!U12)</f>
        <v/>
      </c>
      <c r="I33" s="195" t="str">
        <f>IF(ISBLANK('F3'!V12),"",'F3'!V12)</f>
        <v/>
      </c>
      <c r="J33" s="193" t="s">
        <v>434</v>
      </c>
      <c r="K33" s="195" t="str">
        <f>IF(AND(ISBLANK('F3'!U11),$L$33&lt;&gt;"Z"),"",'F3'!U11)</f>
        <v/>
      </c>
      <c r="L33" s="195" t="str">
        <f>IF(ISBLANK('F3'!V11),"",'F3'!V11)</f>
        <v/>
      </c>
      <c r="M33" s="196" t="str">
        <f t="shared" si="1"/>
        <v>OK</v>
      </c>
      <c r="N33" s="53"/>
    </row>
    <row r="34" spans="1:14" ht="15" customHeight="1">
      <c r="A34" s="189" t="s">
        <v>861</v>
      </c>
      <c r="B34" s="190" t="s">
        <v>478</v>
      </c>
      <c r="C34" s="191" t="s">
        <v>367</v>
      </c>
      <c r="D34" s="192" t="s">
        <v>466</v>
      </c>
      <c r="E34" s="193" t="s">
        <v>434</v>
      </c>
      <c r="F34" s="194" t="s">
        <v>367</v>
      </c>
      <c r="G34" s="192" t="s">
        <v>464</v>
      </c>
      <c r="H34" s="195" t="str">
        <f>IF(AND(ISBLANK('F3'!U13),$I$34&lt;&gt;"Z"),"",'F3'!U13)</f>
        <v/>
      </c>
      <c r="I34" s="195" t="str">
        <f>IF(ISBLANK('F3'!V13),"",'F3'!V13)</f>
        <v/>
      </c>
      <c r="J34" s="193" t="s">
        <v>434</v>
      </c>
      <c r="K34" s="195" t="str">
        <f>IF(AND(ISBLANK('F3'!U12),$L$34&lt;&gt;"Z"),"",'F3'!U12)</f>
        <v/>
      </c>
      <c r="L34" s="195" t="str">
        <f>IF(ISBLANK('F3'!V12),"",'F3'!V12)</f>
        <v/>
      </c>
      <c r="M34" s="196" t="str">
        <f t="shared" si="1"/>
        <v>OK</v>
      </c>
      <c r="N34" s="53"/>
    </row>
    <row r="35" spans="1:14" ht="15" customHeight="1">
      <c r="A35" s="189" t="s">
        <v>861</v>
      </c>
      <c r="B35" s="190" t="s">
        <v>479</v>
      </c>
      <c r="C35" s="191" t="s">
        <v>367</v>
      </c>
      <c r="D35" s="192" t="s">
        <v>468</v>
      </c>
      <c r="E35" s="193" t="s">
        <v>434</v>
      </c>
      <c r="F35" s="194" t="s">
        <v>367</v>
      </c>
      <c r="G35" s="192" t="s">
        <v>469</v>
      </c>
      <c r="H35" s="195" t="str">
        <f>IF(AND(ISBLANK('F3'!U16),$I$35&lt;&gt;"Z"),"",'F3'!U16)</f>
        <v/>
      </c>
      <c r="I35" s="195" t="str">
        <f>IF(ISBLANK('F3'!V16),"",'F3'!V16)</f>
        <v/>
      </c>
      <c r="J35" s="193" t="s">
        <v>434</v>
      </c>
      <c r="K35" s="195" t="str">
        <f>IF(AND(ISBLANK('F3'!U15),$L$35&lt;&gt;"Z"),"",'F3'!U15)</f>
        <v/>
      </c>
      <c r="L35" s="195" t="str">
        <f>IF(ISBLANK('F3'!V15),"",'F3'!V15)</f>
        <v/>
      </c>
      <c r="M35" s="196" t="str">
        <f t="shared" si="1"/>
        <v>OK</v>
      </c>
      <c r="N35" s="53"/>
    </row>
    <row r="36" spans="1:14" ht="15" customHeight="1">
      <c r="A36" s="189" t="s">
        <v>861</v>
      </c>
      <c r="B36" s="190" t="s">
        <v>480</v>
      </c>
      <c r="C36" s="191" t="s">
        <v>367</v>
      </c>
      <c r="D36" s="192" t="s">
        <v>471</v>
      </c>
      <c r="E36" s="193" t="s">
        <v>434</v>
      </c>
      <c r="F36" s="194" t="s">
        <v>367</v>
      </c>
      <c r="G36" s="192" t="s">
        <v>468</v>
      </c>
      <c r="H36" s="195" t="str">
        <f>IF(AND(ISBLANK('F3'!U17),$I$36&lt;&gt;"Z"),"",'F3'!U17)</f>
        <v/>
      </c>
      <c r="I36" s="195" t="str">
        <f>IF(ISBLANK('F3'!V17),"",'F3'!V17)</f>
        <v/>
      </c>
      <c r="J36" s="193" t="s">
        <v>434</v>
      </c>
      <c r="K36" s="195" t="str">
        <f>IF(AND(ISBLANK('F3'!U16),$L$36&lt;&gt;"Z"),"",'F3'!U16)</f>
        <v/>
      </c>
      <c r="L36" s="195" t="str">
        <f>IF(ISBLANK('F3'!V16),"",'F3'!V16)</f>
        <v/>
      </c>
      <c r="M36" s="196" t="str">
        <f t="shared" si="1"/>
        <v>OK</v>
      </c>
      <c r="N36" s="53"/>
    </row>
    <row r="37" spans="1:14" ht="15" customHeight="1">
      <c r="A37" s="189" t="s">
        <v>861</v>
      </c>
      <c r="B37" s="190" t="s">
        <v>481</v>
      </c>
      <c r="C37" s="191" t="s">
        <v>367</v>
      </c>
      <c r="D37" s="192" t="s">
        <v>456</v>
      </c>
      <c r="E37" s="193" t="s">
        <v>434</v>
      </c>
      <c r="F37" s="194" t="s">
        <v>367</v>
      </c>
      <c r="G37" s="192" t="s">
        <v>471</v>
      </c>
      <c r="H37" s="195" t="str">
        <f>IF(AND(ISBLANK('F3'!U18),$I$37&lt;&gt;"Z"),"",'F3'!U18)</f>
        <v/>
      </c>
      <c r="I37" s="195" t="str">
        <f>IF(ISBLANK('F3'!V18),"",'F3'!V18)</f>
        <v/>
      </c>
      <c r="J37" s="193" t="s">
        <v>434</v>
      </c>
      <c r="K37" s="195" t="str">
        <f>IF(AND(ISBLANK('F3'!U17),$L$37&lt;&gt;"Z"),"",'F3'!U17)</f>
        <v/>
      </c>
      <c r="L37" s="195" t="str">
        <f>IF(ISBLANK('F3'!V17),"",'F3'!V17)</f>
        <v/>
      </c>
      <c r="M37" s="196" t="str">
        <f t="shared" si="1"/>
        <v>OK</v>
      </c>
      <c r="N37" s="53"/>
    </row>
    <row r="38" spans="1:14" ht="15" customHeight="1">
      <c r="A38" s="189" t="s">
        <v>861</v>
      </c>
      <c r="B38" s="190" t="s">
        <v>482</v>
      </c>
      <c r="C38" s="191" t="s">
        <v>367</v>
      </c>
      <c r="D38" s="192" t="s">
        <v>474</v>
      </c>
      <c r="E38" s="193" t="s">
        <v>434</v>
      </c>
      <c r="F38" s="194" t="s">
        <v>367</v>
      </c>
      <c r="G38" s="192" t="s">
        <v>456</v>
      </c>
      <c r="H38" s="195" t="str">
        <f>IF(AND(ISBLANK('F3'!U19),$I$38&lt;&gt;"Z"),"",'F3'!U19)</f>
        <v/>
      </c>
      <c r="I38" s="195" t="str">
        <f>IF(ISBLANK('F3'!V19),"",'F3'!V19)</f>
        <v/>
      </c>
      <c r="J38" s="193" t="s">
        <v>434</v>
      </c>
      <c r="K38" s="195" t="str">
        <f>IF(AND(ISBLANK('F3'!U18),$L$38&lt;&gt;"Z"),"",'F3'!U18)</f>
        <v/>
      </c>
      <c r="L38" s="195" t="str">
        <f>IF(ISBLANK('F3'!V18),"",'F3'!V18)</f>
        <v/>
      </c>
      <c r="M38" s="196" t="str">
        <f t="shared" si="1"/>
        <v>OK</v>
      </c>
      <c r="N38" s="53"/>
    </row>
    <row r="39" spans="1:14" ht="15" customHeight="1">
      <c r="A39" s="189" t="s">
        <v>861</v>
      </c>
      <c r="B39" s="190" t="s">
        <v>483</v>
      </c>
      <c r="C39" s="191" t="s">
        <v>368</v>
      </c>
      <c r="D39" s="192" t="s">
        <v>460</v>
      </c>
      <c r="E39" s="193" t="s">
        <v>434</v>
      </c>
      <c r="F39" s="194" t="s">
        <v>368</v>
      </c>
      <c r="G39" s="192" t="s">
        <v>446</v>
      </c>
      <c r="H39" s="195" t="str">
        <f>IF(AND(ISBLANK('F4'!U10),$I$39&lt;&gt;"Z"),"",'F4'!U10)</f>
        <v/>
      </c>
      <c r="I39" s="195" t="str">
        <f>IF(ISBLANK('F4'!V10),"",'F4'!V10)</f>
        <v/>
      </c>
      <c r="J39" s="193" t="s">
        <v>434</v>
      </c>
      <c r="K39" s="195" t="str">
        <f>IF(AND(ISBLANK('F4'!U9),$L$39&lt;&gt;"Z"),"",'F4'!U9)</f>
        <v/>
      </c>
      <c r="L39" s="195" t="str">
        <f>IF(ISBLANK('F4'!V9),"",'F4'!V9)</f>
        <v/>
      </c>
      <c r="M39" s="196" t="str">
        <f t="shared" si="1"/>
        <v>OK</v>
      </c>
      <c r="N39" s="53"/>
    </row>
    <row r="40" spans="1:14" ht="15" customHeight="1">
      <c r="A40" s="189" t="s">
        <v>861</v>
      </c>
      <c r="B40" s="190" t="s">
        <v>484</v>
      </c>
      <c r="C40" s="191" t="s">
        <v>368</v>
      </c>
      <c r="D40" s="192" t="s">
        <v>462</v>
      </c>
      <c r="E40" s="193" t="s">
        <v>434</v>
      </c>
      <c r="F40" s="194" t="s">
        <v>368</v>
      </c>
      <c r="G40" s="192" t="s">
        <v>460</v>
      </c>
      <c r="H40" s="195" t="str">
        <f>IF(AND(ISBLANK('F4'!U11),$I$40&lt;&gt;"Z"),"",'F4'!U11)</f>
        <v/>
      </c>
      <c r="I40" s="195" t="str">
        <f>IF(ISBLANK('F4'!V11),"",'F4'!V11)</f>
        <v/>
      </c>
      <c r="J40" s="193" t="s">
        <v>434</v>
      </c>
      <c r="K40" s="195" t="str">
        <f>IF(AND(ISBLANK('F4'!U10),$L$40&lt;&gt;"Z"),"",'F4'!U10)</f>
        <v/>
      </c>
      <c r="L40" s="195" t="str">
        <f>IF(ISBLANK('F4'!V10),"",'F4'!V10)</f>
        <v/>
      </c>
      <c r="M40" s="196" t="str">
        <f t="shared" si="1"/>
        <v>OK</v>
      </c>
      <c r="N40" s="53"/>
    </row>
    <row r="41" spans="1:14" ht="15" customHeight="1">
      <c r="A41" s="189" t="s">
        <v>861</v>
      </c>
      <c r="B41" s="190" t="s">
        <v>485</v>
      </c>
      <c r="C41" s="191" t="s">
        <v>368</v>
      </c>
      <c r="D41" s="192" t="s">
        <v>464</v>
      </c>
      <c r="E41" s="193" t="s">
        <v>434</v>
      </c>
      <c r="F41" s="194" t="s">
        <v>368</v>
      </c>
      <c r="G41" s="192" t="s">
        <v>462</v>
      </c>
      <c r="H41" s="195" t="str">
        <f>IF(AND(ISBLANK('F4'!U12),$I$41&lt;&gt;"Z"),"",'F4'!U12)</f>
        <v/>
      </c>
      <c r="I41" s="195" t="str">
        <f>IF(ISBLANK('F4'!V12),"",'F4'!V12)</f>
        <v/>
      </c>
      <c r="J41" s="193" t="s">
        <v>434</v>
      </c>
      <c r="K41" s="195" t="str">
        <f>IF(AND(ISBLANK('F4'!U11),$L$41&lt;&gt;"Z"),"",'F4'!U11)</f>
        <v/>
      </c>
      <c r="L41" s="195" t="str">
        <f>IF(ISBLANK('F4'!V11),"",'F4'!V11)</f>
        <v/>
      </c>
      <c r="M41" s="196" t="str">
        <f t="shared" si="1"/>
        <v>OK</v>
      </c>
      <c r="N41" s="53"/>
    </row>
    <row r="42" spans="1:14" ht="15" customHeight="1">
      <c r="A42" s="189" t="s">
        <v>861</v>
      </c>
      <c r="B42" s="190" t="s">
        <v>486</v>
      </c>
      <c r="C42" s="191" t="s">
        <v>368</v>
      </c>
      <c r="D42" s="192" t="s">
        <v>466</v>
      </c>
      <c r="E42" s="193" t="s">
        <v>434</v>
      </c>
      <c r="F42" s="194" t="s">
        <v>368</v>
      </c>
      <c r="G42" s="192" t="s">
        <v>464</v>
      </c>
      <c r="H42" s="195" t="str">
        <f>IF(AND(ISBLANK('F4'!U13),$I$42&lt;&gt;"Z"),"",'F4'!U13)</f>
        <v/>
      </c>
      <c r="I42" s="195" t="str">
        <f>IF(ISBLANK('F4'!V13),"",'F4'!V13)</f>
        <v/>
      </c>
      <c r="J42" s="193" t="s">
        <v>434</v>
      </c>
      <c r="K42" s="195" t="str">
        <f>IF(AND(ISBLANK('F4'!U12),$L$42&lt;&gt;"Z"),"",'F4'!U12)</f>
        <v/>
      </c>
      <c r="L42" s="195" t="str">
        <f>IF(ISBLANK('F4'!V12),"",'F4'!V12)</f>
        <v/>
      </c>
      <c r="M42" s="196" t="str">
        <f t="shared" si="1"/>
        <v>OK</v>
      </c>
      <c r="N42" s="53"/>
    </row>
    <row r="43" spans="1:14" ht="15" customHeight="1">
      <c r="A43" s="189" t="s">
        <v>861</v>
      </c>
      <c r="B43" s="190" t="s">
        <v>487</v>
      </c>
      <c r="C43" s="191" t="s">
        <v>368</v>
      </c>
      <c r="D43" s="192" t="s">
        <v>488</v>
      </c>
      <c r="E43" s="193" t="s">
        <v>434</v>
      </c>
      <c r="F43" s="194" t="s">
        <v>368</v>
      </c>
      <c r="G43" s="192" t="s">
        <v>466</v>
      </c>
      <c r="H43" s="195" t="str">
        <f>IF(AND(ISBLANK('F4'!U14),$I$43&lt;&gt;"Z"),"",'F4'!U14)</f>
        <v/>
      </c>
      <c r="I43" s="195" t="str">
        <f>IF(ISBLANK('F4'!V14),"",'F4'!V14)</f>
        <v/>
      </c>
      <c r="J43" s="193" t="s">
        <v>434</v>
      </c>
      <c r="K43" s="195" t="str">
        <f>IF(AND(ISBLANK('F4'!U13),$L$43&lt;&gt;"Z"),"",'F4'!U13)</f>
        <v/>
      </c>
      <c r="L43" s="195" t="str">
        <f>IF(ISBLANK('F4'!V13),"",'F4'!V13)</f>
        <v/>
      </c>
      <c r="M43" s="196" t="str">
        <f t="shared" si="1"/>
        <v>OK</v>
      </c>
      <c r="N43" s="53"/>
    </row>
    <row r="44" spans="1:14" ht="15" customHeight="1">
      <c r="A44" s="189" t="s">
        <v>861</v>
      </c>
      <c r="B44" s="190" t="s">
        <v>489</v>
      </c>
      <c r="C44" s="191" t="s">
        <v>368</v>
      </c>
      <c r="D44" s="192" t="s">
        <v>469</v>
      </c>
      <c r="E44" s="193" t="s">
        <v>434</v>
      </c>
      <c r="F44" s="194" t="s">
        <v>368</v>
      </c>
      <c r="G44" s="192" t="s">
        <v>488</v>
      </c>
      <c r="H44" s="195" t="str">
        <f>IF(AND(ISBLANK('F4'!U15),$I$44&lt;&gt;"Z"),"",'F4'!U15)</f>
        <v/>
      </c>
      <c r="I44" s="195" t="str">
        <f>IF(ISBLANK('F4'!V15),"",'F4'!V15)</f>
        <v/>
      </c>
      <c r="J44" s="193" t="s">
        <v>434</v>
      </c>
      <c r="K44" s="195" t="str">
        <f>IF(AND(ISBLANK('F4'!U14),$L$44&lt;&gt;"Z"),"",'F4'!U14)</f>
        <v/>
      </c>
      <c r="L44" s="195" t="str">
        <f>IF(ISBLANK('F4'!V14),"",'F4'!V14)</f>
        <v/>
      </c>
      <c r="M44" s="196" t="str">
        <f t="shared" si="1"/>
        <v>OK</v>
      </c>
      <c r="N44" s="53"/>
    </row>
    <row r="45" spans="1:14" ht="15" customHeight="1">
      <c r="A45" s="189" t="s">
        <v>861</v>
      </c>
      <c r="B45" s="190" t="s">
        <v>490</v>
      </c>
      <c r="C45" s="191" t="s">
        <v>368</v>
      </c>
      <c r="D45" s="192" t="s">
        <v>468</v>
      </c>
      <c r="E45" s="193" t="s">
        <v>434</v>
      </c>
      <c r="F45" s="194" t="s">
        <v>368</v>
      </c>
      <c r="G45" s="192" t="s">
        <v>469</v>
      </c>
      <c r="H45" s="195" t="str">
        <f>IF(AND(ISBLANK('F4'!U16),$I$45&lt;&gt;"Z"),"",'F4'!U16)</f>
        <v/>
      </c>
      <c r="I45" s="195" t="str">
        <f>IF(ISBLANK('F4'!V16),"",'F4'!V16)</f>
        <v/>
      </c>
      <c r="J45" s="193" t="s">
        <v>434</v>
      </c>
      <c r="K45" s="195" t="str">
        <f>IF(AND(ISBLANK('F4'!U15),$L$45&lt;&gt;"Z"),"",'F4'!U15)</f>
        <v/>
      </c>
      <c r="L45" s="195" t="str">
        <f>IF(ISBLANK('F4'!V15),"",'F4'!V15)</f>
        <v/>
      </c>
      <c r="M45" s="196" t="str">
        <f t="shared" si="1"/>
        <v>OK</v>
      </c>
      <c r="N45" s="53"/>
    </row>
    <row r="46" spans="1:14" ht="15" customHeight="1">
      <c r="A46" s="189" t="s">
        <v>861</v>
      </c>
      <c r="B46" s="190" t="s">
        <v>491</v>
      </c>
      <c r="C46" s="191" t="s">
        <v>368</v>
      </c>
      <c r="D46" s="192" t="s">
        <v>471</v>
      </c>
      <c r="E46" s="193" t="s">
        <v>434</v>
      </c>
      <c r="F46" s="194" t="s">
        <v>368</v>
      </c>
      <c r="G46" s="192" t="s">
        <v>468</v>
      </c>
      <c r="H46" s="195" t="str">
        <f>IF(AND(ISBLANK('F4'!U17),$I$46&lt;&gt;"Z"),"",'F4'!U17)</f>
        <v/>
      </c>
      <c r="I46" s="195" t="str">
        <f>IF(ISBLANK('F4'!V17),"",'F4'!V17)</f>
        <v/>
      </c>
      <c r="J46" s="193" t="s">
        <v>434</v>
      </c>
      <c r="K46" s="195" t="str">
        <f>IF(AND(ISBLANK('F4'!U16),$L$46&lt;&gt;"Z"),"",'F4'!U16)</f>
        <v/>
      </c>
      <c r="L46" s="195" t="str">
        <f>IF(ISBLANK('F4'!V16),"",'F4'!V16)</f>
        <v/>
      </c>
      <c r="M46" s="196" t="str">
        <f t="shared" si="1"/>
        <v>OK</v>
      </c>
      <c r="N46" s="53"/>
    </row>
    <row r="47" spans="1:14" ht="15" customHeight="1">
      <c r="A47" s="189" t="s">
        <v>861</v>
      </c>
      <c r="B47" s="190" t="s">
        <v>492</v>
      </c>
      <c r="C47" s="191" t="s">
        <v>368</v>
      </c>
      <c r="D47" s="192" t="s">
        <v>456</v>
      </c>
      <c r="E47" s="193" t="s">
        <v>434</v>
      </c>
      <c r="F47" s="194" t="s">
        <v>368</v>
      </c>
      <c r="G47" s="192" t="s">
        <v>471</v>
      </c>
      <c r="H47" s="195" t="str">
        <f>IF(AND(ISBLANK('F4'!U18),$I$47&lt;&gt;"Z"),"",'F4'!U18)</f>
        <v/>
      </c>
      <c r="I47" s="195" t="str">
        <f>IF(ISBLANK('F4'!V18),"",'F4'!V18)</f>
        <v/>
      </c>
      <c r="J47" s="193" t="s">
        <v>434</v>
      </c>
      <c r="K47" s="195" t="str">
        <f>IF(AND(ISBLANK('F4'!U17),$L$47&lt;&gt;"Z"),"",'F4'!U17)</f>
        <v/>
      </c>
      <c r="L47" s="195" t="str">
        <f>IF(ISBLANK('F4'!V17),"",'F4'!V17)</f>
        <v/>
      </c>
      <c r="M47" s="196" t="str">
        <f t="shared" si="1"/>
        <v>OK</v>
      </c>
      <c r="N47" s="53"/>
    </row>
    <row r="48" spans="1:14" ht="15" customHeight="1">
      <c r="A48" s="189" t="s">
        <v>861</v>
      </c>
      <c r="B48" s="190" t="s">
        <v>493</v>
      </c>
      <c r="C48" s="191" t="s">
        <v>368</v>
      </c>
      <c r="D48" s="192" t="s">
        <v>494</v>
      </c>
      <c r="E48" s="193" t="s">
        <v>434</v>
      </c>
      <c r="F48" s="194" t="s">
        <v>368</v>
      </c>
      <c r="G48" s="192" t="s">
        <v>495</v>
      </c>
      <c r="H48" s="195" t="str">
        <f>IF(AND(ISBLANK('F4'!U21),$I$48&lt;&gt;"Z"),"",'F4'!U21)</f>
        <v/>
      </c>
      <c r="I48" s="195" t="str">
        <f>IF(ISBLANK('F4'!V21),"",'F4'!V21)</f>
        <v/>
      </c>
      <c r="J48" s="193" t="s">
        <v>434</v>
      </c>
      <c r="K48" s="195" t="str">
        <f>IF(AND(ISBLANK('F4'!U20),$L$48&lt;&gt;"Z"),"",'F4'!U20)</f>
        <v/>
      </c>
      <c r="L48" s="195" t="str">
        <f>IF(ISBLANK('F4'!V20),"",'F4'!V20)</f>
        <v/>
      </c>
      <c r="M48" s="196" t="str">
        <f t="shared" si="1"/>
        <v>OK</v>
      </c>
      <c r="N48" s="53"/>
    </row>
    <row r="49" spans="1:14" ht="15" customHeight="1">
      <c r="A49" s="189" t="s">
        <v>861</v>
      </c>
      <c r="B49" s="190" t="s">
        <v>496</v>
      </c>
      <c r="C49" s="191" t="s">
        <v>368</v>
      </c>
      <c r="D49" s="192" t="s">
        <v>497</v>
      </c>
      <c r="E49" s="193" t="s">
        <v>434</v>
      </c>
      <c r="F49" s="194" t="s">
        <v>368</v>
      </c>
      <c r="G49" s="192" t="s">
        <v>494</v>
      </c>
      <c r="H49" s="195" t="str">
        <f>IF(AND(ISBLANK('F4'!U22),$I$49&lt;&gt;"Z"),"",'F4'!U22)</f>
        <v/>
      </c>
      <c r="I49" s="195" t="str">
        <f>IF(ISBLANK('F4'!V22),"",'F4'!V22)</f>
        <v/>
      </c>
      <c r="J49" s="193" t="s">
        <v>434</v>
      </c>
      <c r="K49" s="195" t="str">
        <f>IF(AND(ISBLANK('F4'!U21),$L$49&lt;&gt;"Z"),"",'F4'!U21)</f>
        <v/>
      </c>
      <c r="L49" s="195" t="str">
        <f>IF(ISBLANK('F4'!V21),"",'F4'!V21)</f>
        <v/>
      </c>
      <c r="M49" s="196" t="str">
        <f t="shared" si="1"/>
        <v>OK</v>
      </c>
      <c r="N49" s="53"/>
    </row>
    <row r="50" spans="1:14" ht="15" customHeight="1">
      <c r="A50" s="189" t="s">
        <v>861</v>
      </c>
      <c r="B50" s="190" t="s">
        <v>1058</v>
      </c>
      <c r="C50" s="191" t="s">
        <v>368</v>
      </c>
      <c r="D50" s="192" t="s">
        <v>1060</v>
      </c>
      <c r="E50" s="193" t="s">
        <v>434</v>
      </c>
      <c r="F50" s="194" t="s">
        <v>368</v>
      </c>
      <c r="G50" s="192" t="s">
        <v>497</v>
      </c>
      <c r="H50" s="195" t="str">
        <f>IF(AND(ISBLANK('F4'!U23),$I$50&lt;&gt;"Z"),"",'F4'!U23)</f>
        <v/>
      </c>
      <c r="I50" s="195" t="str">
        <f>IF(ISBLANK('F4'!V23),"",'F4'!V23)</f>
        <v/>
      </c>
      <c r="J50" s="193" t="s">
        <v>434</v>
      </c>
      <c r="K50" s="195" t="str">
        <f>IF(AND(ISBLANK('F4'!U22),$L$50&lt;&gt;"Z"),"",'F4'!U22)</f>
        <v/>
      </c>
      <c r="L50" s="195" t="str">
        <f>IF(ISBLANK('F4'!V22),"",'F4'!V22)</f>
        <v/>
      </c>
      <c r="M50" s="196" t="str">
        <f t="shared" si="1"/>
        <v>OK</v>
      </c>
      <c r="N50" s="53"/>
    </row>
    <row r="51" spans="1:14" ht="15" customHeight="1">
      <c r="A51" s="189" t="s">
        <v>861</v>
      </c>
      <c r="B51" s="190" t="s">
        <v>1059</v>
      </c>
      <c r="C51" s="191" t="s">
        <v>368</v>
      </c>
      <c r="D51" s="192" t="s">
        <v>498</v>
      </c>
      <c r="E51" s="193" t="s">
        <v>434</v>
      </c>
      <c r="F51" s="194" t="s">
        <v>368</v>
      </c>
      <c r="G51" s="192" t="s">
        <v>1060</v>
      </c>
      <c r="H51" s="195" t="str">
        <f>IF(AND(ISBLANK('F4'!U24),$I$51&lt;&gt;"Z"),"",'F4'!U24)</f>
        <v/>
      </c>
      <c r="I51" s="195" t="str">
        <f>IF(ISBLANK('F4'!V24),"",'F4'!V24)</f>
        <v/>
      </c>
      <c r="J51" s="193" t="s">
        <v>434</v>
      </c>
      <c r="K51" s="195" t="str">
        <f>IF(AND(ISBLANK('F4'!U23),$L$51&lt;&gt;"Z"),"",'F4'!U23)</f>
        <v/>
      </c>
      <c r="L51" s="195" t="str">
        <f>IF(ISBLANK('F4'!V23),"",'F4'!V23)</f>
        <v/>
      </c>
      <c r="M51" s="196" t="str">
        <f t="shared" si="1"/>
        <v>OK</v>
      </c>
      <c r="N51" s="53"/>
    </row>
    <row r="52" spans="1:14" ht="15" customHeight="1">
      <c r="A52" s="189" t="s">
        <v>861</v>
      </c>
      <c r="B52" s="190" t="s">
        <v>499</v>
      </c>
      <c r="C52" s="191" t="s">
        <v>368</v>
      </c>
      <c r="D52" s="192" t="s">
        <v>500</v>
      </c>
      <c r="E52" s="193" t="s">
        <v>434</v>
      </c>
      <c r="F52" s="194" t="s">
        <v>368</v>
      </c>
      <c r="G52" s="192" t="s">
        <v>498</v>
      </c>
      <c r="H52" s="195" t="str">
        <f>IF(AND(ISBLANK('F4'!U25),$I$52&lt;&gt;"Z"),"",'F4'!U25)</f>
        <v/>
      </c>
      <c r="I52" s="195" t="str">
        <f>IF(ISBLANK('F4'!V25),"",'F4'!V25)</f>
        <v/>
      </c>
      <c r="J52" s="193" t="s">
        <v>434</v>
      </c>
      <c r="K52" s="195" t="str">
        <f>IF(AND(ISBLANK('F4'!U24),$L$52&lt;&gt;"Z"),"",'F4'!U24)</f>
        <v/>
      </c>
      <c r="L52" s="195" t="str">
        <f>IF(ISBLANK('F4'!V24),"",'F4'!V24)</f>
        <v/>
      </c>
      <c r="M52" s="196" t="str">
        <f t="shared" si="1"/>
        <v>OK</v>
      </c>
      <c r="N52" s="53"/>
    </row>
    <row r="53" spans="1:14" ht="15" customHeight="1">
      <c r="A53" s="189" t="s">
        <v>861</v>
      </c>
      <c r="B53" s="190" t="s">
        <v>501</v>
      </c>
      <c r="C53" s="191" t="s">
        <v>368</v>
      </c>
      <c r="D53" s="192" t="s">
        <v>457</v>
      </c>
      <c r="E53" s="193" t="s">
        <v>434</v>
      </c>
      <c r="F53" s="194" t="s">
        <v>368</v>
      </c>
      <c r="G53" s="192" t="s">
        <v>500</v>
      </c>
      <c r="H53" s="195" t="str">
        <f>IF(AND(ISBLANK('F4'!U26),$I$53&lt;&gt;"Z"),"",'F4'!U26)</f>
        <v/>
      </c>
      <c r="I53" s="195" t="str">
        <f>IF(ISBLANK('F4'!V26),"",'F4'!V26)</f>
        <v/>
      </c>
      <c r="J53" s="193" t="s">
        <v>434</v>
      </c>
      <c r="K53" s="195" t="str">
        <f>IF(AND(ISBLANK('F4'!U25),$L$53&lt;&gt;"Z"),"",'F4'!U25)</f>
        <v/>
      </c>
      <c r="L53" s="195" t="str">
        <f>IF(ISBLANK('F4'!V25),"",'F4'!V25)</f>
        <v/>
      </c>
      <c r="M53" s="196" t="str">
        <f t="shared" si="1"/>
        <v>OK</v>
      </c>
      <c r="N53" s="53"/>
    </row>
    <row r="54" spans="1:14" ht="15" customHeight="1">
      <c r="A54" s="189" t="s">
        <v>861</v>
      </c>
      <c r="B54" s="190" t="s">
        <v>502</v>
      </c>
      <c r="C54" s="191" t="s">
        <v>368</v>
      </c>
      <c r="D54" s="192" t="s">
        <v>503</v>
      </c>
      <c r="E54" s="193" t="s">
        <v>434</v>
      </c>
      <c r="F54" s="194" t="s">
        <v>368</v>
      </c>
      <c r="G54" s="192" t="s">
        <v>457</v>
      </c>
      <c r="H54" s="195" t="str">
        <f>IF(AND(ISBLANK('F4'!U27),$I$54&lt;&gt;"Z"),"",'F4'!U27)</f>
        <v/>
      </c>
      <c r="I54" s="195" t="str">
        <f>IF(ISBLANK('F4'!V27),"",'F4'!V27)</f>
        <v/>
      </c>
      <c r="J54" s="193" t="s">
        <v>434</v>
      </c>
      <c r="K54" s="195" t="str">
        <f>IF(AND(ISBLANK('F4'!U26),$L$54&lt;&gt;"Z"),"",'F4'!U26)</f>
        <v/>
      </c>
      <c r="L54" s="195" t="str">
        <f>IF(ISBLANK('F4'!V26),"",'F4'!V26)</f>
        <v/>
      </c>
      <c r="M54" s="196" t="str">
        <f t="shared" si="1"/>
        <v>OK</v>
      </c>
      <c r="N54" s="53"/>
    </row>
    <row r="55" spans="1:14" ht="15" customHeight="1">
      <c r="A55" s="189" t="s">
        <v>861</v>
      </c>
      <c r="B55" s="190" t="s">
        <v>504</v>
      </c>
      <c r="C55" s="191" t="s">
        <v>368</v>
      </c>
      <c r="D55" s="192" t="s">
        <v>505</v>
      </c>
      <c r="E55" s="193" t="s">
        <v>434</v>
      </c>
      <c r="F55" s="194" t="s">
        <v>368</v>
      </c>
      <c r="G55" s="192" t="s">
        <v>503</v>
      </c>
      <c r="H55" s="195" t="str">
        <f>IF(AND(ISBLANK('F4'!U28),$I$55&lt;&gt;"Z"),"",'F4'!U28)</f>
        <v/>
      </c>
      <c r="I55" s="195" t="str">
        <f>IF(ISBLANK('F4'!V28),"",'F4'!V28)</f>
        <v/>
      </c>
      <c r="J55" s="193" t="s">
        <v>434</v>
      </c>
      <c r="K55" s="195" t="str">
        <f>IF(AND(ISBLANK('F4'!U27),$L$55&lt;&gt;"Z"),"",'F4'!U27)</f>
        <v/>
      </c>
      <c r="L55" s="195" t="str">
        <f>IF(ISBLANK('F4'!V27),"",'F4'!V27)</f>
        <v/>
      </c>
      <c r="M55" s="196" t="str">
        <f t="shared" si="1"/>
        <v>OK</v>
      </c>
      <c r="N55" s="53"/>
    </row>
    <row r="56" spans="1:14" ht="15" customHeight="1">
      <c r="A56" s="189" t="s">
        <v>861</v>
      </c>
      <c r="B56" s="190" t="s">
        <v>506</v>
      </c>
      <c r="C56" s="191" t="s">
        <v>368</v>
      </c>
      <c r="D56" s="192" t="s">
        <v>507</v>
      </c>
      <c r="E56" s="193" t="s">
        <v>434</v>
      </c>
      <c r="F56" s="194" t="s">
        <v>368</v>
      </c>
      <c r="G56" s="192" t="s">
        <v>505</v>
      </c>
      <c r="H56" s="195" t="str">
        <f>IF(AND(ISBLANK('F4'!U29),$I$56&lt;&gt;"Z"),"",'F4'!U29)</f>
        <v/>
      </c>
      <c r="I56" s="195" t="str">
        <f>IF(ISBLANK('F4'!V29),"",'F4'!V29)</f>
        <v/>
      </c>
      <c r="J56" s="193" t="s">
        <v>434</v>
      </c>
      <c r="K56" s="195" t="str">
        <f>IF(AND(ISBLANK('F4'!U28),$L$56&lt;&gt;"Z"),"",'F4'!U28)</f>
        <v/>
      </c>
      <c r="L56" s="195" t="str">
        <f>IF(ISBLANK('F4'!V28),"",'F4'!V28)</f>
        <v/>
      </c>
      <c r="M56" s="196" t="str">
        <f t="shared" ref="M56:M87" si="2">IF(OR(AND(I56="M",AND(L56&lt;&gt;"M",L56&lt;&gt;"X")),AND(I56="X",AND(L56&lt;&gt;"M",L56&lt;&gt;"X",L56&lt;&gt;"W",NOT(AND(AND(ISNUMBER(K56),K56&gt;0),L56="")))),AND(H56=0,ISNUMBER(H56),I56="",L56="Z"),AND(K56="",L56="",AND(OR(ISNUMBER(H56),I56="Z"),OR(AND(H56=0,I56=""),H56=0,H56=""))),AND(OR(L56="",L56="Z"),OR(AND(I56="",H56&lt;&gt;""),I56="W"),OR(NOT(ISNUMBER(K56)),AND(ISNUMBER(H56),K56&lt;H56))),AND(OR(I56="",I56="W"),OR(L56="",L56="W"),AND(ISNUMBER(H56),K56&lt;H56))),"Check","OK")</f>
        <v>OK</v>
      </c>
      <c r="N56" s="53"/>
    </row>
    <row r="57" spans="1:14" ht="15" customHeight="1">
      <c r="A57" s="189" t="s">
        <v>861</v>
      </c>
      <c r="B57" s="190" t="s">
        <v>508</v>
      </c>
      <c r="C57" s="191" t="s">
        <v>377</v>
      </c>
      <c r="D57" s="192" t="s">
        <v>460</v>
      </c>
      <c r="E57" s="193" t="s">
        <v>434</v>
      </c>
      <c r="F57" s="194" t="s">
        <v>377</v>
      </c>
      <c r="G57" s="192" t="s">
        <v>446</v>
      </c>
      <c r="H57" s="195" t="str">
        <f>IF(AND(ISBLANK('F6'!U10),$I$57&lt;&gt;"Z"),"",'F6'!U10)</f>
        <v/>
      </c>
      <c r="I57" s="195" t="str">
        <f>IF(ISBLANK('F6'!V10),"",'F6'!V10)</f>
        <v/>
      </c>
      <c r="J57" s="193" t="s">
        <v>434</v>
      </c>
      <c r="K57" s="195" t="str">
        <f>IF(AND(ISBLANK('F6'!U9),$L$57&lt;&gt;"Z"),"",'F6'!U9)</f>
        <v/>
      </c>
      <c r="L57" s="195" t="str">
        <f>IF(ISBLANK('F6'!V9),"",'F6'!V9)</f>
        <v/>
      </c>
      <c r="M57" s="196" t="str">
        <f t="shared" si="2"/>
        <v>OK</v>
      </c>
      <c r="N57" s="53"/>
    </row>
    <row r="58" spans="1:14" ht="15" customHeight="1">
      <c r="A58" s="189" t="s">
        <v>861</v>
      </c>
      <c r="B58" s="190" t="s">
        <v>509</v>
      </c>
      <c r="C58" s="191" t="s">
        <v>377</v>
      </c>
      <c r="D58" s="192" t="s">
        <v>462</v>
      </c>
      <c r="E58" s="193" t="s">
        <v>434</v>
      </c>
      <c r="F58" s="194" t="s">
        <v>377</v>
      </c>
      <c r="G58" s="192" t="s">
        <v>460</v>
      </c>
      <c r="H58" s="195" t="str">
        <f>IF(AND(ISBLANK('F6'!U11),$I$58&lt;&gt;"Z"),"",'F6'!U11)</f>
        <v/>
      </c>
      <c r="I58" s="195" t="str">
        <f>IF(ISBLANK('F6'!V11),"",'F6'!V11)</f>
        <v/>
      </c>
      <c r="J58" s="193" t="s">
        <v>434</v>
      </c>
      <c r="K58" s="195" t="str">
        <f>IF(AND(ISBLANK('F6'!U10),$L$58&lt;&gt;"Z"),"",'F6'!U10)</f>
        <v/>
      </c>
      <c r="L58" s="195" t="str">
        <f>IF(ISBLANK('F6'!V10),"",'F6'!V10)</f>
        <v/>
      </c>
      <c r="M58" s="196" t="str">
        <f t="shared" si="2"/>
        <v>OK</v>
      </c>
      <c r="N58" s="53"/>
    </row>
    <row r="59" spans="1:14" ht="15" customHeight="1">
      <c r="A59" s="189" t="s">
        <v>861</v>
      </c>
      <c r="B59" s="190" t="s">
        <v>510</v>
      </c>
      <c r="C59" s="191" t="s">
        <v>377</v>
      </c>
      <c r="D59" s="192" t="s">
        <v>488</v>
      </c>
      <c r="E59" s="193" t="s">
        <v>434</v>
      </c>
      <c r="F59" s="194" t="s">
        <v>377</v>
      </c>
      <c r="G59" s="192" t="s">
        <v>466</v>
      </c>
      <c r="H59" s="195" t="str">
        <f>IF(AND(ISBLANK('F6'!U14),$I$59&lt;&gt;"Z"),"",'F6'!U14)</f>
        <v/>
      </c>
      <c r="I59" s="195" t="str">
        <f>IF(ISBLANK('F6'!V14),"",'F6'!V14)</f>
        <v/>
      </c>
      <c r="J59" s="193" t="s">
        <v>434</v>
      </c>
      <c r="K59" s="195" t="str">
        <f>IF(AND(ISBLANK('F6'!U13),$L$59&lt;&gt;"Z"),"",'F6'!U13)</f>
        <v/>
      </c>
      <c r="L59" s="195" t="str">
        <f>IF(ISBLANK('F6'!V13),"",'F6'!V13)</f>
        <v/>
      </c>
      <c r="M59" s="196" t="str">
        <f t="shared" si="2"/>
        <v>OK</v>
      </c>
      <c r="N59" s="53"/>
    </row>
    <row r="60" spans="1:14" ht="15" customHeight="1">
      <c r="A60" s="189" t="s">
        <v>861</v>
      </c>
      <c r="B60" s="190" t="s">
        <v>511</v>
      </c>
      <c r="C60" s="191" t="s">
        <v>377</v>
      </c>
      <c r="D60" s="192" t="s">
        <v>469</v>
      </c>
      <c r="E60" s="193" t="s">
        <v>434</v>
      </c>
      <c r="F60" s="194" t="s">
        <v>377</v>
      </c>
      <c r="G60" s="192" t="s">
        <v>488</v>
      </c>
      <c r="H60" s="195" t="str">
        <f>IF(AND(ISBLANK('F6'!U15),$I$60&lt;&gt;"Z"),"",'F6'!U15)</f>
        <v/>
      </c>
      <c r="I60" s="195" t="str">
        <f>IF(ISBLANK('F6'!V15),"",'F6'!V15)</f>
        <v/>
      </c>
      <c r="J60" s="193" t="s">
        <v>434</v>
      </c>
      <c r="K60" s="195" t="str">
        <f>IF(AND(ISBLANK('F6'!U14),$L$60&lt;&gt;"Z"),"",'F6'!U14)</f>
        <v/>
      </c>
      <c r="L60" s="195" t="str">
        <f>IF(ISBLANK('F6'!V14),"",'F6'!V14)</f>
        <v/>
      </c>
      <c r="M60" s="196" t="str">
        <f t="shared" si="2"/>
        <v>OK</v>
      </c>
      <c r="N60" s="53"/>
    </row>
    <row r="61" spans="1:14" ht="15" customHeight="1">
      <c r="A61" s="189" t="s">
        <v>861</v>
      </c>
      <c r="B61" s="190" t="s">
        <v>512</v>
      </c>
      <c r="C61" s="191" t="s">
        <v>378</v>
      </c>
      <c r="D61" s="192" t="s">
        <v>495</v>
      </c>
      <c r="E61" s="193" t="s">
        <v>434</v>
      </c>
      <c r="F61" s="194" t="s">
        <v>378</v>
      </c>
      <c r="G61" s="192" t="s">
        <v>466</v>
      </c>
      <c r="H61" s="195" t="str">
        <f>IF(AND(ISBLANK('F7'!U20),$I$61&lt;&gt;"Z"),"",'F7'!U20)</f>
        <v/>
      </c>
      <c r="I61" s="195" t="str">
        <f>IF(ISBLANK('F7'!V20),"",'F7'!V20)</f>
        <v/>
      </c>
      <c r="J61" s="193" t="s">
        <v>434</v>
      </c>
      <c r="K61" s="195" t="str">
        <f>IF(AND(ISBLANK('F7'!U13),$L$61&lt;&gt;"Z"),"",'F7'!U13)</f>
        <v/>
      </c>
      <c r="L61" s="195" t="str">
        <f>IF(ISBLANK('F7'!V13),"",'F7'!V13)</f>
        <v/>
      </c>
      <c r="M61" s="196" t="str">
        <f t="shared" si="2"/>
        <v>OK</v>
      </c>
      <c r="N61" s="53"/>
    </row>
    <row r="62" spans="1:14" ht="15" customHeight="1">
      <c r="A62" s="189" t="s">
        <v>861</v>
      </c>
      <c r="B62" s="190" t="s">
        <v>513</v>
      </c>
      <c r="C62" s="191" t="s">
        <v>378</v>
      </c>
      <c r="D62" s="192" t="s">
        <v>468</v>
      </c>
      <c r="E62" s="193" t="s">
        <v>434</v>
      </c>
      <c r="F62" s="194" t="s">
        <v>378</v>
      </c>
      <c r="G62" s="192" t="s">
        <v>469</v>
      </c>
      <c r="H62" s="195" t="str">
        <f>IF(AND(ISBLANK('F7'!U16),$I$62&lt;&gt;"Z"),"",'F7'!U16)</f>
        <v/>
      </c>
      <c r="I62" s="195" t="str">
        <f>IF(ISBLANK('F7'!V16),"",'F7'!V16)</f>
        <v/>
      </c>
      <c r="J62" s="193" t="s">
        <v>434</v>
      </c>
      <c r="K62" s="195" t="str">
        <f>IF(AND(ISBLANK('F7'!U15),$L$62&lt;&gt;"Z"),"",'F7'!U15)</f>
        <v/>
      </c>
      <c r="L62" s="195" t="str">
        <f>IF(ISBLANK('F7'!V15),"",'F7'!V15)</f>
        <v/>
      </c>
      <c r="M62" s="196" t="str">
        <f t="shared" si="2"/>
        <v>OK</v>
      </c>
      <c r="N62" s="53"/>
    </row>
    <row r="63" spans="1:14" ht="15" customHeight="1">
      <c r="A63" s="189" t="s">
        <v>861</v>
      </c>
      <c r="B63" s="190" t="s">
        <v>514</v>
      </c>
      <c r="C63" s="191" t="s">
        <v>378</v>
      </c>
      <c r="D63" s="192" t="s">
        <v>494</v>
      </c>
      <c r="E63" s="193" t="s">
        <v>434</v>
      </c>
      <c r="F63" s="194" t="s">
        <v>378</v>
      </c>
      <c r="G63" s="192" t="s">
        <v>469</v>
      </c>
      <c r="H63" s="195" t="str">
        <f>IF(AND(ISBLANK('F7'!U21),$I$63&lt;&gt;"Z"),"",'F7'!U21)</f>
        <v/>
      </c>
      <c r="I63" s="195" t="str">
        <f>IF(ISBLANK('F7'!V21),"",'F7'!V21)</f>
        <v/>
      </c>
      <c r="J63" s="193" t="s">
        <v>434</v>
      </c>
      <c r="K63" s="195" t="str">
        <f>IF(AND(ISBLANK('F7'!U15),$L$63&lt;&gt;"Z"),"",'F7'!U15)</f>
        <v/>
      </c>
      <c r="L63" s="195" t="str">
        <f>IF(ISBLANK('F7'!V15),"",'F7'!V15)</f>
        <v/>
      </c>
      <c r="M63" s="196" t="str">
        <f t="shared" si="2"/>
        <v>OK</v>
      </c>
      <c r="N63" s="53"/>
    </row>
    <row r="64" spans="1:14" ht="15" customHeight="1">
      <c r="A64" s="189" t="s">
        <v>861</v>
      </c>
      <c r="B64" s="190" t="s">
        <v>515</v>
      </c>
      <c r="C64" s="191" t="s">
        <v>378</v>
      </c>
      <c r="D64" s="192" t="s">
        <v>456</v>
      </c>
      <c r="E64" s="193" t="s">
        <v>434</v>
      </c>
      <c r="F64" s="194" t="s">
        <v>378</v>
      </c>
      <c r="G64" s="192" t="s">
        <v>471</v>
      </c>
      <c r="H64" s="195" t="str">
        <f>IF(AND(ISBLANK('F7'!U18),$I$64&lt;&gt;"Z"),"",'F7'!U18)</f>
        <v/>
      </c>
      <c r="I64" s="195" t="str">
        <f>IF(ISBLANK('F7'!V18),"",'F7'!V18)</f>
        <v/>
      </c>
      <c r="J64" s="193" t="s">
        <v>434</v>
      </c>
      <c r="K64" s="195" t="str">
        <f>IF(AND(ISBLANK('F7'!U17),$L$64&lt;&gt;"Z"),"",'F7'!U17)</f>
        <v/>
      </c>
      <c r="L64" s="195" t="str">
        <f>IF(ISBLANK('F7'!V17),"",'F7'!V17)</f>
        <v/>
      </c>
      <c r="M64" s="196" t="str">
        <f t="shared" si="2"/>
        <v>OK</v>
      </c>
      <c r="N64" s="53"/>
    </row>
    <row r="65" spans="1:14" ht="15" customHeight="1">
      <c r="A65" s="189" t="s">
        <v>861</v>
      </c>
      <c r="B65" s="190" t="s">
        <v>516</v>
      </c>
      <c r="C65" s="191" t="s">
        <v>378</v>
      </c>
      <c r="D65" s="192" t="s">
        <v>497</v>
      </c>
      <c r="E65" s="193" t="s">
        <v>434</v>
      </c>
      <c r="F65" s="194" t="s">
        <v>378</v>
      </c>
      <c r="G65" s="192" t="s">
        <v>494</v>
      </c>
      <c r="H65" s="195" t="str">
        <f>IF(AND(ISBLANK('F7'!U22),$I$65&lt;&gt;"Z"),"",'F7'!U22)</f>
        <v/>
      </c>
      <c r="I65" s="195" t="str">
        <f>IF(ISBLANK('F7'!V22),"",'F7'!V22)</f>
        <v/>
      </c>
      <c r="J65" s="193" t="s">
        <v>434</v>
      </c>
      <c r="K65" s="195" t="str">
        <f>IF(AND(ISBLANK('F7'!U21),$L$65&lt;&gt;"Z"),"",'F7'!U21)</f>
        <v/>
      </c>
      <c r="L65" s="195" t="str">
        <f>IF(ISBLANK('F7'!V21),"",'F7'!V21)</f>
        <v/>
      </c>
      <c r="M65" s="196" t="str">
        <f t="shared" si="2"/>
        <v>OK</v>
      </c>
      <c r="N65" s="53"/>
    </row>
    <row r="66" spans="1:14" ht="15" customHeight="1">
      <c r="A66" s="189" t="s">
        <v>861</v>
      </c>
      <c r="B66" s="190" t="s">
        <v>517</v>
      </c>
      <c r="C66" s="191" t="s">
        <v>378</v>
      </c>
      <c r="D66" s="192" t="s">
        <v>500</v>
      </c>
      <c r="E66" s="193" t="s">
        <v>434</v>
      </c>
      <c r="F66" s="194" t="s">
        <v>378</v>
      </c>
      <c r="G66" s="192" t="s">
        <v>498</v>
      </c>
      <c r="H66" s="195" t="str">
        <f>IF(AND(ISBLANK('F7'!U25),$I$66&lt;&gt;"Z"),"",'F7'!U25)</f>
        <v/>
      </c>
      <c r="I66" s="195" t="str">
        <f>IF(ISBLANK('F7'!V25),"",'F7'!V25)</f>
        <v/>
      </c>
      <c r="J66" s="193" t="s">
        <v>434</v>
      </c>
      <c r="K66" s="195" t="str">
        <f>IF(AND(ISBLANK('F7'!U24),$L$66&lt;&gt;"Z"),"",'F7'!U24)</f>
        <v/>
      </c>
      <c r="L66" s="195" t="str">
        <f>IF(ISBLANK('F7'!V24),"",'F7'!V24)</f>
        <v/>
      </c>
      <c r="M66" s="196" t="str">
        <f t="shared" si="2"/>
        <v>OK</v>
      </c>
      <c r="N66" s="53"/>
    </row>
    <row r="67" spans="1:14" ht="15" customHeight="1">
      <c r="A67" s="189" t="s">
        <v>861</v>
      </c>
      <c r="B67" s="190" t="s">
        <v>518</v>
      </c>
      <c r="C67" s="191" t="s">
        <v>378</v>
      </c>
      <c r="D67" s="192" t="s">
        <v>457</v>
      </c>
      <c r="E67" s="193" t="s">
        <v>434</v>
      </c>
      <c r="F67" s="194" t="s">
        <v>378</v>
      </c>
      <c r="G67" s="192" t="s">
        <v>498</v>
      </c>
      <c r="H67" s="195" t="str">
        <f>IF(AND(ISBLANK('F7'!U26),$I$67&lt;&gt;"Z"),"",'F7'!U26)</f>
        <v/>
      </c>
      <c r="I67" s="195" t="str">
        <f>IF(ISBLANK('F7'!V26),"",'F7'!V26)</f>
        <v/>
      </c>
      <c r="J67" s="193" t="s">
        <v>434</v>
      </c>
      <c r="K67" s="195" t="str">
        <f>IF(AND(ISBLANK('F7'!U24),$L$67&lt;&gt;"Z"),"",'F7'!U24)</f>
        <v/>
      </c>
      <c r="L67" s="195" t="str">
        <f>IF(ISBLANK('F7'!V24),"",'F7'!V24)</f>
        <v/>
      </c>
      <c r="M67" s="196" t="str">
        <f t="shared" si="2"/>
        <v>OK</v>
      </c>
      <c r="N67" s="53"/>
    </row>
    <row r="68" spans="1:14" ht="15" customHeight="1">
      <c r="A68" s="189" t="s">
        <v>861</v>
      </c>
      <c r="B68" s="190" t="s">
        <v>573</v>
      </c>
      <c r="C68" s="191" t="s">
        <v>378</v>
      </c>
      <c r="D68" s="192" t="s">
        <v>574</v>
      </c>
      <c r="E68" s="193" t="s">
        <v>434</v>
      </c>
      <c r="F68" s="194" t="s">
        <v>378</v>
      </c>
      <c r="G68" s="192" t="s">
        <v>567</v>
      </c>
      <c r="H68" s="195" t="str">
        <f>IF(AND(ISBLANK('F7'!X20),$I$68&lt;&gt;"Z"),"",'F7'!X20)</f>
        <v/>
      </c>
      <c r="I68" s="195" t="str">
        <f>IF(ISBLANK('F7'!Y20),"",'F7'!Y20)</f>
        <v/>
      </c>
      <c r="J68" s="193" t="s">
        <v>434</v>
      </c>
      <c r="K68" s="195" t="str">
        <f>IF(AND(ISBLANK('F7'!X13),$L$68&lt;&gt;"Z"),"",'F7'!X13)</f>
        <v/>
      </c>
      <c r="L68" s="195" t="str">
        <f>IF(ISBLANK('F7'!Y13),"",'F7'!Y13)</f>
        <v/>
      </c>
      <c r="M68" s="196" t="str">
        <f t="shared" si="2"/>
        <v>OK</v>
      </c>
      <c r="N68" s="53"/>
    </row>
    <row r="69" spans="1:14" ht="15" customHeight="1">
      <c r="A69" s="189" t="s">
        <v>861</v>
      </c>
      <c r="B69" s="190" t="s">
        <v>575</v>
      </c>
      <c r="C69" s="191" t="s">
        <v>378</v>
      </c>
      <c r="D69" s="192" t="s">
        <v>576</v>
      </c>
      <c r="E69" s="193" t="s">
        <v>434</v>
      </c>
      <c r="F69" s="194" t="s">
        <v>378</v>
      </c>
      <c r="G69" s="192" t="s">
        <v>577</v>
      </c>
      <c r="H69" s="195" t="str">
        <f>IF(AND(ISBLANK('F7'!X16),$I$69&lt;&gt;"Z"),"",'F7'!X16)</f>
        <v/>
      </c>
      <c r="I69" s="195" t="str">
        <f>IF(ISBLANK('F7'!Y16),"",'F7'!Y16)</f>
        <v/>
      </c>
      <c r="J69" s="193" t="s">
        <v>434</v>
      </c>
      <c r="K69" s="195" t="str">
        <f>IF(AND(ISBLANK('F7'!X15),$L$69&lt;&gt;"Z"),"",'F7'!X15)</f>
        <v/>
      </c>
      <c r="L69" s="195" t="str">
        <f>IF(ISBLANK('F7'!Y15),"",'F7'!Y15)</f>
        <v/>
      </c>
      <c r="M69" s="196" t="str">
        <f t="shared" si="2"/>
        <v>OK</v>
      </c>
      <c r="N69" s="53"/>
    </row>
    <row r="70" spans="1:14" ht="15" customHeight="1">
      <c r="A70" s="189" t="s">
        <v>861</v>
      </c>
      <c r="B70" s="190" t="s">
        <v>578</v>
      </c>
      <c r="C70" s="191" t="s">
        <v>378</v>
      </c>
      <c r="D70" s="192" t="s">
        <v>579</v>
      </c>
      <c r="E70" s="193" t="s">
        <v>434</v>
      </c>
      <c r="F70" s="194" t="s">
        <v>378</v>
      </c>
      <c r="G70" s="192" t="s">
        <v>577</v>
      </c>
      <c r="H70" s="195" t="str">
        <f>IF(AND(ISBLANK('F7'!X21),$I$70&lt;&gt;"Z"),"",'F7'!X21)</f>
        <v/>
      </c>
      <c r="I70" s="195" t="str">
        <f>IF(ISBLANK('F7'!Y21),"",'F7'!Y21)</f>
        <v/>
      </c>
      <c r="J70" s="193" t="s">
        <v>434</v>
      </c>
      <c r="K70" s="195" t="str">
        <f>IF(AND(ISBLANK('F7'!X15),$L$70&lt;&gt;"Z"),"",'F7'!X15)</f>
        <v/>
      </c>
      <c r="L70" s="195" t="str">
        <f>IF(ISBLANK('F7'!Y15),"",'F7'!Y15)</f>
        <v/>
      </c>
      <c r="M70" s="196" t="str">
        <f t="shared" si="2"/>
        <v>OK</v>
      </c>
      <c r="N70" s="53"/>
    </row>
    <row r="71" spans="1:14" ht="15" customHeight="1">
      <c r="A71" s="189" t="s">
        <v>861</v>
      </c>
      <c r="B71" s="190" t="s">
        <v>580</v>
      </c>
      <c r="C71" s="191" t="s">
        <v>378</v>
      </c>
      <c r="D71" s="192" t="s">
        <v>568</v>
      </c>
      <c r="E71" s="193" t="s">
        <v>434</v>
      </c>
      <c r="F71" s="194" t="s">
        <v>378</v>
      </c>
      <c r="G71" s="192" t="s">
        <v>581</v>
      </c>
      <c r="H71" s="195" t="str">
        <f>IF(AND(ISBLANK('F7'!X18),$I$71&lt;&gt;"Z"),"",'F7'!X18)</f>
        <v/>
      </c>
      <c r="I71" s="195" t="str">
        <f>IF(ISBLANK('F7'!Y18),"",'F7'!Y18)</f>
        <v/>
      </c>
      <c r="J71" s="193" t="s">
        <v>434</v>
      </c>
      <c r="K71" s="195" t="str">
        <f>IF(AND(ISBLANK('F7'!X17),$L$71&lt;&gt;"Z"),"",'F7'!X17)</f>
        <v/>
      </c>
      <c r="L71" s="195" t="str">
        <f>IF(ISBLANK('F7'!Y17),"",'F7'!Y17)</f>
        <v/>
      </c>
      <c r="M71" s="196" t="str">
        <f t="shared" si="2"/>
        <v>OK</v>
      </c>
      <c r="N71" s="53"/>
    </row>
    <row r="72" spans="1:14" ht="15" customHeight="1">
      <c r="A72" s="189" t="s">
        <v>861</v>
      </c>
      <c r="B72" s="190" t="s">
        <v>582</v>
      </c>
      <c r="C72" s="191" t="s">
        <v>378</v>
      </c>
      <c r="D72" s="192" t="s">
        <v>583</v>
      </c>
      <c r="E72" s="193" t="s">
        <v>434</v>
      </c>
      <c r="F72" s="194" t="s">
        <v>378</v>
      </c>
      <c r="G72" s="192" t="s">
        <v>579</v>
      </c>
      <c r="H72" s="195" t="str">
        <f>IF(AND(ISBLANK('F7'!X22),$I$72&lt;&gt;"Z"),"",'F7'!X22)</f>
        <v/>
      </c>
      <c r="I72" s="195" t="str">
        <f>IF(ISBLANK('F7'!Y22),"",'F7'!Y22)</f>
        <v/>
      </c>
      <c r="J72" s="193" t="s">
        <v>434</v>
      </c>
      <c r="K72" s="195" t="str">
        <f>IF(AND(ISBLANK('F7'!X21),$L$72&lt;&gt;"Z"),"",'F7'!X21)</f>
        <v/>
      </c>
      <c r="L72" s="195" t="str">
        <f>IF(ISBLANK('F7'!Y21),"",'F7'!Y21)</f>
        <v/>
      </c>
      <c r="M72" s="196" t="str">
        <f t="shared" si="2"/>
        <v>OK</v>
      </c>
      <c r="N72" s="53"/>
    </row>
    <row r="73" spans="1:14" ht="15" customHeight="1">
      <c r="A73" s="189" t="s">
        <v>861</v>
      </c>
      <c r="B73" s="190" t="s">
        <v>584</v>
      </c>
      <c r="C73" s="191" t="s">
        <v>378</v>
      </c>
      <c r="D73" s="192" t="s">
        <v>585</v>
      </c>
      <c r="E73" s="193" t="s">
        <v>434</v>
      </c>
      <c r="F73" s="194" t="s">
        <v>378</v>
      </c>
      <c r="G73" s="192" t="s">
        <v>586</v>
      </c>
      <c r="H73" s="195" t="str">
        <f>IF(AND(ISBLANK('F7'!X25),$I$73&lt;&gt;"Z"),"",'F7'!X25)</f>
        <v/>
      </c>
      <c r="I73" s="195" t="str">
        <f>IF(ISBLANK('F7'!Y25),"",'F7'!Y25)</f>
        <v/>
      </c>
      <c r="J73" s="193" t="s">
        <v>434</v>
      </c>
      <c r="K73" s="195" t="str">
        <f>IF(AND(ISBLANK('F7'!X24),$L$73&lt;&gt;"Z"),"",'F7'!X24)</f>
        <v/>
      </c>
      <c r="L73" s="195" t="str">
        <f>IF(ISBLANK('F7'!Y24),"",'F7'!Y24)</f>
        <v/>
      </c>
      <c r="M73" s="196" t="str">
        <f t="shared" si="2"/>
        <v>OK</v>
      </c>
      <c r="N73" s="53"/>
    </row>
    <row r="74" spans="1:14" ht="15" customHeight="1">
      <c r="A74" s="189" t="s">
        <v>861</v>
      </c>
      <c r="B74" s="190" t="s">
        <v>587</v>
      </c>
      <c r="C74" s="191" t="s">
        <v>378</v>
      </c>
      <c r="D74" s="192" t="s">
        <v>570</v>
      </c>
      <c r="E74" s="193" t="s">
        <v>434</v>
      </c>
      <c r="F74" s="194" t="s">
        <v>378</v>
      </c>
      <c r="G74" s="192" t="s">
        <v>586</v>
      </c>
      <c r="H74" s="195" t="str">
        <f>IF(AND(ISBLANK('F7'!X26),$I$74&lt;&gt;"Z"),"",'F7'!X26)</f>
        <v/>
      </c>
      <c r="I74" s="195" t="str">
        <f>IF(ISBLANK('F7'!Y26),"",'F7'!Y26)</f>
        <v/>
      </c>
      <c r="J74" s="193" t="s">
        <v>434</v>
      </c>
      <c r="K74" s="195" t="str">
        <f>IF(AND(ISBLANK('F7'!X24),$L$74&lt;&gt;"Z"),"",'F7'!X24)</f>
        <v/>
      </c>
      <c r="L74" s="195" t="str">
        <f>IF(ISBLANK('F7'!Y24),"",'F7'!Y24)</f>
        <v/>
      </c>
      <c r="M74" s="196" t="str">
        <f t="shared" si="2"/>
        <v>OK</v>
      </c>
      <c r="N74" s="53"/>
    </row>
    <row r="75" spans="1:14" ht="15" customHeight="1">
      <c r="A75" s="189" t="s">
        <v>861</v>
      </c>
      <c r="B75" s="190" t="s">
        <v>588</v>
      </c>
      <c r="C75" s="191" t="s">
        <v>391</v>
      </c>
      <c r="D75" s="192" t="s">
        <v>488</v>
      </c>
      <c r="E75" s="193" t="s">
        <v>434</v>
      </c>
      <c r="F75" s="194" t="s">
        <v>391</v>
      </c>
      <c r="G75" s="192" t="s">
        <v>446</v>
      </c>
      <c r="H75" s="195" t="str">
        <f>IF(AND(ISBLANK('F8'!U14),$I$75&lt;&gt;"Z"),"",'F8'!U14)</f>
        <v/>
      </c>
      <c r="I75" s="195" t="str">
        <f>IF(ISBLANK('F8'!V14),"",'F8'!V14)</f>
        <v/>
      </c>
      <c r="J75" s="193" t="s">
        <v>434</v>
      </c>
      <c r="K75" s="195" t="str">
        <f>IF(AND(ISBLANK('F8'!U9),$L$75&lt;&gt;"Z"),"",'F8'!U9)</f>
        <v/>
      </c>
      <c r="L75" s="195" t="str">
        <f>IF(ISBLANK('F8'!V9),"",'F8'!V9)</f>
        <v/>
      </c>
      <c r="M75" s="196" t="str">
        <f t="shared" si="2"/>
        <v>OK</v>
      </c>
      <c r="N75" s="53"/>
    </row>
    <row r="76" spans="1:14" ht="15" customHeight="1">
      <c r="A76" s="189" t="s">
        <v>861</v>
      </c>
      <c r="B76" s="190" t="s">
        <v>589</v>
      </c>
      <c r="C76" s="191" t="s">
        <v>391</v>
      </c>
      <c r="D76" s="192" t="s">
        <v>469</v>
      </c>
      <c r="E76" s="193" t="s">
        <v>434</v>
      </c>
      <c r="F76" s="194" t="s">
        <v>391</v>
      </c>
      <c r="G76" s="192" t="s">
        <v>460</v>
      </c>
      <c r="H76" s="195" t="str">
        <f>IF(AND(ISBLANK('F8'!U15),$I$76&lt;&gt;"Z"),"",'F8'!U15)</f>
        <v/>
      </c>
      <c r="I76" s="195" t="str">
        <f>IF(ISBLANK('F8'!V15),"",'F8'!V15)</f>
        <v/>
      </c>
      <c r="J76" s="193" t="s">
        <v>434</v>
      </c>
      <c r="K76" s="195" t="str">
        <f>IF(AND(ISBLANK('F8'!U10),$L$76&lt;&gt;"Z"),"",'F8'!U10)</f>
        <v/>
      </c>
      <c r="L76" s="195" t="str">
        <f>IF(ISBLANK('F8'!V10),"",'F8'!V10)</f>
        <v/>
      </c>
      <c r="M76" s="196" t="str">
        <f t="shared" si="2"/>
        <v>OK</v>
      </c>
      <c r="N76" s="53"/>
    </row>
    <row r="77" spans="1:14" ht="15" customHeight="1">
      <c r="A77" s="189" t="s">
        <v>861</v>
      </c>
      <c r="B77" s="190" t="s">
        <v>590</v>
      </c>
      <c r="C77" s="191" t="s">
        <v>391</v>
      </c>
      <c r="D77" s="192" t="s">
        <v>471</v>
      </c>
      <c r="E77" s="193" t="s">
        <v>434</v>
      </c>
      <c r="F77" s="194" t="s">
        <v>391</v>
      </c>
      <c r="G77" s="192" t="s">
        <v>464</v>
      </c>
      <c r="H77" s="195" t="str">
        <f>IF(AND(ISBLANK('F8'!U17),$I$77&lt;&gt;"Z"),"",'F8'!U17)</f>
        <v/>
      </c>
      <c r="I77" s="195" t="str">
        <f>IF(ISBLANK('F8'!V17),"",'F8'!V17)</f>
        <v/>
      </c>
      <c r="J77" s="193" t="s">
        <v>434</v>
      </c>
      <c r="K77" s="195" t="str">
        <f>IF(AND(ISBLANK('F8'!U12),$L$77&lt;&gt;"Z"),"",'F8'!U12)</f>
        <v/>
      </c>
      <c r="L77" s="195" t="str">
        <f>IF(ISBLANK('F8'!V12),"",'F8'!V12)</f>
        <v/>
      </c>
      <c r="M77" s="196" t="str">
        <f t="shared" si="2"/>
        <v>OK</v>
      </c>
      <c r="N77" s="53"/>
    </row>
    <row r="78" spans="1:14" ht="15" customHeight="1">
      <c r="A78" s="189" t="s">
        <v>861</v>
      </c>
      <c r="B78" s="190" t="s">
        <v>651</v>
      </c>
      <c r="C78" s="191" t="s">
        <v>391</v>
      </c>
      <c r="D78" s="192" t="s">
        <v>602</v>
      </c>
      <c r="E78" s="193" t="s">
        <v>434</v>
      </c>
      <c r="F78" s="194" t="s">
        <v>391</v>
      </c>
      <c r="G78" s="192" t="s">
        <v>649</v>
      </c>
      <c r="H78" s="195" t="str">
        <f>IF(AND(ISBLANK('F8'!X14),$I$78&lt;&gt;"Z"),"",'F8'!X14)</f>
        <v/>
      </c>
      <c r="I78" s="195" t="str">
        <f>IF(ISBLANK('F8'!Y14),"",'F8'!Y14)</f>
        <v/>
      </c>
      <c r="J78" s="193" t="s">
        <v>434</v>
      </c>
      <c r="K78" s="195" t="str">
        <f>IF(AND(ISBLANK('F8'!X9),$L$78&lt;&gt;"Z"),"",'F8'!X9)</f>
        <v/>
      </c>
      <c r="L78" s="195" t="str">
        <f>IF(ISBLANK('F8'!Y9),"",'F8'!Y9)</f>
        <v/>
      </c>
      <c r="M78" s="196" t="str">
        <f t="shared" si="2"/>
        <v>OK</v>
      </c>
      <c r="N78" s="53"/>
    </row>
    <row r="79" spans="1:14" ht="15" customHeight="1">
      <c r="A79" s="189" t="s">
        <v>861</v>
      </c>
      <c r="B79" s="190" t="s">
        <v>652</v>
      </c>
      <c r="C79" s="191" t="s">
        <v>391</v>
      </c>
      <c r="D79" s="192" t="s">
        <v>577</v>
      </c>
      <c r="E79" s="193" t="s">
        <v>434</v>
      </c>
      <c r="F79" s="194" t="s">
        <v>391</v>
      </c>
      <c r="G79" s="192" t="s">
        <v>650</v>
      </c>
      <c r="H79" s="195" t="str">
        <f>IF(AND(ISBLANK('F8'!X15),$I$79&lt;&gt;"Z"),"",'F8'!X15)</f>
        <v/>
      </c>
      <c r="I79" s="195" t="str">
        <f>IF(ISBLANK('F8'!Y15),"",'F8'!Y15)</f>
        <v/>
      </c>
      <c r="J79" s="193" t="s">
        <v>434</v>
      </c>
      <c r="K79" s="195" t="str">
        <f>IF(AND(ISBLANK('F8'!X10),$L$79&lt;&gt;"Z"),"",'F8'!X10)</f>
        <v/>
      </c>
      <c r="L79" s="195" t="str">
        <f>IF(ISBLANK('F8'!Y10),"",'F8'!Y10)</f>
        <v/>
      </c>
      <c r="M79" s="196" t="str">
        <f t="shared" si="2"/>
        <v>OK</v>
      </c>
      <c r="N79" s="53"/>
    </row>
    <row r="80" spans="1:14" ht="15" customHeight="1">
      <c r="A80" s="189" t="s">
        <v>861</v>
      </c>
      <c r="B80" s="190" t="s">
        <v>653</v>
      </c>
      <c r="C80" s="191" t="s">
        <v>391</v>
      </c>
      <c r="D80" s="192" t="s">
        <v>581</v>
      </c>
      <c r="E80" s="193" t="s">
        <v>434</v>
      </c>
      <c r="F80" s="194" t="s">
        <v>391</v>
      </c>
      <c r="G80" s="192" t="s">
        <v>595</v>
      </c>
      <c r="H80" s="195" t="str">
        <f>IF(AND(ISBLANK('F8'!X17),$I$80&lt;&gt;"Z"),"",'F8'!X17)</f>
        <v/>
      </c>
      <c r="I80" s="195" t="str">
        <f>IF(ISBLANK('F8'!Y17),"",'F8'!Y17)</f>
        <v/>
      </c>
      <c r="J80" s="193" t="s">
        <v>434</v>
      </c>
      <c r="K80" s="195" t="str">
        <f>IF(AND(ISBLANK('F8'!X12),$L$80&lt;&gt;"Z"),"",'F8'!X12)</f>
        <v/>
      </c>
      <c r="L80" s="195" t="str">
        <f>IF(ISBLANK('F8'!Y12),"",'F8'!Y12)</f>
        <v/>
      </c>
      <c r="M80" s="196" t="str">
        <f t="shared" si="2"/>
        <v>OK</v>
      </c>
      <c r="N80" s="53"/>
    </row>
    <row r="81" spans="1:15" ht="15" customHeight="1">
      <c r="A81" s="189" t="s">
        <v>861</v>
      </c>
      <c r="B81" s="190" t="s">
        <v>519</v>
      </c>
      <c r="C81" s="191" t="s">
        <v>394</v>
      </c>
      <c r="D81" s="192" t="s">
        <v>460</v>
      </c>
      <c r="E81" s="193" t="s">
        <v>434</v>
      </c>
      <c r="F81" s="194" t="s">
        <v>394</v>
      </c>
      <c r="G81" s="192" t="s">
        <v>446</v>
      </c>
      <c r="H81" s="195" t="str">
        <f>IF(AND(ISBLANK('F9'!U10),$I$81&lt;&gt;"Z"),"",'F9'!U10)</f>
        <v/>
      </c>
      <c r="I81" s="195" t="str">
        <f>IF(ISBLANK('F9'!V10),"",'F9'!V10)</f>
        <v/>
      </c>
      <c r="J81" s="193" t="s">
        <v>434</v>
      </c>
      <c r="K81" s="195" t="str">
        <f>IF(AND(ISBLANK('F9'!U9),$L$81&lt;&gt;"Z"),"",'F9'!U9)</f>
        <v/>
      </c>
      <c r="L81" s="195" t="str">
        <f>IF(ISBLANK('F9'!V9),"",'F9'!V9)</f>
        <v/>
      </c>
      <c r="M81" s="196" t="str">
        <f t="shared" si="2"/>
        <v>OK</v>
      </c>
      <c r="N81" s="53"/>
    </row>
    <row r="82" spans="1:15" ht="15" customHeight="1">
      <c r="A82" s="189" t="s">
        <v>861</v>
      </c>
      <c r="B82" s="190" t="s">
        <v>520</v>
      </c>
      <c r="C82" s="191" t="s">
        <v>394</v>
      </c>
      <c r="D82" s="192" t="s">
        <v>462</v>
      </c>
      <c r="E82" s="193" t="s">
        <v>434</v>
      </c>
      <c r="F82" s="194" t="s">
        <v>394</v>
      </c>
      <c r="G82" s="192" t="s">
        <v>460</v>
      </c>
      <c r="H82" s="195" t="str">
        <f>IF(AND(ISBLANK('F9'!U11),$I$82&lt;&gt;"Z"),"",'F9'!U11)</f>
        <v/>
      </c>
      <c r="I82" s="195" t="str">
        <f>IF(ISBLANK('F9'!V11),"",'F9'!V11)</f>
        <v/>
      </c>
      <c r="J82" s="193" t="s">
        <v>434</v>
      </c>
      <c r="K82" s="195" t="str">
        <f>IF(AND(ISBLANK('F9'!U10),$L$82&lt;&gt;"Z"),"",'F9'!U10)</f>
        <v/>
      </c>
      <c r="L82" s="195" t="str">
        <f>IF(ISBLANK('F9'!V10),"",'F9'!V10)</f>
        <v/>
      </c>
      <c r="M82" s="196" t="str">
        <f t="shared" si="2"/>
        <v>OK</v>
      </c>
      <c r="N82" s="53"/>
    </row>
    <row r="83" spans="1:15" ht="15" customHeight="1">
      <c r="A83" s="189" t="s">
        <v>861</v>
      </c>
      <c r="B83" s="190" t="s">
        <v>521</v>
      </c>
      <c r="C83" s="191" t="s">
        <v>394</v>
      </c>
      <c r="D83" s="192" t="s">
        <v>488</v>
      </c>
      <c r="E83" s="193" t="s">
        <v>434</v>
      </c>
      <c r="F83" s="194" t="s">
        <v>394</v>
      </c>
      <c r="G83" s="192" t="s">
        <v>466</v>
      </c>
      <c r="H83" s="195" t="str">
        <f>IF(AND(ISBLANK('F9'!U14),$I$83&lt;&gt;"Z"),"",'F9'!U14)</f>
        <v/>
      </c>
      <c r="I83" s="195" t="str">
        <f>IF(ISBLANK('F9'!V14),"",'F9'!V14)</f>
        <v/>
      </c>
      <c r="J83" s="193" t="s">
        <v>434</v>
      </c>
      <c r="K83" s="195" t="str">
        <f>IF(AND(ISBLANK('F9'!U13),$L$83&lt;&gt;"Z"),"",'F9'!U13)</f>
        <v/>
      </c>
      <c r="L83" s="195" t="str">
        <f>IF(ISBLANK('F9'!V13),"",'F9'!V13)</f>
        <v/>
      </c>
      <c r="M83" s="196" t="str">
        <f t="shared" si="2"/>
        <v>OK</v>
      </c>
      <c r="N83" s="53"/>
    </row>
    <row r="84" spans="1:15" ht="15" customHeight="1">
      <c r="A84" s="189" t="s">
        <v>861</v>
      </c>
      <c r="B84" s="190" t="s">
        <v>522</v>
      </c>
      <c r="C84" s="191" t="s">
        <v>394</v>
      </c>
      <c r="D84" s="192" t="s">
        <v>469</v>
      </c>
      <c r="E84" s="193" t="s">
        <v>434</v>
      </c>
      <c r="F84" s="194" t="s">
        <v>394</v>
      </c>
      <c r="G84" s="192" t="s">
        <v>488</v>
      </c>
      <c r="H84" s="195" t="str">
        <f>IF(AND(ISBLANK('F9'!U15),$I$84&lt;&gt;"Z"),"",'F9'!U15)</f>
        <v/>
      </c>
      <c r="I84" s="195" t="str">
        <f>IF(ISBLANK('F9'!V15),"",'F9'!V15)</f>
        <v/>
      </c>
      <c r="J84" s="193" t="s">
        <v>434</v>
      </c>
      <c r="K84" s="195" t="str">
        <f>IF(AND(ISBLANK('F9'!U14),$L$84&lt;&gt;"Z"),"",'F9'!U14)</f>
        <v/>
      </c>
      <c r="L84" s="195" t="str">
        <f>IF(ISBLANK('F9'!V14),"",'F9'!V14)</f>
        <v/>
      </c>
      <c r="M84" s="196" t="str">
        <f t="shared" si="2"/>
        <v>OK</v>
      </c>
      <c r="N84" s="53"/>
    </row>
    <row r="85" spans="1:15" ht="15" customHeight="1">
      <c r="A85" s="189" t="s">
        <v>861</v>
      </c>
      <c r="B85" s="190" t="s">
        <v>523</v>
      </c>
      <c r="C85" s="191" t="s">
        <v>395</v>
      </c>
      <c r="D85" s="192" t="s">
        <v>460</v>
      </c>
      <c r="E85" s="193" t="s">
        <v>434</v>
      </c>
      <c r="F85" s="194" t="s">
        <v>395</v>
      </c>
      <c r="G85" s="192" t="s">
        <v>446</v>
      </c>
      <c r="H85" s="195" t="str">
        <f>IF(AND(ISBLANK('F10'!U10),$I$85&lt;&gt;"Z"),"",'F10'!U10)</f>
        <v/>
      </c>
      <c r="I85" s="195" t="str">
        <f>IF(ISBLANK('F10'!V10),"",'F10'!V10)</f>
        <v/>
      </c>
      <c r="J85" s="193" t="s">
        <v>434</v>
      </c>
      <c r="K85" s="195" t="str">
        <f>IF(AND(ISBLANK('F10'!U9),$L$85&lt;&gt;"Z"),"",'F10'!U9)</f>
        <v/>
      </c>
      <c r="L85" s="195" t="str">
        <f>IF(ISBLANK('F10'!V9),"",'F10'!V9)</f>
        <v/>
      </c>
      <c r="M85" s="196" t="str">
        <f t="shared" si="2"/>
        <v>OK</v>
      </c>
      <c r="N85" s="53"/>
      <c r="O85" s="197"/>
    </row>
    <row r="86" spans="1:15" ht="15" customHeight="1">
      <c r="A86" s="189" t="s">
        <v>861</v>
      </c>
      <c r="B86" s="190" t="s">
        <v>524</v>
      </c>
      <c r="C86" s="191" t="s">
        <v>395</v>
      </c>
      <c r="D86" s="192" t="s">
        <v>462</v>
      </c>
      <c r="E86" s="193" t="s">
        <v>434</v>
      </c>
      <c r="F86" s="194" t="s">
        <v>395</v>
      </c>
      <c r="G86" s="192" t="s">
        <v>460</v>
      </c>
      <c r="H86" s="195" t="str">
        <f>IF(AND(ISBLANK('F10'!U11),$I$86&lt;&gt;"Z"),"",'F10'!U11)</f>
        <v/>
      </c>
      <c r="I86" s="195" t="str">
        <f>IF(ISBLANK('F10'!V11),"",'F10'!V11)</f>
        <v/>
      </c>
      <c r="J86" s="193" t="s">
        <v>434</v>
      </c>
      <c r="K86" s="195" t="str">
        <f>IF(AND(ISBLANK('F10'!U10),$L$86&lt;&gt;"Z"),"",'F10'!U10)</f>
        <v/>
      </c>
      <c r="L86" s="195" t="str">
        <f>IF(ISBLANK('F10'!V10),"",'F10'!V10)</f>
        <v/>
      </c>
      <c r="M86" s="196" t="str">
        <f t="shared" si="2"/>
        <v>OK</v>
      </c>
      <c r="N86" s="53"/>
    </row>
    <row r="87" spans="1:15" ht="15" customHeight="1">
      <c r="A87" s="189" t="s">
        <v>861</v>
      </c>
      <c r="B87" s="190" t="s">
        <v>525</v>
      </c>
      <c r="C87" s="191" t="s">
        <v>395</v>
      </c>
      <c r="D87" s="192" t="s">
        <v>464</v>
      </c>
      <c r="E87" s="193" t="s">
        <v>434</v>
      </c>
      <c r="F87" s="194" t="s">
        <v>395</v>
      </c>
      <c r="G87" s="192" t="s">
        <v>462</v>
      </c>
      <c r="H87" s="195" t="str">
        <f>IF(AND(ISBLANK('F10'!U12),$I$87&lt;&gt;"Z"),"",'F10'!U12)</f>
        <v/>
      </c>
      <c r="I87" s="195" t="str">
        <f>IF(ISBLANK('F10'!V12),"",'F10'!V12)</f>
        <v/>
      </c>
      <c r="J87" s="193" t="s">
        <v>434</v>
      </c>
      <c r="K87" s="195" t="str">
        <f>IF(AND(ISBLANK('F10'!U11),$L$87&lt;&gt;"Z"),"",'F10'!U11)</f>
        <v/>
      </c>
      <c r="L87" s="195" t="str">
        <f>IF(ISBLANK('F10'!V11),"",'F10'!V11)</f>
        <v/>
      </c>
      <c r="M87" s="196" t="str">
        <f t="shared" si="2"/>
        <v>OK</v>
      </c>
      <c r="N87" s="53"/>
    </row>
    <row r="88" spans="1:15" ht="15" customHeight="1">
      <c r="A88" s="189" t="s">
        <v>861</v>
      </c>
      <c r="B88" s="190" t="s">
        <v>526</v>
      </c>
      <c r="C88" s="191" t="s">
        <v>395</v>
      </c>
      <c r="D88" s="192" t="s">
        <v>466</v>
      </c>
      <c r="E88" s="193" t="s">
        <v>434</v>
      </c>
      <c r="F88" s="194" t="s">
        <v>395</v>
      </c>
      <c r="G88" s="192" t="s">
        <v>464</v>
      </c>
      <c r="H88" s="195" t="str">
        <f>IF(AND(ISBLANK('F10'!U13),$I$88&lt;&gt;"Z"),"",'F10'!U13)</f>
        <v/>
      </c>
      <c r="I88" s="195" t="str">
        <f>IF(ISBLANK('F10'!V13),"",'F10'!V13)</f>
        <v/>
      </c>
      <c r="J88" s="193" t="s">
        <v>434</v>
      </c>
      <c r="K88" s="195" t="str">
        <f>IF(AND(ISBLANK('F10'!U12),$L$88&lt;&gt;"Z"),"",'F10'!U12)</f>
        <v/>
      </c>
      <c r="L88" s="195" t="str">
        <f>IF(ISBLANK('F10'!V12),"",'F10'!V12)</f>
        <v/>
      </c>
      <c r="M88" s="196" t="str">
        <f t="shared" ref="M88:M105" si="3">IF(OR(AND(I88="M",AND(L88&lt;&gt;"M",L88&lt;&gt;"X")),AND(I88="X",AND(L88&lt;&gt;"M",L88&lt;&gt;"X",L88&lt;&gt;"W",NOT(AND(AND(ISNUMBER(K88),K88&gt;0),L88="")))),AND(H88=0,ISNUMBER(H88),I88="",L88="Z"),AND(K88="",L88="",AND(OR(ISNUMBER(H88),I88="Z"),OR(AND(H88=0,I88=""),H88=0,H88=""))),AND(OR(L88="",L88="Z"),OR(AND(I88="",H88&lt;&gt;""),I88="W"),OR(NOT(ISNUMBER(K88)),AND(ISNUMBER(H88),K88&lt;H88))),AND(OR(I88="",I88="W"),OR(L88="",L88="W"),AND(ISNUMBER(H88),K88&lt;H88))),"Check","OK")</f>
        <v>OK</v>
      </c>
      <c r="N88" s="53"/>
    </row>
    <row r="89" spans="1:15" ht="15" customHeight="1">
      <c r="A89" s="189" t="s">
        <v>861</v>
      </c>
      <c r="B89" s="190" t="s">
        <v>527</v>
      </c>
      <c r="C89" s="191" t="s">
        <v>395</v>
      </c>
      <c r="D89" s="192" t="s">
        <v>468</v>
      </c>
      <c r="E89" s="193" t="s">
        <v>434</v>
      </c>
      <c r="F89" s="194" t="s">
        <v>395</v>
      </c>
      <c r="G89" s="192" t="s">
        <v>469</v>
      </c>
      <c r="H89" s="195" t="str">
        <f>IF(AND(ISBLANK('F10'!U16),$I$89&lt;&gt;"Z"),"",'F10'!U16)</f>
        <v/>
      </c>
      <c r="I89" s="195" t="str">
        <f>IF(ISBLANK('F10'!V16),"",'F10'!V16)</f>
        <v/>
      </c>
      <c r="J89" s="193" t="s">
        <v>434</v>
      </c>
      <c r="K89" s="195" t="str">
        <f>IF(AND(ISBLANK('F10'!U15),$L$89&lt;&gt;"Z"),"",'F10'!U15)</f>
        <v/>
      </c>
      <c r="L89" s="195" t="str">
        <f>IF(ISBLANK('F10'!V15),"",'F10'!V15)</f>
        <v/>
      </c>
      <c r="M89" s="196" t="str">
        <f t="shared" si="3"/>
        <v>OK</v>
      </c>
      <c r="N89" s="53"/>
    </row>
    <row r="90" spans="1:15" ht="15" customHeight="1">
      <c r="A90" s="189" t="s">
        <v>861</v>
      </c>
      <c r="B90" s="190" t="s">
        <v>528</v>
      </c>
      <c r="C90" s="191" t="s">
        <v>395</v>
      </c>
      <c r="D90" s="192" t="s">
        <v>471</v>
      </c>
      <c r="E90" s="193" t="s">
        <v>434</v>
      </c>
      <c r="F90" s="194" t="s">
        <v>395</v>
      </c>
      <c r="G90" s="192" t="s">
        <v>468</v>
      </c>
      <c r="H90" s="195" t="str">
        <f>IF(AND(ISBLANK('F10'!U17),$I$90&lt;&gt;"Z"),"",'F10'!U17)</f>
        <v/>
      </c>
      <c r="I90" s="195" t="str">
        <f>IF(ISBLANK('F10'!V17),"",'F10'!V17)</f>
        <v/>
      </c>
      <c r="J90" s="193" t="s">
        <v>434</v>
      </c>
      <c r="K90" s="195" t="str">
        <f>IF(AND(ISBLANK('F10'!U16),$L$90&lt;&gt;"Z"),"",'F10'!U16)</f>
        <v/>
      </c>
      <c r="L90" s="195" t="str">
        <f>IF(ISBLANK('F10'!V16),"",'F10'!V16)</f>
        <v/>
      </c>
      <c r="M90" s="196" t="str">
        <f t="shared" si="3"/>
        <v>OK</v>
      </c>
      <c r="N90" s="53"/>
    </row>
    <row r="91" spans="1:15" ht="15" customHeight="1">
      <c r="A91" s="189" t="s">
        <v>861</v>
      </c>
      <c r="B91" s="190" t="s">
        <v>529</v>
      </c>
      <c r="C91" s="191" t="s">
        <v>395</v>
      </c>
      <c r="D91" s="192" t="s">
        <v>456</v>
      </c>
      <c r="E91" s="193" t="s">
        <v>434</v>
      </c>
      <c r="F91" s="194" t="s">
        <v>395</v>
      </c>
      <c r="G91" s="192" t="s">
        <v>471</v>
      </c>
      <c r="H91" s="195" t="str">
        <f>IF(AND(ISBLANK('F10'!U18),$I$91&lt;&gt;"Z"),"",'F10'!U18)</f>
        <v/>
      </c>
      <c r="I91" s="195" t="str">
        <f>IF(ISBLANK('F10'!V18),"",'F10'!V18)</f>
        <v/>
      </c>
      <c r="J91" s="193" t="s">
        <v>434</v>
      </c>
      <c r="K91" s="195" t="str">
        <f>IF(AND(ISBLANK('F10'!U17),$L$91&lt;&gt;"Z"),"",'F10'!U17)</f>
        <v/>
      </c>
      <c r="L91" s="195" t="str">
        <f>IF(ISBLANK('F10'!V17),"",'F10'!V17)</f>
        <v/>
      </c>
      <c r="M91" s="196" t="str">
        <f t="shared" si="3"/>
        <v>OK</v>
      </c>
      <c r="N91" s="53"/>
    </row>
    <row r="92" spans="1:15" ht="15" customHeight="1">
      <c r="A92" s="189" t="s">
        <v>861</v>
      </c>
      <c r="B92" s="190" t="s">
        <v>530</v>
      </c>
      <c r="C92" s="191" t="s">
        <v>395</v>
      </c>
      <c r="D92" s="192" t="s">
        <v>474</v>
      </c>
      <c r="E92" s="193" t="s">
        <v>434</v>
      </c>
      <c r="F92" s="194" t="s">
        <v>395</v>
      </c>
      <c r="G92" s="192" t="s">
        <v>456</v>
      </c>
      <c r="H92" s="195" t="str">
        <f>IF(AND(ISBLANK('F10'!U19),$I$92&lt;&gt;"Z"),"",'F10'!U19)</f>
        <v/>
      </c>
      <c r="I92" s="195" t="str">
        <f>IF(ISBLANK('F10'!V19),"",'F10'!V19)</f>
        <v/>
      </c>
      <c r="J92" s="193" t="s">
        <v>434</v>
      </c>
      <c r="K92" s="195" t="str">
        <f>IF(AND(ISBLANK('F10'!U18),$L$92&lt;&gt;"Z"),"",'F10'!U18)</f>
        <v/>
      </c>
      <c r="L92" s="195" t="str">
        <f>IF(ISBLANK('F10'!V18),"",'F10'!V18)</f>
        <v/>
      </c>
      <c r="M92" s="196" t="str">
        <f t="shared" si="3"/>
        <v>OK</v>
      </c>
      <c r="N92" s="53"/>
    </row>
    <row r="93" spans="1:15" ht="15" customHeight="1">
      <c r="A93" s="189" t="s">
        <v>861</v>
      </c>
      <c r="B93" s="190" t="s">
        <v>531</v>
      </c>
      <c r="C93" s="191" t="s">
        <v>396</v>
      </c>
      <c r="D93" s="192" t="s">
        <v>460</v>
      </c>
      <c r="E93" s="193" t="s">
        <v>434</v>
      </c>
      <c r="F93" s="194" t="s">
        <v>396</v>
      </c>
      <c r="G93" s="192" t="s">
        <v>446</v>
      </c>
      <c r="H93" s="195" t="str">
        <f>IF(AND(ISBLANK('F11'!U10),$I$93&lt;&gt;"Z"),"",'F11'!U10)</f>
        <v/>
      </c>
      <c r="I93" s="195" t="str">
        <f>IF(ISBLANK('F11'!V10),"",'F11'!V10)</f>
        <v/>
      </c>
      <c r="J93" s="193" t="s">
        <v>434</v>
      </c>
      <c r="K93" s="195" t="str">
        <f>IF(AND(ISBLANK('F11'!U9),$L$93&lt;&gt;"Z"),"",'F11'!U9)</f>
        <v/>
      </c>
      <c r="L93" s="195" t="str">
        <f>IF(ISBLANK('F11'!V9),"",'F11'!V9)</f>
        <v/>
      </c>
      <c r="M93" s="196" t="str">
        <f t="shared" si="3"/>
        <v>OK</v>
      </c>
      <c r="N93" s="53"/>
    </row>
    <row r="94" spans="1:15" ht="15" customHeight="1">
      <c r="A94" s="189" t="s">
        <v>861</v>
      </c>
      <c r="B94" s="190" t="s">
        <v>532</v>
      </c>
      <c r="C94" s="191" t="s">
        <v>396</v>
      </c>
      <c r="D94" s="192" t="s">
        <v>462</v>
      </c>
      <c r="E94" s="193" t="s">
        <v>434</v>
      </c>
      <c r="F94" s="194" t="s">
        <v>396</v>
      </c>
      <c r="G94" s="192" t="s">
        <v>460</v>
      </c>
      <c r="H94" s="195" t="str">
        <f>IF(AND(ISBLANK('F11'!U11),$I$94&lt;&gt;"Z"),"",'F11'!U11)</f>
        <v/>
      </c>
      <c r="I94" s="195" t="str">
        <f>IF(ISBLANK('F11'!V11),"",'F11'!V11)</f>
        <v/>
      </c>
      <c r="J94" s="193" t="s">
        <v>434</v>
      </c>
      <c r="K94" s="195" t="str">
        <f>IF(AND(ISBLANK('F11'!U10),$L$94&lt;&gt;"Z"),"",'F11'!U10)</f>
        <v/>
      </c>
      <c r="L94" s="195" t="str">
        <f>IF(ISBLANK('F11'!V10),"",'F11'!V10)</f>
        <v/>
      </c>
      <c r="M94" s="196" t="str">
        <f t="shared" si="3"/>
        <v>OK</v>
      </c>
      <c r="N94" s="53"/>
    </row>
    <row r="95" spans="1:15" ht="15" customHeight="1">
      <c r="A95" s="189" t="s">
        <v>861</v>
      </c>
      <c r="B95" s="190" t="s">
        <v>533</v>
      </c>
      <c r="C95" s="191" t="s">
        <v>396</v>
      </c>
      <c r="D95" s="192" t="s">
        <v>464</v>
      </c>
      <c r="E95" s="193" t="s">
        <v>434</v>
      </c>
      <c r="F95" s="194" t="s">
        <v>396</v>
      </c>
      <c r="G95" s="192" t="s">
        <v>462</v>
      </c>
      <c r="H95" s="195" t="str">
        <f>IF(AND(ISBLANK('F11'!U12),$I$95&lt;&gt;"Z"),"",'F11'!U12)</f>
        <v/>
      </c>
      <c r="I95" s="195" t="str">
        <f>IF(ISBLANK('F11'!V12),"",'F11'!V12)</f>
        <v/>
      </c>
      <c r="J95" s="193" t="s">
        <v>434</v>
      </c>
      <c r="K95" s="195" t="str">
        <f>IF(AND(ISBLANK('F11'!U11),$L$95&lt;&gt;"Z"),"",'F11'!U11)</f>
        <v/>
      </c>
      <c r="L95" s="195" t="str">
        <f>IF(ISBLANK('F11'!V11),"",'F11'!V11)</f>
        <v/>
      </c>
      <c r="M95" s="196" t="str">
        <f t="shared" si="3"/>
        <v>OK</v>
      </c>
      <c r="N95" s="53"/>
    </row>
    <row r="96" spans="1:15" ht="15" customHeight="1">
      <c r="A96" s="189" t="s">
        <v>861</v>
      </c>
      <c r="B96" s="190" t="s">
        <v>534</v>
      </c>
      <c r="C96" s="191" t="s">
        <v>396</v>
      </c>
      <c r="D96" s="192" t="s">
        <v>466</v>
      </c>
      <c r="E96" s="193" t="s">
        <v>434</v>
      </c>
      <c r="F96" s="194" t="s">
        <v>396</v>
      </c>
      <c r="G96" s="192" t="s">
        <v>464</v>
      </c>
      <c r="H96" s="195" t="str">
        <f>IF(AND(ISBLANK('F11'!U13),$I$96&lt;&gt;"Z"),"",'F11'!U13)</f>
        <v/>
      </c>
      <c r="I96" s="195" t="str">
        <f>IF(ISBLANK('F11'!V13),"",'F11'!V13)</f>
        <v/>
      </c>
      <c r="J96" s="193" t="s">
        <v>434</v>
      </c>
      <c r="K96" s="195" t="str">
        <f>IF(AND(ISBLANK('F11'!U12),$L$96&lt;&gt;"Z"),"",'F11'!U12)</f>
        <v/>
      </c>
      <c r="L96" s="195" t="str">
        <f>IF(ISBLANK('F11'!V12),"",'F11'!V12)</f>
        <v/>
      </c>
      <c r="M96" s="196" t="str">
        <f t="shared" si="3"/>
        <v>OK</v>
      </c>
      <c r="N96" s="53"/>
    </row>
    <row r="97" spans="1:14" ht="15" customHeight="1">
      <c r="A97" s="189" t="s">
        <v>861</v>
      </c>
      <c r="B97" s="190" t="s">
        <v>535</v>
      </c>
      <c r="C97" s="191" t="s">
        <v>396</v>
      </c>
      <c r="D97" s="192" t="s">
        <v>488</v>
      </c>
      <c r="E97" s="193" t="s">
        <v>434</v>
      </c>
      <c r="F97" s="194" t="s">
        <v>396</v>
      </c>
      <c r="G97" s="192" t="s">
        <v>466</v>
      </c>
      <c r="H97" s="195" t="str">
        <f>IF(AND(ISBLANK('F11'!U14),$I$97&lt;&gt;"Z"),"",'F11'!U14)</f>
        <v/>
      </c>
      <c r="I97" s="195" t="str">
        <f>IF(ISBLANK('F11'!V14),"",'F11'!V14)</f>
        <v/>
      </c>
      <c r="J97" s="193" t="s">
        <v>434</v>
      </c>
      <c r="K97" s="195" t="str">
        <f>IF(AND(ISBLANK('F11'!U13),$L$97&lt;&gt;"Z"),"",'F11'!U13)</f>
        <v/>
      </c>
      <c r="L97" s="195" t="str">
        <f>IF(ISBLANK('F11'!V13),"",'F11'!V13)</f>
        <v/>
      </c>
      <c r="M97" s="196" t="str">
        <f t="shared" si="3"/>
        <v>OK</v>
      </c>
      <c r="N97" s="53"/>
    </row>
    <row r="98" spans="1:14" ht="15" customHeight="1">
      <c r="A98" s="189" t="s">
        <v>861</v>
      </c>
      <c r="B98" s="190" t="s">
        <v>536</v>
      </c>
      <c r="C98" s="191" t="s">
        <v>396</v>
      </c>
      <c r="D98" s="192" t="s">
        <v>469</v>
      </c>
      <c r="E98" s="193" t="s">
        <v>434</v>
      </c>
      <c r="F98" s="194" t="s">
        <v>396</v>
      </c>
      <c r="G98" s="192" t="s">
        <v>488</v>
      </c>
      <c r="H98" s="195" t="str">
        <f>IF(AND(ISBLANK('F11'!U15),$I$98&lt;&gt;"Z"),"",'F11'!U15)</f>
        <v/>
      </c>
      <c r="I98" s="195" t="str">
        <f>IF(ISBLANK('F11'!V15),"",'F11'!V15)</f>
        <v/>
      </c>
      <c r="J98" s="193" t="s">
        <v>434</v>
      </c>
      <c r="K98" s="195" t="str">
        <f>IF(AND(ISBLANK('F11'!U14),$L$98&lt;&gt;"Z"),"",'F11'!U14)</f>
        <v/>
      </c>
      <c r="L98" s="195" t="str">
        <f>IF(ISBLANK('F11'!V14),"",'F11'!V14)</f>
        <v/>
      </c>
      <c r="M98" s="196" t="str">
        <f t="shared" si="3"/>
        <v>OK</v>
      </c>
      <c r="N98" s="53"/>
    </row>
    <row r="99" spans="1:14" ht="15" customHeight="1">
      <c r="A99" s="189" t="s">
        <v>861</v>
      </c>
      <c r="B99" s="190" t="s">
        <v>537</v>
      </c>
      <c r="C99" s="191" t="s">
        <v>396</v>
      </c>
      <c r="D99" s="192" t="s">
        <v>468</v>
      </c>
      <c r="E99" s="193" t="s">
        <v>434</v>
      </c>
      <c r="F99" s="194" t="s">
        <v>396</v>
      </c>
      <c r="G99" s="192" t="s">
        <v>469</v>
      </c>
      <c r="H99" s="195" t="str">
        <f>IF(AND(ISBLANK('F11'!U16),$I$99&lt;&gt;"Z"),"",'F11'!U16)</f>
        <v/>
      </c>
      <c r="I99" s="195" t="str">
        <f>IF(ISBLANK('F11'!V16),"",'F11'!V16)</f>
        <v/>
      </c>
      <c r="J99" s="193" t="s">
        <v>434</v>
      </c>
      <c r="K99" s="195" t="str">
        <f>IF(AND(ISBLANK('F11'!U15),$L$99&lt;&gt;"Z"),"",'F11'!U15)</f>
        <v/>
      </c>
      <c r="L99" s="195" t="str">
        <f>IF(ISBLANK('F11'!V15),"",'F11'!V15)</f>
        <v/>
      </c>
      <c r="M99" s="196" t="str">
        <f t="shared" si="3"/>
        <v>OK</v>
      </c>
      <c r="N99" s="53"/>
    </row>
    <row r="100" spans="1:14" ht="15" customHeight="1">
      <c r="A100" s="189" t="s">
        <v>861</v>
      </c>
      <c r="B100" s="190" t="s">
        <v>538</v>
      </c>
      <c r="C100" s="191" t="s">
        <v>396</v>
      </c>
      <c r="D100" s="192" t="s">
        <v>471</v>
      </c>
      <c r="E100" s="193" t="s">
        <v>434</v>
      </c>
      <c r="F100" s="194" t="s">
        <v>396</v>
      </c>
      <c r="G100" s="192" t="s">
        <v>468</v>
      </c>
      <c r="H100" s="195" t="str">
        <f>IF(AND(ISBLANK('F11'!U17),$I$100&lt;&gt;"Z"),"",'F11'!U17)</f>
        <v/>
      </c>
      <c r="I100" s="195" t="str">
        <f>IF(ISBLANK('F11'!V17),"",'F11'!V17)</f>
        <v/>
      </c>
      <c r="J100" s="193" t="s">
        <v>434</v>
      </c>
      <c r="K100" s="195" t="str">
        <f>IF(AND(ISBLANK('F11'!U16),$L$100&lt;&gt;"Z"),"",'F11'!U16)</f>
        <v/>
      </c>
      <c r="L100" s="195" t="str">
        <f>IF(ISBLANK('F11'!V16),"",'F11'!V16)</f>
        <v/>
      </c>
      <c r="M100" s="196" t="str">
        <f t="shared" si="3"/>
        <v>OK</v>
      </c>
      <c r="N100" s="53"/>
    </row>
    <row r="101" spans="1:14" ht="15" customHeight="1">
      <c r="A101" s="189" t="s">
        <v>861</v>
      </c>
      <c r="B101" s="190" t="s">
        <v>539</v>
      </c>
      <c r="C101" s="191" t="s">
        <v>396</v>
      </c>
      <c r="D101" s="192" t="s">
        <v>456</v>
      </c>
      <c r="E101" s="193" t="s">
        <v>434</v>
      </c>
      <c r="F101" s="194" t="s">
        <v>396</v>
      </c>
      <c r="G101" s="192" t="s">
        <v>471</v>
      </c>
      <c r="H101" s="195" t="str">
        <f>IF(AND(ISBLANK('F11'!U18),$I$101&lt;&gt;"Z"),"",'F11'!U18)</f>
        <v/>
      </c>
      <c r="I101" s="195" t="str">
        <f>IF(ISBLANK('F11'!V18),"",'F11'!V18)</f>
        <v/>
      </c>
      <c r="J101" s="193" t="s">
        <v>434</v>
      </c>
      <c r="K101" s="195" t="str">
        <f>IF(AND(ISBLANK('F11'!U17),$L$101&lt;&gt;"Z"),"",'F11'!U17)</f>
        <v/>
      </c>
      <c r="L101" s="195" t="str">
        <f>IF(ISBLANK('F11'!V17),"",'F11'!V17)</f>
        <v/>
      </c>
      <c r="M101" s="196" t="str">
        <f t="shared" si="3"/>
        <v>OK</v>
      </c>
      <c r="N101" s="53"/>
    </row>
    <row r="102" spans="1:14" ht="15" customHeight="1">
      <c r="A102" s="189" t="s">
        <v>861</v>
      </c>
      <c r="B102" s="190" t="s">
        <v>540</v>
      </c>
      <c r="C102" s="191" t="s">
        <v>396</v>
      </c>
      <c r="D102" s="192" t="s">
        <v>494</v>
      </c>
      <c r="E102" s="193" t="s">
        <v>434</v>
      </c>
      <c r="F102" s="194" t="s">
        <v>396</v>
      </c>
      <c r="G102" s="192" t="s">
        <v>495</v>
      </c>
      <c r="H102" s="195" t="str">
        <f>IF(AND(ISBLANK('F11'!U21),$I$102&lt;&gt;"Z"),"",'F11'!U21)</f>
        <v/>
      </c>
      <c r="I102" s="195" t="str">
        <f>IF(ISBLANK('F11'!V21),"",'F11'!V21)</f>
        <v/>
      </c>
      <c r="J102" s="193" t="s">
        <v>434</v>
      </c>
      <c r="K102" s="195" t="str">
        <f>IF(AND(ISBLANK('F11'!U20),$L$102&lt;&gt;"Z"),"",'F11'!U20)</f>
        <v/>
      </c>
      <c r="L102" s="195" t="str">
        <f>IF(ISBLANK('F11'!V20),"",'F11'!V20)</f>
        <v/>
      </c>
      <c r="M102" s="196" t="str">
        <f t="shared" si="3"/>
        <v>OK</v>
      </c>
      <c r="N102" s="53"/>
    </row>
    <row r="103" spans="1:14" ht="15" customHeight="1">
      <c r="A103" s="189" t="s">
        <v>861</v>
      </c>
      <c r="B103" s="190" t="s">
        <v>541</v>
      </c>
      <c r="C103" s="191" t="s">
        <v>396</v>
      </c>
      <c r="D103" s="192" t="s">
        <v>497</v>
      </c>
      <c r="E103" s="193" t="s">
        <v>434</v>
      </c>
      <c r="F103" s="194" t="s">
        <v>396</v>
      </c>
      <c r="G103" s="192" t="s">
        <v>494</v>
      </c>
      <c r="H103" s="195" t="str">
        <f>IF(AND(ISBLANK('F11'!U22),$I$103&lt;&gt;"Z"),"",'F11'!U22)</f>
        <v/>
      </c>
      <c r="I103" s="195" t="str">
        <f>IF(ISBLANK('F11'!V22),"",'F11'!V22)</f>
        <v/>
      </c>
      <c r="J103" s="193" t="s">
        <v>434</v>
      </c>
      <c r="K103" s="195" t="str">
        <f>IF(AND(ISBLANK('F11'!U21),$L$103&lt;&gt;"Z"),"",'F11'!U21)</f>
        <v/>
      </c>
      <c r="L103" s="195" t="str">
        <f>IF(ISBLANK('F11'!V21),"",'F11'!V21)</f>
        <v/>
      </c>
      <c r="M103" s="196" t="str">
        <f t="shared" si="3"/>
        <v>OK</v>
      </c>
      <c r="N103" s="53"/>
    </row>
    <row r="104" spans="1:14" ht="15" customHeight="1">
      <c r="A104" s="189" t="s">
        <v>861</v>
      </c>
      <c r="B104" s="190" t="s">
        <v>656</v>
      </c>
      <c r="C104" s="191" t="s">
        <v>396</v>
      </c>
      <c r="D104" s="192" t="s">
        <v>1060</v>
      </c>
      <c r="E104" s="193" t="s">
        <v>434</v>
      </c>
      <c r="F104" s="194" t="s">
        <v>396</v>
      </c>
      <c r="G104" s="192" t="s">
        <v>497</v>
      </c>
      <c r="H104" s="195" t="str">
        <f>IF(AND(ISBLANK('F11'!U23),$I$104&lt;&gt;"Z"),"",'F11'!U23)</f>
        <v/>
      </c>
      <c r="I104" s="195" t="str">
        <f>IF(ISBLANK('F11'!V23),"",'F11'!V23)</f>
        <v/>
      </c>
      <c r="J104" s="193" t="s">
        <v>434</v>
      </c>
      <c r="K104" s="195" t="str">
        <f>IF(AND(ISBLANK('F11'!U22),$L$104&lt;&gt;"Z"),"",'F11'!U22)</f>
        <v/>
      </c>
      <c r="L104" s="195" t="str">
        <f>IF(ISBLANK('F11'!V22),"",'F11'!V22)</f>
        <v/>
      </c>
      <c r="M104" s="196" t="str">
        <f t="shared" si="3"/>
        <v>OK</v>
      </c>
      <c r="N104" s="53"/>
    </row>
    <row r="105" spans="1:14" ht="15" customHeight="1">
      <c r="A105" s="189" t="s">
        <v>861</v>
      </c>
      <c r="B105" s="190" t="s">
        <v>657</v>
      </c>
      <c r="C105" s="191" t="s">
        <v>396</v>
      </c>
      <c r="D105" s="192" t="s">
        <v>498</v>
      </c>
      <c r="E105" s="193" t="s">
        <v>434</v>
      </c>
      <c r="F105" s="194" t="s">
        <v>396</v>
      </c>
      <c r="G105" s="192" t="s">
        <v>1060</v>
      </c>
      <c r="H105" s="195" t="str">
        <f>IF(AND(ISBLANK('F11'!U24),$I$105&lt;&gt;"Z"),"",'F11'!U24)</f>
        <v/>
      </c>
      <c r="I105" s="195" t="str">
        <f>IF(ISBLANK('F11'!V24),"",'F11'!V24)</f>
        <v/>
      </c>
      <c r="J105" s="193" t="s">
        <v>434</v>
      </c>
      <c r="K105" s="195" t="str">
        <f>IF(AND(ISBLANK('F11'!U23),$L$105&lt;&gt;"Z"),"",'F11'!U23)</f>
        <v/>
      </c>
      <c r="L105" s="195" t="str">
        <f>IF(ISBLANK('F11'!V23),"",'F11'!V23)</f>
        <v/>
      </c>
      <c r="M105" s="196" t="str">
        <f t="shared" si="3"/>
        <v>OK</v>
      </c>
      <c r="N105" s="53"/>
    </row>
    <row r="106" spans="1:14" ht="15" customHeight="1">
      <c r="A106" s="189" t="s">
        <v>861</v>
      </c>
      <c r="B106" s="190" t="s">
        <v>542</v>
      </c>
      <c r="C106" s="191" t="s">
        <v>396</v>
      </c>
      <c r="D106" s="192" t="s">
        <v>500</v>
      </c>
      <c r="E106" s="193" t="s">
        <v>434</v>
      </c>
      <c r="F106" s="194" t="s">
        <v>396</v>
      </c>
      <c r="G106" s="192" t="s">
        <v>498</v>
      </c>
      <c r="H106" s="195" t="str">
        <f>IF(AND(ISBLANK('F11'!U25),$I$106&lt;&gt;"Z"),"",'F11'!U25)</f>
        <v/>
      </c>
      <c r="I106" s="195" t="str">
        <f>IF(ISBLANK('F11'!V25),"",'F11'!V25)</f>
        <v/>
      </c>
      <c r="J106" s="193" t="s">
        <v>434</v>
      </c>
      <c r="K106" s="195" t="str">
        <f>IF(AND(ISBLANK('F11'!U24),$L$106&lt;&gt;"Z"),"",'F11'!U24)</f>
        <v/>
      </c>
      <c r="L106" s="195" t="str">
        <f>IF(ISBLANK('F11'!V24),"",'F11'!V24)</f>
        <v/>
      </c>
      <c r="M106" s="196" t="str">
        <f>IF(OR(AND(I106="M",AND(L106&lt;&gt;"M",L106&lt;&gt;"X")),AND(I106="X",AND(L106&lt;&gt;"M",L106&lt;&gt;"X",L106&lt;&gt;"W",NOT(AND(AND(ISNUMBER(K106),K106&gt;0),L106="")))),AND(H106=0,ISNUMBER(H106),I106="",L106="Z"),AND(K106="",L106="",AND(OR(ISNUMBER(H106),I106="Z"),OR(AND(H106=0,I106=""),H106=0,H106=""))),AND(OR(L106="",L106="Z"),OR(AND(I106="",H106&lt;&gt;""),I106="W"),OR(NOT(ISNUMBER(K106)),AND(ISNUMBER(H106),K106&lt;H106))),AND(OR(I106="",I106="W"),OR(L106="",L106="W"),AND(ISNUMBER(H106),K106&lt;H106))),"Check","OK")</f>
        <v>OK</v>
      </c>
      <c r="N106" s="53"/>
    </row>
    <row r="107" spans="1:14">
      <c r="A107" s="189" t="s">
        <v>861</v>
      </c>
      <c r="B107" s="190" t="s">
        <v>543</v>
      </c>
      <c r="C107" s="191" t="s">
        <v>396</v>
      </c>
      <c r="D107" s="192" t="s">
        <v>457</v>
      </c>
      <c r="E107" s="193" t="s">
        <v>434</v>
      </c>
      <c r="F107" s="194" t="s">
        <v>396</v>
      </c>
      <c r="G107" s="192" t="s">
        <v>500</v>
      </c>
      <c r="H107" s="195" t="str">
        <f>IF(AND(ISBLANK('F11'!U26),$I$107&lt;&gt;"Z"),"",'F11'!U26)</f>
        <v/>
      </c>
      <c r="I107" s="195" t="str">
        <f>IF(ISBLANK('F11'!V26),"",'F11'!V26)</f>
        <v/>
      </c>
      <c r="J107" s="193" t="s">
        <v>434</v>
      </c>
      <c r="K107" s="195" t="str">
        <f>IF(AND(ISBLANK('F11'!U25),$L$107&lt;&gt;"Z"),"",'F11'!U25)</f>
        <v/>
      </c>
      <c r="L107" s="195" t="str">
        <f>IF(ISBLANK('F11'!V25),"",'F11'!V25)</f>
        <v/>
      </c>
      <c r="M107" s="196" t="str">
        <f t="shared" ref="M107:M122" si="4">IF(OR(AND(I107="M",AND(L107&lt;&gt;"M",L107&lt;&gt;"X")),AND(I107="X",AND(L107&lt;&gt;"M",L107&lt;&gt;"X",L107&lt;&gt;"W",NOT(AND(AND(ISNUMBER(K107),K107&gt;0),L107="")))),AND(H107=0,ISNUMBER(H107),I107="",L107="Z"),AND(K107="",L107="",AND(OR(ISNUMBER(H107),I107="Z"),OR(AND(H107=0,I107=""),H107=0,H107=""))),AND(OR(L107="",L107="Z"),OR(AND(I107="",H107&lt;&gt;""),I107="W"),OR(NOT(ISNUMBER(K107)),AND(ISNUMBER(H107),K107&lt;H107))),AND(OR(I107="",I107="W"),OR(L107="",L107="W"),AND(ISNUMBER(H107),K107&lt;H107))),"Check","OK")</f>
        <v>OK</v>
      </c>
      <c r="N107" s="53"/>
    </row>
    <row r="108" spans="1:14">
      <c r="A108" s="189" t="s">
        <v>861</v>
      </c>
      <c r="B108" s="190" t="s">
        <v>544</v>
      </c>
      <c r="C108" s="191" t="s">
        <v>396</v>
      </c>
      <c r="D108" s="192" t="s">
        <v>503</v>
      </c>
      <c r="E108" s="193" t="s">
        <v>434</v>
      </c>
      <c r="F108" s="194" t="s">
        <v>396</v>
      </c>
      <c r="G108" s="192" t="s">
        <v>457</v>
      </c>
      <c r="H108" s="195" t="str">
        <f>IF(AND(ISBLANK('F11'!U27),$I$108&lt;&gt;"Z"),"",'F11'!U27)</f>
        <v/>
      </c>
      <c r="I108" s="195" t="str">
        <f>IF(ISBLANK('F11'!V27),"",'F11'!V27)</f>
        <v/>
      </c>
      <c r="J108" s="193" t="s">
        <v>434</v>
      </c>
      <c r="K108" s="195" t="str">
        <f>IF(AND(ISBLANK('F11'!U26),$L$108&lt;&gt;"Z"),"",'F11'!U26)</f>
        <v/>
      </c>
      <c r="L108" s="195" t="str">
        <f>IF(ISBLANK('F11'!V26),"",'F11'!V26)</f>
        <v/>
      </c>
      <c r="M108" s="196" t="str">
        <f t="shared" si="4"/>
        <v>OK</v>
      </c>
      <c r="N108" s="53"/>
    </row>
    <row r="109" spans="1:14">
      <c r="A109" s="189" t="s">
        <v>861</v>
      </c>
      <c r="B109" s="190" t="s">
        <v>545</v>
      </c>
      <c r="C109" s="191" t="s">
        <v>396</v>
      </c>
      <c r="D109" s="192" t="s">
        <v>505</v>
      </c>
      <c r="E109" s="193" t="s">
        <v>434</v>
      </c>
      <c r="F109" s="194" t="s">
        <v>396</v>
      </c>
      <c r="G109" s="192" t="s">
        <v>503</v>
      </c>
      <c r="H109" s="195" t="str">
        <f>IF(AND(ISBLANK('F11'!U28),$I$109&lt;&gt;"Z"),"",'F11'!U28)</f>
        <v/>
      </c>
      <c r="I109" s="195" t="str">
        <f>IF(ISBLANK('F11'!V28),"",'F11'!V28)</f>
        <v/>
      </c>
      <c r="J109" s="193" t="s">
        <v>434</v>
      </c>
      <c r="K109" s="195" t="str">
        <f>IF(AND(ISBLANK('F11'!U27),$L$109&lt;&gt;"Z"),"",'F11'!U27)</f>
        <v/>
      </c>
      <c r="L109" s="195" t="str">
        <f>IF(ISBLANK('F11'!V27),"",'F11'!V27)</f>
        <v/>
      </c>
      <c r="M109" s="196" t="str">
        <f t="shared" si="4"/>
        <v>OK</v>
      </c>
      <c r="N109" s="53"/>
    </row>
    <row r="110" spans="1:14">
      <c r="A110" s="189" t="s">
        <v>861</v>
      </c>
      <c r="B110" s="190" t="s">
        <v>546</v>
      </c>
      <c r="C110" s="191" t="s">
        <v>396</v>
      </c>
      <c r="D110" s="192" t="s">
        <v>507</v>
      </c>
      <c r="E110" s="193" t="s">
        <v>434</v>
      </c>
      <c r="F110" s="194" t="s">
        <v>396</v>
      </c>
      <c r="G110" s="192" t="s">
        <v>505</v>
      </c>
      <c r="H110" s="195" t="str">
        <f>IF(AND(ISBLANK('F11'!U29),$I$110&lt;&gt;"Z"),"",'F11'!U29)</f>
        <v/>
      </c>
      <c r="I110" s="195" t="str">
        <f>IF(ISBLANK('F11'!V29),"",'F11'!V29)</f>
        <v/>
      </c>
      <c r="J110" s="193" t="s">
        <v>434</v>
      </c>
      <c r="K110" s="195" t="str">
        <f>IF(AND(ISBLANK('F11'!U28),$L$110&lt;&gt;"Z"),"",'F11'!U28)</f>
        <v/>
      </c>
      <c r="L110" s="195" t="str">
        <f>IF(ISBLANK('F11'!V28),"",'F11'!V28)</f>
        <v/>
      </c>
      <c r="M110" s="196" t="str">
        <f t="shared" si="4"/>
        <v>OK</v>
      </c>
      <c r="N110" s="53"/>
    </row>
    <row r="111" spans="1:14">
      <c r="A111" s="189" t="s">
        <v>861</v>
      </c>
      <c r="B111" s="190" t="s">
        <v>547</v>
      </c>
      <c r="C111" s="191" t="s">
        <v>399</v>
      </c>
      <c r="D111" s="192" t="s">
        <v>495</v>
      </c>
      <c r="E111" s="193" t="s">
        <v>434</v>
      </c>
      <c r="F111" s="194" t="s">
        <v>399</v>
      </c>
      <c r="G111" s="192" t="s">
        <v>474</v>
      </c>
      <c r="H111" s="195" t="str">
        <f>IF(AND(ISBLANK('F13'!U20),$I$111&lt;&gt;"Z"),"",'F13'!U20)</f>
        <v/>
      </c>
      <c r="I111" s="195" t="str">
        <f>IF(ISBLANK('F13'!V20),"",'F13'!V20)</f>
        <v/>
      </c>
      <c r="J111" s="193" t="s">
        <v>434</v>
      </c>
      <c r="K111" s="195" t="str">
        <f>IF(AND(ISBLANK('F13'!U19),$L$111&lt;&gt;"Z"),"",'F13'!U19)</f>
        <v/>
      </c>
      <c r="L111" s="195" t="str">
        <f>IF(ISBLANK('F13'!V19),"",'F13'!V19)</f>
        <v/>
      </c>
      <c r="M111" s="196" t="str">
        <f t="shared" si="4"/>
        <v>OK</v>
      </c>
      <c r="N111" s="53"/>
    </row>
    <row r="112" spans="1:14">
      <c r="A112" s="189" t="s">
        <v>861</v>
      </c>
      <c r="B112" s="190" t="s">
        <v>643</v>
      </c>
      <c r="C112" s="191" t="s">
        <v>399</v>
      </c>
      <c r="D112" s="192" t="s">
        <v>574</v>
      </c>
      <c r="E112" s="193" t="s">
        <v>434</v>
      </c>
      <c r="F112" s="194" t="s">
        <v>399</v>
      </c>
      <c r="G112" s="192" t="s">
        <v>644</v>
      </c>
      <c r="H112" s="195" t="str">
        <f>IF(AND(ISBLANK('F13'!X20),$I$112&lt;&gt;"Z"),"",'F13'!X20)</f>
        <v/>
      </c>
      <c r="I112" s="195" t="str">
        <f>IF(ISBLANK('F13'!Y20),"",'F13'!Y20)</f>
        <v/>
      </c>
      <c r="J112" s="193" t="s">
        <v>434</v>
      </c>
      <c r="K112" s="195" t="str">
        <f>IF(AND(ISBLANK('F13'!X19),$L$112&lt;&gt;"Z"),"",'F13'!X19)</f>
        <v/>
      </c>
      <c r="L112" s="195" t="str">
        <f>IF(ISBLANK('F13'!Y19),"",'F13'!Y19)</f>
        <v/>
      </c>
      <c r="M112" s="196" t="str">
        <f t="shared" si="4"/>
        <v>OK</v>
      </c>
      <c r="N112" s="53"/>
    </row>
    <row r="113" spans="1:14" ht="23.25">
      <c r="A113" s="189" t="s">
        <v>862</v>
      </c>
      <c r="B113" s="190" t="s">
        <v>629</v>
      </c>
      <c r="C113" s="191" t="s">
        <v>360</v>
      </c>
      <c r="D113" s="192" t="s">
        <v>627</v>
      </c>
      <c r="E113" s="193" t="s">
        <v>434</v>
      </c>
      <c r="F113" s="194" t="s">
        <v>346</v>
      </c>
      <c r="G113" s="192" t="s">
        <v>466</v>
      </c>
      <c r="H113" s="195" t="str">
        <f>IF(OR(SUMPRODUCT(--('F2'!U9:'F2'!U13=""),--('F2'!V9:'F2'!V13=""))&gt;0,COUNTIF('F2'!V9:'F2'!V13,"M")&gt;0,COUNTIF('F2'!V9:'F2'!V13,"X")=5),"",SUM('F2'!U9:'F2'!U13))</f>
        <v/>
      </c>
      <c r="I113" s="195" t="str">
        <f>IF(AND(COUNTIF('F2'!V9:'F2'!V13,"X")=5,SUM('F2'!U9:'F2'!U13)=0,ISNUMBER('F2'!U14)),"",IF(COUNTIF('F2'!V9:'F2'!V13,"M")&gt;0,"M",IF(AND(COUNTIF('F2'!V9:'F2'!V13,'F2'!V9)=5,OR('F2'!V9="X",'F2'!V9="W",'F2'!V9="Z")),UPPER('F2'!V9),"")))</f>
        <v/>
      </c>
      <c r="J113" s="193" t="s">
        <v>434</v>
      </c>
      <c r="K113" s="195" t="str">
        <f>IF(AND(ISBLANK('F1'!U13),$L$113&lt;&gt;"Z"),"",'F1'!U13)</f>
        <v/>
      </c>
      <c r="L113" s="195" t="str">
        <f>IF(ISBLANK('F1'!V13),"",'F1'!V13)</f>
        <v/>
      </c>
      <c r="M113" s="196" t="str">
        <f t="shared" si="4"/>
        <v>OK</v>
      </c>
      <c r="N113" s="53"/>
    </row>
    <row r="114" spans="1:14" ht="23.25">
      <c r="A114" s="189" t="s">
        <v>862</v>
      </c>
      <c r="B114" s="190" t="s">
        <v>630</v>
      </c>
      <c r="C114" s="191" t="s">
        <v>360</v>
      </c>
      <c r="D114" s="192" t="s">
        <v>628</v>
      </c>
      <c r="E114" s="193" t="s">
        <v>434</v>
      </c>
      <c r="F114" s="194" t="s">
        <v>346</v>
      </c>
      <c r="G114" s="192" t="s">
        <v>567</v>
      </c>
      <c r="H114" s="195" t="str">
        <f>IF(OR(SUMPRODUCT(--('F2'!U15:'F2'!U19=""),--('F2'!V15:'F2'!V19=""))&gt;0,COUNTIF('F2'!V15:'F2'!V19,"M")&gt;0,COUNTIF('F2'!V15:'F2'!V19,"X")=5),"",SUM('F2'!U15:'F2'!U19))</f>
        <v/>
      </c>
      <c r="I114" s="195" t="str">
        <f>IF(AND(COUNTIF('F2'!V15:'F2'!V19,"X")=5,SUM('F2'!U15:'F2'!U19)=0,ISNUMBER('F2'!U20)),"",IF(COUNTIF('F2'!V15:'F2'!V19,"M")&gt;0,"M",IF(AND(COUNTIF('F2'!V15:'F2'!V19,'F2'!V15)=5,OR('F2'!V15="X",'F2'!V15="W",'F2'!V15="Z")),UPPER('F2'!V15),"")))</f>
        <v/>
      </c>
      <c r="J114" s="193" t="s">
        <v>434</v>
      </c>
      <c r="K114" s="195" t="str">
        <f>IF(AND(ISBLANK('F1'!X13),$L$114&lt;&gt;"Z"),"",'F1'!X13)</f>
        <v/>
      </c>
      <c r="L114" s="195" t="str">
        <f>IF(ISBLANK('F1'!Y13),"",'F1'!Y13)</f>
        <v/>
      </c>
      <c r="M114" s="196" t="str">
        <f t="shared" si="4"/>
        <v>OK</v>
      </c>
      <c r="N114" s="53"/>
    </row>
    <row r="115" spans="1:14" ht="23.25">
      <c r="A115" s="189" t="s">
        <v>862</v>
      </c>
      <c r="B115" s="190" t="s">
        <v>631</v>
      </c>
      <c r="C115" s="191" t="s">
        <v>367</v>
      </c>
      <c r="D115" s="192" t="s">
        <v>627</v>
      </c>
      <c r="E115" s="193" t="s">
        <v>434</v>
      </c>
      <c r="F115" s="194" t="s">
        <v>346</v>
      </c>
      <c r="G115" s="192" t="s">
        <v>466</v>
      </c>
      <c r="H115" s="195" t="str">
        <f>IF(OR(SUMPRODUCT(--('F3'!U9:'F3'!U13=""),--('F3'!V9:'F3'!V13=""))&gt;0,COUNTIF('F3'!V9:'F3'!V13,"M")&gt;0,COUNTIF('F3'!V9:'F3'!V13,"X")=5),"",SUM('F3'!U9:'F3'!U13))</f>
        <v/>
      </c>
      <c r="I115" s="195" t="str">
        <f>IF(AND(COUNTIF('F3'!V9:'F3'!V13,"X")=5,SUM('F3'!U9:'F3'!U13)=0,ISNUMBER('F3'!U14)),"",IF(COUNTIF('F3'!V9:'F3'!V13,"M")&gt;0,"M",IF(AND(COUNTIF('F3'!V9:'F3'!V13,'F3'!V9)=5,OR('F3'!V9="X",'F3'!V9="W",'F3'!V9="Z")),UPPER('F3'!V9),"")))</f>
        <v/>
      </c>
      <c r="J115" s="193" t="s">
        <v>434</v>
      </c>
      <c r="K115" s="195" t="str">
        <f>IF(AND(ISBLANK('F1'!U13),$L$115&lt;&gt;"Z"),"",'F1'!U13)</f>
        <v/>
      </c>
      <c r="L115" s="195" t="str">
        <f>IF(ISBLANK('F1'!V13),"",'F1'!V13)</f>
        <v/>
      </c>
      <c r="M115" s="196" t="str">
        <f t="shared" si="4"/>
        <v>OK</v>
      </c>
      <c r="N115" s="53"/>
    </row>
    <row r="116" spans="1:14" ht="23.25">
      <c r="A116" s="189" t="s">
        <v>862</v>
      </c>
      <c r="B116" s="190" t="s">
        <v>632</v>
      </c>
      <c r="C116" s="191" t="s">
        <v>367</v>
      </c>
      <c r="D116" s="192" t="s">
        <v>628</v>
      </c>
      <c r="E116" s="193" t="s">
        <v>434</v>
      </c>
      <c r="F116" s="194" t="s">
        <v>346</v>
      </c>
      <c r="G116" s="192" t="s">
        <v>567</v>
      </c>
      <c r="H116" s="195" t="str">
        <f>IF(OR(SUMPRODUCT(--('F3'!U15:'F3'!U19=""),--('F3'!V15:'F3'!V19=""))&gt;0,COUNTIF('F3'!V15:'F3'!V19,"M")&gt;0,COUNTIF('F3'!V15:'F3'!V19,"X")=5),"",SUM('F3'!U15:'F3'!U19))</f>
        <v/>
      </c>
      <c r="I116" s="195" t="str">
        <f>IF(AND(COUNTIF('F3'!V15:'F3'!V19,"X")=5,SUM('F3'!U15:'F3'!U19)=0,ISNUMBER('F3'!U20)),"",IF(COUNTIF('F3'!V15:'F3'!V19,"M")&gt;0,"M",IF(AND(COUNTIF('F3'!V15:'F3'!V19,'F3'!V15)=5,OR('F3'!V15="X",'F3'!V15="W",'F3'!V15="Z")),UPPER('F3'!V15),"")))</f>
        <v/>
      </c>
      <c r="J116" s="193" t="s">
        <v>434</v>
      </c>
      <c r="K116" s="195" t="str">
        <f>IF(AND(ISBLANK('F1'!X13),$L$116&lt;&gt;"Z"),"",'F1'!X13)</f>
        <v/>
      </c>
      <c r="L116" s="195" t="str">
        <f>IF(ISBLANK('F1'!Y13),"",'F1'!Y13)</f>
        <v/>
      </c>
      <c r="M116" s="196" t="str">
        <f t="shared" si="4"/>
        <v>OK</v>
      </c>
      <c r="N116" s="53"/>
    </row>
    <row r="117" spans="1:14" ht="23.25">
      <c r="A117" s="189" t="s">
        <v>862</v>
      </c>
      <c r="B117" s="190" t="s">
        <v>637</v>
      </c>
      <c r="C117" s="191" t="s">
        <v>378</v>
      </c>
      <c r="D117" s="192" t="s">
        <v>635</v>
      </c>
      <c r="E117" s="193" t="s">
        <v>434</v>
      </c>
      <c r="F117" s="194" t="s">
        <v>378</v>
      </c>
      <c r="G117" s="192" t="s">
        <v>498</v>
      </c>
      <c r="H117" s="195" t="str">
        <f>IF(OR(SUMPRODUCT(--('F7'!U25:'F7'!U26=""),--('F7'!V25:'F7'!V26=""))&gt;0,COUNTIF('F7'!V25:'F7'!V26,"M")&gt;0,COUNTIF('F7'!V25:'F7'!V26,"X")=2),"",SUM('F7'!U25:'F7'!U26))</f>
        <v/>
      </c>
      <c r="I117" s="195" t="str">
        <f>IF(AND(COUNTIF('F7'!V25:'F7'!V26,"X")=2,SUM('F7'!U25:'F7'!U26)=0,ISNUMBER('F7'!U27)),"",IF(COUNTIF('F7'!V25:'F7'!V26,"M")&gt;0,"M",IF(AND(COUNTIF('F7'!V25:'F7'!V26,'F7'!V25)=2,OR('F7'!V25="X",'F7'!V25="W",'F7'!V25="Z")),UPPER('F7'!V25),"")))</f>
        <v/>
      </c>
      <c r="J117" s="193" t="s">
        <v>434</v>
      </c>
      <c r="K117" s="195" t="str">
        <f>IF(AND(ISBLANK('F7'!U24),$L$117&lt;&gt;"Z"),"",'F7'!U24)</f>
        <v/>
      </c>
      <c r="L117" s="195" t="str">
        <f>IF(ISBLANK('F7'!V24),"",'F7'!V24)</f>
        <v/>
      </c>
      <c r="M117" s="196" t="str">
        <f t="shared" si="4"/>
        <v>OK</v>
      </c>
      <c r="N117" s="53"/>
    </row>
    <row r="118" spans="1:14" ht="23.25">
      <c r="A118" s="189" t="s">
        <v>862</v>
      </c>
      <c r="B118" s="190" t="s">
        <v>638</v>
      </c>
      <c r="C118" s="191" t="s">
        <v>378</v>
      </c>
      <c r="D118" s="192" t="s">
        <v>636</v>
      </c>
      <c r="E118" s="193" t="s">
        <v>434</v>
      </c>
      <c r="F118" s="194" t="s">
        <v>378</v>
      </c>
      <c r="G118" s="192" t="s">
        <v>586</v>
      </c>
      <c r="H118" s="195" t="str">
        <f>IF(OR(SUMPRODUCT(--('F7'!X25:'F7'!X26=""),--('F7'!Y25:'F7'!Y26=""))&gt;0,COUNTIF('F7'!Y25:'F7'!Y26,"M")&gt;0,COUNTIF('F7'!Y25:'F7'!Y26,"X")=2),"",SUM('F7'!X25:'F7'!X26))</f>
        <v/>
      </c>
      <c r="I118" s="195" t="str">
        <f>IF(AND(COUNTIF('F7'!Y25:'F7'!Y26,"X")=2,SUM('F7'!X25:'F7'!X26)=0,ISNUMBER('F7'!X27)),"",IF(COUNTIF('F7'!Y25:'F7'!Y26,"M")&gt;0,"M",IF(AND(COUNTIF('F7'!Y25:'F7'!Y26,'F7'!Y25)=2,OR('F7'!Y25="X",'F7'!Y25="W",'F7'!Y25="Z")),UPPER('F7'!Y25),"")))</f>
        <v/>
      </c>
      <c r="J118" s="193" t="s">
        <v>434</v>
      </c>
      <c r="K118" s="195" t="str">
        <f>IF(AND(ISBLANK('F7'!X24),$L$118&lt;&gt;"Z"),"",'F7'!X24)</f>
        <v/>
      </c>
      <c r="L118" s="195" t="str">
        <f>IF(ISBLANK('F7'!Y24),"",'F7'!Y24)</f>
        <v/>
      </c>
      <c r="M118" s="196" t="str">
        <f t="shared" si="4"/>
        <v>OK</v>
      </c>
      <c r="N118" s="53"/>
    </row>
    <row r="119" spans="1:14" ht="23.25">
      <c r="A119" s="189" t="s">
        <v>863</v>
      </c>
      <c r="B119" s="190" t="s">
        <v>640</v>
      </c>
      <c r="C119" s="191" t="s">
        <v>377</v>
      </c>
      <c r="D119" s="192" t="s">
        <v>558</v>
      </c>
      <c r="E119" s="193" t="s">
        <v>434</v>
      </c>
      <c r="F119" s="194" t="s">
        <v>634</v>
      </c>
      <c r="G119" s="194" t="s">
        <v>634</v>
      </c>
      <c r="H119" s="195" t="str">
        <f>IF(OR(SUMPRODUCT(--('F6'!U9:'F6'!U11=""),--('F6'!V9:'F6'!V11=""))&gt;0,COUNTIF('F6'!V9:'F6'!V11,"M")&gt;0,COUNTIF('F6'!V9:'F6'!V11,"X")=3),"",SUM('F6'!U9:'F6'!U11))</f>
        <v/>
      </c>
      <c r="I119" s="195" t="str">
        <f>IF(AND(COUNTIF('F6'!V9:'F6'!V11,"X")=3,SUM('F6'!U9:'F6'!U11)=0,ISNUMBER('F6'!U12)),"",IF(COUNTIF('F6'!V9:'F6'!V11,"M")&gt;0,"M",IF(AND(COUNTIF('F6'!V9:'F6'!V11,'F6'!V9)=3,OR('F6'!V9="X",'F6'!V9="W",'F6'!V9="Z")),UPPER('F6'!V9),"")))</f>
        <v/>
      </c>
      <c r="J119" s="193" t="s">
        <v>434</v>
      </c>
      <c r="K119" s="195">
        <v>100</v>
      </c>
      <c r="L119" s="195"/>
      <c r="M119" s="196" t="str">
        <f t="shared" si="4"/>
        <v>OK</v>
      </c>
      <c r="N119" s="53"/>
    </row>
    <row r="120" spans="1:14" ht="23.25">
      <c r="A120" s="189" t="s">
        <v>863</v>
      </c>
      <c r="B120" s="190" t="s">
        <v>639</v>
      </c>
      <c r="C120" s="191" t="s">
        <v>377</v>
      </c>
      <c r="D120" s="192" t="s">
        <v>633</v>
      </c>
      <c r="E120" s="193" t="s">
        <v>434</v>
      </c>
      <c r="F120" s="194" t="s">
        <v>634</v>
      </c>
      <c r="G120" s="194" t="s">
        <v>634</v>
      </c>
      <c r="H120" s="195" t="str">
        <f>IF(OR(SUMPRODUCT(--('F6'!U13:'F6'!U15=""),--('F6'!V13:'F6'!V15=""))&gt;0,COUNTIF('F6'!V13:'F6'!V15,"M")&gt;0,COUNTIF('F6'!V13:'F6'!V15,"X")=3),"",SUM('F6'!U13:'F6'!U15))</f>
        <v/>
      </c>
      <c r="I120" s="195" t="str">
        <f>IF(AND(COUNTIF('F6'!V13:'F6'!V15,"X")=3,SUM('F6'!U13:'F6'!U15)=0,ISNUMBER('F6'!U16)),"",IF(COUNTIF('F6'!V13:'F6'!V15,"M")&gt;0,"M",IF(AND(COUNTIF('F6'!V13:'F6'!V15,'F6'!V13)=3,OR('F6'!V13="X",'F6'!V13="W",'F6'!V13="Z")),UPPER('F6'!V13),"")))</f>
        <v/>
      </c>
      <c r="J120" s="193" t="s">
        <v>434</v>
      </c>
      <c r="K120" s="195">
        <v>100</v>
      </c>
      <c r="L120" s="195"/>
      <c r="M120" s="196" t="str">
        <f t="shared" si="4"/>
        <v>OK</v>
      </c>
      <c r="N120" s="53"/>
    </row>
    <row r="121" spans="1:14" ht="23.25">
      <c r="A121" s="189" t="s">
        <v>863</v>
      </c>
      <c r="B121" s="190" t="s">
        <v>641</v>
      </c>
      <c r="C121" s="191" t="s">
        <v>394</v>
      </c>
      <c r="D121" s="192" t="s">
        <v>558</v>
      </c>
      <c r="E121" s="193" t="s">
        <v>434</v>
      </c>
      <c r="F121" s="194" t="s">
        <v>634</v>
      </c>
      <c r="G121" s="194" t="s">
        <v>634</v>
      </c>
      <c r="H121" s="195" t="str">
        <f>IF(OR(SUMPRODUCT(--('F9'!U9:'F9'!U11=""),--('F9'!V9:'F9'!V11=""))&gt;0,COUNTIF('F9'!V9:'F9'!V11,"M")&gt;0,COUNTIF('F9'!V9:'F9'!V11,"X")=3),"",SUM('F9'!U9:'F9'!U11))</f>
        <v/>
      </c>
      <c r="I121" s="195" t="str">
        <f>IF(AND(COUNTIF('F9'!V9:'F9'!V11,"X")=3,SUM('F9'!U9:'F9'!U11)=0,ISNUMBER('F9'!U12)),"",IF(COUNTIF('F9'!V9:'F9'!V11,"M")&gt;0,"M",IF(AND(COUNTIF('F9'!V9:'F9'!V11,'F9'!V9)=3,OR('F9'!V9="X",'F9'!V9="W",'F9'!V9="Z")),UPPER('F9'!V9),"")))</f>
        <v/>
      </c>
      <c r="J121" s="193" t="s">
        <v>434</v>
      </c>
      <c r="K121" s="195">
        <v>100</v>
      </c>
      <c r="L121" s="195"/>
      <c r="M121" s="196" t="str">
        <f t="shared" si="4"/>
        <v>OK</v>
      </c>
      <c r="N121" s="53"/>
    </row>
    <row r="122" spans="1:14" ht="23.25">
      <c r="A122" s="189" t="s">
        <v>863</v>
      </c>
      <c r="B122" s="190" t="s">
        <v>642</v>
      </c>
      <c r="C122" s="191" t="s">
        <v>394</v>
      </c>
      <c r="D122" s="192" t="s">
        <v>633</v>
      </c>
      <c r="E122" s="193" t="s">
        <v>434</v>
      </c>
      <c r="F122" s="194" t="s">
        <v>634</v>
      </c>
      <c r="G122" s="194" t="s">
        <v>634</v>
      </c>
      <c r="H122" s="195" t="str">
        <f>IF(OR(SUMPRODUCT(--('F9'!U13:'F9'!U15=""),--('F9'!V13:'F9'!V15=""))&gt;0,COUNTIF('F9'!V13:'F9'!V15,"M")&gt;0,COUNTIF('F9'!V13:'F9'!V15,"X")=3),"",SUM('F9'!U13:'F9'!U15))</f>
        <v/>
      </c>
      <c r="I122" s="195" t="str">
        <f>IF(AND(COUNTIF('F9'!V13:'F9'!V15,"X")=3,SUM('F9'!U13:'F9'!U15)=0,ISNUMBER('F9'!U16)),"",IF(COUNTIF('F9'!V13:'F9'!V15,"M")&gt;0,"M",IF(AND(COUNTIF('F9'!V13:'F9'!V15,'F9'!V13)=3,OR('F9'!V13="X",'F9'!V13="W",'F9'!V13="Z")),UPPER('F9'!V13),"")))</f>
        <v/>
      </c>
      <c r="J122" s="193" t="s">
        <v>434</v>
      </c>
      <c r="K122" s="195">
        <v>100</v>
      </c>
      <c r="L122" s="195"/>
      <c r="M122" s="196" t="str">
        <f t="shared" si="4"/>
        <v>OK</v>
      </c>
      <c r="N122" s="53"/>
    </row>
    <row r="123" spans="1:14">
      <c r="A123" s="189" t="s">
        <v>864</v>
      </c>
      <c r="B123" s="190" t="s">
        <v>548</v>
      </c>
      <c r="C123" s="191" t="s">
        <v>346</v>
      </c>
      <c r="D123" s="192" t="s">
        <v>549</v>
      </c>
      <c r="E123" s="193" t="s">
        <v>433</v>
      </c>
      <c r="F123" s="194" t="s">
        <v>346</v>
      </c>
      <c r="G123" s="192" t="s">
        <v>466</v>
      </c>
      <c r="H123" s="195" t="str">
        <f>IF(OR(SUMPRODUCT(--('F1'!U9:'F1'!U12=""),--('F1'!V9:'F1'!V12=""))&gt;0,COUNTIF('F1'!V9:'F1'!V12,"M")&gt;0,COUNTIF('F1'!V9:'F1'!V12,"X")=4),"",SUM('F1'!U9:'F1'!U12))</f>
        <v/>
      </c>
      <c r="I123" s="195" t="str">
        <f>IF(AND(COUNTIF('F1'!V9:'F1'!V12,"X")=4,SUM('F1'!U9:'F1'!U12)=0,ISNUMBER('F1'!U13)),"",IF(COUNTIF('F1'!V9:'F1'!V12,"M")&gt;0,"M",IF(AND(COUNTIF('F1'!V9:'F1'!V12,'F1'!V9)=4,OR('F1'!V9="X",'F1'!V9="W",'F1'!V9="Z")),UPPER('F1'!V9),"")))</f>
        <v/>
      </c>
      <c r="J123" s="193" t="s">
        <v>433</v>
      </c>
      <c r="K123" s="195" t="str">
        <f>'F1'!U13</f>
        <v/>
      </c>
      <c r="L123" s="195" t="str">
        <f>'F1'!V13</f>
        <v/>
      </c>
      <c r="M123" s="196" t="str">
        <f t="shared" ref="M123:M132" si="5">IF(AND(ISNUMBER(H123),ISNUMBER(K123)),IF(OR(ROUND(H123,0)&lt;&gt;ROUND(K123,0),I123&lt;&gt;L123),"Check","OK"),IF(OR(AND(H123&lt;&gt;K123,I123&lt;&gt;"Z",L123&lt;&gt;"Z"),I123&lt;&gt;L123),"Check","OK"))</f>
        <v>OK</v>
      </c>
      <c r="N123" s="53"/>
    </row>
    <row r="124" spans="1:14">
      <c r="A124" s="189" t="s">
        <v>864</v>
      </c>
      <c r="B124" s="190" t="s">
        <v>607</v>
      </c>
      <c r="C124" s="191" t="s">
        <v>346</v>
      </c>
      <c r="D124" s="192" t="s">
        <v>608</v>
      </c>
      <c r="E124" s="193" t="s">
        <v>433</v>
      </c>
      <c r="F124" s="194" t="s">
        <v>346</v>
      </c>
      <c r="G124" s="192" t="s">
        <v>456</v>
      </c>
      <c r="H124" s="195" t="str">
        <f>IF(OR(SUMPRODUCT(--('F1'!U15:'F1'!U17=""),--('F1'!V15:'F1'!V17=""))&gt;0,COUNTIF('F1'!V15:'F1'!V17,"M")&gt;0,COUNTIF('F1'!V15:'F1'!V17,"X")=3),"",SUM('F1'!U15:'F1'!U17))</f>
        <v/>
      </c>
      <c r="I124" s="195" t="str">
        <f>IF(AND(COUNTIF('F1'!V15:'F1'!V17,"X")=3,SUM('F1'!U15:'F1'!U17)=0,ISNUMBER('F1'!U18)),"",IF(COUNTIF('F1'!V15:'F1'!V17,"M")&gt;0,"M",IF(AND(COUNTIF('F1'!V15:'F1'!V17,'F1'!V15)=3,OR('F1'!V15="X",'F1'!V15="W",'F1'!V15="Z")),UPPER('F1'!V15),"")))</f>
        <v/>
      </c>
      <c r="J124" s="193" t="s">
        <v>433</v>
      </c>
      <c r="K124" s="195" t="str">
        <f>'F1'!U18</f>
        <v/>
      </c>
      <c r="L124" s="195" t="str">
        <f>'F1'!V18</f>
        <v/>
      </c>
      <c r="M124" s="196" t="str">
        <f t="shared" si="5"/>
        <v>OK</v>
      </c>
      <c r="N124" s="53"/>
    </row>
    <row r="125" spans="1:14">
      <c r="A125" s="189" t="s">
        <v>864</v>
      </c>
      <c r="B125" s="190" t="s">
        <v>1049</v>
      </c>
      <c r="C125" s="191" t="s">
        <v>346</v>
      </c>
      <c r="D125" s="192" t="s">
        <v>1050</v>
      </c>
      <c r="E125" s="193" t="s">
        <v>433</v>
      </c>
      <c r="F125" s="194" t="s">
        <v>346</v>
      </c>
      <c r="G125" s="192" t="s">
        <v>498</v>
      </c>
      <c r="H125" s="195" t="str">
        <f>IF(OR(SUMPRODUCT(--('F1'!U21:'F1'!U23=""),--('F1'!V21:'F1'!V23=""))&gt;0,COUNTIF('F1'!V21:'F1'!V23,"M")&gt;0,COUNTIF('F1'!V21:'F1'!V23,"X")=3),"",SUM('F1'!U21:'F1'!U23))</f>
        <v/>
      </c>
      <c r="I125" s="195" t="str">
        <f>IF(AND(COUNTIF('F1'!V21:'F1'!V23,"X")=3,SUM('F1'!U21:'F1'!U23)=0,ISNUMBER('F1'!U24)),"",IF(COUNTIF('F1'!V21:'F1'!V23,"M")&gt;0,"M",IF(AND(COUNTIF('F1'!V21:'F1'!V23,'F1'!V23)=3,OR('F1'!V23="X",'F1'!V23="W",'F1'!V23="Z")),UPPER('F1'!V23),"")))</f>
        <v/>
      </c>
      <c r="J125" s="193" t="s">
        <v>433</v>
      </c>
      <c r="K125" s="195" t="str">
        <f>'F1'!U24</f>
        <v/>
      </c>
      <c r="L125" s="195" t="str">
        <f>'F1'!V24</f>
        <v/>
      </c>
      <c r="M125" s="196" t="str">
        <f t="shared" si="5"/>
        <v>OK</v>
      </c>
      <c r="N125" s="53"/>
    </row>
    <row r="126" spans="1:14">
      <c r="A126" s="189" t="s">
        <v>864</v>
      </c>
      <c r="B126" s="190" t="s">
        <v>645</v>
      </c>
      <c r="C126" s="191" t="s">
        <v>346</v>
      </c>
      <c r="D126" s="192" t="s">
        <v>646</v>
      </c>
      <c r="E126" s="193" t="s">
        <v>433</v>
      </c>
      <c r="F126" s="194" t="s">
        <v>346</v>
      </c>
      <c r="G126" s="192" t="s">
        <v>457</v>
      </c>
      <c r="H126" s="195" t="str">
        <f>IF(OR(AND('F1'!U20="",'F1'!V20=""),AND('F1'!U24="",'F1'!V24=""),AND('F1'!U25="",'F1'!V25=""),AND('F1'!V20='F1'!V24,'F1'!V20='F1'!V25,'F1'!V20="X"),OR('F1'!V20="M",'F1'!V24="M",'F1'!V25="M")),"",SUM('F1'!U20,'F1'!U24,'F1'!U25))</f>
        <v/>
      </c>
      <c r="I126" s="195" t="str">
        <f>IF(AND(AND('F1'!V20="X",'F1'!V24="X",'F1'!V25="X"),SUM('F1'!U20,'F1'!U24,'F1'!U25)=0,ISNUMBER('F1'!U26)),"",IF(OR('F1'!V20="M",'F1'!V24="M",'F1'!V25="M"),"M",IF(AND('F1'!V20='F1'!V24,'F1'!V20='F1'!V25,OR('F1'!V20="X",'F1'!V20="W",'F1'!V20="Z")),UPPER('F1'!V20),"")))</f>
        <v/>
      </c>
      <c r="J126" s="193" t="s">
        <v>433</v>
      </c>
      <c r="K126" s="195" t="str">
        <f>'F1'!U26</f>
        <v/>
      </c>
      <c r="L126" s="195" t="str">
        <f>'F1'!V26</f>
        <v/>
      </c>
      <c r="M126" s="196" t="str">
        <f t="shared" si="5"/>
        <v>OK</v>
      </c>
      <c r="N126" s="53"/>
    </row>
    <row r="127" spans="1:14">
      <c r="A127" s="189" t="s">
        <v>864</v>
      </c>
      <c r="B127" s="190" t="s">
        <v>609</v>
      </c>
      <c r="C127" s="191" t="s">
        <v>346</v>
      </c>
      <c r="D127" s="192" t="s">
        <v>610</v>
      </c>
      <c r="E127" s="193" t="s">
        <v>433</v>
      </c>
      <c r="F127" s="194" t="s">
        <v>346</v>
      </c>
      <c r="G127" s="192" t="s">
        <v>458</v>
      </c>
      <c r="H127" s="195" t="str">
        <f>IF(OR(SUMPRODUCT(--('F1'!U28:'F1'!U30=""),--('F1'!V28:'F1'!V30=""))&gt;0,COUNTIF('F1'!V28:'F1'!V30,"M")&gt;0,COUNTIF('F1'!V28:'F1'!V30,"X")=3),"",SUM('F1'!U28:'F1'!U30))</f>
        <v/>
      </c>
      <c r="I127" s="195" t="str">
        <f>IF(AND(COUNTIF('F1'!V28:'F1'!V30,"X")=3,SUM('F1'!U28:'F1'!U30)=0,ISNUMBER('F1'!U31)),"",IF(COUNTIF('F1'!V28:'F1'!V30,"M")&gt;0,"M",IF(AND(COUNTIF('F1'!V28:'F1'!V30,'F1'!V28)=3,OR('F1'!V28="X",'F1'!V28="W",'F1'!V28="Z")),UPPER('F1'!V28),"")))</f>
        <v/>
      </c>
      <c r="J127" s="193" t="s">
        <v>433</v>
      </c>
      <c r="K127" s="195" t="str">
        <f>'F1'!U31</f>
        <v/>
      </c>
      <c r="L127" s="195" t="str">
        <f>'F1'!V31</f>
        <v/>
      </c>
      <c r="M127" s="196" t="str">
        <f t="shared" si="5"/>
        <v>OK</v>
      </c>
      <c r="N127" s="53"/>
    </row>
    <row r="128" spans="1:14">
      <c r="A128" s="189" t="s">
        <v>864</v>
      </c>
      <c r="B128" s="190" t="s">
        <v>591</v>
      </c>
      <c r="C128" s="191" t="s">
        <v>346</v>
      </c>
      <c r="D128" s="192" t="s">
        <v>592</v>
      </c>
      <c r="E128" s="193" t="s">
        <v>433</v>
      </c>
      <c r="F128" s="194" t="s">
        <v>346</v>
      </c>
      <c r="G128" s="192" t="s">
        <v>567</v>
      </c>
      <c r="H128" s="195" t="str">
        <f>IF(OR(SUMPRODUCT(--('F1'!X9:'F1'!X12=""),--('F1'!Y9:'F1'!Y12=""))&gt;0,COUNTIF('F1'!Y9:'F1'!Y12,"M")&gt;0,COUNTIF('F1'!Y9:'F1'!Y12,"X")=4),"",SUM('F1'!X9:'F1'!X12))</f>
        <v/>
      </c>
      <c r="I128" s="195" t="str">
        <f>IF(AND(COUNTIF('F1'!Y9:'F1'!Y12,"X")=4,SUM('F1'!X9:'F1'!X12)=0,ISNUMBER('F1'!X13)),"",IF(COUNTIF('F1'!Y9:'F1'!Y12,"M")&gt;0,"M",IF(AND(COUNTIF('F1'!Y9:'F1'!Y12,'F1'!Y9)=4,OR('F1'!Y9="X",'F1'!Y9="W",'F1'!Y9="Z")),UPPER('F1'!Y9),"")))</f>
        <v/>
      </c>
      <c r="J128" s="193" t="s">
        <v>433</v>
      </c>
      <c r="K128" s="195" t="str">
        <f>'F1'!X13</f>
        <v/>
      </c>
      <c r="L128" s="195" t="str">
        <f>'F1'!Y13</f>
        <v/>
      </c>
      <c r="M128" s="196" t="str">
        <f t="shared" si="5"/>
        <v>OK</v>
      </c>
      <c r="N128" s="53"/>
    </row>
    <row r="129" spans="1:14">
      <c r="A129" s="189" t="s">
        <v>864</v>
      </c>
      <c r="B129" s="190" t="s">
        <v>611</v>
      </c>
      <c r="C129" s="191" t="s">
        <v>346</v>
      </c>
      <c r="D129" s="192" t="s">
        <v>612</v>
      </c>
      <c r="E129" s="193" t="s">
        <v>433</v>
      </c>
      <c r="F129" s="194" t="s">
        <v>346</v>
      </c>
      <c r="G129" s="192" t="s">
        <v>568</v>
      </c>
      <c r="H129" s="195" t="str">
        <f>IF(OR(SUMPRODUCT(--('F1'!X15:'F1'!X17=""),--('F1'!Y15:'F1'!Y17=""))&gt;0,COUNTIF('F1'!Y15:'F1'!Y17,"M")&gt;0,COUNTIF('F1'!Y15:'F1'!Y17,"X")=3),"",SUM('F1'!X15:'F1'!X17))</f>
        <v/>
      </c>
      <c r="I129" s="195" t="str">
        <f>IF(AND(COUNTIF('F1'!Y15:'F1'!Y17,"X")=3,SUM('F1'!X15:'F1'!X17)=0,ISNUMBER('F1'!X18)),"",IF(COUNTIF('F1'!Y15:'F1'!Y17,"M")&gt;0,"M",IF(AND(COUNTIF('F1'!Y15:'F1'!Y17,'F1'!Y15)=3,OR('F1'!Y15="X",'F1'!Y15="W",'F1'!Y15="Z")),UPPER('F1'!Y15),"")))</f>
        <v/>
      </c>
      <c r="J129" s="193" t="s">
        <v>433</v>
      </c>
      <c r="K129" s="195" t="str">
        <f>'F1'!X18</f>
        <v/>
      </c>
      <c r="L129" s="195" t="str">
        <f>'F1'!Y18</f>
        <v/>
      </c>
      <c r="M129" s="196" t="str">
        <f t="shared" si="5"/>
        <v>OK</v>
      </c>
      <c r="N129" s="53"/>
    </row>
    <row r="130" spans="1:14">
      <c r="A130" s="189" t="s">
        <v>864</v>
      </c>
      <c r="B130" s="190" t="s">
        <v>1051</v>
      </c>
      <c r="C130" s="191" t="s">
        <v>346</v>
      </c>
      <c r="D130" s="192" t="s">
        <v>1052</v>
      </c>
      <c r="E130" s="193" t="s">
        <v>433</v>
      </c>
      <c r="F130" s="194" t="s">
        <v>346</v>
      </c>
      <c r="G130" s="192" t="s">
        <v>586</v>
      </c>
      <c r="H130" s="195" t="str">
        <f>IF(OR(SUMPRODUCT(--('F1'!X21:'F1'!X23=""),--('F1'!Y21:'F1'!Y23=""))&gt;0,COUNTIF('F1'!Y21:'F1'!Y23,"M")&gt;0,COUNTIF('F1'!Y21:'F1'!Y23,"X")=3),"",SUM('F1'!X21:'F1'!X23))</f>
        <v/>
      </c>
      <c r="I130" s="195" t="str">
        <f>IF(AND(COUNTIF('F1'!Y21:'F1'!Y23,"X")=3,SUM('F1'!X21:'F1'!X23)=0,ISNUMBER('F1'!X24)),"",IF(COUNTIF('F1'!Y21:'F1'!Y23,"M")&gt;0,"M",IF(AND(COUNTIF('F1'!Y21:'F1'!Y23,'F1'!Y23)=3,OR('F1'!Y23="X",'F1'!Y23="W",'F1'!Y23="Z")),UPPER('F1'!Y23),"")))</f>
        <v/>
      </c>
      <c r="J130" s="193" t="s">
        <v>433</v>
      </c>
      <c r="K130" s="195" t="str">
        <f>'F1'!X24</f>
        <v/>
      </c>
      <c r="L130" s="195" t="str">
        <f>'F1'!Y24</f>
        <v/>
      </c>
      <c r="M130" s="196" t="str">
        <f t="shared" si="5"/>
        <v>OK</v>
      </c>
      <c r="N130" s="53"/>
    </row>
    <row r="131" spans="1:14">
      <c r="A131" s="189" t="s">
        <v>864</v>
      </c>
      <c r="B131" s="190" t="s">
        <v>647</v>
      </c>
      <c r="C131" s="191" t="s">
        <v>346</v>
      </c>
      <c r="D131" s="192" t="s">
        <v>648</v>
      </c>
      <c r="E131" s="193" t="s">
        <v>433</v>
      </c>
      <c r="F131" s="194" t="s">
        <v>346</v>
      </c>
      <c r="G131" s="192" t="s">
        <v>570</v>
      </c>
      <c r="H131" s="195" t="str">
        <f>IF(OR(AND('F1'!X20="",'F1'!Y20=""),AND('F1'!X24="",'F1'!Y24=""),AND('F1'!X25="",'F1'!Y25=""),AND('F1'!Y20='F1'!Y24,'F1'!Y20='F1'!Y25,'F1'!Y20="X"),OR('F1'!Y20="M",'F1'!Y24="M",'F1'!Y25="M")),"",SUM('F1'!X20,'F1'!X24,'F1'!X25))</f>
        <v/>
      </c>
      <c r="I131" s="195" t="str">
        <f>IF(AND(AND('F1'!Y20="X",'F1'!Y24="X",'F1'!Y25="X"),SUM('F1'!X20,'F1'!X24,'F1'!X25)=0,ISNUMBER('F1'!X26)),"",IF(OR('F1'!Y20="M",'F1'!Y24="M",'F1'!Y25="M"),"M",IF(AND('F1'!Y20='F1'!Y24,'F1'!Y20='F1'!Y25,OR('F1'!Y20="X",'F1'!Y20="W",'F1'!Y20="Z")),UPPER('F1'!Y20),"")))</f>
        <v/>
      </c>
      <c r="J131" s="193" t="s">
        <v>433</v>
      </c>
      <c r="K131" s="195" t="str">
        <f>'F1'!X26</f>
        <v/>
      </c>
      <c r="L131" s="195" t="str">
        <f>'F1'!Y26</f>
        <v/>
      </c>
      <c r="M131" s="196" t="str">
        <f t="shared" si="5"/>
        <v>OK</v>
      </c>
      <c r="N131" s="53"/>
    </row>
    <row r="132" spans="1:14">
      <c r="A132" s="189" t="s">
        <v>864</v>
      </c>
      <c r="B132" s="190" t="s">
        <v>613</v>
      </c>
      <c r="C132" s="191" t="s">
        <v>346</v>
      </c>
      <c r="D132" s="192" t="s">
        <v>614</v>
      </c>
      <c r="E132" s="193" t="s">
        <v>433</v>
      </c>
      <c r="F132" s="194" t="s">
        <v>346</v>
      </c>
      <c r="G132" s="192" t="s">
        <v>572</v>
      </c>
      <c r="H132" s="195" t="str">
        <f>IF(OR(SUMPRODUCT(--('F1'!X28:'F1'!X30=""),--('F1'!Y28:'F1'!Y30=""))&gt;0,COUNTIF('F1'!Y28:'F1'!Y30,"M")&gt;0,COUNTIF('F1'!Y28:'F1'!Y30,"X")=3),"",SUM('F1'!X28:'F1'!X30))</f>
        <v/>
      </c>
      <c r="I132" s="195" t="str">
        <f>IF(AND(COUNTIF('F1'!Y28:'F1'!Y30,"X")=3,SUM('F1'!X28:'F1'!X30)=0,ISNUMBER('F1'!X31)),"",IF(COUNTIF('F1'!Y28:'F1'!Y30,"M")&gt;0,"M",IF(AND(COUNTIF('F1'!Y28:'F1'!Y30,'F1'!Y28)=3,OR('F1'!Y28="X",'F1'!Y28="W",'F1'!Y28="Z")),UPPER('F1'!Y28),"")))</f>
        <v/>
      </c>
      <c r="J132" s="193" t="s">
        <v>433</v>
      </c>
      <c r="K132" s="195" t="str">
        <f>'F1'!X31</f>
        <v/>
      </c>
      <c r="L132" s="195" t="str">
        <f>'F1'!Y31</f>
        <v/>
      </c>
      <c r="M132" s="196" t="str">
        <f t="shared" si="5"/>
        <v>OK</v>
      </c>
      <c r="N132" s="53"/>
    </row>
    <row r="133" spans="1:14">
      <c r="A133" s="189" t="s">
        <v>864</v>
      </c>
      <c r="B133" s="190" t="s">
        <v>550</v>
      </c>
      <c r="C133" s="191" t="s">
        <v>374</v>
      </c>
      <c r="D133" s="192" t="s">
        <v>549</v>
      </c>
      <c r="E133" s="193" t="s">
        <v>433</v>
      </c>
      <c r="F133" s="194" t="s">
        <v>374</v>
      </c>
      <c r="G133" s="192" t="s">
        <v>466</v>
      </c>
      <c r="H133" s="195" t="str">
        <f>IF(OR(SUMPRODUCT(--('F5'!U9:'F5'!U12=""),--('F5'!V9:'F5'!V12=""))&gt;0,COUNTIF('F5'!V9:'F5'!V12,"M")&gt;0,COUNTIF('F5'!V9:'F5'!V12,"X")=4),"",SUM('F5'!U9:'F5'!U12))</f>
        <v/>
      </c>
      <c r="I133" s="195" t="str">
        <f>IF(AND(COUNTIF('F5'!V9:'F5'!V12,"X")=4,SUM('F5'!U9:'F5'!U12)=0,ISNUMBER('F5'!U13)),"",IF(COUNTIF('F5'!V9:'F5'!V12,"M")&gt;0,"M",IF(AND(COUNTIF('F5'!V9:'F5'!V12,'F5'!V9)=4,OR('F5'!V9="X",'F5'!V9="W",'F5'!V9="Z")),UPPER('F5'!V9),"")))</f>
        <v/>
      </c>
      <c r="J133" s="193" t="s">
        <v>433</v>
      </c>
      <c r="K133" s="195" t="str">
        <f>IF(AND(ISBLANK('F5'!U13),$L$133&lt;&gt;"Z"),"",'F5'!U13)</f>
        <v/>
      </c>
      <c r="L133" s="195" t="str">
        <f>IF(ISBLANK('F5'!V13),"",'F5'!V13)</f>
        <v/>
      </c>
      <c r="M133" s="196" t="str">
        <f t="shared" ref="M133:M152" si="6">IF(AND(ISNUMBER(H133),ISNUMBER(K133)),IF(OR(ROUND(H133,0)&lt;&gt;ROUND(K133,0),I133&lt;&gt;L133),"Check","OK"),IF(OR(AND(H133&lt;&gt;K133,I133&lt;&gt;"Z",L133&lt;&gt;"Z"),I133&lt;&gt;L133),"Check","OK"))</f>
        <v>OK</v>
      </c>
      <c r="N133" s="53"/>
    </row>
    <row r="134" spans="1:14">
      <c r="A134" s="189" t="s">
        <v>864</v>
      </c>
      <c r="B134" s="190" t="s">
        <v>593</v>
      </c>
      <c r="C134" s="191" t="s">
        <v>374</v>
      </c>
      <c r="D134" s="192" t="s">
        <v>592</v>
      </c>
      <c r="E134" s="193" t="s">
        <v>433</v>
      </c>
      <c r="F134" s="194" t="s">
        <v>374</v>
      </c>
      <c r="G134" s="192" t="s">
        <v>567</v>
      </c>
      <c r="H134" s="195" t="str">
        <f>IF(OR(SUMPRODUCT(--('F5'!X9:'F5'!X12=""),--('F5'!Y9:'F5'!Y12=""))&gt;0,COUNTIF('F5'!Y9:'F5'!Y12,"M")&gt;0,COUNTIF('F5'!Y9:'F5'!Y12,"X")=4),"",SUM('F5'!X9:'F5'!X12))</f>
        <v/>
      </c>
      <c r="I134" s="195" t="str">
        <f>IF(AND(COUNTIF('F5'!Y9:'F5'!Y12,"X")=4,SUM('F5'!X9:'F5'!X12)=0,ISNUMBER('F5'!X13)),"",IF(COUNTIF('F5'!Y9:'F5'!Y12,"M")&gt;0,"M",IF(AND(COUNTIF('F5'!Y9:'F5'!Y12,'F5'!Y9)=4,OR('F5'!Y9="X",'F5'!Y9="W",'F5'!Y9="Z")),UPPER('F5'!Y9),"")))</f>
        <v/>
      </c>
      <c r="J134" s="193" t="s">
        <v>433</v>
      </c>
      <c r="K134" s="195" t="str">
        <f>IF(AND(ISBLANK('F5'!X13),$L$134&lt;&gt;"Z"),"",'F5'!X13)</f>
        <v/>
      </c>
      <c r="L134" s="195" t="str">
        <f>IF(ISBLANK('F5'!Y13),"",'F5'!Y13)</f>
        <v/>
      </c>
      <c r="M134" s="196" t="str">
        <f t="shared" si="6"/>
        <v>OK</v>
      </c>
      <c r="N134" s="53"/>
    </row>
    <row r="135" spans="1:14">
      <c r="A135" s="189" t="s">
        <v>864</v>
      </c>
      <c r="B135" s="190" t="s">
        <v>551</v>
      </c>
      <c r="C135" s="191" t="s">
        <v>378</v>
      </c>
      <c r="D135" s="192" t="s">
        <v>549</v>
      </c>
      <c r="E135" s="193" t="s">
        <v>433</v>
      </c>
      <c r="F135" s="194" t="s">
        <v>378</v>
      </c>
      <c r="G135" s="192" t="s">
        <v>466</v>
      </c>
      <c r="H135" s="195" t="str">
        <f>IF(OR(SUMPRODUCT(--('F7'!U9:'F7'!U12=""),--('F7'!V9:'F7'!V12=""))&gt;0,COUNTIF('F7'!V9:'F7'!V12,"M")&gt;0,COUNTIF('F7'!V9:'F7'!V12,"X")=4),"",SUM('F7'!U9:'F7'!U12))</f>
        <v/>
      </c>
      <c r="I135" s="195" t="str">
        <f>IF(AND(COUNTIF('F7'!V9:'F7'!V12,"X")=4,SUM('F7'!U9:'F7'!U12)=0,ISNUMBER('F7'!U13)),"",IF(COUNTIF('F7'!V9:'F7'!V12,"M")&gt;0,"M",IF(AND(COUNTIF('F7'!V9:'F7'!V12,'F7'!V9)=4,OR('F7'!V9="X",'F7'!V9="W",'F7'!V9="Z")),UPPER('F7'!V9),"")))</f>
        <v/>
      </c>
      <c r="J135" s="193" t="s">
        <v>433</v>
      </c>
      <c r="K135" s="195" t="str">
        <f>IF(AND(ISBLANK('F7'!U13),$L$135&lt;&gt;"Z"),"",'F7'!U13)</f>
        <v/>
      </c>
      <c r="L135" s="195" t="str">
        <f>IF(ISBLANK('F7'!V13),"",'F7'!V13)</f>
        <v/>
      </c>
      <c r="M135" s="196" t="str">
        <f t="shared" si="6"/>
        <v>OK</v>
      </c>
      <c r="N135" s="53"/>
    </row>
    <row r="136" spans="1:14">
      <c r="A136" s="189" t="s">
        <v>864</v>
      </c>
      <c r="B136" s="190" t="s">
        <v>594</v>
      </c>
      <c r="C136" s="191" t="s">
        <v>378</v>
      </c>
      <c r="D136" s="192" t="s">
        <v>592</v>
      </c>
      <c r="E136" s="193" t="s">
        <v>433</v>
      </c>
      <c r="F136" s="194" t="s">
        <v>378</v>
      </c>
      <c r="G136" s="192" t="s">
        <v>567</v>
      </c>
      <c r="H136" s="195" t="str">
        <f>IF(OR(SUMPRODUCT(--('F7'!X9:'F7'!X12=""),--('F7'!Y9:'F7'!Y12=""))&gt;0,COUNTIF('F7'!Y9:'F7'!Y12,"M")&gt;0,COUNTIF('F7'!Y9:'F7'!Y12,"X")=4),"",SUM('F7'!X9:'F7'!X12))</f>
        <v/>
      </c>
      <c r="I136" s="195" t="str">
        <f>IF(AND(COUNTIF('F7'!Y9:'F7'!Y12,"X")=4,SUM('F7'!X9:'F7'!X12)=0,ISNUMBER('F7'!X13)),"",IF(COUNTIF('F7'!Y9:'F7'!Y12,"M")&gt;0,"M",IF(AND(COUNTIF('F7'!Y9:'F7'!Y12,'F7'!Y9)=4,OR('F7'!Y9="X",'F7'!Y9="W",'F7'!Y9="Z")),UPPER('F7'!Y9),"")))</f>
        <v/>
      </c>
      <c r="J136" s="193" t="s">
        <v>433</v>
      </c>
      <c r="K136" s="195" t="str">
        <f>IF(AND(ISBLANK('F7'!X13),$L$136&lt;&gt;"Z"),"",'F7'!X13)</f>
        <v/>
      </c>
      <c r="L136" s="195" t="str">
        <f>IF(ISBLANK('F7'!Y13),"",'F7'!Y13)</f>
        <v/>
      </c>
      <c r="M136" s="196" t="str">
        <f t="shared" si="6"/>
        <v>OK</v>
      </c>
      <c r="N136" s="53"/>
    </row>
    <row r="137" spans="1:14">
      <c r="A137" s="189" t="s">
        <v>864</v>
      </c>
      <c r="B137" s="190" t="s">
        <v>615</v>
      </c>
      <c r="C137" s="191" t="s">
        <v>391</v>
      </c>
      <c r="D137" s="192" t="s">
        <v>558</v>
      </c>
      <c r="E137" s="193" t="s">
        <v>433</v>
      </c>
      <c r="F137" s="194" t="s">
        <v>391</v>
      </c>
      <c r="G137" s="192" t="s">
        <v>464</v>
      </c>
      <c r="H137" s="195" t="str">
        <f>IF(OR(SUMPRODUCT(--('F8'!U9:'F8'!U11=""),--('F8'!V9:'F8'!V11=""))&gt;0,COUNTIF('F8'!V9:'F8'!V11,"M")&gt;0,COUNTIF('F8'!V9:'F8'!V11,"X")=3),"",SUM('F8'!U9:'F8'!U11))</f>
        <v/>
      </c>
      <c r="I137" s="195" t="str">
        <f>IF(AND(COUNTIF('F8'!V9:'F8'!V11,"X")=3,SUM('F8'!U9:'F8'!U11)=0,ISNUMBER('F8'!U12)),"",IF(COUNTIF('F8'!V9:'F8'!V11,"M")&gt;0,"M",IF(AND(COUNTIF('F8'!V9:'F8'!V11,'F8'!V9)=3,OR('F8'!V9="X",'F8'!V9="W",'F8'!V9="Z")),UPPER('F8'!V9),"")))</f>
        <v/>
      </c>
      <c r="J137" s="193" t="s">
        <v>433</v>
      </c>
      <c r="K137" s="195" t="str">
        <f>IF(AND(ISBLANK('F8'!U12),$L$137&lt;&gt;"Z"),"",'F8'!U12)</f>
        <v/>
      </c>
      <c r="L137" s="195" t="str">
        <f>IF(ISBLANK('F8'!V12),"",'F8'!V12)</f>
        <v/>
      </c>
      <c r="M137" s="196" t="str">
        <f t="shared" si="6"/>
        <v>OK</v>
      </c>
      <c r="N137" s="53"/>
    </row>
    <row r="138" spans="1:14">
      <c r="A138" s="189" t="s">
        <v>864</v>
      </c>
      <c r="B138" s="190" t="s">
        <v>616</v>
      </c>
      <c r="C138" s="191" t="s">
        <v>391</v>
      </c>
      <c r="D138" s="192" t="s">
        <v>560</v>
      </c>
      <c r="E138" s="193" t="s">
        <v>433</v>
      </c>
      <c r="F138" s="194" t="s">
        <v>391</v>
      </c>
      <c r="G138" s="192" t="s">
        <v>471</v>
      </c>
      <c r="H138" s="195" t="str">
        <f>IF(OR(SUMPRODUCT(--('F8'!U14:'F8'!U16=""),--('F8'!V14:'F8'!V16=""))&gt;0,COUNTIF('F8'!V14:'F8'!V16,"M")&gt;0,COUNTIF('F8'!V14:'F8'!V16,"X")=3),"",SUM('F8'!U14:'F8'!U16))</f>
        <v/>
      </c>
      <c r="I138" s="195" t="str">
        <f>IF(AND(COUNTIF('F8'!V14:'F8'!V16,"X")=3,SUM('F8'!U14:'F8'!U16)=0,ISNUMBER('F8'!U17)),"",IF(COUNTIF('F8'!V14:'F8'!V16,"M")&gt;0,"M",IF(AND(COUNTIF('F8'!V14:'F8'!V16,'F8'!V14)=3,OR('F8'!V14="X",'F8'!V14="W",'F8'!V14="Z")),UPPER('F8'!V14),"")))</f>
        <v/>
      </c>
      <c r="J138" s="193" t="s">
        <v>433</v>
      </c>
      <c r="K138" s="195" t="str">
        <f>IF(AND(ISBLANK('F8'!U17),$L$138&lt;&gt;"Z"),"",'F8'!U17)</f>
        <v/>
      </c>
      <c r="L138" s="195" t="str">
        <f>IF(ISBLANK('F8'!V17),"",'F8'!V17)</f>
        <v/>
      </c>
      <c r="M138" s="196" t="str">
        <f t="shared" si="6"/>
        <v>OK</v>
      </c>
      <c r="N138" s="53"/>
    </row>
    <row r="139" spans="1:14">
      <c r="A139" s="189" t="s">
        <v>864</v>
      </c>
      <c r="B139" s="190" t="s">
        <v>617</v>
      </c>
      <c r="C139" s="191" t="s">
        <v>391</v>
      </c>
      <c r="D139" s="192" t="s">
        <v>618</v>
      </c>
      <c r="E139" s="193" t="s">
        <v>433</v>
      </c>
      <c r="F139" s="194" t="s">
        <v>391</v>
      </c>
      <c r="G139" s="192" t="s">
        <v>497</v>
      </c>
      <c r="H139" s="195" t="str">
        <f>IF(OR(SUMPRODUCT(--('F8'!U19:'F8'!U21=""),--('F8'!V19:'F8'!V21=""))&gt;0,COUNTIF('F8'!V19:'F8'!V21,"M")&gt;0,COUNTIF('F8'!V19:'F8'!V21,"X")=3),"",SUM('F8'!U19:'F8'!U21))</f>
        <v/>
      </c>
      <c r="I139" s="195" t="str">
        <f>IF(AND(COUNTIF('F8'!V19:'F8'!V21,"X")=3,SUM('F8'!U19:'F8'!U21)=0,ISNUMBER('F8'!U22)),"",IF(COUNTIF('F8'!V19:'F8'!V21,"M")&gt;0,"M",IF(AND(COUNTIF('F8'!V19:'F8'!V21,'F8'!V19)=3,OR('F8'!V19="X",'F8'!V19="W",'F8'!V19="Z")),UPPER('F8'!V19),"")))</f>
        <v/>
      </c>
      <c r="J139" s="193" t="s">
        <v>433</v>
      </c>
      <c r="K139" s="195" t="str">
        <f>IF(AND(ISBLANK('F8'!U22),$L$139&lt;&gt;"Z"),"",'F8'!U22)</f>
        <v/>
      </c>
      <c r="L139" s="195" t="str">
        <f>IF(ISBLANK('F8'!V22),"",'F8'!V22)</f>
        <v/>
      </c>
      <c r="M139" s="196" t="str">
        <f t="shared" si="6"/>
        <v>OK</v>
      </c>
      <c r="N139" s="53"/>
    </row>
    <row r="140" spans="1:14">
      <c r="A140" s="189" t="s">
        <v>864</v>
      </c>
      <c r="B140" s="190" t="s">
        <v>619</v>
      </c>
      <c r="C140" s="191" t="s">
        <v>391</v>
      </c>
      <c r="D140" s="192" t="s">
        <v>620</v>
      </c>
      <c r="E140" s="193" t="s">
        <v>433</v>
      </c>
      <c r="F140" s="194" t="s">
        <v>391</v>
      </c>
      <c r="G140" s="192" t="s">
        <v>503</v>
      </c>
      <c r="H140" s="195" t="str">
        <f>IF(OR(SUMPRODUCT(--('F8'!U24:'F8'!U26=""),--('F8'!V24:'F8'!V26=""))&gt;0,COUNTIF('F8'!V24:'F8'!V26,"M")&gt;0,COUNTIF('F8'!V24:'F8'!V26,"X")=3),"",SUM('F8'!U24:'F8'!U26))</f>
        <v/>
      </c>
      <c r="I140" s="195" t="str">
        <f>IF(AND(COUNTIF('F8'!V24:'F8'!V26,"X")=3,SUM('F8'!U24:'F8'!U26)=0,ISNUMBER('F8'!U27)),"",IF(COUNTIF('F8'!V24:'F8'!V26,"M")&gt;0,"M",IF(AND(COUNTIF('F8'!V24:'F8'!V26,'F8'!V24)=3,OR('F8'!V24="X",'F8'!V24="W",'F8'!V24="Z")),UPPER('F8'!V24),"")))</f>
        <v/>
      </c>
      <c r="J140" s="193" t="s">
        <v>433</v>
      </c>
      <c r="K140" s="195" t="str">
        <f>IF(AND(ISBLANK('F8'!U27),$L$140&lt;&gt;"Z"),"",'F8'!U27)</f>
        <v/>
      </c>
      <c r="L140" s="195" t="str">
        <f>IF(ISBLANK('F8'!V27),"",'F8'!V27)</f>
        <v/>
      </c>
      <c r="M140" s="196" t="str">
        <f t="shared" si="6"/>
        <v>OK</v>
      </c>
      <c r="N140" s="53"/>
    </row>
    <row r="141" spans="1:14">
      <c r="A141" s="189" t="s">
        <v>864</v>
      </c>
      <c r="B141" s="190" t="s">
        <v>552</v>
      </c>
      <c r="C141" s="191" t="s">
        <v>391</v>
      </c>
      <c r="D141" s="192" t="s">
        <v>553</v>
      </c>
      <c r="E141" s="193" t="s">
        <v>433</v>
      </c>
      <c r="F141" s="194" t="s">
        <v>391</v>
      </c>
      <c r="G141" s="192" t="s">
        <v>554</v>
      </c>
      <c r="H141" s="195" t="str">
        <f>IF(OR(SUMPRODUCT(--('F8'!U29:'F8'!U32=""),--('F8'!V29:'F8'!V32=""))&gt;0,COUNTIF('F8'!V29:'F8'!V32,"M")&gt;0,COUNTIF('F8'!V29:'F8'!V32,"X")=4),"",SUM('F8'!U29:'F8'!U32))</f>
        <v/>
      </c>
      <c r="I141" s="195" t="str">
        <f>IF(AND(COUNTIF('F8'!V29:'F8'!V32,"X")=4,SUM('F8'!U29:'F8'!U32)=0,ISNUMBER('F8'!U33)),"",IF(COUNTIF('F8'!V29:'F8'!V32,"M")&gt;0,"M",IF(AND(COUNTIF('F8'!V29:'F8'!V32,'F8'!V29)=4,OR('F8'!V29="X",'F8'!V29="W",'F8'!V29="Z")),UPPER('F8'!V29),"")))</f>
        <v/>
      </c>
      <c r="J141" s="193" t="s">
        <v>433</v>
      </c>
      <c r="K141" s="195" t="str">
        <f>IF(AND(ISBLANK('F8'!U33),$L$141&lt;&gt;"Z"),"",'F8'!U33)</f>
        <v/>
      </c>
      <c r="L141" s="195" t="str">
        <f>IF(ISBLANK('F8'!V33),"",'F8'!V33)</f>
        <v/>
      </c>
      <c r="M141" s="196" t="str">
        <f t="shared" si="6"/>
        <v>OK</v>
      </c>
      <c r="N141" s="53"/>
    </row>
    <row r="142" spans="1:14">
      <c r="A142" s="189" t="s">
        <v>864</v>
      </c>
      <c r="B142" s="190" t="s">
        <v>621</v>
      </c>
      <c r="C142" s="191" t="s">
        <v>391</v>
      </c>
      <c r="D142" s="192" t="s">
        <v>604</v>
      </c>
      <c r="E142" s="193" t="s">
        <v>433</v>
      </c>
      <c r="F142" s="194" t="s">
        <v>391</v>
      </c>
      <c r="G142" s="192" t="s">
        <v>595</v>
      </c>
      <c r="H142" s="195" t="str">
        <f>IF(OR(SUMPRODUCT(--('F8'!X9:'F8'!X11=""),--('F8'!Y9:'F8'!Y11=""))&gt;0,COUNTIF('F8'!Y9:'F8'!Y11,"M")&gt;0,COUNTIF('F8'!Y9:'F8'!Y11,"X")=3),"",SUM('F8'!X9:'F8'!X11))</f>
        <v/>
      </c>
      <c r="I142" s="195" t="str">
        <f>IF(AND(COUNTIF('F8'!Y9:'F8'!Y11,"X")=3,SUM('F8'!X9:'F8'!X11)=0,ISNUMBER('F8'!X12)),"",IF(COUNTIF('F8'!Y9:'F8'!Y11,"M")&gt;0,"M",IF(AND(COUNTIF('F8'!Y9:'F8'!Y11,'F8'!Y9)=3,OR('F8'!Y9="X",'F8'!Y9="W",'F8'!Y9="Z")),UPPER('F8'!Y9),"")))</f>
        <v/>
      </c>
      <c r="J142" s="193" t="s">
        <v>433</v>
      </c>
      <c r="K142" s="195" t="str">
        <f>IF(AND(ISBLANK('F8'!X12),$L$142&lt;&gt;"Z"),"",'F8'!X12)</f>
        <v/>
      </c>
      <c r="L142" s="195" t="str">
        <f>IF(ISBLANK('F8'!Y12),"",'F8'!Y12)</f>
        <v/>
      </c>
      <c r="M142" s="196" t="str">
        <f t="shared" si="6"/>
        <v>OK</v>
      </c>
      <c r="N142" s="53"/>
    </row>
    <row r="143" spans="1:14">
      <c r="A143" s="189" t="s">
        <v>864</v>
      </c>
      <c r="B143" s="190" t="s">
        <v>622</v>
      </c>
      <c r="C143" s="191" t="s">
        <v>391</v>
      </c>
      <c r="D143" s="192" t="s">
        <v>606</v>
      </c>
      <c r="E143" s="193" t="s">
        <v>433</v>
      </c>
      <c r="F143" s="194" t="s">
        <v>391</v>
      </c>
      <c r="G143" s="192" t="s">
        <v>581</v>
      </c>
      <c r="H143" s="195" t="str">
        <f>IF(OR(SUMPRODUCT(--('F8'!X14:'F8'!X16=""),--('F8'!Y14:'F8'!Y16=""))&gt;0,COUNTIF('F8'!Y14:'F8'!Y16,"M")&gt;0,COUNTIF('F8'!Y14:'F8'!Y16,"X")=3),"",SUM('F8'!X14:'F8'!X16))</f>
        <v/>
      </c>
      <c r="I143" s="195" t="str">
        <f>IF(AND(COUNTIF('F8'!Y14:'F8'!Y16,"X")=3,SUM('F8'!X14:'F8'!X16)=0,ISNUMBER('F8'!X17)),"",IF(COUNTIF('F8'!Y14:'F8'!Y16,"M")&gt;0,"M",IF(AND(COUNTIF('F8'!Y14:'F8'!Y16,'F8'!Y14)=3,OR('F8'!Y14="X",'F8'!Y14="W",'F8'!Y14="Z")),UPPER('F8'!Y14),"")))</f>
        <v/>
      </c>
      <c r="J143" s="193" t="s">
        <v>433</v>
      </c>
      <c r="K143" s="195" t="str">
        <f>IF(AND(ISBLANK('F8'!X17),$L$143&lt;&gt;"Z"),"",'F8'!X17)</f>
        <v/>
      </c>
      <c r="L143" s="195" t="str">
        <f>IF(ISBLANK('F8'!Y17),"",'F8'!Y17)</f>
        <v/>
      </c>
      <c r="M143" s="196" t="str">
        <f t="shared" si="6"/>
        <v>OK</v>
      </c>
      <c r="N143" s="53"/>
    </row>
    <row r="144" spans="1:14">
      <c r="A144" s="189" t="s">
        <v>864</v>
      </c>
      <c r="B144" s="190" t="s">
        <v>623</v>
      </c>
      <c r="C144" s="191" t="s">
        <v>391</v>
      </c>
      <c r="D144" s="192" t="s">
        <v>624</v>
      </c>
      <c r="E144" s="193" t="s">
        <v>433</v>
      </c>
      <c r="F144" s="194" t="s">
        <v>391</v>
      </c>
      <c r="G144" s="192" t="s">
        <v>583</v>
      </c>
      <c r="H144" s="195" t="str">
        <f>IF(OR(SUMPRODUCT(--('F8'!X19:'F8'!X21=""),--('F8'!Y19:'F8'!Y21=""))&gt;0,COUNTIF('F8'!Y19:'F8'!Y21,"M")&gt;0,COUNTIF('F8'!Y19:'F8'!Y21,"X")=3),"",SUM('F8'!X19:'F8'!X21))</f>
        <v/>
      </c>
      <c r="I144" s="195" t="str">
        <f>IF(AND(COUNTIF('F8'!Y19:'F8'!Y21,"X")=3,SUM('F8'!X19:'F8'!X21)=0,ISNUMBER('F8'!X22)),"",IF(COUNTIF('F8'!Y19:'F8'!Y21,"M")&gt;0,"M",IF(AND(COUNTIF('F8'!Y19:'F8'!Y21,'F8'!Y19)=3,OR('F8'!Y19="X",'F8'!Y19="W",'F8'!Y19="Z")),UPPER('F8'!Y19),"")))</f>
        <v/>
      </c>
      <c r="J144" s="193" t="s">
        <v>433</v>
      </c>
      <c r="K144" s="195" t="str">
        <f>IF(AND(ISBLANK('F8'!X22),$L$144&lt;&gt;"Z"),"",'F8'!X22)</f>
        <v/>
      </c>
      <c r="L144" s="195" t="str">
        <f>IF(ISBLANK('F8'!Y22),"",'F8'!Y22)</f>
        <v/>
      </c>
      <c r="M144" s="196" t="str">
        <f t="shared" si="6"/>
        <v>OK</v>
      </c>
      <c r="N144" s="53"/>
    </row>
    <row r="145" spans="1:14">
      <c r="A145" s="189" t="s">
        <v>864</v>
      </c>
      <c r="B145" s="190" t="s">
        <v>625</v>
      </c>
      <c r="C145" s="191" t="s">
        <v>391</v>
      </c>
      <c r="D145" s="192" t="s">
        <v>626</v>
      </c>
      <c r="E145" s="193" t="s">
        <v>433</v>
      </c>
      <c r="F145" s="194" t="s">
        <v>391</v>
      </c>
      <c r="G145" s="192" t="s">
        <v>596</v>
      </c>
      <c r="H145" s="195" t="str">
        <f>IF(OR(SUMPRODUCT(--('F8'!X24:'F8'!X26=""),--('F8'!Y24:'F8'!Y26=""))&gt;0,COUNTIF('F8'!Y24:'F8'!Y26,"M")&gt;0,COUNTIF('F8'!Y24:'F8'!Y26,"X")=3),"",SUM('F8'!X24:'F8'!X26))</f>
        <v/>
      </c>
      <c r="I145" s="195" t="str">
        <f>IF(AND(COUNTIF('F8'!Y24:'F8'!Y26,"X")=3,SUM('F8'!X24:'F8'!X26)=0,ISNUMBER('F8'!X27)),"",IF(COUNTIF('F8'!Y24:'F8'!Y26,"M")&gt;0,"M",IF(AND(COUNTIF('F8'!Y24:'F8'!Y26,'F8'!Y24)=3,OR('F8'!Y24="X",'F8'!Y24="W",'F8'!Y24="Z")),UPPER('F8'!Y24),"")))</f>
        <v/>
      </c>
      <c r="J145" s="193" t="s">
        <v>433</v>
      </c>
      <c r="K145" s="195" t="str">
        <f>IF(AND(ISBLANK('F8'!X27),$L$145&lt;&gt;"Z"),"",'F8'!X27)</f>
        <v/>
      </c>
      <c r="L145" s="195" t="str">
        <f>IF(ISBLANK('F8'!Y27),"",'F8'!Y27)</f>
        <v/>
      </c>
      <c r="M145" s="196" t="str">
        <f t="shared" si="6"/>
        <v>OK</v>
      </c>
      <c r="N145" s="53"/>
    </row>
    <row r="146" spans="1:14">
      <c r="A146" s="189" t="s">
        <v>864</v>
      </c>
      <c r="B146" s="190" t="s">
        <v>597</v>
      </c>
      <c r="C146" s="191" t="s">
        <v>391</v>
      </c>
      <c r="D146" s="192" t="s">
        <v>598</v>
      </c>
      <c r="E146" s="193" t="s">
        <v>433</v>
      </c>
      <c r="F146" s="194" t="s">
        <v>391</v>
      </c>
      <c r="G146" s="192" t="s">
        <v>599</v>
      </c>
      <c r="H146" s="195" t="str">
        <f>IF(OR(SUMPRODUCT(--('F8'!X29:'F8'!X32=""),--('F8'!Y29:'F8'!Y32=""))&gt;0,COUNTIF('F8'!Y29:'F8'!Y32,"M")&gt;0,COUNTIF('F8'!Y29:'F8'!Y32,"X")=4),"",SUM('F8'!X29:'F8'!X32))</f>
        <v/>
      </c>
      <c r="I146" s="195" t="str">
        <f>IF(AND(COUNTIF('F8'!Y29:'F8'!Y32,"X")=4,SUM('F8'!X29:'F8'!X32)=0,ISNUMBER('F8'!X33)),"",IF(COUNTIF('F8'!Y29:'F8'!Y32,"M")&gt;0,"M",IF(AND(COUNTIF('F8'!Y29:'F8'!Y32,'F8'!Y29)=4,OR('F8'!Y29="X",'F8'!Y29="W",'F8'!Y29="Z")),UPPER('F8'!Y29),"")))</f>
        <v/>
      </c>
      <c r="J146" s="193" t="s">
        <v>433</v>
      </c>
      <c r="K146" s="195" t="str">
        <f>IF(AND(ISBLANK('F8'!X33),$L$146&lt;&gt;"Z"),"",'F8'!X33)</f>
        <v/>
      </c>
      <c r="L146" s="195" t="str">
        <f>IF(ISBLANK('F8'!Y33),"",'F8'!Y33)</f>
        <v/>
      </c>
      <c r="M146" s="196" t="str">
        <f t="shared" si="6"/>
        <v>OK</v>
      </c>
      <c r="N146" s="53"/>
    </row>
    <row r="147" spans="1:14">
      <c r="A147" s="189" t="s">
        <v>864</v>
      </c>
      <c r="B147" s="190" t="s">
        <v>555</v>
      </c>
      <c r="C147" s="191" t="s">
        <v>398</v>
      </c>
      <c r="D147" s="192" t="s">
        <v>556</v>
      </c>
      <c r="E147" s="193" t="s">
        <v>433</v>
      </c>
      <c r="F147" s="194" t="s">
        <v>398</v>
      </c>
      <c r="G147" s="192" t="s">
        <v>488</v>
      </c>
      <c r="H147" s="195" t="str">
        <f>IF(OR(SUMPRODUCT(--('F12'!U11:'F12'!U13=""),--('F12'!V11:'F12'!V13=""))&gt;0,COUNTIF('F12'!V11:'F12'!V13,"M")&gt;0,COUNTIF('F12'!V11:'F12'!V13,"X")=3),"",SUM('F12'!U11:'F12'!U13))</f>
        <v/>
      </c>
      <c r="I147" s="195" t="str">
        <f>IF(AND(COUNTIF('F12'!V11:'F12'!V13,"X")=3,SUM('F12'!U11:'F12'!U13)=0,ISNUMBER('F12'!U14)),"",IF(COUNTIF('F12'!V11:'F12'!V13,"M")&gt;0,"M",IF(AND(COUNTIF('F12'!V11:'F12'!V13,'F12'!V11)=3,OR('F12'!V11="X",'F12'!V11="W",'F12'!V11="Z")),UPPER('F12'!V11),"")))</f>
        <v/>
      </c>
      <c r="J147" s="193" t="s">
        <v>433</v>
      </c>
      <c r="K147" s="195" t="str">
        <f>IF(AND(ISBLANK('F12'!U14),$L$147&lt;&gt;"Z"),"",'F12'!U14)</f>
        <v/>
      </c>
      <c r="L147" s="195" t="str">
        <f>IF(ISBLANK('F12'!V14),"",'F12'!V14)</f>
        <v/>
      </c>
      <c r="M147" s="196" t="str">
        <f t="shared" si="6"/>
        <v>OK</v>
      </c>
      <c r="N147" s="53"/>
    </row>
    <row r="148" spans="1:14">
      <c r="A148" s="189" t="s">
        <v>864</v>
      </c>
      <c r="B148" s="190" t="s">
        <v>600</v>
      </c>
      <c r="C148" s="191" t="s">
        <v>398</v>
      </c>
      <c r="D148" s="192" t="s">
        <v>601</v>
      </c>
      <c r="E148" s="193" t="s">
        <v>433</v>
      </c>
      <c r="F148" s="194" t="s">
        <v>398</v>
      </c>
      <c r="G148" s="192" t="s">
        <v>602</v>
      </c>
      <c r="H148" s="195" t="str">
        <f>IF(OR(SUMPRODUCT(--('F12'!X11:'F12'!X13=""),--('F12'!Y11:'F12'!Y13=""))&gt;0,COUNTIF('F12'!Y11:'F12'!Y13,"M")&gt;0,COUNTIF('F12'!Y11:'F12'!Y13,"X")=3),"",SUM('F12'!X11:'F12'!X13))</f>
        <v/>
      </c>
      <c r="I148" s="195" t="str">
        <f>IF(AND(COUNTIF('F12'!Y11:'F12'!Y13,"X")=3,SUM('F12'!X11:'F12'!X13)=0,ISNUMBER('F12'!X14)),"",IF(COUNTIF('F12'!Y11:'F12'!Y13,"M")&gt;0,"M",IF(AND(COUNTIF('F12'!Y11:'F12'!Y13,'F12'!Y11)=3,OR('F12'!Y11="X",'F12'!Y11="W",'F12'!Y11="Z")),UPPER('F12'!Y11),"")))</f>
        <v/>
      </c>
      <c r="J148" s="193" t="s">
        <v>433</v>
      </c>
      <c r="K148" s="195" t="str">
        <f>IF(AND(ISBLANK('F12'!X14),$L$148&lt;&gt;"Z"),"",'F12'!X14)</f>
        <v/>
      </c>
      <c r="L148" s="195" t="str">
        <f>IF(ISBLANK('F12'!Y14),"",'F12'!Y14)</f>
        <v/>
      </c>
      <c r="M148" s="196" t="str">
        <f t="shared" si="6"/>
        <v>OK</v>
      </c>
      <c r="N148" s="53"/>
    </row>
    <row r="149" spans="1:14">
      <c r="A149" s="189" t="s">
        <v>864</v>
      </c>
      <c r="B149" s="190" t="s">
        <v>557</v>
      </c>
      <c r="C149" s="191" t="s">
        <v>399</v>
      </c>
      <c r="D149" s="192" t="s">
        <v>558</v>
      </c>
      <c r="E149" s="193" t="s">
        <v>433</v>
      </c>
      <c r="F149" s="194" t="s">
        <v>399</v>
      </c>
      <c r="G149" s="192" t="s">
        <v>464</v>
      </c>
      <c r="H149" s="195" t="str">
        <f>IF(OR(SUMPRODUCT(--('F13'!U9:'F13'!U11=""),--('F13'!V9:'F13'!V11=""))&gt;0,COUNTIF('F13'!V9:'F13'!V11,"M")&gt;0,COUNTIF('F13'!V9:'F13'!V11,"X")=3),"",SUM('F13'!U9:'F13'!U11))</f>
        <v/>
      </c>
      <c r="I149" s="195" t="str">
        <f>IF(AND(COUNTIF('F13'!V9:'F13'!V11,"X")=3,SUM('F13'!U9:'F13'!U11)=0,ISNUMBER('F13'!U12)),"",IF(COUNTIF('F13'!V9:'F13'!V11,"M")&gt;0,"M",IF(AND(COUNTIF('F13'!V9:'F13'!V11,'F13'!V9)=3,OR('F13'!V9="X",'F13'!V9="W",'F13'!V9="Z")),UPPER('F13'!V9),"")))</f>
        <v/>
      </c>
      <c r="J149" s="193" t="s">
        <v>433</v>
      </c>
      <c r="K149" s="195" t="str">
        <f>IF(AND(ISBLANK('F13'!U12),$L$149&lt;&gt;"Z"),"",'F13'!U12)</f>
        <v/>
      </c>
      <c r="L149" s="195" t="str">
        <f>IF(ISBLANK('F13'!V12),"",'F13'!V12)</f>
        <v/>
      </c>
      <c r="M149" s="196" t="str">
        <f t="shared" si="6"/>
        <v>OK</v>
      </c>
      <c r="N149" s="53"/>
    </row>
    <row r="150" spans="1:14">
      <c r="A150" s="189" t="s">
        <v>864</v>
      </c>
      <c r="B150" s="190" t="s">
        <v>559</v>
      </c>
      <c r="C150" s="191" t="s">
        <v>399</v>
      </c>
      <c r="D150" s="192" t="s">
        <v>560</v>
      </c>
      <c r="E150" s="193" t="s">
        <v>433</v>
      </c>
      <c r="F150" s="194" t="s">
        <v>399</v>
      </c>
      <c r="G150" s="192" t="s">
        <v>471</v>
      </c>
      <c r="H150" s="195" t="str">
        <f>IF(OR(SUMPRODUCT(--('F13'!U14:'F13'!U16=""),--('F13'!V14:'F13'!V16=""))&gt;0,COUNTIF('F13'!V14:'F13'!V16,"M")&gt;0,COUNTIF('F13'!V14:'F13'!V16,"X")=3),"",SUM('F13'!U14:'F13'!U16))</f>
        <v/>
      </c>
      <c r="I150" s="195" t="str">
        <f>IF(AND(COUNTIF('F13'!V14:'F13'!V16,"X")=3,SUM('F13'!U14:'F13'!U16)=0,ISNUMBER('F13'!U17)),"",IF(COUNTIF('F13'!V14:'F13'!V16,"M")&gt;0,"M",IF(AND(COUNTIF('F13'!V14:'F13'!V16,'F13'!V14)=3,OR('F13'!V14="X",'F13'!V14="W",'F13'!V14="Z")),UPPER('F13'!V14),"")))</f>
        <v/>
      </c>
      <c r="J150" s="193" t="s">
        <v>433</v>
      </c>
      <c r="K150" s="195" t="str">
        <f>IF(AND(ISBLANK('F13'!U17),$L$150&lt;&gt;"Z"),"",'F13'!U17)</f>
        <v/>
      </c>
      <c r="L150" s="195" t="str">
        <f>IF(ISBLANK('F13'!V17),"",'F13'!V17)</f>
        <v/>
      </c>
      <c r="M150" s="196" t="str">
        <f t="shared" si="6"/>
        <v>OK</v>
      </c>
      <c r="N150" s="53"/>
    </row>
    <row r="151" spans="1:14">
      <c r="A151" s="189" t="s">
        <v>864</v>
      </c>
      <c r="B151" s="190" t="s">
        <v>603</v>
      </c>
      <c r="C151" s="191" t="s">
        <v>399</v>
      </c>
      <c r="D151" s="192" t="s">
        <v>604</v>
      </c>
      <c r="E151" s="193" t="s">
        <v>433</v>
      </c>
      <c r="F151" s="194" t="s">
        <v>399</v>
      </c>
      <c r="G151" s="192" t="s">
        <v>595</v>
      </c>
      <c r="H151" s="195" t="str">
        <f>IF(OR(SUMPRODUCT(--('F13'!X9:'F13'!X11=""),--('F13'!Y9:'F13'!Y11=""))&gt;0,COUNTIF('F13'!Y9:'F13'!Y11,"M")&gt;0,COUNTIF('F13'!Y9:'F13'!Y11,"X")=3),"",SUM('F13'!X9:'F13'!X11))</f>
        <v/>
      </c>
      <c r="I151" s="195" t="str">
        <f>IF(AND(COUNTIF('F13'!Y9:'F13'!Y11,"X")=3,SUM('F13'!X9:'F13'!X11)=0,ISNUMBER('F13'!X12)),"",IF(COUNTIF('F13'!Y9:'F13'!Y11,"M")&gt;0,"M",IF(AND(COUNTIF('F13'!Y9:'F13'!Y11,'F13'!Y9)=3,OR('F13'!Y9="X",'F13'!Y9="W",'F13'!Y9="Z")),UPPER('F13'!Y9),"")))</f>
        <v/>
      </c>
      <c r="J151" s="193" t="s">
        <v>433</v>
      </c>
      <c r="K151" s="195" t="str">
        <f>IF(AND(ISBLANK('F13'!X12),$L$151&lt;&gt;"Z"),"",'F13'!X12)</f>
        <v/>
      </c>
      <c r="L151" s="195" t="str">
        <f>IF(ISBLANK('F13'!Y12),"",'F13'!Y12)</f>
        <v/>
      </c>
      <c r="M151" s="196" t="str">
        <f t="shared" si="6"/>
        <v>OK</v>
      </c>
      <c r="N151" s="53"/>
    </row>
    <row r="152" spans="1:14">
      <c r="A152" s="189" t="s">
        <v>864</v>
      </c>
      <c r="B152" s="190" t="s">
        <v>605</v>
      </c>
      <c r="C152" s="191" t="s">
        <v>399</v>
      </c>
      <c r="D152" s="192" t="s">
        <v>606</v>
      </c>
      <c r="E152" s="193" t="s">
        <v>433</v>
      </c>
      <c r="F152" s="194" t="s">
        <v>399</v>
      </c>
      <c r="G152" s="192" t="s">
        <v>581</v>
      </c>
      <c r="H152" s="195" t="str">
        <f>IF(OR(SUMPRODUCT(--('F13'!X14:'F13'!X16=""),--('F13'!Y14:'F13'!Y16=""))&gt;0,COUNTIF('F13'!Y14:'F13'!Y16,"M")&gt;0,COUNTIF('F13'!Y14:'F13'!Y16,"X")=3),"",SUM('F13'!X14:'F13'!X16))</f>
        <v/>
      </c>
      <c r="I152" s="195" t="str">
        <f>IF(AND(COUNTIF('F13'!Y14:'F13'!Y16,"X")=3,SUM('F13'!X14:'F13'!X16)=0,ISNUMBER('F13'!X17)),"",IF(COUNTIF('F13'!Y14:'F13'!Y16,"M")&gt;0,"M",IF(AND(COUNTIF('F13'!Y14:'F13'!Y16,'F13'!Y14)=3,OR('F13'!Y14="X",'F13'!Y14="W",'F13'!Y14="Z")),UPPER('F13'!Y14),"")))</f>
        <v/>
      </c>
      <c r="J152" s="193" t="s">
        <v>433</v>
      </c>
      <c r="K152" s="195" t="str">
        <f>IF(AND(ISBLANK('F13'!X17),$L$152&lt;&gt;"Z"),"",'F13'!X17)</f>
        <v/>
      </c>
      <c r="L152" s="195" t="str">
        <f>IF(ISBLANK('F13'!Y17),"",'F13'!Y17)</f>
        <v/>
      </c>
      <c r="M152" s="196" t="str">
        <f t="shared" si="6"/>
        <v>OK</v>
      </c>
      <c r="N152" s="53"/>
    </row>
  </sheetData>
  <sheetProtection algorithmName="SHA-512" hashValue="S3J2lJ6a16HOn3BuYXOjF3ccVE2PTCPDXKeHCYXu4VvLHbzW8U2ghETispI0iF6KcJwI+qYFYG7Cyt8hpMiB3Q==" saltValue="yBQCXW/2uzP0gAXqAe7FDw==" spinCount="100000" sheet="1" formatCells="0" formatColumns="0" formatRows="0" insertColumns="0" insertRows="0" insertHyperlinks="0" deleteColumns="0" deleteRows="0" sort="0" autoFilter="0" pivotTables="0"/>
  <autoFilter ref="A16:N152"/>
  <mergeCells count="15">
    <mergeCell ref="A3:N3"/>
    <mergeCell ref="A12:M12"/>
    <mergeCell ref="N12:N15"/>
    <mergeCell ref="A13:B13"/>
    <mergeCell ref="C13:G13"/>
    <mergeCell ref="H13:M13"/>
    <mergeCell ref="A14:A15"/>
    <mergeCell ref="B14:B15"/>
    <mergeCell ref="C14:D14"/>
    <mergeCell ref="E14:E15"/>
    <mergeCell ref="F14:G14"/>
    <mergeCell ref="H14:I14"/>
    <mergeCell ref="J14:J15"/>
    <mergeCell ref="K14:L14"/>
    <mergeCell ref="M14:M15"/>
  </mergeCells>
  <conditionalFormatting sqref="A119:M122 A133:M152 A17:M49 A53:M103 A107:M116">
    <cfRule type="expression" dxfId="47" priority="125">
      <formula>$M17&lt;&gt;"OK"</formula>
    </cfRule>
  </conditionalFormatting>
  <conditionalFormatting sqref="H102:H103 J102:K103 K107:K110 H107:H110">
    <cfRule type="expression" dxfId="46" priority="66">
      <formula>$M100&lt;&gt;"OK"</formula>
    </cfRule>
  </conditionalFormatting>
  <conditionalFormatting sqref="J17:J49 J119:J122 J133:J152 J53:J103 J107:J116">
    <cfRule type="expression" dxfId="45" priority="17850">
      <formula>#REF!&lt;&gt;"OK"</formula>
    </cfRule>
  </conditionalFormatting>
  <conditionalFormatting sqref="K68:K73">
    <cfRule type="expression" dxfId="44" priority="59">
      <formula>$M68&lt;&gt;"OK"</formula>
    </cfRule>
  </conditionalFormatting>
  <conditionalFormatting sqref="M68:M74">
    <cfRule type="expression" dxfId="43" priority="56">
      <formula>$M68&lt;&gt;"OK"</formula>
    </cfRule>
  </conditionalFormatting>
  <conditionalFormatting sqref="I23:I49 I53:I56">
    <cfRule type="expression" dxfId="42" priority="54">
      <formula>$M23&lt;&gt;"OK"</formula>
    </cfRule>
  </conditionalFormatting>
  <conditionalFormatting sqref="I102:I103 I107:I110">
    <cfRule type="expression" dxfId="41" priority="53">
      <formula>$M100&lt;&gt;"OK"</formula>
    </cfRule>
  </conditionalFormatting>
  <conditionalFormatting sqref="L23:L49 L53:L56">
    <cfRule type="expression" dxfId="40" priority="51">
      <formula>$M23&lt;&gt;"OK"</formula>
    </cfRule>
  </conditionalFormatting>
  <conditionalFormatting sqref="L102:L103 L107:L110">
    <cfRule type="expression" dxfId="39" priority="50">
      <formula>$M100&lt;&gt;"OK"</formula>
    </cfRule>
  </conditionalFormatting>
  <conditionalFormatting sqref="I57:I60">
    <cfRule type="expression" dxfId="38" priority="48">
      <formula>$M57&lt;&gt;"OK"</formula>
    </cfRule>
  </conditionalFormatting>
  <conditionalFormatting sqref="L57:L60">
    <cfRule type="expression" dxfId="37" priority="47">
      <formula>$M57&lt;&gt;"OK"</formula>
    </cfRule>
  </conditionalFormatting>
  <conditionalFormatting sqref="I61:I67">
    <cfRule type="expression" dxfId="36" priority="46">
      <formula>$M61&lt;&gt;"OK"</formula>
    </cfRule>
  </conditionalFormatting>
  <conditionalFormatting sqref="L74 L61:L67">
    <cfRule type="expression" dxfId="35" priority="44">
      <formula>$M61&lt;&gt;"OK"</formula>
    </cfRule>
  </conditionalFormatting>
  <conditionalFormatting sqref="L68:L73">
    <cfRule type="expression" dxfId="34" priority="43">
      <formula>$M68&lt;&gt;"OK"</formula>
    </cfRule>
  </conditionalFormatting>
  <conditionalFormatting sqref="J113:J116 J119:J122">
    <cfRule type="expression" dxfId="33" priority="40">
      <formula>#REF!&lt;&gt;"OK"</formula>
    </cfRule>
  </conditionalFormatting>
  <conditionalFormatting sqref="A119:A122">
    <cfRule type="expression" dxfId="32" priority="38">
      <formula>$M119&lt;&gt;"OK"</formula>
    </cfRule>
  </conditionalFormatting>
  <conditionalFormatting sqref="M119:M122">
    <cfRule type="expression" dxfId="31" priority="37">
      <formula>$M119&lt;&gt;"OK"</formula>
    </cfRule>
  </conditionalFormatting>
  <conditionalFormatting sqref="J119:J122">
    <cfRule type="expression" dxfId="30" priority="35">
      <formula>$M119&lt;&gt;"OK"</formula>
    </cfRule>
  </conditionalFormatting>
  <conditionalFormatting sqref="J119:J122">
    <cfRule type="expression" dxfId="29" priority="36">
      <formula>#REF!&lt;&gt;"OK"</formula>
    </cfRule>
  </conditionalFormatting>
  <conditionalFormatting sqref="J119:J122">
    <cfRule type="expression" dxfId="28" priority="34">
      <formula>#REF!&lt;&gt;"OK"</formula>
    </cfRule>
  </conditionalFormatting>
  <conditionalFormatting sqref="J120:J122">
    <cfRule type="expression" dxfId="27" priority="32">
      <formula>$M120&lt;&gt;"OK"</formula>
    </cfRule>
  </conditionalFormatting>
  <conditionalFormatting sqref="J120:J122">
    <cfRule type="expression" dxfId="26" priority="33">
      <formula>#REF!&lt;&gt;"OK"</formula>
    </cfRule>
  </conditionalFormatting>
  <conditionalFormatting sqref="J120:J122">
    <cfRule type="expression" dxfId="25" priority="31">
      <formula>#REF!&lt;&gt;"OK"</formula>
    </cfRule>
  </conditionalFormatting>
  <conditionalFormatting sqref="E119:E122">
    <cfRule type="expression" dxfId="24" priority="30">
      <formula>$M119&lt;&gt;"OK"</formula>
    </cfRule>
  </conditionalFormatting>
  <conditionalFormatting sqref="E120:E122">
    <cfRule type="expression" dxfId="23" priority="29">
      <formula>$M120&lt;&gt;"OK"</formula>
    </cfRule>
  </conditionalFormatting>
  <conditionalFormatting sqref="L117:L118">
    <cfRule type="expression" dxfId="22" priority="22">
      <formula>$M117&lt;&gt;"OK"</formula>
    </cfRule>
  </conditionalFormatting>
  <conditionalFormatting sqref="J117:J118">
    <cfRule type="expression" dxfId="21" priority="21">
      <formula>#REF!&lt;&gt;"OK"</formula>
    </cfRule>
  </conditionalFormatting>
  <conditionalFormatting sqref="A117:M118">
    <cfRule type="expression" dxfId="20" priority="24">
      <formula>$M117&lt;&gt;"OK"</formula>
    </cfRule>
  </conditionalFormatting>
  <conditionalFormatting sqref="J117:J118">
    <cfRule type="expression" dxfId="19" priority="25">
      <formula>#REF!&lt;&gt;"OK"</formula>
    </cfRule>
  </conditionalFormatting>
  <conditionalFormatting sqref="I117:I118">
    <cfRule type="expression" dxfId="18" priority="23">
      <formula>$M117&lt;&gt;"OK"</formula>
    </cfRule>
  </conditionalFormatting>
  <conditionalFormatting sqref="M121">
    <cfRule type="expression" dxfId="17" priority="20">
      <formula>$M121&lt;&gt;"OK"</formula>
    </cfRule>
  </conditionalFormatting>
  <conditionalFormatting sqref="M121">
    <cfRule type="expression" dxfId="16" priority="19">
      <formula>$M121&lt;&gt;"OK"</formula>
    </cfRule>
  </conditionalFormatting>
  <conditionalFormatting sqref="M122">
    <cfRule type="expression" dxfId="15" priority="18">
      <formula>$M122&lt;&gt;"OK"</formula>
    </cfRule>
  </conditionalFormatting>
  <conditionalFormatting sqref="M122">
    <cfRule type="expression" dxfId="14" priority="17">
      <formula>$M122&lt;&gt;"OK"</formula>
    </cfRule>
  </conditionalFormatting>
  <conditionalFormatting sqref="L123:L132">
    <cfRule type="expression" dxfId="13" priority="11">
      <formula>$M123&lt;&gt;"OK"</formula>
    </cfRule>
  </conditionalFormatting>
  <conditionalFormatting sqref="J123:J132">
    <cfRule type="expression" dxfId="12" priority="10">
      <formula>#REF!&lt;&gt;"OK"</formula>
    </cfRule>
  </conditionalFormatting>
  <conditionalFormatting sqref="A123:M132">
    <cfRule type="expression" dxfId="11" priority="13">
      <formula>$M123&lt;&gt;"OK"</formula>
    </cfRule>
  </conditionalFormatting>
  <conditionalFormatting sqref="J123:J132">
    <cfRule type="expression" dxfId="10" priority="14">
      <formula>#REF!&lt;&gt;"OK"</formula>
    </cfRule>
  </conditionalFormatting>
  <conditionalFormatting sqref="I123:I132">
    <cfRule type="expression" dxfId="9" priority="12">
      <formula>$M123&lt;&gt;"OK"</formula>
    </cfRule>
  </conditionalFormatting>
  <conditionalFormatting sqref="A50:M52">
    <cfRule type="expression" dxfId="8" priority="8">
      <formula>$M50&lt;&gt;"OK"</formula>
    </cfRule>
  </conditionalFormatting>
  <conditionalFormatting sqref="J50:J52">
    <cfRule type="expression" dxfId="7" priority="9">
      <formula>#REF!&lt;&gt;"OK"</formula>
    </cfRule>
  </conditionalFormatting>
  <conditionalFormatting sqref="I50:I52">
    <cfRule type="expression" dxfId="6" priority="7">
      <formula>$M50&lt;&gt;"OK"</formula>
    </cfRule>
  </conditionalFormatting>
  <conditionalFormatting sqref="L50:L52">
    <cfRule type="expression" dxfId="5" priority="6">
      <formula>$M50&lt;&gt;"OK"</formula>
    </cfRule>
  </conditionalFormatting>
  <conditionalFormatting sqref="A104:M106">
    <cfRule type="expression" dxfId="4" priority="4">
      <formula>$M104&lt;&gt;"OK"</formula>
    </cfRule>
  </conditionalFormatting>
  <conditionalFormatting sqref="H104:H106 J104:K106">
    <cfRule type="expression" dxfId="3" priority="3">
      <formula>$M102&lt;&gt;"OK"</formula>
    </cfRule>
  </conditionalFormatting>
  <conditionalFormatting sqref="J104:J106">
    <cfRule type="expression" dxfId="2" priority="5">
      <formula>#REF!&lt;&gt;"OK"</formula>
    </cfRule>
  </conditionalFormatting>
  <conditionalFormatting sqref="I104:I106">
    <cfRule type="expression" dxfId="1" priority="2">
      <formula>$M102&lt;&gt;"OK"</formula>
    </cfRule>
  </conditionalFormatting>
  <conditionalFormatting sqref="L104:L106">
    <cfRule type="expression" dxfId="0" priority="1">
      <formula>$M102&lt;&gt;"OK"</formula>
    </cfRule>
  </conditionalFormatting>
  <hyperlinks>
    <hyperlink ref="D29" location="'F2'!U18" display="U18"/>
    <hyperlink ref="G29" location="='F2'!U17" display="U17"/>
    <hyperlink ref="D30" location="'F2'!U19" display="U19"/>
    <hyperlink ref="G30" location="='F2'!U18" display="U18"/>
    <hyperlink ref="D31" location="'F3'!U10" display="U10"/>
    <hyperlink ref="G31" location="='F3'!U9" display="U9"/>
    <hyperlink ref="D32" location="'F3'!U11" display="U11"/>
    <hyperlink ref="G32" location="='F3'!U10" display="U10"/>
    <hyperlink ref="D33" location="'F3'!U12" display="U12"/>
    <hyperlink ref="G33" location="='F3'!U11" display="U11"/>
    <hyperlink ref="D34" location="'F3'!U13" display="U13"/>
    <hyperlink ref="G34" location="='F3'!U12" display="U12"/>
    <hyperlink ref="D35" location="'F3'!U16" display="U16"/>
    <hyperlink ref="G35" location="='F3'!U15" display="U15"/>
    <hyperlink ref="D36" location="'F3'!U17" display="U17"/>
    <hyperlink ref="G36" location="='F3'!U16" display="U16"/>
    <hyperlink ref="D37" location="'F3'!U18" display="U18"/>
    <hyperlink ref="G37" location="='F3'!U17" display="U17"/>
    <hyperlink ref="D38" location="'F3'!U19" display="U19"/>
    <hyperlink ref="G38" location="='F3'!U18" display="U18"/>
    <hyperlink ref="D39" location="'F4'!U10" display="U10"/>
    <hyperlink ref="G39" location="='F4'!U9" display="U9"/>
    <hyperlink ref="D40" location="'F4'!U11" display="U11"/>
    <hyperlink ref="G40" location="='F4'!U10" display="U10"/>
    <hyperlink ref="D41" location="'F4'!U12" display="U12"/>
    <hyperlink ref="G41" location="='F4'!U11" display="U11"/>
    <hyperlink ref="D42" location="'F4'!U13" display="U13"/>
    <hyperlink ref="G42" location="='F4'!U12" display="U12"/>
    <hyperlink ref="D43" location="'F4'!U14" display="U14"/>
    <hyperlink ref="G43" location="='F4'!U13" display="U13"/>
    <hyperlink ref="D44" location="'F4'!U15" display="U15"/>
    <hyperlink ref="G44" location="='F4'!U14" display="U14"/>
    <hyperlink ref="D45" location="'F4'!U16" display="U16"/>
    <hyperlink ref="G45" location="='F4'!U15" display="U15"/>
    <hyperlink ref="D46" location="'F4'!U17" display="U17"/>
    <hyperlink ref="G46" location="='F4'!U16" display="U16"/>
    <hyperlink ref="D47" location="'F4'!U18" display="U18"/>
    <hyperlink ref="G47" location="='F4'!U17" display="U17"/>
    <hyperlink ref="D48" location="'F4'!U21" display="U21"/>
    <hyperlink ref="G48" location="='F4'!U20" display="U20"/>
    <hyperlink ref="D49" location="'F4'!U22" display="U22"/>
    <hyperlink ref="G49" location="='F4'!U21" display="U21"/>
    <hyperlink ref="D50" location="'F4'!U23" display="U23"/>
    <hyperlink ref="G50" location="='F4'!U22" display="U22"/>
    <hyperlink ref="D51" location="'F4'!U24" display="U24"/>
    <hyperlink ref="G51" location="='F4'!U23" display="U23"/>
    <hyperlink ref="D52" location="'F4'!U25" display="U25"/>
    <hyperlink ref="G52" location="='F4'!U24" display="U24"/>
    <hyperlink ref="D53" location="'F4'!U26" display="U26"/>
    <hyperlink ref="G53" location="='F4'!U25" display="U25"/>
    <hyperlink ref="D54" location="'F4'!U27" display="U27"/>
    <hyperlink ref="G54" location="='F4'!U26" display="U26"/>
    <hyperlink ref="D55" location="'F4'!U28" display="U28"/>
    <hyperlink ref="G55" location="='F4'!U27" display="U27"/>
    <hyperlink ref="D56" location="'F4'!U29" display="U29"/>
    <hyperlink ref="G56" location="='F4'!U28" display="U28"/>
    <hyperlink ref="D81" location="'F9'!U10" display="U10"/>
    <hyperlink ref="G81" location="='F9'!U9" display="U9"/>
    <hyperlink ref="D82" location="'F9'!U11" display="U11"/>
    <hyperlink ref="G82" location="='F9'!U10" display="U10"/>
    <hyperlink ref="D83" location="'F9'!U14" display="U14"/>
    <hyperlink ref="G83" location="='F9'!U13" display="U13"/>
    <hyperlink ref="D84" location="'F9'!U15" display="U15"/>
    <hyperlink ref="G84" location="='F9'!U14" display="U14"/>
    <hyperlink ref="D85" location="'F10'!U10" display="U10"/>
    <hyperlink ref="G85" location="='F10'!U9" display="U9"/>
    <hyperlink ref="D86" location="'F10'!U11" display="U11"/>
    <hyperlink ref="G86" location="='F10'!U10" display="U10"/>
    <hyperlink ref="D87" location="'F10'!U12" display="U12"/>
    <hyperlink ref="G87" location="='F10'!U11" display="U11"/>
    <hyperlink ref="D88" location="'F10'!U13" display="U13"/>
    <hyperlink ref="G88" location="='F10'!U12" display="U12"/>
    <hyperlink ref="D89" location="'F10'!U16" display="U16"/>
    <hyperlink ref="G89" location="='F10'!U15" display="U15"/>
    <hyperlink ref="D90" location="'F10'!U17" display="U17"/>
    <hyperlink ref="G90" location="='F10'!U16" display="U16"/>
    <hyperlink ref="D91" location="'F10'!U18" display="U18"/>
    <hyperlink ref="G91" location="='F10'!U17" display="U17"/>
    <hyperlink ref="D92" location="'F10'!U19" display="U19"/>
    <hyperlink ref="G92" location="='F10'!U18" display="U18"/>
    <hyperlink ref="D93" location="'F11'!U10" display="U10"/>
    <hyperlink ref="G93" location="='F11'!U9" display="U9"/>
    <hyperlink ref="D94" location="'F11'!U11" display="U11"/>
    <hyperlink ref="G94" location="='F11'!U10" display="U10"/>
    <hyperlink ref="D95" location="'F11'!U12" display="U12"/>
    <hyperlink ref="G95" location="='F11'!U11" display="U11"/>
    <hyperlink ref="D96" location="'F11'!U13" display="U13"/>
    <hyperlink ref="G96" location="='F11'!U12" display="U12"/>
    <hyperlink ref="D97" location="'F11'!U14" display="U14"/>
    <hyperlink ref="G97" location="='F11'!U13" display="U13"/>
    <hyperlink ref="D98" location="'F11'!U15" display="U15"/>
    <hyperlink ref="G98" location="='F11'!U14" display="U14"/>
    <hyperlink ref="D99" location="'F11'!U16" display="U16"/>
    <hyperlink ref="G99" location="='F11'!U15" display="U15"/>
    <hyperlink ref="D100" location="'F11'!U17" display="U17"/>
    <hyperlink ref="G100" location="='F11'!U16" display="U16"/>
    <hyperlink ref="D101" location="'F11'!U18" display="U18"/>
    <hyperlink ref="G101" location="='F11'!U17" display="U17"/>
    <hyperlink ref="D102" location="'F11'!U21" display="U21"/>
    <hyperlink ref="G102" location="='F11'!U20" display="U20"/>
    <hyperlink ref="D103" location="'F11'!U22" display="U22"/>
    <hyperlink ref="G103" location="='F11'!U21" display="U21"/>
    <hyperlink ref="D104" location="'F11'!U23" display="U23"/>
    <hyperlink ref="G104" location="='F11'!U22" display="U22"/>
    <hyperlink ref="D105" location="'F11'!U24" display="U24"/>
    <hyperlink ref="G105" location="='F11'!U23" display="U23"/>
    <hyperlink ref="D106" location="'F11'!U25" display="U25"/>
    <hyperlink ref="G106" location="='F11'!U24" display="U24"/>
    <hyperlink ref="D107" location="'F11'!U26" display="U26"/>
    <hyperlink ref="G107" location="='F11'!U25" display="U25"/>
    <hyperlink ref="D108" location="'F11'!U27" display="U27"/>
    <hyperlink ref="G108" location="='F11'!U26" display="U26"/>
    <hyperlink ref="D109" location="'F11'!U28" display="U28"/>
    <hyperlink ref="G109" location="='F11'!U27" display="U27"/>
    <hyperlink ref="D110" location="'F11'!U29" display="U29"/>
    <hyperlink ref="G110" location="='F11'!U28" display="U28"/>
    <hyperlink ref="D17" location="'F1'!U13" display="U13"/>
    <hyperlink ref="G17" location="='F1'!U18" display="U18"/>
    <hyperlink ref="D18" location="'F1'!U13" display="U13"/>
    <hyperlink ref="G18" location="='F1'!U26" display="U26"/>
    <hyperlink ref="D19" location="'F1'!U13" display="U13"/>
    <hyperlink ref="G19" location="='F1'!U31" display="U31"/>
    <hyperlink ref="D20" location="'F1'!X13" display="X13"/>
    <hyperlink ref="G20" location="='F1'!X18" display="X18"/>
    <hyperlink ref="D21" location="'F1'!X13" display="X13"/>
    <hyperlink ref="G21" location="='F1'!X26" display="X26"/>
    <hyperlink ref="D22" location="'F1'!X13" display="X13"/>
    <hyperlink ref="G22" location="='F1'!X31" display="X31"/>
    <hyperlink ref="D57" location="'F6'!U10" display="U10"/>
    <hyperlink ref="G57" location="='F6'!U9" display="U9"/>
    <hyperlink ref="D58" location="'F6'!U11" display="U11"/>
    <hyperlink ref="G58" location="='F6'!U10" display="U10"/>
    <hyperlink ref="D59" location="'F6'!U14" display="U14"/>
    <hyperlink ref="G59" location="='F6'!U13" display="U13"/>
    <hyperlink ref="D60" location="'F6'!U15" display="U15"/>
    <hyperlink ref="G60" location="='F6'!U14" display="U14"/>
    <hyperlink ref="D61" location="'F7'!U20" display="U20"/>
    <hyperlink ref="G61" location="='F7'!U13" display="U13"/>
    <hyperlink ref="D62" location="'F7'!U16" display="U16"/>
    <hyperlink ref="G62" location="='F7'!U15" display="U15"/>
    <hyperlink ref="D63" location="'F7'!U21" display="U21"/>
    <hyperlink ref="G63" location="='F7'!U15" display="U15"/>
    <hyperlink ref="D64" location="'F7'!U18" display="U18"/>
    <hyperlink ref="G64" location="='F7'!U17" display="U17"/>
    <hyperlink ref="D65" location="'F7'!U22" display="U22"/>
    <hyperlink ref="G65" location="='F7'!U21" display="U21"/>
    <hyperlink ref="D66" location="'F7'!U25" display="U25"/>
    <hyperlink ref="G66" location="='F7'!U24" display="U24"/>
    <hyperlink ref="D67" location="'F7'!U26" display="U26"/>
    <hyperlink ref="G67" location="='F7'!U24" display="U24"/>
    <hyperlink ref="D68" location="'F7'!X20" display="X20"/>
    <hyperlink ref="G68" location="='F7'!X13" display="X13"/>
    <hyperlink ref="D69" location="'F7'!X16" display="X16"/>
    <hyperlink ref="G69" location="='F7'!X15" display="X15"/>
    <hyperlink ref="D70" location="'F7'!X21" display="X21"/>
    <hyperlink ref="G70" location="='F7'!X15" display="X15"/>
    <hyperlink ref="D71" location="'F7'!X18" display="X18"/>
    <hyperlink ref="G71" location="='F7'!X17" display="X17"/>
    <hyperlink ref="D72" location="'F7'!X22" display="X22"/>
    <hyperlink ref="G72" location="='F7'!X21" display="X21"/>
    <hyperlink ref="D73" location="'F7'!X25" display="X25"/>
    <hyperlink ref="G73" location="='F7'!X24" display="X24"/>
    <hyperlink ref="D74" location="'F7'!X26" display="X26"/>
    <hyperlink ref="G74" location="='F7'!X24" display="X24"/>
    <hyperlink ref="D75" location="'F8'!U14" display="U14"/>
    <hyperlink ref="G75" location="='F8'!U9" display="U9"/>
    <hyperlink ref="D76" location="'F8'!U15" display="U15"/>
    <hyperlink ref="G76" location="='F8'!U10" display="U10"/>
    <hyperlink ref="D77" location="'F8'!U17" display="U17"/>
    <hyperlink ref="G77" location="='F8'!U12" display="U12"/>
    <hyperlink ref="D133" location="'F5'!U9" display="SUM(U9:U12)"/>
    <hyperlink ref="G133" location="'F5'!U13" display="U13"/>
    <hyperlink ref="D134" location="'F5'!X9" display="SUM(X9:X12)"/>
    <hyperlink ref="G134" location="'F5'!X13" display="X13"/>
    <hyperlink ref="D135" location="'F7'!U9" display="SUM(U9:U12)"/>
    <hyperlink ref="G135" location="'F7'!U13" display="U13"/>
    <hyperlink ref="D136" location="'F7'!X9" display="SUM(X9:X12)"/>
    <hyperlink ref="G136" location="'F7'!X13" display="X13"/>
    <hyperlink ref="D137" location="'F8'!U9" display="SUM(U9:U11)"/>
    <hyperlink ref="G137" location="'F8'!U12" display="U12"/>
    <hyperlink ref="D138" location="'F8'!U14" display="SUM(U14:U16)"/>
    <hyperlink ref="G138" location="'F8'!U17" display="U17"/>
    <hyperlink ref="D139" location="'F8'!U19" display="SUM(U19:U21)"/>
    <hyperlink ref="G139" location="'F8'!U22" display="U22"/>
    <hyperlink ref="D140" location="'F8'!U24" display="SUM(U24:U26)"/>
    <hyperlink ref="G140" location="'F8'!U27" display="U27"/>
    <hyperlink ref="D141" location="'F8'!U29" display="SUM(U29:U32)"/>
    <hyperlink ref="G141" location="'F8'!U33" display="U33"/>
    <hyperlink ref="D142" location="'F8'!X9" display="SUM(X9:X11)"/>
    <hyperlink ref="G142" location="'F8'!X12" display="X12"/>
    <hyperlink ref="D143" location="'F8'!X14" display="SUM(X14:X16)"/>
    <hyperlink ref="G143" location="'F8'!X17" display="X17"/>
    <hyperlink ref="D144" location="'F8'!X19" display="SUM(X19:X21)"/>
    <hyperlink ref="G144" location="'F8'!X22" display="X22"/>
    <hyperlink ref="D145" location="'F8'!X24" display="SUM(X24:X26)"/>
    <hyperlink ref="G145" location="'F8'!X27" display="X27"/>
    <hyperlink ref="D146" location="'F8'!X29" display="SUM(X29:X32)"/>
    <hyperlink ref="G146" location="'F8'!X33" display="X33"/>
    <hyperlink ref="D147" location="'F12'!U11" display="SUM(U11:U13)"/>
    <hyperlink ref="G147" location="'F12'!U14" display="U14"/>
    <hyperlink ref="D148" location="'F12'!X11" display="SUM(X11:X13)"/>
    <hyperlink ref="G148" location="'F12'!X14" display="X14"/>
    <hyperlink ref="D149" location="'F13'!U9" display="SUM(U9:U11)"/>
    <hyperlink ref="G149" location="'F13'!U12" display="U12"/>
    <hyperlink ref="D150" location="'F13'!U14" display="SUM(U14:U16)"/>
    <hyperlink ref="G150" location="'F13'!U17" display="U17"/>
    <hyperlink ref="D151" location="'F13'!X9" display="SUM(X9:X11)"/>
    <hyperlink ref="G151" location="'F13'!X12" display="X12"/>
    <hyperlink ref="D152" location="'F13'!X14" display="SUM(X14:X16)"/>
    <hyperlink ref="G152" location="'F13'!X17" display="X17"/>
    <hyperlink ref="D113" location="'F2'!U9" display="SUM(U9:U13)"/>
    <hyperlink ref="G113" location="'F1'!U13" display="U13"/>
    <hyperlink ref="D114" location="'F2'!U15" display="SUM(U15:U19)"/>
    <hyperlink ref="G114" location="'F1'!X13" display="X13"/>
    <hyperlink ref="D115" location="'F3'!U9" display="SUM(U9:U13)"/>
    <hyperlink ref="D116" location="'F3'!U15" display="SUM(U15:U19)"/>
    <hyperlink ref="G115" location="'F1'!U13" display="U13"/>
    <hyperlink ref="G116" location="'F1'!X13" display="X13"/>
    <hyperlink ref="D119" location="'F6'!U9" display="SUM(U9:U11)"/>
    <hyperlink ref="D120" location="'F6'!U13" display="SUM(U13:U15)"/>
    <hyperlink ref="D117" location="'F7'!U25" display="SUM(U25:U26)"/>
    <hyperlink ref="G117" location="'F7'!U24" display="U24"/>
    <hyperlink ref="D118" location="'F7'!X25" display="SUM(X25:X26)"/>
    <hyperlink ref="G118" location="'F7'!X24" display="X24"/>
    <hyperlink ref="D121" location="'F9'!U9" display="SUM(U9:U11)"/>
    <hyperlink ref="G121" location="'F9'!U12" display="U12"/>
    <hyperlink ref="D122" location="'F9'!U13" display="SUM(U13:U15)"/>
    <hyperlink ref="G122" location="'F9'!U16" display="U16"/>
    <hyperlink ref="D111" location="'F13'!U20" display="U20"/>
    <hyperlink ref="G111" location="='F13'!U19" display="U19"/>
    <hyperlink ref="D112" location="'F13'!X20" display="X20"/>
    <hyperlink ref="G112" location="='F13'!X19" display="X19"/>
    <hyperlink ref="D78" location="'F8'!X14" display="X14"/>
    <hyperlink ref="G78" location="='F8'!X9" display="X9"/>
    <hyperlink ref="D79" location="'F8'!X15" display="X15"/>
    <hyperlink ref="G79" location="='F8'!X10" display="X10"/>
    <hyperlink ref="D80" location="'F8'!X17" display="X17"/>
    <hyperlink ref="G80" location="='F8'!X12" display="X12"/>
    <hyperlink ref="D123" location="'F1'!U9" display="SUM(U9:U12)"/>
    <hyperlink ref="G123" location="'F1'!U13" display="U13"/>
    <hyperlink ref="D124" location="'F1'!U15" display="SUM(U15:U17)"/>
    <hyperlink ref="G124" location="'F1'!U18" display="U18"/>
    <hyperlink ref="D125" location="'F1'!U21" display="SUM(U21:U23)"/>
    <hyperlink ref="G125" location="'F1'!U24" display="U24"/>
    <hyperlink ref="D126" location="'F1'!U20" display="SUM(U20,U24,U25)"/>
    <hyperlink ref="G126" location="'F1'!U26" display="U26"/>
    <hyperlink ref="D127" location="'F1'!U28" display="SUM(U28:U30)"/>
    <hyperlink ref="G127" location="'F1'!U31" display="U31"/>
    <hyperlink ref="D128" location="'F1'!X9" display="SUM(X9:X12)"/>
    <hyperlink ref="G128" location="'F1'!X13" display="X13"/>
    <hyperlink ref="D129" location="'F1'!X15" display="SUM(X15:X17)"/>
    <hyperlink ref="G129" location="'F1'!X18" display="X18"/>
    <hyperlink ref="D130" location="'F1'!X21" display="SUM(X21:X23)"/>
    <hyperlink ref="G130" location="'F1'!X24" display="X24"/>
    <hyperlink ref="D131" location="'F1'!X20" display="SUM(X20,X24,X25)"/>
    <hyperlink ref="G131" location="'F1'!X26" display="X26"/>
    <hyperlink ref="D132" location="'F1'!X28" display="SUM(X28:X30)"/>
    <hyperlink ref="G132" location="'F1'!X31" display="X31"/>
  </hyperlinks>
  <pageMargins left="0.7" right="0.7" top="0.75" bottom="0.75" header="0.3" footer="0.3"/>
  <pageSetup scale="37" fitToHeight="0" orientation="portrait" r:id="rId1"/>
  <headerFooter>
    <oddFooter>&amp;C&amp;P&amp;R&amp;F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A1:N20"/>
  <sheetViews>
    <sheetView showGridLines="0" zoomScaleNormal="100" workbookViewId="0">
      <selection activeCell="D11" sqref="D11"/>
    </sheetView>
  </sheetViews>
  <sheetFormatPr defaultColWidth="11.42578125" defaultRowHeight="12.75"/>
  <cols>
    <col min="1" max="1" width="25.7109375" style="29" bestFit="1" customWidth="1"/>
    <col min="2" max="2" width="11.42578125" style="29" customWidth="1"/>
    <col min="3" max="3" width="11.7109375" style="29" customWidth="1"/>
    <col min="4" max="4" width="7.7109375" style="29" customWidth="1"/>
    <col min="5" max="5" width="11.42578125" style="29"/>
    <col min="6" max="6" width="14.5703125" style="29" customWidth="1"/>
    <col min="7" max="9" width="11.42578125" style="29"/>
    <col min="10" max="10" width="12" style="29" bestFit="1" customWidth="1"/>
    <col min="11" max="11" width="11.42578125" style="29"/>
    <col min="12" max="12" width="21.5703125" style="29" bestFit="1" customWidth="1"/>
    <col min="13" max="13" width="25.7109375" style="29" bestFit="1" customWidth="1"/>
    <col min="14" max="16384" width="11.42578125" style="29"/>
  </cols>
  <sheetData>
    <row r="1" spans="1:14" ht="15">
      <c r="A1" s="26" t="s">
        <v>300</v>
      </c>
      <c r="B1" s="26" t="s">
        <v>301</v>
      </c>
      <c r="C1" s="26" t="s">
        <v>302</v>
      </c>
      <c r="D1" s="27" t="s">
        <v>303</v>
      </c>
      <c r="E1" s="26"/>
      <c r="F1" s="26" t="s">
        <v>304</v>
      </c>
      <c r="G1" s="40" t="s">
        <v>446</v>
      </c>
      <c r="I1" s="29" t="s">
        <v>305</v>
      </c>
      <c r="J1" s="31" t="s">
        <v>397</v>
      </c>
      <c r="L1" s="22"/>
      <c r="M1" s="18"/>
      <c r="N1" s="24"/>
    </row>
    <row r="2" spans="1:14" ht="15">
      <c r="A2" s="22" t="s">
        <v>405</v>
      </c>
      <c r="B2" s="26" t="s">
        <v>306</v>
      </c>
      <c r="C2" s="28" t="s">
        <v>323</v>
      </c>
      <c r="D2" s="43">
        <v>8</v>
      </c>
      <c r="E2" s="26"/>
      <c r="F2" s="26" t="s">
        <v>309</v>
      </c>
      <c r="G2" s="77">
        <v>22</v>
      </c>
      <c r="I2" s="29" t="s">
        <v>310</v>
      </c>
      <c r="J2" s="31" t="s">
        <v>336</v>
      </c>
    </row>
    <row r="3" spans="1:14" ht="15">
      <c r="A3" s="22" t="s">
        <v>332</v>
      </c>
      <c r="B3" s="26" t="s">
        <v>306</v>
      </c>
      <c r="C3" s="28" t="s">
        <v>307</v>
      </c>
      <c r="D3" s="30" t="s">
        <v>308</v>
      </c>
      <c r="E3" s="26"/>
      <c r="F3" s="26" t="s">
        <v>312</v>
      </c>
      <c r="G3" s="40">
        <v>1</v>
      </c>
    </row>
    <row r="4" spans="1:14" ht="15">
      <c r="A4" s="22" t="s">
        <v>366</v>
      </c>
      <c r="B4" s="26" t="s">
        <v>306</v>
      </c>
      <c r="C4" s="28" t="s">
        <v>307</v>
      </c>
      <c r="D4" s="30" t="s">
        <v>311</v>
      </c>
      <c r="E4" s="26"/>
      <c r="F4" s="32" t="s">
        <v>334</v>
      </c>
      <c r="G4" s="41" t="s">
        <v>335</v>
      </c>
      <c r="H4" s="33"/>
      <c r="I4" s="22"/>
      <c r="J4" s="23"/>
      <c r="K4" s="34"/>
    </row>
    <row r="5" spans="1:14" ht="15">
      <c r="A5" s="22" t="s">
        <v>408</v>
      </c>
      <c r="B5" s="26" t="s">
        <v>314</v>
      </c>
      <c r="C5" s="28" t="s">
        <v>307</v>
      </c>
      <c r="D5" s="30" t="s">
        <v>313</v>
      </c>
      <c r="F5" s="37"/>
      <c r="G5" s="38"/>
      <c r="H5" s="33"/>
      <c r="I5" s="33"/>
      <c r="J5" s="33"/>
      <c r="K5" s="33"/>
    </row>
    <row r="6" spans="1:14" ht="15">
      <c r="A6" s="22" t="s">
        <v>423</v>
      </c>
      <c r="B6" s="26" t="s">
        <v>314</v>
      </c>
      <c r="C6" s="28" t="s">
        <v>307</v>
      </c>
      <c r="D6" s="30" t="s">
        <v>315</v>
      </c>
      <c r="F6" s="37"/>
      <c r="G6" s="38"/>
      <c r="H6" s="33"/>
      <c r="I6" s="33"/>
      <c r="J6" s="33"/>
      <c r="K6" s="33"/>
    </row>
    <row r="7" spans="1:14" ht="15">
      <c r="A7" s="102" t="s">
        <v>448</v>
      </c>
      <c r="B7" s="18" t="s">
        <v>306</v>
      </c>
      <c r="C7" s="25" t="s">
        <v>307</v>
      </c>
      <c r="D7" s="30" t="s">
        <v>316</v>
      </c>
      <c r="F7" s="37"/>
      <c r="G7" s="38"/>
      <c r="H7" s="33"/>
      <c r="I7" s="33"/>
      <c r="J7" s="33"/>
      <c r="K7" s="22"/>
      <c r="L7" s="26"/>
    </row>
    <row r="8" spans="1:14" ht="15">
      <c r="A8" s="22" t="s">
        <v>322</v>
      </c>
      <c r="B8" s="18" t="s">
        <v>306</v>
      </c>
      <c r="C8" s="19" t="s">
        <v>321</v>
      </c>
      <c r="D8" s="46">
        <v>7</v>
      </c>
      <c r="F8" s="37"/>
      <c r="G8" s="38"/>
      <c r="H8" s="33"/>
      <c r="I8" s="33"/>
      <c r="J8" s="33"/>
      <c r="K8" s="33"/>
    </row>
    <row r="9" spans="1:14" s="33" customFormat="1" ht="15">
      <c r="A9" s="22" t="s">
        <v>451</v>
      </c>
      <c r="B9" s="24" t="s">
        <v>306</v>
      </c>
      <c r="C9" s="25" t="s">
        <v>321</v>
      </c>
      <c r="D9" s="47">
        <v>8</v>
      </c>
      <c r="F9" s="37"/>
      <c r="G9" s="38"/>
    </row>
    <row r="10" spans="1:14" ht="15">
      <c r="A10" s="22" t="s">
        <v>356</v>
      </c>
      <c r="B10" s="18" t="s">
        <v>306</v>
      </c>
      <c r="C10" s="19" t="s">
        <v>321</v>
      </c>
      <c r="D10" s="47">
        <v>9</v>
      </c>
      <c r="F10" s="74"/>
      <c r="G10" s="74"/>
      <c r="H10" s="74"/>
    </row>
    <row r="11" spans="1:14" ht="15">
      <c r="A11" s="22" t="s">
        <v>357</v>
      </c>
      <c r="B11" s="18" t="s">
        <v>306</v>
      </c>
      <c r="C11" s="19" t="s">
        <v>321</v>
      </c>
      <c r="D11" s="47">
        <v>10</v>
      </c>
      <c r="F11" s="74"/>
      <c r="G11" s="74"/>
      <c r="H11" s="74"/>
    </row>
    <row r="12" spans="1:14" ht="15">
      <c r="A12" s="22" t="s">
        <v>454</v>
      </c>
      <c r="B12" s="18" t="s">
        <v>306</v>
      </c>
      <c r="C12" s="19" t="s">
        <v>321</v>
      </c>
      <c r="D12" s="47">
        <v>11</v>
      </c>
      <c r="F12" s="74"/>
      <c r="G12" s="74"/>
      <c r="H12" s="74"/>
    </row>
    <row r="13" spans="1:14" ht="15">
      <c r="A13" s="22" t="s">
        <v>450</v>
      </c>
      <c r="B13" s="18" t="s">
        <v>306</v>
      </c>
      <c r="C13" s="19" t="s">
        <v>321</v>
      </c>
      <c r="D13" s="47">
        <v>12</v>
      </c>
      <c r="F13" s="74"/>
      <c r="G13" s="74"/>
      <c r="H13" s="74"/>
    </row>
    <row r="14" spans="1:14" ht="15">
      <c r="A14" s="22" t="s">
        <v>392</v>
      </c>
      <c r="B14" s="18" t="s">
        <v>306</v>
      </c>
      <c r="C14" s="19" t="s">
        <v>321</v>
      </c>
      <c r="D14" s="47">
        <v>13</v>
      </c>
      <c r="F14" s="74"/>
      <c r="G14" s="74"/>
      <c r="H14" s="74"/>
    </row>
    <row r="15" spans="1:14" ht="15">
      <c r="A15" s="22" t="s">
        <v>379</v>
      </c>
      <c r="B15" s="18" t="s">
        <v>306</v>
      </c>
      <c r="C15" s="19" t="s">
        <v>321</v>
      </c>
      <c r="D15" s="47">
        <v>14</v>
      </c>
      <c r="F15" s="74"/>
      <c r="G15" s="74"/>
      <c r="H15" s="74"/>
    </row>
    <row r="16" spans="1:14" ht="15">
      <c r="A16" s="22" t="s">
        <v>440</v>
      </c>
      <c r="B16" s="18" t="s">
        <v>306</v>
      </c>
      <c r="C16" s="19" t="s">
        <v>321</v>
      </c>
      <c r="D16" s="47">
        <v>15</v>
      </c>
      <c r="F16" s="74"/>
      <c r="G16" s="74"/>
      <c r="H16" s="74"/>
    </row>
    <row r="17" spans="1:4" ht="15">
      <c r="A17" s="22" t="s">
        <v>359</v>
      </c>
      <c r="B17" s="18" t="s">
        <v>306</v>
      </c>
      <c r="C17" s="19" t="s">
        <v>321</v>
      </c>
      <c r="D17" s="47">
        <v>16</v>
      </c>
    </row>
    <row r="18" spans="1:4" ht="15">
      <c r="A18" s="22" t="s">
        <v>319</v>
      </c>
      <c r="B18" s="18" t="s">
        <v>306</v>
      </c>
      <c r="C18" s="19" t="s">
        <v>323</v>
      </c>
      <c r="D18" s="47">
        <v>7</v>
      </c>
    </row>
    <row r="19" spans="1:4" ht="15">
      <c r="A19" s="44" t="s">
        <v>324</v>
      </c>
      <c r="B19" s="44" t="s">
        <v>314</v>
      </c>
      <c r="C19" s="44" t="s">
        <v>325</v>
      </c>
      <c r="D19" s="44">
        <v>1</v>
      </c>
    </row>
    <row r="20" spans="1:4" ht="15">
      <c r="A20" s="44" t="s">
        <v>326</v>
      </c>
      <c r="B20" s="44" t="s">
        <v>314</v>
      </c>
      <c r="C20" s="44" t="s">
        <v>325</v>
      </c>
      <c r="D20" s="44">
        <v>2</v>
      </c>
    </row>
  </sheetData>
  <sheetProtection algorithmName="SHA-512" hashValue="E3Lw6IwHP+dWJ9LboazHr6nFHzunHd3ppz6Wan49YuCt3qcSKdU1aU3EesBkPVJYlWpXCAeqTFdz0NFUuI4HTQ==" saltValue="npz/pywQCYKtL4IXL4yjIA==" spinCount="100000" sheet="1" objects="1" scenarios="1" formatCells="0" formatColumns="0" formatRows="0" sort="0" autoFilter="0"/>
  <pageMargins left="0.7" right="0.7" top="0.75" bottom="0.75" header="0.3" footer="0.3"/>
  <pageSetup orientation="portrait" r:id="rId1"/>
  <headerFooter>
    <oddFooter>&amp;C&amp;P&amp;R&amp;F</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C000"/>
  </sheetPr>
  <dimension ref="A1:P31"/>
  <sheetViews>
    <sheetView showGridLines="0" zoomScaleNormal="100" workbookViewId="0">
      <selection activeCell="G3" sqref="G3"/>
    </sheetView>
  </sheetViews>
  <sheetFormatPr defaultColWidth="11.42578125" defaultRowHeight="12.75"/>
  <cols>
    <col min="1" max="1" width="25.7109375" style="29" bestFit="1" customWidth="1"/>
    <col min="2" max="2" width="11.42578125" style="29" customWidth="1"/>
    <col min="3" max="3" width="11.7109375" style="29" customWidth="1"/>
    <col min="4" max="4" width="7.7109375" style="29" customWidth="1"/>
    <col min="5" max="5" width="11.42578125" style="29"/>
    <col min="6" max="6" width="14.5703125" style="29" customWidth="1"/>
    <col min="7" max="9" width="11.42578125" style="29"/>
    <col min="10" max="10" width="12" style="29" bestFit="1" customWidth="1"/>
    <col min="11" max="11" width="11.42578125" style="29"/>
    <col min="12" max="12" width="21.5703125" style="29" bestFit="1" customWidth="1"/>
    <col min="13" max="13" width="25.7109375" style="29" bestFit="1" customWidth="1"/>
    <col min="14" max="16384" width="11.42578125" style="29"/>
  </cols>
  <sheetData>
    <row r="1" spans="1:16" ht="15">
      <c r="A1" s="26" t="s">
        <v>300</v>
      </c>
      <c r="B1" s="26" t="s">
        <v>301</v>
      </c>
      <c r="C1" s="26" t="s">
        <v>302</v>
      </c>
      <c r="D1" s="27" t="s">
        <v>303</v>
      </c>
      <c r="E1" s="26"/>
      <c r="F1" s="26" t="s">
        <v>304</v>
      </c>
      <c r="G1" s="40" t="s">
        <v>446</v>
      </c>
      <c r="I1" s="29" t="s">
        <v>305</v>
      </c>
      <c r="J1" s="31" t="s">
        <v>397</v>
      </c>
      <c r="L1" s="22"/>
      <c r="M1" s="18"/>
      <c r="N1" s="24"/>
    </row>
    <row r="2" spans="1:16" ht="15">
      <c r="A2" s="22" t="s">
        <v>405</v>
      </c>
      <c r="B2" s="26" t="s">
        <v>306</v>
      </c>
      <c r="C2" s="28" t="s">
        <v>406</v>
      </c>
      <c r="D2" s="48" t="s">
        <v>407</v>
      </c>
      <c r="E2" s="26"/>
      <c r="F2" s="26" t="s">
        <v>309</v>
      </c>
      <c r="G2" s="77">
        <v>23</v>
      </c>
      <c r="I2" s="29" t="s">
        <v>310</v>
      </c>
      <c r="J2" s="31" t="s">
        <v>336</v>
      </c>
    </row>
    <row r="3" spans="1:16" ht="15">
      <c r="A3" s="22" t="s">
        <v>332</v>
      </c>
      <c r="B3" s="26" t="s">
        <v>306</v>
      </c>
      <c r="C3" s="28" t="s">
        <v>307</v>
      </c>
      <c r="D3" s="31" t="s">
        <v>308</v>
      </c>
      <c r="E3" s="26"/>
      <c r="F3" s="26" t="s">
        <v>312</v>
      </c>
      <c r="G3" s="40">
        <v>1</v>
      </c>
    </row>
    <row r="4" spans="1:16" ht="15">
      <c r="A4" s="22" t="s">
        <v>451</v>
      </c>
      <c r="B4" s="26" t="s">
        <v>306</v>
      </c>
      <c r="C4" s="28" t="s">
        <v>307</v>
      </c>
      <c r="D4" s="31" t="s">
        <v>311</v>
      </c>
      <c r="E4" s="26"/>
      <c r="F4" s="32" t="s">
        <v>334</v>
      </c>
      <c r="G4" s="41" t="s">
        <v>335</v>
      </c>
      <c r="H4" s="33"/>
      <c r="I4" s="22"/>
      <c r="J4" s="23"/>
      <c r="K4" s="34"/>
    </row>
    <row r="5" spans="1:16" ht="15">
      <c r="A5" s="22" t="s">
        <v>356</v>
      </c>
      <c r="B5" s="26" t="s">
        <v>306</v>
      </c>
      <c r="C5" s="19" t="s">
        <v>307</v>
      </c>
      <c r="D5" s="31" t="s">
        <v>313</v>
      </c>
      <c r="E5" s="26"/>
      <c r="F5" s="26"/>
      <c r="H5" s="33"/>
      <c r="I5" s="22"/>
      <c r="J5" s="23"/>
      <c r="K5" s="34"/>
    </row>
    <row r="6" spans="1:16" ht="15">
      <c r="A6" s="22" t="s">
        <v>357</v>
      </c>
      <c r="B6" s="26" t="s">
        <v>306</v>
      </c>
      <c r="C6" s="19" t="s">
        <v>307</v>
      </c>
      <c r="D6" s="31" t="s">
        <v>315</v>
      </c>
      <c r="E6" s="26"/>
      <c r="F6" s="26"/>
      <c r="H6" s="33"/>
      <c r="I6" s="22"/>
      <c r="J6" s="23"/>
      <c r="K6" s="34"/>
    </row>
    <row r="7" spans="1:16" ht="15">
      <c r="A7" s="22" t="s">
        <v>450</v>
      </c>
      <c r="B7" s="26" t="s">
        <v>306</v>
      </c>
      <c r="C7" s="19" t="s">
        <v>307</v>
      </c>
      <c r="D7" s="31" t="s">
        <v>316</v>
      </c>
      <c r="E7" s="26"/>
      <c r="F7" s="26"/>
      <c r="H7" s="33"/>
      <c r="I7" s="22"/>
      <c r="J7" s="23"/>
      <c r="K7" s="34"/>
    </row>
    <row r="8" spans="1:16" ht="15">
      <c r="A8" s="22" t="s">
        <v>379</v>
      </c>
      <c r="B8" s="26" t="s">
        <v>306</v>
      </c>
      <c r="C8" s="19" t="s">
        <v>307</v>
      </c>
      <c r="D8" s="31" t="s">
        <v>317</v>
      </c>
      <c r="E8" s="26"/>
      <c r="F8" s="37"/>
      <c r="G8" s="38"/>
      <c r="H8" s="33"/>
      <c r="I8" s="22"/>
      <c r="J8" s="23"/>
      <c r="K8" s="34"/>
    </row>
    <row r="9" spans="1:16" ht="15">
      <c r="A9" s="22" t="s">
        <v>392</v>
      </c>
      <c r="B9" s="26" t="s">
        <v>306</v>
      </c>
      <c r="C9" s="19" t="s">
        <v>307</v>
      </c>
      <c r="D9" s="31" t="s">
        <v>318</v>
      </c>
      <c r="F9" s="37"/>
      <c r="G9" s="39"/>
      <c r="H9" s="33"/>
      <c r="I9" s="22"/>
      <c r="J9" s="23"/>
      <c r="K9" s="34"/>
    </row>
    <row r="10" spans="1:16" ht="15">
      <c r="A10" s="22" t="s">
        <v>408</v>
      </c>
      <c r="B10" s="26" t="s">
        <v>314</v>
      </c>
      <c r="C10" s="19" t="s">
        <v>307</v>
      </c>
      <c r="D10" s="31" t="s">
        <v>320</v>
      </c>
      <c r="F10" s="37"/>
      <c r="G10" s="38"/>
      <c r="H10" s="33"/>
      <c r="I10" s="33"/>
      <c r="J10" s="33"/>
      <c r="K10" s="22"/>
      <c r="L10" s="26"/>
    </row>
    <row r="11" spans="1:16" ht="15">
      <c r="A11" s="102" t="s">
        <v>423</v>
      </c>
      <c r="B11" s="18" t="s">
        <v>314</v>
      </c>
      <c r="C11" s="25" t="s">
        <v>307</v>
      </c>
      <c r="D11" s="31" t="s">
        <v>409</v>
      </c>
      <c r="F11" s="37"/>
      <c r="G11" s="38"/>
      <c r="H11" s="33"/>
      <c r="I11" s="33"/>
      <c r="J11" s="33"/>
      <c r="K11" s="22"/>
      <c r="L11" s="26"/>
    </row>
    <row r="12" spans="1:16" ht="15">
      <c r="A12" s="102" t="s">
        <v>448</v>
      </c>
      <c r="B12" s="18" t="s">
        <v>306</v>
      </c>
      <c r="C12" s="25" t="s">
        <v>307</v>
      </c>
      <c r="D12" s="31" t="s">
        <v>449</v>
      </c>
      <c r="F12" s="37"/>
      <c r="G12" s="38"/>
      <c r="H12" s="33"/>
      <c r="I12" s="33"/>
      <c r="J12" s="33"/>
      <c r="K12" s="22"/>
      <c r="L12" s="26"/>
    </row>
    <row r="13" spans="1:16" ht="15">
      <c r="A13" s="22" t="s">
        <v>319</v>
      </c>
      <c r="B13" s="18" t="s">
        <v>306</v>
      </c>
      <c r="C13" s="19" t="s">
        <v>321</v>
      </c>
      <c r="D13" s="31" t="s">
        <v>331</v>
      </c>
      <c r="E13" s="33"/>
      <c r="F13" s="37"/>
      <c r="G13" s="37"/>
      <c r="I13" s="37"/>
      <c r="J13" s="38"/>
      <c r="K13" s="22"/>
      <c r="L13" s="26"/>
      <c r="M13" s="38"/>
      <c r="N13" s="38"/>
      <c r="O13" s="38"/>
      <c r="P13" s="38"/>
    </row>
    <row r="14" spans="1:16" ht="15">
      <c r="A14" s="22" t="s">
        <v>366</v>
      </c>
      <c r="B14" s="24" t="s">
        <v>306</v>
      </c>
      <c r="C14" s="25" t="s">
        <v>321</v>
      </c>
      <c r="D14" s="31">
        <v>8</v>
      </c>
      <c r="J14" s="38"/>
      <c r="K14" s="22"/>
      <c r="L14" s="26"/>
      <c r="M14" s="38"/>
      <c r="N14" s="38"/>
      <c r="O14" s="38"/>
      <c r="P14" s="38"/>
    </row>
    <row r="15" spans="1:16" s="33" customFormat="1" ht="15">
      <c r="A15" s="22" t="s">
        <v>359</v>
      </c>
      <c r="B15" s="18" t="s">
        <v>306</v>
      </c>
      <c r="C15" s="19" t="s">
        <v>321</v>
      </c>
      <c r="D15" s="31">
        <v>9</v>
      </c>
      <c r="E15" s="29"/>
      <c r="F15" s="29"/>
      <c r="G15" s="29"/>
      <c r="I15" s="29"/>
      <c r="J15" s="29"/>
      <c r="K15" s="22"/>
      <c r="L15" s="26"/>
      <c r="M15" s="29"/>
      <c r="N15" s="29"/>
      <c r="O15" s="29"/>
      <c r="P15" s="29"/>
    </row>
    <row r="16" spans="1:16" ht="15">
      <c r="A16" s="29" t="s">
        <v>415</v>
      </c>
      <c r="B16" s="44" t="s">
        <v>314</v>
      </c>
      <c r="C16" s="19" t="s">
        <v>321</v>
      </c>
      <c r="D16" s="31">
        <v>10</v>
      </c>
      <c r="E16" s="29" t="s">
        <v>367</v>
      </c>
      <c r="K16" s="22"/>
      <c r="L16" s="26"/>
    </row>
    <row r="17" spans="1:12" ht="15">
      <c r="A17" s="29" t="s">
        <v>416</v>
      </c>
      <c r="B17" s="44" t="s">
        <v>314</v>
      </c>
      <c r="C17" s="19" t="s">
        <v>321</v>
      </c>
      <c r="D17" s="31">
        <v>11</v>
      </c>
      <c r="E17" s="29" t="s">
        <v>368</v>
      </c>
      <c r="K17" s="22"/>
      <c r="L17" s="26"/>
    </row>
    <row r="18" spans="1:12" ht="15">
      <c r="A18" s="29" t="s">
        <v>417</v>
      </c>
      <c r="B18" s="44" t="s">
        <v>314</v>
      </c>
      <c r="C18" s="19" t="s">
        <v>321</v>
      </c>
      <c r="D18" s="31">
        <v>12</v>
      </c>
      <c r="E18" s="29" t="s">
        <v>425</v>
      </c>
      <c r="K18" s="22"/>
      <c r="L18" s="26"/>
    </row>
    <row r="19" spans="1:12" ht="15">
      <c r="A19" s="29" t="s">
        <v>418</v>
      </c>
      <c r="B19" s="44" t="s">
        <v>314</v>
      </c>
      <c r="C19" s="19" t="s">
        <v>321</v>
      </c>
      <c r="D19" s="31">
        <v>13</v>
      </c>
      <c r="E19" s="29" t="s">
        <v>377</v>
      </c>
      <c r="K19" s="22"/>
      <c r="L19" s="26"/>
    </row>
    <row r="20" spans="1:12" ht="15">
      <c r="A20" s="76" t="s">
        <v>420</v>
      </c>
      <c r="B20" s="44" t="s">
        <v>314</v>
      </c>
      <c r="C20" s="19" t="s">
        <v>321</v>
      </c>
      <c r="D20" s="31">
        <v>14</v>
      </c>
      <c r="E20" s="29" t="s">
        <v>394</v>
      </c>
      <c r="K20" s="75"/>
      <c r="L20" s="45"/>
    </row>
    <row r="21" spans="1:12" ht="15">
      <c r="A21" s="29" t="s">
        <v>452</v>
      </c>
      <c r="B21" s="44" t="s">
        <v>314</v>
      </c>
      <c r="C21" s="19" t="s">
        <v>321</v>
      </c>
      <c r="D21" s="31">
        <v>15</v>
      </c>
      <c r="E21" s="29" t="s">
        <v>425</v>
      </c>
      <c r="K21" s="22"/>
      <c r="L21" s="18"/>
    </row>
    <row r="22" spans="1:12" ht="15">
      <c r="A22" s="76" t="s">
        <v>562</v>
      </c>
      <c r="B22" s="44" t="s">
        <v>314</v>
      </c>
      <c r="C22" s="19" t="s">
        <v>321</v>
      </c>
      <c r="D22" s="31">
        <v>16</v>
      </c>
      <c r="E22" s="29" t="s">
        <v>377</v>
      </c>
      <c r="K22" s="22"/>
      <c r="L22" s="24"/>
    </row>
    <row r="23" spans="1:12" ht="15">
      <c r="A23" s="29" t="s">
        <v>422</v>
      </c>
      <c r="B23" s="44" t="s">
        <v>314</v>
      </c>
      <c r="C23" s="19" t="s">
        <v>321</v>
      </c>
      <c r="D23" s="31">
        <v>17</v>
      </c>
      <c r="E23" s="29" t="s">
        <v>396</v>
      </c>
      <c r="H23" s="37"/>
      <c r="K23" s="22"/>
      <c r="L23" s="18"/>
    </row>
    <row r="24" spans="1:12" ht="15">
      <c r="A24" s="29" t="s">
        <v>421</v>
      </c>
      <c r="B24" s="44" t="s">
        <v>314</v>
      </c>
      <c r="C24" s="19" t="s">
        <v>321</v>
      </c>
      <c r="D24" s="31">
        <v>18</v>
      </c>
      <c r="E24" s="29" t="s">
        <v>426</v>
      </c>
      <c r="K24" s="22"/>
    </row>
    <row r="25" spans="1:12" ht="15">
      <c r="A25" s="29" t="s">
        <v>414</v>
      </c>
      <c r="B25" s="44" t="s">
        <v>314</v>
      </c>
      <c r="C25" s="19" t="s">
        <v>321</v>
      </c>
      <c r="D25" s="31">
        <v>19</v>
      </c>
      <c r="E25" s="29" t="s">
        <v>427</v>
      </c>
      <c r="K25" s="22"/>
    </row>
    <row r="26" spans="1:12" ht="15">
      <c r="A26" s="29" t="s">
        <v>453</v>
      </c>
      <c r="B26" s="44" t="s">
        <v>314</v>
      </c>
      <c r="C26" s="19" t="s">
        <v>321</v>
      </c>
      <c r="D26" s="31">
        <v>20</v>
      </c>
      <c r="E26" s="29" t="s">
        <v>396</v>
      </c>
    </row>
    <row r="27" spans="1:12" ht="15">
      <c r="A27" s="22" t="s">
        <v>322</v>
      </c>
      <c r="B27" s="18" t="s">
        <v>306</v>
      </c>
      <c r="C27" s="19" t="s">
        <v>323</v>
      </c>
      <c r="D27" s="31">
        <v>5</v>
      </c>
    </row>
    <row r="28" spans="1:12" ht="15">
      <c r="A28" s="22" t="s">
        <v>454</v>
      </c>
      <c r="B28" s="18" t="s">
        <v>306</v>
      </c>
      <c r="C28" s="19" t="s">
        <v>323</v>
      </c>
      <c r="D28" s="31">
        <v>6</v>
      </c>
    </row>
    <row r="29" spans="1:12" ht="15">
      <c r="A29" s="22" t="s">
        <v>440</v>
      </c>
      <c r="B29" s="18" t="s">
        <v>306</v>
      </c>
      <c r="C29" s="19" t="s">
        <v>323</v>
      </c>
      <c r="D29" s="31">
        <v>7</v>
      </c>
    </row>
    <row r="30" spans="1:12" ht="15">
      <c r="A30" s="44" t="s">
        <v>324</v>
      </c>
      <c r="B30" s="44" t="s">
        <v>314</v>
      </c>
      <c r="C30" s="44" t="s">
        <v>325</v>
      </c>
      <c r="D30" s="49">
        <v>1</v>
      </c>
    </row>
    <row r="31" spans="1:12" ht="15">
      <c r="A31" s="44" t="s">
        <v>326</v>
      </c>
      <c r="B31" s="44" t="s">
        <v>314</v>
      </c>
      <c r="C31" s="44" t="s">
        <v>325</v>
      </c>
      <c r="D31" s="49">
        <v>2</v>
      </c>
    </row>
  </sheetData>
  <sheetProtection algorithmName="SHA-512" hashValue="apGuiW7xVEnm8YO8ZBhqIRiBSIqf4zYDO4PuqNIT9bWpVk2zBSposSFWtf7Mj1H2Livmat0OGx4kvi9q5EhUrg==" saltValue="rVo0o4VQsbgp/9mhneE9bg==" spinCount="100000" sheet="1" objects="1" scenarios="1" formatCells="0" formatColumns="0" formatRows="0" sort="0" autoFilter="0"/>
  <dataValidations count="1">
    <dataValidation allowBlank="1" showInputMessage="1" showErrorMessage="1" sqref="K17:K19 A8:A10"/>
  </dataValidations>
  <pageMargins left="0.7" right="0.7" top="0.75" bottom="0.75" header="0.3" footer="0.3"/>
  <pageSetup orientation="portrait" r:id="rId1"/>
  <headerFooter>
    <oddFooter>&amp;C&amp;P&amp;R&amp;F</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214"/>
  <sheetViews>
    <sheetView showGridLines="0" zoomScaleNormal="100" workbookViewId="0">
      <selection activeCell="G3" sqref="G3"/>
    </sheetView>
  </sheetViews>
  <sheetFormatPr defaultColWidth="8.85546875" defaultRowHeight="12"/>
  <cols>
    <col min="1" max="1" width="8.85546875" style="11" customWidth="1"/>
    <col min="2" max="2" width="12.28515625" style="11" customWidth="1"/>
    <col min="3" max="3" width="18.28515625" style="11" customWidth="1"/>
    <col min="4" max="4" width="21.7109375" style="13" customWidth="1"/>
    <col min="5" max="5" width="8.85546875" style="13"/>
    <col min="6" max="6" width="17.140625" style="13" customWidth="1"/>
    <col min="7" max="7" width="28.7109375" style="13" customWidth="1"/>
    <col min="8" max="10" width="8.85546875" style="13"/>
    <col min="11" max="11" width="6.28515625" style="13" bestFit="1" customWidth="1"/>
    <col min="12" max="16384" width="8.85546875" style="13"/>
  </cols>
  <sheetData>
    <row r="1" spans="1:14">
      <c r="A1" s="529" t="s">
        <v>0</v>
      </c>
      <c r="B1" s="529"/>
      <c r="C1" s="529"/>
      <c r="K1" s="13" t="s">
        <v>412</v>
      </c>
      <c r="L1" s="13" t="s">
        <v>413</v>
      </c>
      <c r="N1" s="13" t="s">
        <v>1025</v>
      </c>
    </row>
    <row r="2" spans="1:14">
      <c r="A2" s="5" t="s">
        <v>1</v>
      </c>
      <c r="B2" s="5" t="s">
        <v>2</v>
      </c>
      <c r="C2" s="5" t="s">
        <v>332</v>
      </c>
      <c r="E2" s="6" t="s">
        <v>1</v>
      </c>
      <c r="F2" s="6" t="s">
        <v>428</v>
      </c>
      <c r="H2" s="42"/>
      <c r="K2" s="13" t="s">
        <v>346</v>
      </c>
      <c r="L2" s="13" t="s">
        <v>410</v>
      </c>
      <c r="N2" s="13">
        <v>40</v>
      </c>
    </row>
    <row r="3" spans="1:14">
      <c r="A3" s="7">
        <v>1</v>
      </c>
      <c r="B3" s="7" t="s">
        <v>3</v>
      </c>
      <c r="C3" s="7" t="s">
        <v>866</v>
      </c>
      <c r="D3" s="52" t="s">
        <v>429</v>
      </c>
      <c r="E3" s="7">
        <v>1</v>
      </c>
      <c r="F3" s="7" t="s">
        <v>3</v>
      </c>
      <c r="G3" s="7" t="s">
        <v>996</v>
      </c>
      <c r="H3" s="42"/>
      <c r="K3" s="13" t="s">
        <v>360</v>
      </c>
      <c r="L3" s="13" t="s">
        <v>411</v>
      </c>
      <c r="N3" s="13">
        <v>10</v>
      </c>
    </row>
    <row r="4" spans="1:14">
      <c r="A4" s="8">
        <v>2</v>
      </c>
      <c r="B4" s="8" t="s">
        <v>62</v>
      </c>
      <c r="C4" s="9" t="s">
        <v>63</v>
      </c>
      <c r="E4" s="13">
        <v>2</v>
      </c>
      <c r="F4" s="14">
        <v>0</v>
      </c>
      <c r="G4" s="13" t="s">
        <v>991</v>
      </c>
      <c r="H4" s="42"/>
      <c r="K4" s="13" t="s">
        <v>367</v>
      </c>
      <c r="L4" s="13" t="s">
        <v>411</v>
      </c>
      <c r="N4" s="13">
        <v>10</v>
      </c>
    </row>
    <row r="5" spans="1:14">
      <c r="A5" s="8">
        <v>3</v>
      </c>
      <c r="B5" s="8" t="s">
        <v>64</v>
      </c>
      <c r="C5" s="9" t="s">
        <v>867</v>
      </c>
      <c r="E5" s="13">
        <v>3</v>
      </c>
      <c r="F5" s="14">
        <v>2</v>
      </c>
      <c r="G5" s="13" t="s">
        <v>992</v>
      </c>
      <c r="H5" s="42"/>
      <c r="K5" s="13" t="s">
        <v>368</v>
      </c>
      <c r="L5" s="13" t="s">
        <v>411</v>
      </c>
      <c r="N5" s="13">
        <v>20</v>
      </c>
    </row>
    <row r="6" spans="1:14">
      <c r="A6" s="8">
        <v>4</v>
      </c>
      <c r="B6" s="8" t="s">
        <v>65</v>
      </c>
      <c r="C6" s="9" t="s">
        <v>868</v>
      </c>
      <c r="E6" s="13">
        <v>4</v>
      </c>
      <c r="F6" s="14">
        <v>3</v>
      </c>
      <c r="G6" s="13" t="s">
        <v>993</v>
      </c>
      <c r="H6" s="42"/>
      <c r="K6" s="13" t="s">
        <v>374</v>
      </c>
      <c r="L6" s="13" t="s">
        <v>410</v>
      </c>
      <c r="N6" s="13">
        <v>10</v>
      </c>
    </row>
    <row r="7" spans="1:14">
      <c r="A7" s="8">
        <v>5</v>
      </c>
      <c r="B7" s="8" t="s">
        <v>66</v>
      </c>
      <c r="C7" s="9" t="s">
        <v>869</v>
      </c>
      <c r="E7" s="13">
        <v>5</v>
      </c>
      <c r="F7" s="14">
        <v>6</v>
      </c>
      <c r="G7" s="13" t="s">
        <v>994</v>
      </c>
      <c r="H7" s="42"/>
      <c r="K7" s="13" t="s">
        <v>377</v>
      </c>
      <c r="L7" s="13" t="s">
        <v>411</v>
      </c>
      <c r="N7" s="13">
        <v>6</v>
      </c>
    </row>
    <row r="8" spans="1:14">
      <c r="A8" s="8">
        <v>6</v>
      </c>
      <c r="B8" s="8" t="s">
        <v>67</v>
      </c>
      <c r="C8" s="9" t="s">
        <v>68</v>
      </c>
      <c r="D8" s="15"/>
      <c r="F8" s="14"/>
      <c r="K8" s="13" t="s">
        <v>378</v>
      </c>
      <c r="L8" s="13" t="s">
        <v>410</v>
      </c>
      <c r="N8" s="13">
        <v>30</v>
      </c>
    </row>
    <row r="9" spans="1:14">
      <c r="A9" s="8">
        <v>7</v>
      </c>
      <c r="B9" s="8" t="s">
        <v>69</v>
      </c>
      <c r="C9" s="9" t="s">
        <v>70</v>
      </c>
      <c r="K9" s="13" t="s">
        <v>391</v>
      </c>
      <c r="L9" s="13" t="s">
        <v>410</v>
      </c>
      <c r="N9" s="13">
        <v>42</v>
      </c>
    </row>
    <row r="10" spans="1:14">
      <c r="A10" s="8">
        <v>8</v>
      </c>
      <c r="B10" s="8" t="s">
        <v>71</v>
      </c>
      <c r="C10" s="9" t="s">
        <v>870</v>
      </c>
      <c r="E10" s="6" t="s">
        <v>1</v>
      </c>
      <c r="F10" s="6"/>
      <c r="G10" s="6" t="s">
        <v>355</v>
      </c>
      <c r="K10" s="13" t="s">
        <v>394</v>
      </c>
      <c r="L10" s="13" t="s">
        <v>411</v>
      </c>
      <c r="N10" s="13">
        <v>6</v>
      </c>
    </row>
    <row r="11" spans="1:14">
      <c r="A11" s="8">
        <v>9</v>
      </c>
      <c r="B11" s="8" t="s">
        <v>72</v>
      </c>
      <c r="C11" s="9" t="s">
        <v>871</v>
      </c>
      <c r="E11" s="7">
        <v>1</v>
      </c>
      <c r="F11" s="7" t="s">
        <v>3</v>
      </c>
      <c r="G11" s="7" t="s">
        <v>996</v>
      </c>
      <c r="H11" s="16"/>
      <c r="I11" s="10"/>
      <c r="K11" s="13" t="s">
        <v>395</v>
      </c>
      <c r="L11" s="13" t="s">
        <v>411</v>
      </c>
      <c r="N11" s="13">
        <v>10</v>
      </c>
    </row>
    <row r="12" spans="1:14">
      <c r="A12" s="8">
        <v>10</v>
      </c>
      <c r="B12" s="8" t="s">
        <v>73</v>
      </c>
      <c r="C12" s="9" t="s">
        <v>872</v>
      </c>
      <c r="E12" s="13">
        <v>2</v>
      </c>
      <c r="F12" s="13" t="s">
        <v>340</v>
      </c>
      <c r="G12" s="13" t="s">
        <v>337</v>
      </c>
      <c r="H12" s="16"/>
      <c r="I12" s="17"/>
      <c r="K12" s="13" t="s">
        <v>396</v>
      </c>
      <c r="L12" s="13" t="s">
        <v>411</v>
      </c>
      <c r="N12" s="13">
        <v>20</v>
      </c>
    </row>
    <row r="13" spans="1:14">
      <c r="A13" s="8">
        <v>11</v>
      </c>
      <c r="B13" s="8" t="s">
        <v>74</v>
      </c>
      <c r="C13" s="9" t="s">
        <v>75</v>
      </c>
      <c r="E13" s="13">
        <v>3</v>
      </c>
      <c r="F13" s="13" t="s">
        <v>339</v>
      </c>
      <c r="G13" s="13" t="s">
        <v>338</v>
      </c>
      <c r="K13" s="13" t="s">
        <v>398</v>
      </c>
      <c r="L13" s="13" t="s">
        <v>410</v>
      </c>
      <c r="N13" s="13">
        <v>10</v>
      </c>
    </row>
    <row r="14" spans="1:14">
      <c r="A14" s="8">
        <v>12</v>
      </c>
      <c r="B14" s="8" t="s">
        <v>4</v>
      </c>
      <c r="C14" s="9" t="s">
        <v>873</v>
      </c>
      <c r="E14" s="13">
        <v>4</v>
      </c>
      <c r="F14" s="13" t="s">
        <v>341</v>
      </c>
      <c r="G14" s="13" t="s">
        <v>682</v>
      </c>
      <c r="K14" s="13" t="s">
        <v>399</v>
      </c>
      <c r="L14" s="13" t="s">
        <v>410</v>
      </c>
      <c r="N14" s="13">
        <v>20</v>
      </c>
    </row>
    <row r="15" spans="1:14">
      <c r="A15" s="8">
        <v>13</v>
      </c>
      <c r="B15" s="8" t="s">
        <v>5</v>
      </c>
      <c r="C15" s="9" t="s">
        <v>874</v>
      </c>
      <c r="N15" s="13">
        <f>SUM(N2:N14)</f>
        <v>234</v>
      </c>
    </row>
    <row r="16" spans="1:14">
      <c r="A16" s="8">
        <v>14</v>
      </c>
      <c r="B16" s="8" t="s">
        <v>76</v>
      </c>
      <c r="C16" s="9" t="s">
        <v>875</v>
      </c>
    </row>
    <row r="17" spans="1:7">
      <c r="A17" s="8">
        <v>15</v>
      </c>
      <c r="B17" s="8" t="s">
        <v>77</v>
      </c>
      <c r="C17" s="9" t="s">
        <v>78</v>
      </c>
      <c r="E17" s="6" t="s">
        <v>1</v>
      </c>
      <c r="F17" s="6"/>
      <c r="G17" s="6" t="s">
        <v>419</v>
      </c>
    </row>
    <row r="18" spans="1:7">
      <c r="A18" s="8">
        <v>16</v>
      </c>
      <c r="B18" s="8" t="s">
        <v>79</v>
      </c>
      <c r="C18" s="9" t="s">
        <v>876</v>
      </c>
      <c r="E18" s="7">
        <v>1</v>
      </c>
      <c r="F18" s="7" t="s">
        <v>3</v>
      </c>
      <c r="G18" s="7" t="s">
        <v>996</v>
      </c>
    </row>
    <row r="19" spans="1:7">
      <c r="A19" s="8">
        <v>17</v>
      </c>
      <c r="B19" s="8" t="s">
        <v>80</v>
      </c>
      <c r="C19" s="9" t="s">
        <v>81</v>
      </c>
      <c r="E19" s="13">
        <v>2</v>
      </c>
      <c r="F19" s="13" t="s">
        <v>342</v>
      </c>
      <c r="G19" s="13" t="s">
        <v>806</v>
      </c>
    </row>
    <row r="20" spans="1:7">
      <c r="A20" s="8">
        <v>18</v>
      </c>
      <c r="B20" s="8" t="s">
        <v>82</v>
      </c>
      <c r="C20" s="9" t="s">
        <v>877</v>
      </c>
      <c r="E20" s="13">
        <v>3</v>
      </c>
      <c r="F20" s="13" t="s">
        <v>343</v>
      </c>
      <c r="G20" s="13" t="s">
        <v>807</v>
      </c>
    </row>
    <row r="21" spans="1:7">
      <c r="A21" s="8">
        <v>19</v>
      </c>
      <c r="B21" s="8" t="s">
        <v>83</v>
      </c>
      <c r="C21" s="9" t="s">
        <v>878</v>
      </c>
      <c r="E21" s="13">
        <v>4</v>
      </c>
      <c r="F21" s="13" t="s">
        <v>376</v>
      </c>
      <c r="G21" s="13" t="s">
        <v>808</v>
      </c>
    </row>
    <row r="22" spans="1:7">
      <c r="A22" s="8">
        <v>20</v>
      </c>
      <c r="B22" s="8" t="s">
        <v>6</v>
      </c>
      <c r="C22" s="9" t="s">
        <v>879</v>
      </c>
    </row>
    <row r="23" spans="1:7">
      <c r="A23" s="8">
        <v>21</v>
      </c>
      <c r="B23" s="8" t="s">
        <v>84</v>
      </c>
      <c r="C23" s="9" t="s">
        <v>85</v>
      </c>
    </row>
    <row r="24" spans="1:7">
      <c r="A24" s="8">
        <v>22</v>
      </c>
      <c r="B24" s="8" t="s">
        <v>86</v>
      </c>
      <c r="C24" s="9" t="s">
        <v>87</v>
      </c>
      <c r="E24" s="6" t="s">
        <v>1</v>
      </c>
      <c r="F24" s="6"/>
      <c r="G24" s="6" t="s">
        <v>430</v>
      </c>
    </row>
    <row r="25" spans="1:7">
      <c r="A25" s="8">
        <v>23</v>
      </c>
      <c r="B25" s="8" t="s">
        <v>88</v>
      </c>
      <c r="C25" s="9" t="s">
        <v>880</v>
      </c>
      <c r="E25" s="7">
        <v>0</v>
      </c>
      <c r="F25" s="7" t="s">
        <v>3</v>
      </c>
      <c r="G25" s="7" t="s">
        <v>996</v>
      </c>
    </row>
    <row r="26" spans="1:7">
      <c r="A26" s="8">
        <v>24</v>
      </c>
      <c r="B26" s="8" t="s">
        <v>89</v>
      </c>
      <c r="C26" s="9" t="s">
        <v>881</v>
      </c>
      <c r="E26" s="13">
        <v>1</v>
      </c>
      <c r="F26" s="13" t="s">
        <v>344</v>
      </c>
      <c r="G26" s="13" t="s">
        <v>729</v>
      </c>
    </row>
    <row r="27" spans="1:7">
      <c r="A27" s="8">
        <v>25</v>
      </c>
      <c r="B27" s="8" t="s">
        <v>90</v>
      </c>
      <c r="C27" s="9" t="s">
        <v>882</v>
      </c>
      <c r="E27" s="13">
        <v>2</v>
      </c>
      <c r="F27" s="13" t="s">
        <v>345</v>
      </c>
      <c r="G27" s="13" t="s">
        <v>731</v>
      </c>
    </row>
    <row r="28" spans="1:7">
      <c r="A28" s="8">
        <v>26</v>
      </c>
      <c r="B28" s="8" t="s">
        <v>91</v>
      </c>
      <c r="C28" s="9" t="s">
        <v>883</v>
      </c>
    </row>
    <row r="29" spans="1:7">
      <c r="A29" s="8">
        <v>27</v>
      </c>
      <c r="B29" s="8" t="s">
        <v>92</v>
      </c>
      <c r="C29" s="9" t="s">
        <v>93</v>
      </c>
      <c r="D29" s="52" t="s">
        <v>396</v>
      </c>
      <c r="E29" s="6" t="s">
        <v>1</v>
      </c>
      <c r="F29" s="6"/>
      <c r="G29" s="6" t="s">
        <v>430</v>
      </c>
    </row>
    <row r="30" spans="1:7">
      <c r="A30" s="8">
        <v>28</v>
      </c>
      <c r="B30" s="8" t="s">
        <v>7</v>
      </c>
      <c r="C30" s="9" t="s">
        <v>884</v>
      </c>
      <c r="E30" s="13" t="b">
        <v>0</v>
      </c>
      <c r="F30" s="13" t="s">
        <v>344</v>
      </c>
      <c r="G30" s="13" t="s">
        <v>729</v>
      </c>
    </row>
    <row r="31" spans="1:7">
      <c r="A31" s="8">
        <v>29</v>
      </c>
      <c r="B31" s="8" t="s">
        <v>94</v>
      </c>
      <c r="C31" s="9" t="s">
        <v>885</v>
      </c>
      <c r="E31" s="13" t="b">
        <v>1</v>
      </c>
      <c r="F31" s="13" t="s">
        <v>345</v>
      </c>
      <c r="G31" s="13" t="s">
        <v>731</v>
      </c>
    </row>
    <row r="32" spans="1:7">
      <c r="A32" s="8">
        <v>30</v>
      </c>
      <c r="B32" s="8" t="s">
        <v>95</v>
      </c>
      <c r="C32" s="9" t="s">
        <v>886</v>
      </c>
    </row>
    <row r="33" spans="1:7">
      <c r="A33" s="8">
        <v>31</v>
      </c>
      <c r="B33" s="8" t="s">
        <v>8</v>
      </c>
      <c r="C33" s="9" t="s">
        <v>887</v>
      </c>
      <c r="E33" s="42"/>
      <c r="F33" s="42"/>
      <c r="G33" s="42"/>
    </row>
    <row r="34" spans="1:7">
      <c r="A34" s="8">
        <v>32</v>
      </c>
      <c r="B34" s="8" t="s">
        <v>96</v>
      </c>
      <c r="C34" s="9" t="s">
        <v>97</v>
      </c>
    </row>
    <row r="35" spans="1:7">
      <c r="A35" s="8">
        <v>33</v>
      </c>
      <c r="B35" s="8" t="s">
        <v>98</v>
      </c>
      <c r="C35" s="9" t="s">
        <v>99</v>
      </c>
    </row>
    <row r="36" spans="1:7">
      <c r="A36" s="8">
        <v>34</v>
      </c>
      <c r="B36" s="8" t="s">
        <v>100</v>
      </c>
      <c r="C36" s="9" t="s">
        <v>101</v>
      </c>
    </row>
    <row r="37" spans="1:7">
      <c r="A37" s="8">
        <v>35</v>
      </c>
      <c r="B37" s="8" t="s">
        <v>102</v>
      </c>
      <c r="C37" s="9" t="s">
        <v>888</v>
      </c>
    </row>
    <row r="38" spans="1:7">
      <c r="A38" s="8">
        <v>36</v>
      </c>
      <c r="B38" s="8" t="s">
        <v>103</v>
      </c>
      <c r="C38" s="9" t="s">
        <v>104</v>
      </c>
    </row>
    <row r="39" spans="1:7">
      <c r="A39" s="8">
        <v>37</v>
      </c>
      <c r="B39" s="8" t="s">
        <v>9</v>
      </c>
      <c r="C39" s="9" t="s">
        <v>10</v>
      </c>
    </row>
    <row r="40" spans="1:7">
      <c r="A40" s="8">
        <v>38</v>
      </c>
      <c r="B40" s="8" t="s">
        <v>105</v>
      </c>
      <c r="C40" s="9" t="s">
        <v>889</v>
      </c>
    </row>
    <row r="41" spans="1:7">
      <c r="A41" s="8">
        <v>39</v>
      </c>
      <c r="B41" s="8" t="s">
        <v>106</v>
      </c>
      <c r="C41" s="9" t="s">
        <v>890</v>
      </c>
    </row>
    <row r="42" spans="1:7">
      <c r="A42" s="8">
        <v>40</v>
      </c>
      <c r="B42" s="8" t="s">
        <v>107</v>
      </c>
      <c r="C42" s="9" t="s">
        <v>108</v>
      </c>
    </row>
    <row r="43" spans="1:7">
      <c r="A43" s="8">
        <v>41</v>
      </c>
      <c r="B43" s="8" t="s">
        <v>11</v>
      </c>
      <c r="C43" s="9" t="s">
        <v>891</v>
      </c>
    </row>
    <row r="44" spans="1:7">
      <c r="A44" s="8">
        <v>42</v>
      </c>
      <c r="B44" s="8" t="s">
        <v>12</v>
      </c>
      <c r="C44" s="9" t="s">
        <v>892</v>
      </c>
    </row>
    <row r="45" spans="1:7">
      <c r="A45" s="8">
        <v>43</v>
      </c>
      <c r="B45" s="8" t="s">
        <v>109</v>
      </c>
      <c r="C45" s="9" t="s">
        <v>893</v>
      </c>
    </row>
    <row r="46" spans="1:7">
      <c r="A46" s="8">
        <v>44</v>
      </c>
      <c r="B46" s="8" t="s">
        <v>110</v>
      </c>
      <c r="C46" s="9" t="s">
        <v>894</v>
      </c>
    </row>
    <row r="47" spans="1:7">
      <c r="A47" s="8">
        <v>45</v>
      </c>
      <c r="B47" s="8" t="s">
        <v>111</v>
      </c>
      <c r="C47" s="9" t="s">
        <v>895</v>
      </c>
    </row>
    <row r="48" spans="1:7">
      <c r="A48" s="8">
        <v>46</v>
      </c>
      <c r="B48" s="8" t="s">
        <v>112</v>
      </c>
      <c r="C48" s="9" t="s">
        <v>113</v>
      </c>
    </row>
    <row r="49" spans="1:3">
      <c r="A49" s="8">
        <v>47</v>
      </c>
      <c r="B49" s="8" t="s">
        <v>114</v>
      </c>
      <c r="C49" s="9" t="s">
        <v>115</v>
      </c>
    </row>
    <row r="50" spans="1:3">
      <c r="A50" s="8">
        <v>48</v>
      </c>
      <c r="B50" s="8" t="s">
        <v>116</v>
      </c>
      <c r="C50" s="9" t="s">
        <v>896</v>
      </c>
    </row>
    <row r="51" spans="1:3">
      <c r="A51" s="8">
        <v>49</v>
      </c>
      <c r="B51" s="8" t="s">
        <v>117</v>
      </c>
      <c r="C51" s="9" t="s">
        <v>118</v>
      </c>
    </row>
    <row r="52" spans="1:3">
      <c r="A52" s="8">
        <v>50</v>
      </c>
      <c r="B52" s="8" t="s">
        <v>119</v>
      </c>
      <c r="C52" s="9" t="s">
        <v>120</v>
      </c>
    </row>
    <row r="53" spans="1:3">
      <c r="A53" s="8">
        <v>51</v>
      </c>
      <c r="B53" s="8" t="s">
        <v>13</v>
      </c>
      <c r="C53" s="9" t="s">
        <v>897</v>
      </c>
    </row>
    <row r="54" spans="1:3">
      <c r="A54" s="8">
        <v>52</v>
      </c>
      <c r="B54" s="8" t="s">
        <v>121</v>
      </c>
      <c r="C54" s="9" t="s">
        <v>122</v>
      </c>
    </row>
    <row r="55" spans="1:3">
      <c r="A55" s="8">
        <v>53</v>
      </c>
      <c r="B55" s="8" t="s">
        <v>123</v>
      </c>
      <c r="C55" s="9" t="s">
        <v>124</v>
      </c>
    </row>
    <row r="56" spans="1:3">
      <c r="A56" s="8">
        <v>54</v>
      </c>
      <c r="B56" s="8" t="s">
        <v>14</v>
      </c>
      <c r="C56" s="9" t="s">
        <v>898</v>
      </c>
    </row>
    <row r="57" spans="1:3">
      <c r="A57" s="8">
        <v>55</v>
      </c>
      <c r="B57" s="8" t="s">
        <v>15</v>
      </c>
      <c r="C57" s="9" t="s">
        <v>899</v>
      </c>
    </row>
    <row r="58" spans="1:3">
      <c r="A58" s="8">
        <v>56</v>
      </c>
      <c r="B58" s="8" t="s">
        <v>125</v>
      </c>
      <c r="C58" s="9" t="s">
        <v>900</v>
      </c>
    </row>
    <row r="59" spans="1:3">
      <c r="A59" s="8">
        <v>57</v>
      </c>
      <c r="B59" s="8" t="s">
        <v>126</v>
      </c>
      <c r="C59" s="9" t="s">
        <v>901</v>
      </c>
    </row>
    <row r="60" spans="1:3">
      <c r="A60" s="8">
        <v>58</v>
      </c>
      <c r="B60" s="8" t="s">
        <v>16</v>
      </c>
      <c r="C60" s="9" t="s">
        <v>902</v>
      </c>
    </row>
    <row r="61" spans="1:3">
      <c r="A61" s="8">
        <v>59</v>
      </c>
      <c r="B61" s="8" t="s">
        <v>127</v>
      </c>
      <c r="C61" s="9" t="s">
        <v>128</v>
      </c>
    </row>
    <row r="62" spans="1:3">
      <c r="A62" s="8">
        <v>60</v>
      </c>
      <c r="B62" s="8" t="s">
        <v>129</v>
      </c>
      <c r="C62" s="9" t="s">
        <v>903</v>
      </c>
    </row>
    <row r="63" spans="1:3">
      <c r="A63" s="8">
        <v>61</v>
      </c>
      <c r="B63" s="8" t="s">
        <v>130</v>
      </c>
      <c r="C63" s="9" t="s">
        <v>904</v>
      </c>
    </row>
    <row r="64" spans="1:3">
      <c r="A64" s="8">
        <v>62</v>
      </c>
      <c r="B64" s="8" t="s">
        <v>131</v>
      </c>
      <c r="C64" s="9" t="s">
        <v>905</v>
      </c>
    </row>
    <row r="65" spans="1:3">
      <c r="A65" s="8">
        <v>63</v>
      </c>
      <c r="B65" s="8" t="s">
        <v>132</v>
      </c>
      <c r="C65" s="9" t="s">
        <v>906</v>
      </c>
    </row>
    <row r="66" spans="1:3">
      <c r="A66" s="8">
        <v>64</v>
      </c>
      <c r="B66" s="8" t="s">
        <v>133</v>
      </c>
      <c r="C66" s="9" t="s">
        <v>134</v>
      </c>
    </row>
    <row r="67" spans="1:3">
      <c r="A67" s="8">
        <v>65</v>
      </c>
      <c r="B67" s="8" t="s">
        <v>135</v>
      </c>
      <c r="C67" s="9" t="s">
        <v>136</v>
      </c>
    </row>
    <row r="68" spans="1:3">
      <c r="A68" s="8">
        <v>66</v>
      </c>
      <c r="B68" s="8" t="s">
        <v>137</v>
      </c>
      <c r="C68" s="9" t="s">
        <v>138</v>
      </c>
    </row>
    <row r="69" spans="1:3">
      <c r="A69" s="8">
        <v>67</v>
      </c>
      <c r="B69" s="8" t="s">
        <v>17</v>
      </c>
      <c r="C69" s="9" t="s">
        <v>907</v>
      </c>
    </row>
    <row r="70" spans="1:3">
      <c r="A70" s="8">
        <v>68</v>
      </c>
      <c r="B70" s="8" t="s">
        <v>139</v>
      </c>
      <c r="C70" s="9" t="s">
        <v>140</v>
      </c>
    </row>
    <row r="71" spans="1:3">
      <c r="A71" s="8">
        <v>69</v>
      </c>
      <c r="B71" s="8" t="s">
        <v>141</v>
      </c>
      <c r="C71" s="9" t="s">
        <v>908</v>
      </c>
    </row>
    <row r="72" spans="1:3">
      <c r="A72" s="8">
        <v>70</v>
      </c>
      <c r="B72" s="8" t="s">
        <v>18</v>
      </c>
      <c r="C72" s="9" t="s">
        <v>909</v>
      </c>
    </row>
    <row r="73" spans="1:3">
      <c r="A73" s="8">
        <v>71</v>
      </c>
      <c r="B73" s="8" t="s">
        <v>19</v>
      </c>
      <c r="C73" s="9" t="s">
        <v>20</v>
      </c>
    </row>
    <row r="74" spans="1:3">
      <c r="A74" s="8">
        <v>72</v>
      </c>
      <c r="B74" s="8" t="s">
        <v>142</v>
      </c>
      <c r="C74" s="9" t="s">
        <v>143</v>
      </c>
    </row>
    <row r="75" spans="1:3">
      <c r="A75" s="8">
        <v>73</v>
      </c>
      <c r="B75" s="8" t="s">
        <v>144</v>
      </c>
      <c r="C75" s="9" t="s">
        <v>145</v>
      </c>
    </row>
    <row r="76" spans="1:3">
      <c r="A76" s="8">
        <v>74</v>
      </c>
      <c r="B76" s="8" t="s">
        <v>146</v>
      </c>
      <c r="C76" s="9" t="s">
        <v>910</v>
      </c>
    </row>
    <row r="77" spans="1:3">
      <c r="A77" s="8">
        <v>75</v>
      </c>
      <c r="B77" s="8" t="s">
        <v>21</v>
      </c>
      <c r="C77" s="9" t="s">
        <v>911</v>
      </c>
    </row>
    <row r="78" spans="1:3">
      <c r="A78" s="8">
        <v>76</v>
      </c>
      <c r="B78" s="8" t="s">
        <v>147</v>
      </c>
      <c r="C78" s="9" t="s">
        <v>148</v>
      </c>
    </row>
    <row r="79" spans="1:3">
      <c r="A79" s="8">
        <v>77</v>
      </c>
      <c r="B79" s="8" t="s">
        <v>149</v>
      </c>
      <c r="C79" s="9" t="s">
        <v>150</v>
      </c>
    </row>
    <row r="80" spans="1:3">
      <c r="A80" s="8">
        <v>78</v>
      </c>
      <c r="B80" s="8" t="s">
        <v>22</v>
      </c>
      <c r="C80" s="9" t="s">
        <v>912</v>
      </c>
    </row>
    <row r="81" spans="1:3">
      <c r="A81" s="8">
        <v>79</v>
      </c>
      <c r="B81" s="8" t="s">
        <v>151</v>
      </c>
      <c r="C81" s="9" t="s">
        <v>913</v>
      </c>
    </row>
    <row r="82" spans="1:3">
      <c r="A82" s="8">
        <v>80</v>
      </c>
      <c r="B82" s="8" t="s">
        <v>152</v>
      </c>
      <c r="C82" s="9" t="s">
        <v>153</v>
      </c>
    </row>
    <row r="83" spans="1:3">
      <c r="A83" s="8">
        <v>81</v>
      </c>
      <c r="B83" s="8" t="s">
        <v>154</v>
      </c>
      <c r="C83" s="9" t="s">
        <v>155</v>
      </c>
    </row>
    <row r="84" spans="1:3">
      <c r="A84" s="8">
        <v>82</v>
      </c>
      <c r="B84" s="8" t="s">
        <v>156</v>
      </c>
      <c r="C84" s="9" t="s">
        <v>157</v>
      </c>
    </row>
    <row r="85" spans="1:3">
      <c r="A85" s="8">
        <v>83</v>
      </c>
      <c r="B85" s="8" t="s">
        <v>158</v>
      </c>
      <c r="C85" s="9" t="s">
        <v>159</v>
      </c>
    </row>
    <row r="86" spans="1:3">
      <c r="A86" s="8">
        <v>84</v>
      </c>
      <c r="B86" s="8" t="s">
        <v>160</v>
      </c>
      <c r="C86" s="9" t="s">
        <v>914</v>
      </c>
    </row>
    <row r="87" spans="1:3">
      <c r="A87" s="8">
        <v>85</v>
      </c>
      <c r="B87" s="8" t="s">
        <v>161</v>
      </c>
      <c r="C87" s="9" t="s">
        <v>915</v>
      </c>
    </row>
    <row r="88" spans="1:3">
      <c r="A88" s="8">
        <v>86</v>
      </c>
      <c r="B88" s="8" t="s">
        <v>162</v>
      </c>
      <c r="C88" s="9" t="s">
        <v>163</v>
      </c>
    </row>
    <row r="89" spans="1:3">
      <c r="A89" s="8">
        <v>87</v>
      </c>
      <c r="B89" s="8" t="s">
        <v>23</v>
      </c>
      <c r="C89" s="9" t="s">
        <v>916</v>
      </c>
    </row>
    <row r="90" spans="1:3">
      <c r="A90" s="8">
        <v>88</v>
      </c>
      <c r="B90" s="8" t="s">
        <v>24</v>
      </c>
      <c r="C90" s="9" t="s">
        <v>917</v>
      </c>
    </row>
    <row r="91" spans="1:3">
      <c r="A91" s="8">
        <v>89</v>
      </c>
      <c r="B91" s="8" t="s">
        <v>25</v>
      </c>
      <c r="C91" s="9" t="s">
        <v>918</v>
      </c>
    </row>
    <row r="92" spans="1:3">
      <c r="A92" s="8">
        <v>90</v>
      </c>
      <c r="B92" s="8" t="s">
        <v>26</v>
      </c>
      <c r="C92" s="9" t="s">
        <v>919</v>
      </c>
    </row>
    <row r="93" spans="1:3">
      <c r="A93" s="8">
        <v>91</v>
      </c>
      <c r="B93" s="8" t="s">
        <v>164</v>
      </c>
      <c r="C93" s="9" t="s">
        <v>920</v>
      </c>
    </row>
    <row r="94" spans="1:3">
      <c r="A94" s="8">
        <v>92</v>
      </c>
      <c r="B94" s="8" t="s">
        <v>165</v>
      </c>
      <c r="C94" s="9" t="s">
        <v>166</v>
      </c>
    </row>
    <row r="95" spans="1:3">
      <c r="A95" s="8">
        <v>93</v>
      </c>
      <c r="B95" s="8" t="s">
        <v>27</v>
      </c>
      <c r="C95" s="9" t="s">
        <v>921</v>
      </c>
    </row>
    <row r="96" spans="1:3">
      <c r="A96" s="8">
        <v>94</v>
      </c>
      <c r="B96" s="8" t="s">
        <v>28</v>
      </c>
      <c r="C96" s="9" t="s">
        <v>922</v>
      </c>
    </row>
    <row r="97" spans="1:3">
      <c r="A97" s="8">
        <v>95</v>
      </c>
      <c r="B97" s="8" t="s">
        <v>29</v>
      </c>
      <c r="C97" s="9" t="s">
        <v>923</v>
      </c>
    </row>
    <row r="98" spans="1:3">
      <c r="A98" s="8">
        <v>96</v>
      </c>
      <c r="B98" s="8" t="s">
        <v>167</v>
      </c>
      <c r="C98" s="9" t="s">
        <v>924</v>
      </c>
    </row>
    <row r="99" spans="1:3">
      <c r="A99" s="8">
        <v>97</v>
      </c>
      <c r="B99" s="8" t="s">
        <v>30</v>
      </c>
      <c r="C99" s="9" t="s">
        <v>925</v>
      </c>
    </row>
    <row r="100" spans="1:3">
      <c r="A100" s="8">
        <v>98</v>
      </c>
      <c r="B100" s="8" t="s">
        <v>31</v>
      </c>
      <c r="C100" s="9" t="s">
        <v>926</v>
      </c>
    </row>
    <row r="101" spans="1:3">
      <c r="A101" s="8">
        <v>99</v>
      </c>
      <c r="B101" s="8" t="s">
        <v>168</v>
      </c>
      <c r="C101" s="9" t="s">
        <v>169</v>
      </c>
    </row>
    <row r="102" spans="1:3">
      <c r="A102" s="8">
        <v>100</v>
      </c>
      <c r="B102" s="8" t="s">
        <v>170</v>
      </c>
      <c r="C102" s="9" t="s">
        <v>171</v>
      </c>
    </row>
    <row r="103" spans="1:3">
      <c r="A103" s="8">
        <v>101</v>
      </c>
      <c r="B103" s="8" t="s">
        <v>172</v>
      </c>
      <c r="C103" s="9" t="s">
        <v>173</v>
      </c>
    </row>
    <row r="104" spans="1:3">
      <c r="A104" s="8">
        <v>102</v>
      </c>
      <c r="B104" s="8" t="s">
        <v>174</v>
      </c>
      <c r="C104" s="9" t="s">
        <v>927</v>
      </c>
    </row>
    <row r="105" spans="1:3">
      <c r="A105" s="8">
        <v>103</v>
      </c>
      <c r="B105" s="8" t="s">
        <v>175</v>
      </c>
      <c r="C105" s="9" t="s">
        <v>928</v>
      </c>
    </row>
    <row r="106" spans="1:3">
      <c r="A106" s="8">
        <v>104</v>
      </c>
      <c r="B106" s="8" t="s">
        <v>176</v>
      </c>
      <c r="C106" s="9" t="s">
        <v>929</v>
      </c>
    </row>
    <row r="107" spans="1:3">
      <c r="A107" s="8">
        <v>105</v>
      </c>
      <c r="B107" s="8" t="s">
        <v>32</v>
      </c>
      <c r="C107" s="9" t="s">
        <v>930</v>
      </c>
    </row>
    <row r="108" spans="1:3">
      <c r="A108" s="8">
        <v>106</v>
      </c>
      <c r="B108" s="8" t="s">
        <v>177</v>
      </c>
      <c r="C108" s="9" t="s">
        <v>931</v>
      </c>
    </row>
    <row r="109" spans="1:3">
      <c r="A109" s="8">
        <v>107</v>
      </c>
      <c r="B109" s="8" t="s">
        <v>178</v>
      </c>
      <c r="C109" s="9" t="s">
        <v>179</v>
      </c>
    </row>
    <row r="110" spans="1:3">
      <c r="A110" s="8">
        <v>108</v>
      </c>
      <c r="B110" s="8" t="s">
        <v>180</v>
      </c>
      <c r="C110" s="9" t="s">
        <v>181</v>
      </c>
    </row>
    <row r="111" spans="1:3">
      <c r="A111" s="8">
        <v>109</v>
      </c>
      <c r="B111" s="8" t="s">
        <v>182</v>
      </c>
      <c r="C111" s="9" t="s">
        <v>932</v>
      </c>
    </row>
    <row r="112" spans="1:3" s="200" customFormat="1" ht="12.75">
      <c r="A112" s="8">
        <v>110</v>
      </c>
      <c r="B112" s="8" t="s">
        <v>654</v>
      </c>
      <c r="C112" s="9" t="s">
        <v>655</v>
      </c>
    </row>
    <row r="113" spans="1:3">
      <c r="A113" s="8">
        <v>111</v>
      </c>
      <c r="B113" s="8" t="s">
        <v>33</v>
      </c>
      <c r="C113" s="9" t="s">
        <v>933</v>
      </c>
    </row>
    <row r="114" spans="1:3">
      <c r="A114" s="8">
        <v>112</v>
      </c>
      <c r="B114" s="8" t="s">
        <v>34</v>
      </c>
      <c r="C114" s="9" t="s">
        <v>35</v>
      </c>
    </row>
    <row r="115" spans="1:3">
      <c r="A115" s="8">
        <v>113</v>
      </c>
      <c r="B115" s="8" t="s">
        <v>183</v>
      </c>
      <c r="C115" s="9" t="s">
        <v>184</v>
      </c>
    </row>
    <row r="116" spans="1:3">
      <c r="A116" s="8">
        <v>114</v>
      </c>
      <c r="B116" s="8" t="s">
        <v>185</v>
      </c>
      <c r="C116" s="9" t="s">
        <v>186</v>
      </c>
    </row>
    <row r="117" spans="1:3">
      <c r="A117" s="8">
        <v>115</v>
      </c>
      <c r="B117" s="8" t="s">
        <v>36</v>
      </c>
      <c r="C117" s="9" t="s">
        <v>934</v>
      </c>
    </row>
    <row r="118" spans="1:3">
      <c r="A118" s="8">
        <v>116</v>
      </c>
      <c r="B118" s="8" t="s">
        <v>187</v>
      </c>
      <c r="C118" s="9" t="s">
        <v>188</v>
      </c>
    </row>
    <row r="119" spans="1:3">
      <c r="A119" s="8">
        <v>117</v>
      </c>
      <c r="B119" s="8" t="s">
        <v>189</v>
      </c>
      <c r="C119" s="9" t="s">
        <v>190</v>
      </c>
    </row>
    <row r="120" spans="1:3">
      <c r="A120" s="8">
        <v>118</v>
      </c>
      <c r="B120" s="8" t="s">
        <v>37</v>
      </c>
      <c r="C120" s="9" t="s">
        <v>935</v>
      </c>
    </row>
    <row r="121" spans="1:3">
      <c r="A121" s="8">
        <v>119</v>
      </c>
      <c r="B121" s="8" t="s">
        <v>191</v>
      </c>
      <c r="C121" s="9" t="s">
        <v>936</v>
      </c>
    </row>
    <row r="122" spans="1:3">
      <c r="A122" s="8">
        <v>120</v>
      </c>
      <c r="B122" s="8" t="s">
        <v>192</v>
      </c>
      <c r="C122" s="9" t="s">
        <v>937</v>
      </c>
    </row>
    <row r="123" spans="1:3">
      <c r="A123" s="8">
        <v>121</v>
      </c>
      <c r="B123" s="8" t="s">
        <v>193</v>
      </c>
      <c r="C123" s="9" t="s">
        <v>194</v>
      </c>
    </row>
    <row r="124" spans="1:3">
      <c r="A124" s="8">
        <v>122</v>
      </c>
      <c r="B124" s="8" t="s">
        <v>38</v>
      </c>
      <c r="C124" s="9" t="s">
        <v>938</v>
      </c>
    </row>
    <row r="125" spans="1:3">
      <c r="A125" s="8">
        <v>123</v>
      </c>
      <c r="B125" s="8" t="s">
        <v>195</v>
      </c>
      <c r="C125" s="9" t="s">
        <v>939</v>
      </c>
    </row>
    <row r="126" spans="1:3">
      <c r="A126" s="8">
        <v>124</v>
      </c>
      <c r="B126" s="8" t="s">
        <v>196</v>
      </c>
      <c r="C126" s="9" t="s">
        <v>197</v>
      </c>
    </row>
    <row r="127" spans="1:3">
      <c r="A127" s="8">
        <v>125</v>
      </c>
      <c r="B127" s="8" t="s">
        <v>198</v>
      </c>
      <c r="C127" s="9" t="s">
        <v>940</v>
      </c>
    </row>
    <row r="128" spans="1:3">
      <c r="A128" s="8">
        <v>126</v>
      </c>
      <c r="B128" s="8" t="s">
        <v>199</v>
      </c>
      <c r="C128" s="9" t="s">
        <v>941</v>
      </c>
    </row>
    <row r="129" spans="1:3">
      <c r="A129" s="8">
        <v>127</v>
      </c>
      <c r="B129" s="8" t="s">
        <v>200</v>
      </c>
      <c r="C129" s="9" t="s">
        <v>201</v>
      </c>
    </row>
    <row r="130" spans="1:3">
      <c r="A130" s="8">
        <v>128</v>
      </c>
      <c r="B130" s="8" t="s">
        <v>202</v>
      </c>
      <c r="C130" s="9" t="s">
        <v>942</v>
      </c>
    </row>
    <row r="131" spans="1:3">
      <c r="A131" s="8">
        <v>129</v>
      </c>
      <c r="B131" s="8" t="s">
        <v>203</v>
      </c>
      <c r="C131" s="9" t="s">
        <v>204</v>
      </c>
    </row>
    <row r="132" spans="1:3">
      <c r="A132" s="8">
        <v>130</v>
      </c>
      <c r="B132" s="8" t="s">
        <v>205</v>
      </c>
      <c r="C132" s="9" t="s">
        <v>206</v>
      </c>
    </row>
    <row r="133" spans="1:3">
      <c r="A133" s="8">
        <v>131</v>
      </c>
      <c r="B133" s="8" t="s">
        <v>207</v>
      </c>
      <c r="C133" s="9" t="s">
        <v>208</v>
      </c>
    </row>
    <row r="134" spans="1:3">
      <c r="A134" s="8">
        <v>132</v>
      </c>
      <c r="B134" s="8" t="s">
        <v>209</v>
      </c>
      <c r="C134" s="9" t="s">
        <v>210</v>
      </c>
    </row>
    <row r="135" spans="1:3">
      <c r="A135" s="8">
        <v>133</v>
      </c>
      <c r="B135" s="8" t="s">
        <v>211</v>
      </c>
      <c r="C135" s="9" t="s">
        <v>943</v>
      </c>
    </row>
    <row r="136" spans="1:3">
      <c r="A136" s="8">
        <v>134</v>
      </c>
      <c r="B136" s="8" t="s">
        <v>39</v>
      </c>
      <c r="C136" s="9" t="s">
        <v>944</v>
      </c>
    </row>
    <row r="137" spans="1:3">
      <c r="A137" s="8">
        <v>135</v>
      </c>
      <c r="B137" s="8" t="s">
        <v>40</v>
      </c>
      <c r="C137" s="9" t="s">
        <v>945</v>
      </c>
    </row>
    <row r="138" spans="1:3">
      <c r="A138" s="8">
        <v>136</v>
      </c>
      <c r="B138" s="8" t="s">
        <v>212</v>
      </c>
      <c r="C138" s="9" t="s">
        <v>213</v>
      </c>
    </row>
    <row r="139" spans="1:3">
      <c r="A139" s="8">
        <v>137</v>
      </c>
      <c r="B139" s="8" t="s">
        <v>214</v>
      </c>
      <c r="C139" s="9" t="s">
        <v>215</v>
      </c>
    </row>
    <row r="140" spans="1:3">
      <c r="A140" s="8">
        <v>138</v>
      </c>
      <c r="B140" s="8" t="s">
        <v>216</v>
      </c>
      <c r="C140" s="9" t="s">
        <v>217</v>
      </c>
    </row>
    <row r="141" spans="1:3">
      <c r="A141" s="8">
        <v>139</v>
      </c>
      <c r="B141" s="8" t="s">
        <v>218</v>
      </c>
      <c r="C141" s="9" t="s">
        <v>946</v>
      </c>
    </row>
    <row r="142" spans="1:3">
      <c r="A142" s="8">
        <v>140</v>
      </c>
      <c r="B142" s="8" t="s">
        <v>41</v>
      </c>
      <c r="C142" s="9" t="s">
        <v>947</v>
      </c>
    </row>
    <row r="143" spans="1:3">
      <c r="A143" s="8">
        <v>141</v>
      </c>
      <c r="B143" s="8" t="s">
        <v>219</v>
      </c>
      <c r="C143" s="9" t="s">
        <v>220</v>
      </c>
    </row>
    <row r="144" spans="1:3">
      <c r="A144" s="8">
        <v>142</v>
      </c>
      <c r="B144" s="8" t="s">
        <v>221</v>
      </c>
      <c r="C144" s="9" t="s">
        <v>222</v>
      </c>
    </row>
    <row r="145" spans="1:3">
      <c r="A145" s="8">
        <v>143</v>
      </c>
      <c r="B145" s="8" t="s">
        <v>223</v>
      </c>
      <c r="C145" s="9" t="s">
        <v>948</v>
      </c>
    </row>
    <row r="146" spans="1:3">
      <c r="A146" s="8">
        <v>144</v>
      </c>
      <c r="B146" s="8" t="s">
        <v>224</v>
      </c>
      <c r="C146" s="9" t="s">
        <v>225</v>
      </c>
    </row>
    <row r="147" spans="1:3">
      <c r="A147" s="8">
        <v>145</v>
      </c>
      <c r="B147" s="8" t="s">
        <v>226</v>
      </c>
      <c r="C147" s="9" t="s">
        <v>227</v>
      </c>
    </row>
    <row r="148" spans="1:3">
      <c r="A148" s="8">
        <v>146</v>
      </c>
      <c r="B148" s="8" t="s">
        <v>228</v>
      </c>
      <c r="C148" s="9" t="s">
        <v>949</v>
      </c>
    </row>
    <row r="149" spans="1:3">
      <c r="A149" s="8">
        <v>147</v>
      </c>
      <c r="B149" s="8" t="s">
        <v>229</v>
      </c>
      <c r="C149" s="9" t="s">
        <v>230</v>
      </c>
    </row>
    <row r="150" spans="1:3">
      <c r="A150" s="8">
        <v>148</v>
      </c>
      <c r="B150" s="8" t="s">
        <v>231</v>
      </c>
      <c r="C150" s="9" t="s">
        <v>950</v>
      </c>
    </row>
    <row r="151" spans="1:3">
      <c r="A151" s="8">
        <v>149</v>
      </c>
      <c r="B151" s="8" t="s">
        <v>42</v>
      </c>
      <c r="C151" s="9" t="s">
        <v>43</v>
      </c>
    </row>
    <row r="152" spans="1:3">
      <c r="A152" s="8">
        <v>150</v>
      </c>
      <c r="B152" s="8" t="s">
        <v>44</v>
      </c>
      <c r="C152" s="9" t="s">
        <v>951</v>
      </c>
    </row>
    <row r="153" spans="1:3">
      <c r="A153" s="8">
        <v>151</v>
      </c>
      <c r="B153" s="8" t="s">
        <v>45</v>
      </c>
      <c r="C153" s="9" t="s">
        <v>46</v>
      </c>
    </row>
    <row r="154" spans="1:3">
      <c r="A154" s="8">
        <v>152</v>
      </c>
      <c r="B154" s="8" t="s">
        <v>232</v>
      </c>
      <c r="C154" s="9" t="s">
        <v>952</v>
      </c>
    </row>
    <row r="155" spans="1:3">
      <c r="A155" s="8">
        <v>153</v>
      </c>
      <c r="B155" s="8" t="s">
        <v>233</v>
      </c>
      <c r="C155" s="9" t="s">
        <v>234</v>
      </c>
    </row>
    <row r="156" spans="1:3">
      <c r="A156" s="8">
        <v>154</v>
      </c>
      <c r="B156" s="8" t="s">
        <v>47</v>
      </c>
      <c r="C156" s="9" t="s">
        <v>953</v>
      </c>
    </row>
    <row r="157" spans="1:3">
      <c r="A157" s="8">
        <v>155</v>
      </c>
      <c r="B157" s="8" t="s">
        <v>235</v>
      </c>
      <c r="C157" s="9" t="s">
        <v>954</v>
      </c>
    </row>
    <row r="158" spans="1:3">
      <c r="A158" s="8">
        <v>156</v>
      </c>
      <c r="B158" s="8" t="s">
        <v>48</v>
      </c>
      <c r="C158" s="9" t="s">
        <v>955</v>
      </c>
    </row>
    <row r="159" spans="1:3">
      <c r="A159" s="8">
        <v>157</v>
      </c>
      <c r="B159" s="8" t="s">
        <v>49</v>
      </c>
      <c r="C159" s="9" t="s">
        <v>956</v>
      </c>
    </row>
    <row r="160" spans="1:3">
      <c r="A160" s="8">
        <v>158</v>
      </c>
      <c r="B160" s="8" t="s">
        <v>236</v>
      </c>
      <c r="C160" s="9" t="s">
        <v>237</v>
      </c>
    </row>
    <row r="161" spans="1:3">
      <c r="A161" s="8">
        <v>159</v>
      </c>
      <c r="B161" s="8" t="s">
        <v>238</v>
      </c>
      <c r="C161" s="9" t="s">
        <v>957</v>
      </c>
    </row>
    <row r="162" spans="1:3">
      <c r="A162" s="8">
        <v>160</v>
      </c>
      <c r="B162" s="8" t="s">
        <v>239</v>
      </c>
      <c r="C162" s="9" t="s">
        <v>958</v>
      </c>
    </row>
    <row r="163" spans="1:3">
      <c r="A163" s="8">
        <v>161</v>
      </c>
      <c r="B163" s="8" t="s">
        <v>240</v>
      </c>
      <c r="C163" s="9" t="s">
        <v>959</v>
      </c>
    </row>
    <row r="164" spans="1:3">
      <c r="A164" s="8">
        <v>162</v>
      </c>
      <c r="B164" s="8" t="s">
        <v>241</v>
      </c>
      <c r="C164" s="9" t="s">
        <v>242</v>
      </c>
    </row>
    <row r="165" spans="1:3">
      <c r="A165" s="8">
        <v>163</v>
      </c>
      <c r="B165" s="8" t="s">
        <v>243</v>
      </c>
      <c r="C165" s="9" t="s">
        <v>960</v>
      </c>
    </row>
    <row r="166" spans="1:3">
      <c r="A166" s="8">
        <v>164</v>
      </c>
      <c r="B166" s="8" t="s">
        <v>244</v>
      </c>
      <c r="C166" s="9" t="s">
        <v>961</v>
      </c>
    </row>
    <row r="167" spans="1:3">
      <c r="A167" s="8">
        <v>165</v>
      </c>
      <c r="B167" s="8" t="s">
        <v>245</v>
      </c>
      <c r="C167" s="9" t="s">
        <v>962</v>
      </c>
    </row>
    <row r="168" spans="1:3">
      <c r="A168" s="8">
        <v>166</v>
      </c>
      <c r="B168" s="8" t="s">
        <v>246</v>
      </c>
      <c r="C168" s="9" t="s">
        <v>247</v>
      </c>
    </row>
    <row r="169" spans="1:3">
      <c r="A169" s="8">
        <v>167</v>
      </c>
      <c r="B169" s="8" t="s">
        <v>248</v>
      </c>
      <c r="C169" s="9" t="s">
        <v>963</v>
      </c>
    </row>
    <row r="170" spans="1:3">
      <c r="A170" s="8">
        <v>168</v>
      </c>
      <c r="B170" s="8" t="s">
        <v>249</v>
      </c>
      <c r="C170" s="9" t="s">
        <v>250</v>
      </c>
    </row>
    <row r="171" spans="1:3">
      <c r="A171" s="8">
        <v>169</v>
      </c>
      <c r="B171" s="8" t="s">
        <v>251</v>
      </c>
      <c r="C171" s="9" t="s">
        <v>252</v>
      </c>
    </row>
    <row r="172" spans="1:3">
      <c r="A172" s="8">
        <v>170</v>
      </c>
      <c r="B172" s="8" t="s">
        <v>253</v>
      </c>
      <c r="C172" s="9" t="s">
        <v>964</v>
      </c>
    </row>
    <row r="173" spans="1:3">
      <c r="A173" s="8">
        <v>171</v>
      </c>
      <c r="B173" s="8" t="s">
        <v>254</v>
      </c>
      <c r="C173" s="9" t="s">
        <v>965</v>
      </c>
    </row>
    <row r="174" spans="1:3">
      <c r="A174" s="8">
        <v>172</v>
      </c>
      <c r="B174" s="8" t="s">
        <v>50</v>
      </c>
      <c r="C174" s="9" t="s">
        <v>966</v>
      </c>
    </row>
    <row r="175" spans="1:3">
      <c r="A175" s="8">
        <v>173</v>
      </c>
      <c r="B175" s="8" t="s">
        <v>51</v>
      </c>
      <c r="C175" s="9" t="s">
        <v>967</v>
      </c>
    </row>
    <row r="176" spans="1:3">
      <c r="A176" s="8">
        <v>174</v>
      </c>
      <c r="B176" s="8" t="s">
        <v>255</v>
      </c>
      <c r="C176" s="9" t="s">
        <v>968</v>
      </c>
    </row>
    <row r="177" spans="1:3">
      <c r="A177" s="8">
        <v>175</v>
      </c>
      <c r="B177" s="8" t="s">
        <v>256</v>
      </c>
      <c r="C177" s="9" t="s">
        <v>257</v>
      </c>
    </row>
    <row r="178" spans="1:3">
      <c r="A178" s="8">
        <v>176</v>
      </c>
      <c r="B178" s="8" t="s">
        <v>258</v>
      </c>
      <c r="C178" s="9" t="s">
        <v>259</v>
      </c>
    </row>
    <row r="179" spans="1:3">
      <c r="A179" s="8">
        <v>177</v>
      </c>
      <c r="B179" s="8" t="s">
        <v>260</v>
      </c>
      <c r="C179" s="9" t="s">
        <v>969</v>
      </c>
    </row>
    <row r="180" spans="1:3">
      <c r="A180" s="8">
        <v>178</v>
      </c>
      <c r="B180" s="8" t="s">
        <v>52</v>
      </c>
      <c r="C180" s="9" t="s">
        <v>970</v>
      </c>
    </row>
    <row r="181" spans="1:3">
      <c r="A181" s="8">
        <v>179</v>
      </c>
      <c r="B181" s="8" t="s">
        <v>53</v>
      </c>
      <c r="C181" s="9" t="s">
        <v>54</v>
      </c>
    </row>
    <row r="182" spans="1:3">
      <c r="A182" s="8">
        <v>180</v>
      </c>
      <c r="B182" s="8" t="s">
        <v>261</v>
      </c>
      <c r="C182" s="9" t="s">
        <v>971</v>
      </c>
    </row>
    <row r="183" spans="1:3">
      <c r="A183" s="8">
        <v>181</v>
      </c>
      <c r="B183" s="8" t="s">
        <v>262</v>
      </c>
      <c r="C183" s="9" t="s">
        <v>263</v>
      </c>
    </row>
    <row r="184" spans="1:3">
      <c r="A184" s="8">
        <v>182</v>
      </c>
      <c r="B184" s="8" t="s">
        <v>264</v>
      </c>
      <c r="C184" s="9" t="s">
        <v>265</v>
      </c>
    </row>
    <row r="185" spans="1:3">
      <c r="A185" s="8">
        <v>183</v>
      </c>
      <c r="B185" s="8" t="s">
        <v>55</v>
      </c>
      <c r="C185" s="9" t="s">
        <v>972</v>
      </c>
    </row>
    <row r="186" spans="1:3">
      <c r="A186" s="8">
        <v>184</v>
      </c>
      <c r="B186" s="8" t="s">
        <v>56</v>
      </c>
      <c r="C186" s="9" t="s">
        <v>973</v>
      </c>
    </row>
    <row r="187" spans="1:3">
      <c r="A187" s="8">
        <v>185</v>
      </c>
      <c r="B187" s="8" t="s">
        <v>266</v>
      </c>
      <c r="C187" s="9" t="s">
        <v>974</v>
      </c>
    </row>
    <row r="188" spans="1:3">
      <c r="A188" s="8">
        <v>186</v>
      </c>
      <c r="B188" s="8" t="s">
        <v>267</v>
      </c>
      <c r="C188" s="9" t="s">
        <v>975</v>
      </c>
    </row>
    <row r="189" spans="1:3">
      <c r="A189" s="8">
        <v>187</v>
      </c>
      <c r="B189" s="8" t="s">
        <v>57</v>
      </c>
      <c r="C189" s="9" t="s">
        <v>976</v>
      </c>
    </row>
    <row r="190" spans="1:3">
      <c r="A190" s="8">
        <v>188</v>
      </c>
      <c r="B190" s="8" t="s">
        <v>58</v>
      </c>
      <c r="C190" s="9" t="s">
        <v>977</v>
      </c>
    </row>
    <row r="191" spans="1:3">
      <c r="A191" s="8">
        <v>189</v>
      </c>
      <c r="B191" s="8" t="s">
        <v>268</v>
      </c>
      <c r="C191" s="9" t="s">
        <v>269</v>
      </c>
    </row>
    <row r="192" spans="1:3">
      <c r="A192" s="8">
        <v>190</v>
      </c>
      <c r="B192" s="8" t="s">
        <v>270</v>
      </c>
      <c r="C192" s="9" t="s">
        <v>271</v>
      </c>
    </row>
    <row r="193" spans="1:3">
      <c r="A193" s="8">
        <v>191</v>
      </c>
      <c r="B193" s="8" t="s">
        <v>272</v>
      </c>
      <c r="C193" s="9" t="s">
        <v>978</v>
      </c>
    </row>
    <row r="194" spans="1:3">
      <c r="A194" s="8">
        <v>192</v>
      </c>
      <c r="B194" s="8" t="s">
        <v>273</v>
      </c>
      <c r="C194" s="9" t="s">
        <v>274</v>
      </c>
    </row>
    <row r="195" spans="1:3">
      <c r="A195" s="8">
        <v>193</v>
      </c>
      <c r="B195" s="8" t="s">
        <v>275</v>
      </c>
      <c r="C195" s="9" t="s">
        <v>979</v>
      </c>
    </row>
    <row r="196" spans="1:3">
      <c r="A196" s="8">
        <v>194</v>
      </c>
      <c r="B196" s="8" t="s">
        <v>276</v>
      </c>
      <c r="C196" s="9" t="s">
        <v>980</v>
      </c>
    </row>
    <row r="197" spans="1:3">
      <c r="A197" s="8">
        <v>195</v>
      </c>
      <c r="B197" s="8" t="s">
        <v>59</v>
      </c>
      <c r="C197" s="9" t="s">
        <v>981</v>
      </c>
    </row>
    <row r="198" spans="1:3">
      <c r="A198" s="8">
        <v>196</v>
      </c>
      <c r="B198" s="8" t="s">
        <v>277</v>
      </c>
      <c r="C198" s="9" t="s">
        <v>982</v>
      </c>
    </row>
    <row r="199" spans="1:3">
      <c r="A199" s="8">
        <v>197</v>
      </c>
      <c r="B199" s="8" t="s">
        <v>278</v>
      </c>
      <c r="C199" s="9" t="s">
        <v>983</v>
      </c>
    </row>
    <row r="200" spans="1:3">
      <c r="A200" s="8">
        <v>198</v>
      </c>
      <c r="B200" s="8" t="s">
        <v>279</v>
      </c>
      <c r="C200" s="9" t="s">
        <v>280</v>
      </c>
    </row>
    <row r="201" spans="1:3">
      <c r="A201" s="8">
        <v>199</v>
      </c>
      <c r="B201" s="8" t="s">
        <v>281</v>
      </c>
      <c r="C201" s="9" t="s">
        <v>282</v>
      </c>
    </row>
    <row r="202" spans="1:3">
      <c r="A202" s="8">
        <v>200</v>
      </c>
      <c r="B202" s="8" t="s">
        <v>283</v>
      </c>
      <c r="C202" s="9" t="s">
        <v>284</v>
      </c>
    </row>
    <row r="203" spans="1:3">
      <c r="A203" s="8">
        <v>201</v>
      </c>
      <c r="B203" s="8" t="s">
        <v>285</v>
      </c>
      <c r="C203" s="9" t="s">
        <v>984</v>
      </c>
    </row>
    <row r="204" spans="1:3">
      <c r="A204" s="8">
        <v>202</v>
      </c>
      <c r="B204" s="8" t="s">
        <v>60</v>
      </c>
      <c r="C204" s="9" t="s">
        <v>985</v>
      </c>
    </row>
    <row r="205" spans="1:3">
      <c r="A205" s="8">
        <v>203</v>
      </c>
      <c r="B205" s="8" t="s">
        <v>286</v>
      </c>
      <c r="C205" s="9" t="s">
        <v>986</v>
      </c>
    </row>
    <row r="206" spans="1:3">
      <c r="A206" s="8">
        <v>204</v>
      </c>
      <c r="B206" s="8" t="s">
        <v>61</v>
      </c>
      <c r="C206" s="9" t="s">
        <v>987</v>
      </c>
    </row>
    <row r="207" spans="1:3">
      <c r="A207" s="8">
        <v>205</v>
      </c>
      <c r="B207" s="8" t="s">
        <v>287</v>
      </c>
      <c r="C207" s="9" t="s">
        <v>288</v>
      </c>
    </row>
    <row r="208" spans="1:3">
      <c r="A208" s="8">
        <v>206</v>
      </c>
      <c r="B208" s="8" t="s">
        <v>289</v>
      </c>
      <c r="C208" s="9" t="s">
        <v>988</v>
      </c>
    </row>
    <row r="209" spans="1:3">
      <c r="A209" s="8">
        <v>207</v>
      </c>
      <c r="B209" s="8" t="s">
        <v>290</v>
      </c>
      <c r="C209" s="9" t="s">
        <v>291</v>
      </c>
    </row>
    <row r="210" spans="1:3">
      <c r="A210" s="8">
        <v>208</v>
      </c>
      <c r="B210" s="8" t="s">
        <v>292</v>
      </c>
      <c r="C210" s="9" t="s">
        <v>989</v>
      </c>
    </row>
    <row r="211" spans="1:3">
      <c r="A211" s="8">
        <v>209</v>
      </c>
      <c r="B211" s="8" t="s">
        <v>293</v>
      </c>
      <c r="C211" s="9" t="s">
        <v>294</v>
      </c>
    </row>
    <row r="212" spans="1:3">
      <c r="A212" s="8">
        <v>210</v>
      </c>
      <c r="B212" s="8" t="s">
        <v>295</v>
      </c>
      <c r="C212" s="9" t="s">
        <v>990</v>
      </c>
    </row>
    <row r="213" spans="1:3">
      <c r="A213" s="8">
        <v>211</v>
      </c>
      <c r="B213" s="8" t="s">
        <v>296</v>
      </c>
      <c r="C213" s="9" t="s">
        <v>297</v>
      </c>
    </row>
    <row r="214" spans="1:3">
      <c r="A214" s="8">
        <v>212</v>
      </c>
      <c r="B214" s="8" t="s">
        <v>298</v>
      </c>
      <c r="C214" s="9" t="s">
        <v>299</v>
      </c>
    </row>
  </sheetData>
  <sheetProtection algorithmName="SHA-512" hashValue="xcNskZlr/p68I6nQNnZpprvHW6YiPrvPqFK79PFBsVDD/kfbaMM6MVZ3GSTBqk5BGcq7zSuDLDMXO5dM6cLY8g==" saltValue="IsrI3tAAd1XQdRthvcrYIA==" spinCount="100000" sheet="1" objects="1" scenarios="1" formatCells="0" formatColumns="0" formatRows="0" sort="0" autoFilter="0"/>
  <mergeCells count="1">
    <mergeCell ref="A1:C1"/>
  </mergeCells>
  <pageMargins left="0.7" right="0.7" top="0.75" bottom="0.75" header="0.3" footer="0.3"/>
  <pageSetup orientation="portrait" r:id="rId1"/>
  <headerFooter>
    <oddFooter>&amp;C&amp;P&amp;R&amp;F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47"/>
  <sheetViews>
    <sheetView showGridLines="0" topLeftCell="C1" zoomScaleNormal="100" zoomScaleSheetLayoutView="100" workbookViewId="0">
      <pane ySplit="1" topLeftCell="A2" activePane="bottomLeft" state="frozen"/>
      <selection activeCell="A3" sqref="A3"/>
      <selection pane="bottomLeft" activeCell="C1" sqref="C1"/>
    </sheetView>
  </sheetViews>
  <sheetFormatPr defaultColWidth="9.140625" defaultRowHeight="15"/>
  <cols>
    <col min="1" max="1" width="17" style="154" hidden="1" customWidth="1"/>
    <col min="2" max="2" width="14" style="112" hidden="1" customWidth="1"/>
    <col min="3" max="3" width="5.7109375" style="112" customWidth="1"/>
    <col min="4" max="4" width="65.5703125" style="154" customWidth="1"/>
    <col min="5" max="5" width="16.140625" style="154" customWidth="1"/>
    <col min="6" max="6" width="9.7109375" style="154" customWidth="1"/>
    <col min="7" max="7" width="11" style="154" customWidth="1"/>
    <col min="8" max="8" width="9.7109375" style="154" customWidth="1"/>
    <col min="9" max="9" width="5.7109375" style="154" customWidth="1"/>
    <col min="10" max="16384" width="9.140625" style="154"/>
  </cols>
  <sheetData>
    <row r="1" spans="1:9" s="143" customFormat="1" ht="45" customHeight="1">
      <c r="A1" s="110" t="s">
        <v>359</v>
      </c>
      <c r="B1" s="111" t="s">
        <v>358</v>
      </c>
      <c r="C1" s="115"/>
      <c r="D1" s="424" t="s">
        <v>761</v>
      </c>
      <c r="E1" s="424"/>
      <c r="F1" s="424"/>
      <c r="G1" s="424"/>
      <c r="H1" s="424"/>
      <c r="I1" s="142"/>
    </row>
    <row r="2" spans="1:9" s="143" customFormat="1" ht="20.25" customHeight="1">
      <c r="A2" s="110" t="s">
        <v>332</v>
      </c>
      <c r="B2" s="20">
        <v>1</v>
      </c>
      <c r="C2" s="144"/>
      <c r="D2" s="145"/>
      <c r="E2" s="145"/>
      <c r="F2" s="145"/>
      <c r="G2" s="145"/>
      <c r="H2" s="145"/>
      <c r="I2" s="145"/>
    </row>
    <row r="3" spans="1:9" s="114" customFormat="1" ht="18" customHeight="1">
      <c r="A3" s="146"/>
      <c r="B3" s="147"/>
      <c r="C3" s="144"/>
      <c r="D3" s="148" t="s">
        <v>762</v>
      </c>
      <c r="E3" s="432" t="s">
        <v>1057</v>
      </c>
      <c r="F3" s="433"/>
      <c r="G3" s="201" t="s">
        <v>19</v>
      </c>
      <c r="H3" s="149">
        <v>1</v>
      </c>
      <c r="I3" s="150"/>
    </row>
    <row r="4" spans="1:9" s="114" customFormat="1" ht="13.9" customHeight="1">
      <c r="A4" s="146"/>
      <c r="B4" s="151"/>
      <c r="C4" s="144"/>
      <c r="D4" s="152"/>
      <c r="E4" s="152"/>
      <c r="F4" s="152"/>
      <c r="G4" s="152"/>
      <c r="H4" s="152"/>
      <c r="I4" s="150"/>
    </row>
    <row r="5" spans="1:9" s="114" customFormat="1" ht="18" customHeight="1">
      <c r="A5" s="146"/>
      <c r="B5" s="151"/>
      <c r="C5" s="153"/>
      <c r="D5" s="148" t="s">
        <v>763</v>
      </c>
      <c r="E5" s="434">
        <v>1</v>
      </c>
      <c r="F5" s="435"/>
      <c r="G5" s="435"/>
      <c r="H5" s="436"/>
      <c r="I5" s="150"/>
    </row>
    <row r="6" spans="1:9" s="114" customFormat="1" ht="15" customHeight="1">
      <c r="A6" s="154"/>
      <c r="B6" s="112"/>
      <c r="C6" s="113"/>
      <c r="D6" s="152"/>
      <c r="E6" s="152"/>
      <c r="F6" s="152"/>
      <c r="G6" s="152"/>
      <c r="H6" s="152"/>
      <c r="I6" s="150"/>
    </row>
    <row r="7" spans="1:9" s="114" customFormat="1" ht="27.75" customHeight="1">
      <c r="A7" s="154"/>
      <c r="B7" s="112"/>
      <c r="C7" s="155">
        <v>1.1000000000000001</v>
      </c>
      <c r="D7" s="156" t="s">
        <v>1010</v>
      </c>
      <c r="E7" s="157"/>
      <c r="F7" s="157"/>
      <c r="G7" s="157"/>
      <c r="H7" s="157"/>
      <c r="I7" s="150"/>
    </row>
    <row r="8" spans="1:9" s="114" customFormat="1" ht="18" customHeight="1">
      <c r="A8" s="154"/>
      <c r="B8" s="112"/>
      <c r="C8" s="113"/>
      <c r="D8" s="423" t="s">
        <v>764</v>
      </c>
      <c r="E8" s="423"/>
      <c r="F8" s="423"/>
      <c r="G8" s="423"/>
      <c r="H8" s="423"/>
      <c r="I8" s="150"/>
    </row>
    <row r="9" spans="1:9" s="114" customFormat="1" ht="18" customHeight="1">
      <c r="A9" s="154"/>
      <c r="B9" s="112"/>
      <c r="C9" s="113"/>
      <c r="D9" s="148" t="s">
        <v>765</v>
      </c>
      <c r="E9" s="420"/>
      <c r="F9" s="421"/>
      <c r="G9" s="421"/>
      <c r="H9" s="422"/>
      <c r="I9" s="150"/>
    </row>
    <row r="10" spans="1:9" s="114" customFormat="1" ht="18" customHeight="1">
      <c r="A10" s="154"/>
      <c r="B10" s="112"/>
      <c r="C10" s="113"/>
      <c r="D10" s="148" t="s">
        <v>766</v>
      </c>
      <c r="E10" s="420"/>
      <c r="F10" s="421"/>
      <c r="G10" s="421"/>
      <c r="H10" s="422"/>
      <c r="I10" s="150"/>
    </row>
    <row r="11" spans="1:9" s="114" customFormat="1" ht="18" customHeight="1">
      <c r="A11" s="154"/>
      <c r="B11" s="112"/>
      <c r="C11" s="113"/>
      <c r="D11" s="148" t="s">
        <v>767</v>
      </c>
      <c r="E11" s="420"/>
      <c r="F11" s="421"/>
      <c r="G11" s="421"/>
      <c r="H11" s="422"/>
      <c r="I11" s="150"/>
    </row>
    <row r="12" spans="1:9" s="114" customFormat="1" ht="18" customHeight="1">
      <c r="A12" s="154"/>
      <c r="B12" s="112"/>
      <c r="C12" s="113"/>
      <c r="D12" s="148" t="s">
        <v>768</v>
      </c>
      <c r="E12" s="420"/>
      <c r="F12" s="421"/>
      <c r="G12" s="421"/>
      <c r="H12" s="422"/>
      <c r="I12" s="150"/>
    </row>
    <row r="13" spans="1:9" s="114" customFormat="1" ht="18" customHeight="1">
      <c r="A13" s="154"/>
      <c r="B13" s="112"/>
      <c r="C13" s="113"/>
      <c r="D13" s="148" t="s">
        <v>769</v>
      </c>
      <c r="E13" s="420"/>
      <c r="F13" s="421"/>
      <c r="G13" s="421"/>
      <c r="H13" s="422"/>
      <c r="I13" s="150"/>
    </row>
    <row r="14" spans="1:9" s="114" customFormat="1" ht="18" customHeight="1">
      <c r="A14" s="154"/>
      <c r="B14" s="112"/>
      <c r="C14" s="113"/>
      <c r="D14" s="148" t="s">
        <v>770</v>
      </c>
      <c r="E14" s="420"/>
      <c r="F14" s="421"/>
      <c r="G14" s="421"/>
      <c r="H14" s="422"/>
      <c r="I14" s="150"/>
    </row>
    <row r="15" spans="1:9" s="114" customFormat="1" ht="18" customHeight="1">
      <c r="A15" s="154"/>
      <c r="B15" s="112"/>
      <c r="C15" s="113"/>
      <c r="D15" s="148" t="s">
        <v>771</v>
      </c>
      <c r="E15" s="420"/>
      <c r="F15" s="421"/>
      <c r="G15" s="421"/>
      <c r="H15" s="422"/>
      <c r="I15" s="150"/>
    </row>
    <row r="16" spans="1:9" s="114" customFormat="1" ht="18" customHeight="1">
      <c r="A16" s="154"/>
      <c r="B16" s="112"/>
      <c r="C16" s="113"/>
      <c r="D16" s="148" t="s">
        <v>760</v>
      </c>
      <c r="E16" s="420"/>
      <c r="F16" s="421"/>
      <c r="G16" s="421"/>
      <c r="H16" s="422"/>
      <c r="I16" s="150"/>
    </row>
    <row r="17" spans="1:9" s="114" customFormat="1" ht="18" customHeight="1">
      <c r="A17" s="154"/>
      <c r="B17" s="112"/>
      <c r="C17" s="113"/>
      <c r="D17" s="152"/>
      <c r="E17" s="152"/>
      <c r="F17" s="152"/>
      <c r="G17" s="152"/>
      <c r="H17" s="152"/>
      <c r="I17" s="150"/>
    </row>
    <row r="18" spans="1:9" s="114" customFormat="1" ht="18" customHeight="1">
      <c r="A18" s="154"/>
      <c r="B18" s="112"/>
      <c r="C18" s="113"/>
      <c r="D18" s="423" t="s">
        <v>1011</v>
      </c>
      <c r="E18" s="423"/>
      <c r="F18" s="423"/>
      <c r="G18" s="423"/>
      <c r="H18" s="423"/>
      <c r="I18" s="150"/>
    </row>
    <row r="19" spans="1:9" s="114" customFormat="1" ht="18" customHeight="1">
      <c r="A19" s="154"/>
      <c r="B19" s="112"/>
      <c r="C19" s="113"/>
      <c r="D19" s="148" t="s">
        <v>765</v>
      </c>
      <c r="E19" s="419"/>
      <c r="F19" s="419"/>
      <c r="G19" s="419"/>
      <c r="H19" s="419"/>
      <c r="I19" s="150"/>
    </row>
    <row r="20" spans="1:9" s="114" customFormat="1" ht="18" customHeight="1">
      <c r="A20" s="154"/>
      <c r="B20" s="112"/>
      <c r="C20" s="113"/>
      <c r="D20" s="148" t="s">
        <v>766</v>
      </c>
      <c r="E20" s="419"/>
      <c r="F20" s="419"/>
      <c r="G20" s="419"/>
      <c r="H20" s="419"/>
      <c r="I20" s="150"/>
    </row>
    <row r="21" spans="1:9" s="114" customFormat="1" ht="18" customHeight="1">
      <c r="A21" s="154"/>
      <c r="B21" s="112"/>
      <c r="C21" s="113"/>
      <c r="D21" s="148" t="s">
        <v>767</v>
      </c>
      <c r="E21" s="419"/>
      <c r="F21" s="419"/>
      <c r="G21" s="419"/>
      <c r="H21" s="419"/>
      <c r="I21" s="150"/>
    </row>
    <row r="22" spans="1:9" s="114" customFormat="1" ht="18" customHeight="1">
      <c r="A22" s="154"/>
      <c r="B22" s="112"/>
      <c r="C22" s="113"/>
      <c r="D22" s="148" t="s">
        <v>768</v>
      </c>
      <c r="E22" s="419"/>
      <c r="F22" s="419"/>
      <c r="G22" s="419"/>
      <c r="H22" s="419"/>
      <c r="I22" s="150"/>
    </row>
    <row r="23" spans="1:9" s="114" customFormat="1" ht="18" customHeight="1">
      <c r="A23" s="154"/>
      <c r="B23" s="112"/>
      <c r="C23" s="113"/>
      <c r="D23" s="148" t="s">
        <v>769</v>
      </c>
      <c r="E23" s="419"/>
      <c r="F23" s="419"/>
      <c r="G23" s="419"/>
      <c r="H23" s="419"/>
      <c r="I23" s="150"/>
    </row>
    <row r="24" spans="1:9" s="114" customFormat="1" ht="18" customHeight="1">
      <c r="A24" s="154"/>
      <c r="B24" s="112"/>
      <c r="C24" s="113"/>
      <c r="D24" s="148" t="s">
        <v>770</v>
      </c>
      <c r="E24" s="419"/>
      <c r="F24" s="419"/>
      <c r="G24" s="419"/>
      <c r="H24" s="419"/>
      <c r="I24" s="150"/>
    </row>
    <row r="25" spans="1:9" s="114" customFormat="1" ht="18" customHeight="1">
      <c r="A25" s="154"/>
      <c r="B25" s="112"/>
      <c r="C25" s="113"/>
      <c r="D25" s="148" t="s">
        <v>771</v>
      </c>
      <c r="E25" s="419"/>
      <c r="F25" s="419"/>
      <c r="G25" s="419"/>
      <c r="H25" s="419"/>
      <c r="I25" s="150"/>
    </row>
    <row r="26" spans="1:9" s="114" customFormat="1" ht="18" customHeight="1">
      <c r="A26" s="154"/>
      <c r="B26" s="112"/>
      <c r="C26" s="113"/>
      <c r="D26" s="148" t="s">
        <v>760</v>
      </c>
      <c r="E26" s="419"/>
      <c r="F26" s="419"/>
      <c r="G26" s="419"/>
      <c r="H26" s="419"/>
      <c r="I26" s="150"/>
    </row>
    <row r="27" spans="1:9" s="114" customFormat="1" ht="15" customHeight="1">
      <c r="A27" s="154"/>
      <c r="B27" s="112"/>
      <c r="C27" s="113"/>
      <c r="D27" s="152"/>
      <c r="E27" s="152"/>
      <c r="F27" s="152"/>
      <c r="G27" s="152"/>
      <c r="H27" s="152"/>
      <c r="I27" s="150"/>
    </row>
    <row r="28" spans="1:9" ht="35.25" customHeight="1">
      <c r="C28" s="155">
        <v>1.2</v>
      </c>
      <c r="D28" s="418" t="s">
        <v>995</v>
      </c>
      <c r="E28" s="418"/>
      <c r="F28" s="418"/>
      <c r="G28" s="418"/>
      <c r="H28" s="418"/>
      <c r="I28" s="113"/>
    </row>
    <row r="29" spans="1:9" ht="21" customHeight="1">
      <c r="C29" s="155"/>
      <c r="D29" s="429"/>
      <c r="E29" s="430"/>
      <c r="F29" s="430"/>
      <c r="G29" s="430"/>
      <c r="H29" s="431"/>
      <c r="I29" s="113"/>
    </row>
    <row r="30" spans="1:9" ht="20.25" customHeight="1">
      <c r="C30" s="157"/>
      <c r="D30" s="158" t="s">
        <v>772</v>
      </c>
      <c r="E30" s="156"/>
      <c r="F30" s="156"/>
      <c r="G30" s="156"/>
      <c r="H30" s="156"/>
      <c r="I30" s="113"/>
    </row>
    <row r="31" spans="1:9" ht="48.75" customHeight="1">
      <c r="C31" s="113"/>
      <c r="D31" s="425"/>
      <c r="E31" s="426"/>
      <c r="F31" s="426"/>
      <c r="G31" s="426"/>
      <c r="H31" s="427"/>
      <c r="I31" s="113"/>
    </row>
    <row r="32" spans="1:9" ht="18.75" customHeight="1">
      <c r="C32" s="113"/>
      <c r="D32" s="159"/>
      <c r="E32" s="159"/>
      <c r="F32" s="159"/>
      <c r="G32" s="159"/>
      <c r="H32" s="159"/>
      <c r="I32" s="113"/>
    </row>
    <row r="33" spans="3:9" ht="31.5" customHeight="1">
      <c r="C33" s="155">
        <v>1.3</v>
      </c>
      <c r="D33" s="428" t="s">
        <v>1042</v>
      </c>
      <c r="E33" s="428"/>
      <c r="F33" s="428"/>
      <c r="G33" s="428"/>
      <c r="H33" s="428"/>
      <c r="I33" s="113"/>
    </row>
    <row r="34" spans="3:9" ht="149.25" customHeight="1">
      <c r="C34" s="113"/>
      <c r="D34" s="425"/>
      <c r="E34" s="426"/>
      <c r="F34" s="426"/>
      <c r="G34" s="426"/>
      <c r="H34" s="427"/>
      <c r="I34" s="113"/>
    </row>
    <row r="35" spans="3:9" ht="18" customHeight="1">
      <c r="C35" s="113"/>
      <c r="D35" s="159"/>
      <c r="E35" s="160"/>
      <c r="F35" s="160"/>
      <c r="G35" s="160"/>
      <c r="H35" s="160"/>
      <c r="I35" s="113"/>
    </row>
    <row r="36" spans="3:9" ht="18" customHeight="1">
      <c r="C36" s="113"/>
      <c r="D36" s="159"/>
      <c r="E36" s="160"/>
      <c r="F36" s="160"/>
      <c r="G36" s="160"/>
      <c r="H36" s="160"/>
      <c r="I36" s="113"/>
    </row>
    <row r="37" spans="3:9" hidden="1"/>
    <row r="38" spans="3:9" hidden="1"/>
    <row r="39" spans="3:9" hidden="1"/>
    <row r="40" spans="3:9" hidden="1">
      <c r="D40" s="111" t="s">
        <v>561</v>
      </c>
      <c r="E40" s="106">
        <v>5</v>
      </c>
    </row>
    <row r="41" spans="3:9" hidden="1"/>
    <row r="42" spans="3:9" hidden="1"/>
    <row r="43" spans="3:9" hidden="1"/>
    <row r="44" spans="3:9" hidden="1"/>
    <row r="45" spans="3:9" hidden="1"/>
    <row r="46" spans="3:9" hidden="1"/>
    <row r="47" spans="3:9" hidden="1"/>
  </sheetData>
  <sheetProtection algorithmName="SHA-512" hashValue="KQAXkzRu1i8A+4O6SxgPCsTSfibDp03BuBUHEGTmUCMaJ2ez+3jw1xAPpPrENwuiH4+Qyv1Wk5pOhglsWuctUA==" saltValue="jWKNk+++gRc6T1xqc8zXpQ==" spinCount="100000" sheet="1" formatCells="0" formatColumns="0" formatRows="0" insertColumns="0" insertRows="0" insertHyperlinks="0" deleteColumns="0" deleteRows="0" sort="0" autoFilter="0" pivotTables="0"/>
  <mergeCells count="26">
    <mergeCell ref="D1:H1"/>
    <mergeCell ref="D34:H34"/>
    <mergeCell ref="D33:H33"/>
    <mergeCell ref="E26:H26"/>
    <mergeCell ref="D29:H29"/>
    <mergeCell ref="D31:H31"/>
    <mergeCell ref="E3:F3"/>
    <mergeCell ref="E5:H5"/>
    <mergeCell ref="D8:H8"/>
    <mergeCell ref="E9:H9"/>
    <mergeCell ref="E10:H10"/>
    <mergeCell ref="E24:H24"/>
    <mergeCell ref="E25:H25"/>
    <mergeCell ref="E11:H11"/>
    <mergeCell ref="E12:H12"/>
    <mergeCell ref="E13:H13"/>
    <mergeCell ref="D28:H28"/>
    <mergeCell ref="E22:H22"/>
    <mergeCell ref="E23:H23"/>
    <mergeCell ref="E14:H14"/>
    <mergeCell ref="E16:H16"/>
    <mergeCell ref="E19:H19"/>
    <mergeCell ref="E20:H20"/>
    <mergeCell ref="E21:H21"/>
    <mergeCell ref="D18:H18"/>
    <mergeCell ref="E15:H15"/>
  </mergeCells>
  <dataValidations count="2">
    <dataValidation allowBlank="1" showInputMessage="1" showErrorMessage="1" sqref="A3 A1:B2 B3:B5 D40"/>
    <dataValidation type="textLength" allowBlank="1" showInputMessage="1" showErrorMessage="1" errorTitle="Entrée non valide" error="La longueur du texte devrait être comprise entre 2 et 500 caractères" sqref="E9:E16 E19:E26 D31 D34">
      <formula1>2</formula1>
      <formula2>500</formula2>
    </dataValidation>
  </dataValidations>
  <pageMargins left="0.19685039370078741" right="0.19685039370078741" top="0.19685039370078741" bottom="0.19685039370078741" header="0.19685039370078741" footer="0.19685039370078741"/>
  <pageSetup scale="84" fitToHeight="0" orientation="portrait" cellComments="asDisplayed" r:id="rId1"/>
  <headerFooter>
    <oddFooter>&amp;C&amp;P&amp;R&amp;F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19" r:id="rId4" name="Group Box 11">
              <controlPr defaultSize="0" autoFill="0" autoPict="0">
                <anchor moveWithCells="1">
                  <from>
                    <xdr:col>3</xdr:col>
                    <xdr:colOff>904875</xdr:colOff>
                    <xdr:row>27</xdr:row>
                    <xdr:rowOff>0</xdr:rowOff>
                  </from>
                  <to>
                    <xdr:col>3</xdr:col>
                    <xdr:colOff>2619375</xdr:colOff>
                    <xdr:row>27</xdr:row>
                    <xdr:rowOff>409575</xdr:rowOff>
                  </to>
                </anchor>
              </controlPr>
            </control>
          </mc:Choice>
        </mc:AlternateContent>
        <mc:AlternateContent xmlns:mc="http://schemas.openxmlformats.org/markup-compatibility/2006">
          <mc:Choice Requires="x14">
            <control shapeId="17423" r:id="rId5" name="Group Box 15">
              <controlPr defaultSize="0" autoFill="0" autoPict="0">
                <anchor moveWithCells="1">
                  <from>
                    <xdr:col>3</xdr:col>
                    <xdr:colOff>762000</xdr:colOff>
                    <xdr:row>27</xdr:row>
                    <xdr:rowOff>0</xdr:rowOff>
                  </from>
                  <to>
                    <xdr:col>3</xdr:col>
                    <xdr:colOff>2600325</xdr:colOff>
                    <xdr:row>28</xdr:row>
                    <xdr:rowOff>95250</xdr:rowOff>
                  </to>
                </anchor>
              </controlPr>
            </control>
          </mc:Choice>
        </mc:AlternateContent>
        <mc:AlternateContent xmlns:mc="http://schemas.openxmlformats.org/markup-compatibility/2006">
          <mc:Choice Requires="x14">
            <control shapeId="17516" r:id="rId6" name="Group Box 108">
              <controlPr defaultSize="0" autoFill="0" autoPict="0">
                <anchor moveWithCells="1">
                  <from>
                    <xdr:col>4</xdr:col>
                    <xdr:colOff>19050</xdr:colOff>
                    <xdr:row>27</xdr:row>
                    <xdr:rowOff>0</xdr:rowOff>
                  </from>
                  <to>
                    <xdr:col>5</xdr:col>
                    <xdr:colOff>266700</xdr:colOff>
                    <xdr:row>27</xdr:row>
                    <xdr:rowOff>381000</xdr:rowOff>
                  </to>
                </anchor>
              </controlPr>
            </control>
          </mc:Choice>
        </mc:AlternateContent>
        <mc:AlternateContent xmlns:mc="http://schemas.openxmlformats.org/markup-compatibility/2006">
          <mc:Choice Requires="x14">
            <control shapeId="17517" r:id="rId7" name="Group Box 109">
              <controlPr defaultSize="0" autoFill="0" autoPict="0">
                <anchor moveWithCells="1">
                  <from>
                    <xdr:col>4</xdr:col>
                    <xdr:colOff>9525</xdr:colOff>
                    <xdr:row>27</xdr:row>
                    <xdr:rowOff>0</xdr:rowOff>
                  </from>
                  <to>
                    <xdr:col>5</xdr:col>
                    <xdr:colOff>285750</xdr:colOff>
                    <xdr:row>27</xdr:row>
                    <xdr:rowOff>371475</xdr:rowOff>
                  </to>
                </anchor>
              </controlPr>
            </control>
          </mc:Choice>
        </mc:AlternateContent>
        <mc:AlternateContent xmlns:mc="http://schemas.openxmlformats.org/markup-compatibility/2006">
          <mc:Choice Requires="x14">
            <control shapeId="17518" r:id="rId8" name="Group Box 110">
              <controlPr defaultSize="0" autoFill="0" autoPict="0">
                <anchor moveWithCells="1">
                  <from>
                    <xdr:col>4</xdr:col>
                    <xdr:colOff>0</xdr:colOff>
                    <xdr:row>27</xdr:row>
                    <xdr:rowOff>0</xdr:rowOff>
                  </from>
                  <to>
                    <xdr:col>5</xdr:col>
                    <xdr:colOff>381000</xdr:colOff>
                    <xdr:row>27</xdr:row>
                    <xdr:rowOff>381000</xdr:rowOff>
                  </to>
                </anchor>
              </controlPr>
            </control>
          </mc:Choice>
        </mc:AlternateContent>
        <mc:AlternateContent xmlns:mc="http://schemas.openxmlformats.org/markup-compatibility/2006">
          <mc:Choice Requires="x14">
            <control shapeId="17519" r:id="rId9" name="Group Box 111">
              <controlPr defaultSize="0" autoFill="0" autoPict="0">
                <anchor moveWithCells="1">
                  <from>
                    <xdr:col>4</xdr:col>
                    <xdr:colOff>0</xdr:colOff>
                    <xdr:row>27</xdr:row>
                    <xdr:rowOff>0</xdr:rowOff>
                  </from>
                  <to>
                    <xdr:col>5</xdr:col>
                    <xdr:colOff>276225</xdr:colOff>
                    <xdr:row>27</xdr:row>
                    <xdr:rowOff>371475</xdr:rowOff>
                  </to>
                </anchor>
              </controlPr>
            </control>
          </mc:Choice>
        </mc:AlternateContent>
        <mc:AlternateContent xmlns:mc="http://schemas.openxmlformats.org/markup-compatibility/2006">
          <mc:Choice Requires="x14">
            <control shapeId="17520" r:id="rId10" name="Group Box 112">
              <controlPr defaultSize="0" autoFill="0" autoPict="0">
                <anchor moveWithCells="1">
                  <from>
                    <xdr:col>4</xdr:col>
                    <xdr:colOff>9525</xdr:colOff>
                    <xdr:row>27</xdr:row>
                    <xdr:rowOff>0</xdr:rowOff>
                  </from>
                  <to>
                    <xdr:col>5</xdr:col>
                    <xdr:colOff>314325</xdr:colOff>
                    <xdr:row>27</xdr:row>
                    <xdr:rowOff>428625</xdr:rowOff>
                  </to>
                </anchor>
              </controlPr>
            </control>
          </mc:Choice>
        </mc:AlternateContent>
        <mc:AlternateContent xmlns:mc="http://schemas.openxmlformats.org/markup-compatibility/2006">
          <mc:Choice Requires="x14">
            <control shapeId="17534" r:id="rId11" name="Group Box 126">
              <controlPr defaultSize="0" autoFill="0" autoPict="0">
                <anchor moveWithCells="1">
                  <from>
                    <xdr:col>4</xdr:col>
                    <xdr:colOff>19050</xdr:colOff>
                    <xdr:row>27</xdr:row>
                    <xdr:rowOff>0</xdr:rowOff>
                  </from>
                  <to>
                    <xdr:col>5</xdr:col>
                    <xdr:colOff>266700</xdr:colOff>
                    <xdr:row>27</xdr:row>
                    <xdr:rowOff>381000</xdr:rowOff>
                  </to>
                </anchor>
              </controlPr>
            </control>
          </mc:Choice>
        </mc:AlternateContent>
        <mc:AlternateContent xmlns:mc="http://schemas.openxmlformats.org/markup-compatibility/2006">
          <mc:Choice Requires="x14">
            <control shapeId="17535" r:id="rId12" name="Group Box 127">
              <controlPr defaultSize="0" autoFill="0" autoPict="0">
                <anchor moveWithCells="1">
                  <from>
                    <xdr:col>4</xdr:col>
                    <xdr:colOff>9525</xdr:colOff>
                    <xdr:row>27</xdr:row>
                    <xdr:rowOff>0</xdr:rowOff>
                  </from>
                  <to>
                    <xdr:col>5</xdr:col>
                    <xdr:colOff>285750</xdr:colOff>
                    <xdr:row>27</xdr:row>
                    <xdr:rowOff>371475</xdr:rowOff>
                  </to>
                </anchor>
              </controlPr>
            </control>
          </mc:Choice>
        </mc:AlternateContent>
        <mc:AlternateContent xmlns:mc="http://schemas.openxmlformats.org/markup-compatibility/2006">
          <mc:Choice Requires="x14">
            <control shapeId="17536" r:id="rId13" name="Group Box 128">
              <controlPr defaultSize="0" autoFill="0" autoPict="0">
                <anchor moveWithCells="1">
                  <from>
                    <xdr:col>4</xdr:col>
                    <xdr:colOff>0</xdr:colOff>
                    <xdr:row>27</xdr:row>
                    <xdr:rowOff>0</xdr:rowOff>
                  </from>
                  <to>
                    <xdr:col>5</xdr:col>
                    <xdr:colOff>381000</xdr:colOff>
                    <xdr:row>27</xdr:row>
                    <xdr:rowOff>381000</xdr:rowOff>
                  </to>
                </anchor>
              </controlPr>
            </control>
          </mc:Choice>
        </mc:AlternateContent>
        <mc:AlternateContent xmlns:mc="http://schemas.openxmlformats.org/markup-compatibility/2006">
          <mc:Choice Requires="x14">
            <control shapeId="17537" r:id="rId14" name="Group Box 129">
              <controlPr defaultSize="0" autoFill="0" autoPict="0">
                <anchor moveWithCells="1">
                  <from>
                    <xdr:col>4</xdr:col>
                    <xdr:colOff>0</xdr:colOff>
                    <xdr:row>27</xdr:row>
                    <xdr:rowOff>0</xdr:rowOff>
                  </from>
                  <to>
                    <xdr:col>5</xdr:col>
                    <xdr:colOff>276225</xdr:colOff>
                    <xdr:row>27</xdr:row>
                    <xdr:rowOff>371475</xdr:rowOff>
                  </to>
                </anchor>
              </controlPr>
            </control>
          </mc:Choice>
        </mc:AlternateContent>
        <mc:AlternateContent xmlns:mc="http://schemas.openxmlformats.org/markup-compatibility/2006">
          <mc:Choice Requires="x14">
            <control shapeId="17538" r:id="rId15" name="Group Box 130">
              <controlPr defaultSize="0" autoFill="0" autoPict="0">
                <anchor moveWithCells="1">
                  <from>
                    <xdr:col>4</xdr:col>
                    <xdr:colOff>9525</xdr:colOff>
                    <xdr:row>27</xdr:row>
                    <xdr:rowOff>0</xdr:rowOff>
                  </from>
                  <to>
                    <xdr:col>5</xdr:col>
                    <xdr:colOff>314325</xdr:colOff>
                    <xdr:row>27</xdr:row>
                    <xdr:rowOff>428625</xdr:rowOff>
                  </to>
                </anchor>
              </controlPr>
            </control>
          </mc:Choice>
        </mc:AlternateContent>
        <mc:AlternateContent xmlns:mc="http://schemas.openxmlformats.org/markup-compatibility/2006">
          <mc:Choice Requires="x14">
            <control shapeId="17561" r:id="rId16" name="Drop Down 153">
              <controlPr locked="0" defaultSize="0" autoLine="0" autoPict="0">
                <anchor moveWithCells="1">
                  <from>
                    <xdr:col>4</xdr:col>
                    <xdr:colOff>0</xdr:colOff>
                    <xdr:row>4</xdr:row>
                    <xdr:rowOff>0</xdr:rowOff>
                  </from>
                  <to>
                    <xdr:col>8</xdr:col>
                    <xdr:colOff>0</xdr:colOff>
                    <xdr:row>5</xdr:row>
                    <xdr:rowOff>0</xdr:rowOff>
                  </to>
                </anchor>
              </controlPr>
            </control>
          </mc:Choice>
        </mc:AlternateContent>
        <mc:AlternateContent xmlns:mc="http://schemas.openxmlformats.org/markup-compatibility/2006">
          <mc:Choice Requires="x14">
            <control shapeId="17564" r:id="rId17" name="Drop Down 156">
              <controlPr defaultSize="0" autoLine="0" autoPict="0">
                <anchor moveWithCells="1">
                  <from>
                    <xdr:col>3</xdr:col>
                    <xdr:colOff>0</xdr:colOff>
                    <xdr:row>27</xdr:row>
                    <xdr:rowOff>428625</xdr:rowOff>
                  </from>
                  <to>
                    <xdr:col>8</xdr:col>
                    <xdr:colOff>9525</xdr:colOff>
                    <xdr:row>29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92"/>
  <sheetViews>
    <sheetView showGridLines="0" topLeftCell="C1" zoomScaleNormal="100" zoomScaleSheetLayoutView="120" workbookViewId="0">
      <selection activeCell="BC2" sqref="BC2"/>
    </sheetView>
  </sheetViews>
  <sheetFormatPr defaultColWidth="9.140625" defaultRowHeight="12.75"/>
  <cols>
    <col min="1" max="1" width="17" style="243" hidden="1" customWidth="1"/>
    <col min="2" max="2" width="7.85546875" style="243" hidden="1" customWidth="1"/>
    <col min="3" max="3" width="5.7109375" style="243" customWidth="1"/>
    <col min="4" max="4" width="22.42578125" style="242" customWidth="1"/>
    <col min="5" max="5" width="21.28515625" style="243" customWidth="1"/>
    <col min="6" max="6" width="47" style="243" customWidth="1"/>
    <col min="7" max="9" width="8.7109375" style="246" hidden="1" customWidth="1"/>
    <col min="10" max="10" width="11.7109375" style="246" hidden="1" customWidth="1"/>
    <col min="11" max="19" width="8.7109375" style="246" hidden="1" customWidth="1"/>
    <col min="20" max="20" width="11.140625" style="246" hidden="1" customWidth="1"/>
    <col min="21" max="21" width="12.7109375" style="244" customWidth="1"/>
    <col min="22" max="22" width="2.7109375" style="244" customWidth="1"/>
    <col min="23" max="23" width="5.7109375" style="244" customWidth="1"/>
    <col min="24" max="24" width="12.7109375" style="244" customWidth="1"/>
    <col min="25" max="25" width="2.7109375" style="244" customWidth="1"/>
    <col min="26" max="26" width="5.7109375" style="244" customWidth="1"/>
    <col min="27" max="27" width="5.7109375" style="243" customWidth="1"/>
    <col min="28" max="52" width="9.140625" style="243" hidden="1" customWidth="1"/>
    <col min="53" max="53" width="9.140625" style="243" customWidth="1"/>
    <col min="54" max="16384" width="9.140625" style="243"/>
  </cols>
  <sheetData>
    <row r="1" spans="1:27" s="207" customFormat="1" ht="45" customHeight="1">
      <c r="A1" s="110" t="s">
        <v>332</v>
      </c>
      <c r="B1" s="111" t="str">
        <f>VLOOKUP(VAL_Metadata!$B$2,VAL_Drop_Down_Lists!$A$3:$B$214,2,FALSE)</f>
        <v>_X</v>
      </c>
      <c r="C1" s="54"/>
      <c r="D1" s="375" t="s">
        <v>773</v>
      </c>
      <c r="E1" s="204"/>
      <c r="F1" s="204"/>
      <c r="G1" s="205"/>
      <c r="H1" s="205"/>
      <c r="I1" s="205"/>
      <c r="J1" s="205"/>
      <c r="K1" s="205"/>
      <c r="L1" s="205"/>
      <c r="M1" s="205"/>
      <c r="N1" s="205"/>
      <c r="O1" s="205"/>
      <c r="P1" s="205"/>
      <c r="Q1" s="205"/>
      <c r="R1" s="205"/>
      <c r="S1" s="205"/>
      <c r="T1" s="205"/>
      <c r="U1" s="204"/>
      <c r="V1" s="204"/>
      <c r="W1" s="204"/>
      <c r="X1" s="204"/>
      <c r="Y1" s="204"/>
      <c r="Z1" s="204"/>
      <c r="AA1" s="206"/>
    </row>
    <row r="2" spans="1:27" s="211" customFormat="1" ht="60.75" customHeight="1">
      <c r="A2" s="208" t="s">
        <v>366</v>
      </c>
      <c r="B2" s="209" t="s">
        <v>347</v>
      </c>
      <c r="C2" s="203"/>
      <c r="D2" s="437" t="s">
        <v>1043</v>
      </c>
      <c r="E2" s="437"/>
      <c r="F2" s="437"/>
      <c r="G2" s="437"/>
      <c r="H2" s="437"/>
      <c r="I2" s="437"/>
      <c r="J2" s="437"/>
      <c r="K2" s="437"/>
      <c r="L2" s="437"/>
      <c r="M2" s="437"/>
      <c r="N2" s="437"/>
      <c r="O2" s="437"/>
      <c r="P2" s="437"/>
      <c r="Q2" s="437"/>
      <c r="R2" s="437"/>
      <c r="S2" s="437"/>
      <c r="T2" s="437"/>
      <c r="U2" s="437"/>
      <c r="V2" s="437"/>
      <c r="W2" s="437"/>
      <c r="X2" s="437"/>
      <c r="Y2" s="437"/>
      <c r="Z2" s="437"/>
      <c r="AA2" s="210"/>
    </row>
    <row r="3" spans="1:27" s="211" customFormat="1" ht="21" customHeight="1">
      <c r="A3" s="208" t="s">
        <v>408</v>
      </c>
      <c r="B3" s="209">
        <v>0</v>
      </c>
      <c r="C3" s="203"/>
      <c r="D3" s="212"/>
      <c r="E3" s="212"/>
      <c r="F3" s="212"/>
      <c r="G3" s="212"/>
      <c r="H3" s="212"/>
      <c r="I3" s="212"/>
      <c r="J3" s="212"/>
      <c r="K3" s="212"/>
      <c r="L3" s="212"/>
      <c r="M3" s="212"/>
      <c r="N3" s="212"/>
      <c r="O3" s="212"/>
      <c r="P3" s="212"/>
      <c r="Q3" s="212"/>
      <c r="R3" s="212"/>
      <c r="S3" s="212"/>
      <c r="T3" s="212"/>
      <c r="U3" s="212"/>
      <c r="V3" s="212"/>
      <c r="W3" s="212"/>
      <c r="X3" s="212"/>
      <c r="Y3" s="212"/>
      <c r="Z3" s="212"/>
      <c r="AA3" s="210"/>
    </row>
    <row r="4" spans="1:27" s="211" customFormat="1" ht="21" customHeight="1">
      <c r="A4" s="208" t="s">
        <v>423</v>
      </c>
      <c r="B4" s="209" t="s">
        <v>424</v>
      </c>
      <c r="C4" s="203"/>
      <c r="D4" s="453" t="s">
        <v>1012</v>
      </c>
      <c r="E4" s="454"/>
      <c r="F4" s="455"/>
      <c r="G4" s="213"/>
      <c r="H4" s="213"/>
      <c r="I4" s="213"/>
      <c r="J4" s="213"/>
      <c r="K4" s="213"/>
      <c r="L4" s="213"/>
      <c r="M4" s="213"/>
      <c r="N4" s="213"/>
      <c r="O4" s="213"/>
      <c r="P4" s="213"/>
      <c r="Q4" s="213"/>
      <c r="R4" s="213"/>
      <c r="S4" s="213"/>
      <c r="T4" s="213"/>
      <c r="U4" s="438" t="s">
        <v>774</v>
      </c>
      <c r="V4" s="439"/>
      <c r="W4" s="439"/>
      <c r="X4" s="439"/>
      <c r="Y4" s="439"/>
      <c r="Z4" s="440"/>
      <c r="AA4" s="210"/>
    </row>
    <row r="5" spans="1:27" s="211" customFormat="1" ht="21" customHeight="1">
      <c r="A5" s="208" t="s">
        <v>448</v>
      </c>
      <c r="B5" s="209" t="s">
        <v>347</v>
      </c>
      <c r="C5" s="203"/>
      <c r="D5" s="456"/>
      <c r="E5" s="457"/>
      <c r="F5" s="458"/>
      <c r="G5" s="213"/>
      <c r="H5" s="213"/>
      <c r="I5" s="213"/>
      <c r="J5" s="213"/>
      <c r="K5" s="213"/>
      <c r="L5" s="213"/>
      <c r="M5" s="213"/>
      <c r="N5" s="213"/>
      <c r="O5" s="213"/>
      <c r="P5" s="213"/>
      <c r="Q5" s="213"/>
      <c r="R5" s="213"/>
      <c r="S5" s="213"/>
      <c r="T5" s="213"/>
      <c r="U5" s="438">
        <v>2016</v>
      </c>
      <c r="V5" s="439"/>
      <c r="W5" s="440"/>
      <c r="X5" s="438">
        <v>2017</v>
      </c>
      <c r="Y5" s="439"/>
      <c r="Z5" s="440"/>
      <c r="AA5" s="210"/>
    </row>
    <row r="6" spans="1:27" s="211" customFormat="1" ht="7.5" customHeight="1">
      <c r="A6" s="210"/>
      <c r="B6" s="210"/>
      <c r="C6" s="203"/>
      <c r="D6" s="214"/>
      <c r="E6" s="203"/>
      <c r="F6" s="203"/>
      <c r="G6" s="215"/>
      <c r="H6" s="215"/>
      <c r="I6" s="215"/>
      <c r="J6" s="215"/>
      <c r="K6" s="215"/>
      <c r="L6" s="215"/>
      <c r="M6" s="215"/>
      <c r="N6" s="215"/>
      <c r="O6" s="215"/>
      <c r="P6" s="215"/>
      <c r="Q6" s="215"/>
      <c r="R6" s="215"/>
      <c r="S6" s="215"/>
      <c r="T6" s="215"/>
      <c r="U6" s="203"/>
      <c r="V6" s="203"/>
      <c r="W6" s="203"/>
      <c r="X6" s="203"/>
      <c r="Y6" s="203"/>
      <c r="Z6" s="203"/>
      <c r="AA6" s="210"/>
    </row>
    <row r="7" spans="1:27" s="211" customFormat="1" ht="14.25" hidden="1" customHeight="1">
      <c r="A7" s="210"/>
      <c r="B7" s="210"/>
      <c r="C7" s="203"/>
      <c r="D7" s="216"/>
      <c r="E7" s="217"/>
      <c r="F7" s="217"/>
      <c r="G7" s="218"/>
      <c r="H7" s="219"/>
      <c r="I7" s="92"/>
      <c r="J7" s="92"/>
      <c r="K7" s="92"/>
      <c r="L7" s="92"/>
      <c r="M7" s="92"/>
      <c r="N7" s="92"/>
      <c r="O7" s="92"/>
      <c r="P7" s="92"/>
      <c r="Q7" s="92"/>
      <c r="R7" s="92"/>
      <c r="S7" s="92"/>
      <c r="T7" s="202" t="s">
        <v>319</v>
      </c>
      <c r="U7" s="443">
        <v>2016</v>
      </c>
      <c r="V7" s="443"/>
      <c r="W7" s="443"/>
      <c r="X7" s="443">
        <v>2017</v>
      </c>
      <c r="Y7" s="443"/>
      <c r="Z7" s="443"/>
      <c r="AA7" s="210"/>
    </row>
    <row r="8" spans="1:27" s="211" customFormat="1" ht="12" hidden="1" customHeight="1">
      <c r="A8" s="210"/>
      <c r="B8" s="210"/>
      <c r="C8" s="203"/>
      <c r="D8" s="214"/>
      <c r="E8" s="203"/>
      <c r="F8" s="203"/>
      <c r="G8" s="220" t="s">
        <v>322</v>
      </c>
      <c r="H8" s="220" t="s">
        <v>451</v>
      </c>
      <c r="I8" s="56" t="s">
        <v>356</v>
      </c>
      <c r="J8" s="56" t="s">
        <v>357</v>
      </c>
      <c r="K8" s="56" t="s">
        <v>454</v>
      </c>
      <c r="L8" s="56" t="s">
        <v>450</v>
      </c>
      <c r="M8" s="56" t="s">
        <v>392</v>
      </c>
      <c r="N8" s="56" t="s">
        <v>379</v>
      </c>
      <c r="O8" s="56" t="s">
        <v>440</v>
      </c>
      <c r="P8" s="56" t="s">
        <v>359</v>
      </c>
      <c r="Q8" s="56"/>
      <c r="R8" s="56"/>
      <c r="S8" s="56"/>
      <c r="T8" s="202"/>
      <c r="U8" s="444" t="s">
        <v>407</v>
      </c>
      <c r="V8" s="444"/>
      <c r="W8" s="444"/>
      <c r="X8" s="444" t="s">
        <v>407</v>
      </c>
      <c r="Y8" s="444"/>
      <c r="Z8" s="444"/>
      <c r="AA8" s="210"/>
    </row>
    <row r="9" spans="1:27" s="211" customFormat="1" ht="21" customHeight="1">
      <c r="A9" s="210"/>
      <c r="B9" s="210"/>
      <c r="C9" s="203"/>
      <c r="D9" s="450" t="s">
        <v>775</v>
      </c>
      <c r="E9" s="441" t="s">
        <v>338</v>
      </c>
      <c r="F9" s="442"/>
      <c r="G9" s="221" t="s">
        <v>439</v>
      </c>
      <c r="H9" s="221" t="s">
        <v>339</v>
      </c>
      <c r="I9" s="79" t="s">
        <v>347</v>
      </c>
      <c r="J9" s="79" t="s">
        <v>347</v>
      </c>
      <c r="K9" s="79" t="s">
        <v>347</v>
      </c>
      <c r="L9" s="79" t="s">
        <v>347</v>
      </c>
      <c r="M9" s="79" t="s">
        <v>347</v>
      </c>
      <c r="N9" s="79" t="s">
        <v>347</v>
      </c>
      <c r="O9" s="79" t="s">
        <v>441</v>
      </c>
      <c r="P9" s="79" t="s">
        <v>435</v>
      </c>
      <c r="Q9" s="79"/>
      <c r="R9" s="79"/>
      <c r="S9" s="79"/>
      <c r="T9" s="79"/>
      <c r="U9" s="36"/>
      <c r="V9" s="50"/>
      <c r="W9" s="51"/>
      <c r="X9" s="36"/>
      <c r="Y9" s="50"/>
      <c r="Z9" s="51"/>
      <c r="AA9" s="210"/>
    </row>
    <row r="10" spans="1:27" s="211" customFormat="1" ht="21" customHeight="1">
      <c r="A10" s="210"/>
      <c r="B10" s="210"/>
      <c r="C10" s="203"/>
      <c r="D10" s="451"/>
      <c r="E10" s="441" t="s">
        <v>337</v>
      </c>
      <c r="F10" s="442"/>
      <c r="G10" s="221" t="s">
        <v>439</v>
      </c>
      <c r="H10" s="221" t="s">
        <v>340</v>
      </c>
      <c r="I10" s="79" t="s">
        <v>347</v>
      </c>
      <c r="J10" s="79" t="s">
        <v>347</v>
      </c>
      <c r="K10" s="79" t="s">
        <v>347</v>
      </c>
      <c r="L10" s="79" t="s">
        <v>347</v>
      </c>
      <c r="M10" s="79" t="s">
        <v>347</v>
      </c>
      <c r="N10" s="79" t="s">
        <v>347</v>
      </c>
      <c r="O10" s="79" t="s">
        <v>441</v>
      </c>
      <c r="P10" s="79" t="s">
        <v>435</v>
      </c>
      <c r="Q10" s="79"/>
      <c r="R10" s="79"/>
      <c r="S10" s="79"/>
      <c r="T10" s="79"/>
      <c r="U10" s="36"/>
      <c r="V10" s="50"/>
      <c r="W10" s="51"/>
      <c r="X10" s="36"/>
      <c r="Y10" s="50"/>
      <c r="Z10" s="51"/>
      <c r="AA10" s="210"/>
    </row>
    <row r="11" spans="1:27" s="211" customFormat="1" ht="21" customHeight="1">
      <c r="A11" s="210"/>
      <c r="B11" s="210"/>
      <c r="C11" s="222"/>
      <c r="D11" s="451"/>
      <c r="E11" s="441" t="s">
        <v>682</v>
      </c>
      <c r="F11" s="442"/>
      <c r="G11" s="221" t="s">
        <v>439</v>
      </c>
      <c r="H11" s="221" t="s">
        <v>341</v>
      </c>
      <c r="I11" s="79" t="s">
        <v>347</v>
      </c>
      <c r="J11" s="79" t="s">
        <v>347</v>
      </c>
      <c r="K11" s="79" t="s">
        <v>347</v>
      </c>
      <c r="L11" s="79" t="s">
        <v>347</v>
      </c>
      <c r="M11" s="79" t="s">
        <v>347</v>
      </c>
      <c r="N11" s="79" t="s">
        <v>347</v>
      </c>
      <c r="O11" s="79" t="s">
        <v>441</v>
      </c>
      <c r="P11" s="79" t="s">
        <v>435</v>
      </c>
      <c r="Q11" s="79"/>
      <c r="R11" s="79"/>
      <c r="S11" s="79"/>
      <c r="T11" s="79"/>
      <c r="U11" s="36"/>
      <c r="V11" s="50"/>
      <c r="W11" s="51"/>
      <c r="X11" s="36"/>
      <c r="Y11" s="50"/>
      <c r="Z11" s="51"/>
      <c r="AA11" s="210"/>
    </row>
    <row r="12" spans="1:27" s="211" customFormat="1" ht="21" customHeight="1">
      <c r="A12" s="210"/>
      <c r="B12" s="210"/>
      <c r="C12" s="222"/>
      <c r="D12" s="451"/>
      <c r="E12" s="445" t="s">
        <v>776</v>
      </c>
      <c r="F12" s="446"/>
      <c r="G12" s="221" t="s">
        <v>439</v>
      </c>
      <c r="H12" s="221" t="s">
        <v>3</v>
      </c>
      <c r="I12" s="79" t="s">
        <v>347</v>
      </c>
      <c r="J12" s="79" t="s">
        <v>347</v>
      </c>
      <c r="K12" s="79" t="s">
        <v>347</v>
      </c>
      <c r="L12" s="79" t="s">
        <v>347</v>
      </c>
      <c r="M12" s="79" t="s">
        <v>347</v>
      </c>
      <c r="N12" s="79" t="s">
        <v>347</v>
      </c>
      <c r="O12" s="79" t="s">
        <v>441</v>
      </c>
      <c r="P12" s="79" t="s">
        <v>435</v>
      </c>
      <c r="Q12" s="79"/>
      <c r="R12" s="79"/>
      <c r="S12" s="79"/>
      <c r="T12" s="79"/>
      <c r="U12" s="36"/>
      <c r="V12" s="50"/>
      <c r="W12" s="51"/>
      <c r="X12" s="36"/>
      <c r="Y12" s="50"/>
      <c r="Z12" s="51"/>
      <c r="AA12" s="210"/>
    </row>
    <row r="13" spans="1:27" s="211" customFormat="1" ht="21" customHeight="1">
      <c r="A13" s="210"/>
      <c r="B13" s="210"/>
      <c r="C13" s="222"/>
      <c r="D13" s="452"/>
      <c r="E13" s="459" t="s">
        <v>777</v>
      </c>
      <c r="F13" s="460"/>
      <c r="G13" s="221" t="s">
        <v>439</v>
      </c>
      <c r="H13" s="221" t="s">
        <v>347</v>
      </c>
      <c r="I13" s="79" t="s">
        <v>347</v>
      </c>
      <c r="J13" s="79" t="s">
        <v>347</v>
      </c>
      <c r="K13" s="79" t="s">
        <v>347</v>
      </c>
      <c r="L13" s="79" t="s">
        <v>347</v>
      </c>
      <c r="M13" s="79" t="s">
        <v>347</v>
      </c>
      <c r="N13" s="79" t="s">
        <v>347</v>
      </c>
      <c r="O13" s="79" t="s">
        <v>441</v>
      </c>
      <c r="P13" s="79" t="s">
        <v>435</v>
      </c>
      <c r="Q13" s="79"/>
      <c r="R13" s="79"/>
      <c r="S13" s="79"/>
      <c r="T13" s="79"/>
      <c r="U13" s="35" t="str">
        <f>IF(OR(SUMPRODUCT(--(U9:U12=""),--(V9:V12=""))&gt;0,COUNTIF(V9:V12,"M")&gt;0,COUNTIF(V9:V12,"X")=4),"",SUM(U9:U12))</f>
        <v/>
      </c>
      <c r="V13" s="1" t="str">
        <f>IF(AND(COUNTIF(V9:V12,"X")=4,SUM(U9:U12)=0,ISNUMBER(U13)),"",IF(COUNTIF(V9:V12,"M")&gt;0,"M",IF(AND(COUNTIF(V9:V12,V9)=4,OR(V9="X",V9="W",V9="Z")),UPPER(V9),"")))</f>
        <v/>
      </c>
      <c r="W13" s="2"/>
      <c r="X13" s="35" t="str">
        <f>IF(OR(SUMPRODUCT(--(X9:X12=""),--(Y9:Y12=""))&gt;0,COUNTIF(Y9:Y12,"M")&gt;0,COUNTIF(Y9:Y12,"X")=4),"",SUM(X9:X12))</f>
        <v/>
      </c>
      <c r="Y13" s="1" t="str">
        <f>IF(AND(COUNTIF(Y9:Y12,"X")=4,SUM(X9:X12)=0,ISNUMBER(X13)),"",IF(COUNTIF(Y9:Y12,"M")&gt;0,"M",IF(AND(COUNTIF(Y9:Y12,Y9)=4,OR(Y9="X",Y9="W",Y9="Z")),UPPER(Y9),"")))</f>
        <v/>
      </c>
      <c r="Z13" s="2"/>
      <c r="AA13" s="210"/>
    </row>
    <row r="14" spans="1:27" s="227" customFormat="1" ht="7.5" customHeight="1">
      <c r="A14" s="113"/>
      <c r="B14" s="113"/>
      <c r="C14" s="113"/>
      <c r="D14" s="223"/>
      <c r="E14" s="223"/>
      <c r="F14" s="223"/>
      <c r="G14" s="224"/>
      <c r="H14" s="224"/>
      <c r="I14" s="80"/>
      <c r="J14" s="80"/>
      <c r="K14" s="80"/>
      <c r="L14" s="80"/>
      <c r="M14" s="80"/>
      <c r="N14" s="80"/>
      <c r="O14" s="80"/>
      <c r="P14" s="80"/>
      <c r="Q14" s="80"/>
      <c r="R14" s="80"/>
      <c r="S14" s="80"/>
      <c r="T14" s="80"/>
      <c r="U14" s="223"/>
      <c r="V14" s="225"/>
      <c r="W14" s="226"/>
      <c r="X14" s="223"/>
      <c r="Y14" s="225"/>
      <c r="Z14" s="226"/>
      <c r="AA14" s="113"/>
    </row>
    <row r="15" spans="1:27" s="228" customFormat="1" ht="21" customHeight="1">
      <c r="A15" s="210"/>
      <c r="B15" s="210"/>
      <c r="C15" s="203"/>
      <c r="D15" s="450" t="s">
        <v>778</v>
      </c>
      <c r="E15" s="441" t="s">
        <v>779</v>
      </c>
      <c r="F15" s="442"/>
      <c r="G15" s="221" t="s">
        <v>439</v>
      </c>
      <c r="H15" s="221" t="s">
        <v>347</v>
      </c>
      <c r="I15" s="79" t="s">
        <v>353</v>
      </c>
      <c r="J15" s="79" t="s">
        <v>347</v>
      </c>
      <c r="K15" s="79" t="s">
        <v>347</v>
      </c>
      <c r="L15" s="79" t="s">
        <v>347</v>
      </c>
      <c r="M15" s="79" t="s">
        <v>347</v>
      </c>
      <c r="N15" s="79" t="s">
        <v>347</v>
      </c>
      <c r="O15" s="79" t="s">
        <v>441</v>
      </c>
      <c r="P15" s="79" t="s">
        <v>436</v>
      </c>
      <c r="Q15" s="79"/>
      <c r="R15" s="79"/>
      <c r="S15" s="79"/>
      <c r="T15" s="79"/>
      <c r="U15" s="36"/>
      <c r="V15" s="50"/>
      <c r="W15" s="51"/>
      <c r="X15" s="36"/>
      <c r="Y15" s="50"/>
      <c r="Z15" s="51"/>
      <c r="AA15" s="210"/>
    </row>
    <row r="16" spans="1:27" s="228" customFormat="1" ht="21" customHeight="1">
      <c r="A16" s="210"/>
      <c r="B16" s="210"/>
      <c r="C16" s="222"/>
      <c r="D16" s="451"/>
      <c r="E16" s="441" t="s">
        <v>780</v>
      </c>
      <c r="F16" s="442"/>
      <c r="G16" s="221" t="s">
        <v>439</v>
      </c>
      <c r="H16" s="221" t="s">
        <v>347</v>
      </c>
      <c r="I16" s="79" t="s">
        <v>354</v>
      </c>
      <c r="J16" s="79" t="s">
        <v>347</v>
      </c>
      <c r="K16" s="79" t="s">
        <v>347</v>
      </c>
      <c r="L16" s="79" t="s">
        <v>347</v>
      </c>
      <c r="M16" s="79" t="s">
        <v>347</v>
      </c>
      <c r="N16" s="79" t="s">
        <v>347</v>
      </c>
      <c r="O16" s="79" t="s">
        <v>441</v>
      </c>
      <c r="P16" s="79" t="s">
        <v>436</v>
      </c>
      <c r="Q16" s="79"/>
      <c r="R16" s="79"/>
      <c r="S16" s="79"/>
      <c r="T16" s="79"/>
      <c r="U16" s="36"/>
      <c r="V16" s="50"/>
      <c r="W16" s="51"/>
      <c r="X16" s="36"/>
      <c r="Y16" s="50"/>
      <c r="Z16" s="51"/>
      <c r="AA16" s="210"/>
    </row>
    <row r="17" spans="1:27" s="211" customFormat="1" ht="21" customHeight="1">
      <c r="A17" s="210"/>
      <c r="B17" s="210"/>
      <c r="C17" s="222"/>
      <c r="D17" s="451"/>
      <c r="E17" s="368" t="s">
        <v>776</v>
      </c>
      <c r="F17" s="369"/>
      <c r="G17" s="221" t="s">
        <v>439</v>
      </c>
      <c r="H17" s="221" t="s">
        <v>347</v>
      </c>
      <c r="I17" s="79" t="s">
        <v>3</v>
      </c>
      <c r="J17" s="79" t="s">
        <v>347</v>
      </c>
      <c r="K17" s="79" t="s">
        <v>347</v>
      </c>
      <c r="L17" s="79" t="s">
        <v>347</v>
      </c>
      <c r="M17" s="79" t="s">
        <v>347</v>
      </c>
      <c r="N17" s="79" t="s">
        <v>347</v>
      </c>
      <c r="O17" s="79" t="s">
        <v>441</v>
      </c>
      <c r="P17" s="79" t="s">
        <v>436</v>
      </c>
      <c r="Q17" s="79"/>
      <c r="R17" s="79"/>
      <c r="S17" s="79"/>
      <c r="T17" s="79"/>
      <c r="U17" s="36"/>
      <c r="V17" s="50"/>
      <c r="W17" s="51"/>
      <c r="X17" s="36"/>
      <c r="Y17" s="50"/>
      <c r="Z17" s="51"/>
      <c r="AA17" s="210"/>
    </row>
    <row r="18" spans="1:27" s="211" customFormat="1" ht="21" customHeight="1">
      <c r="A18" s="210"/>
      <c r="B18" s="210"/>
      <c r="C18" s="222"/>
      <c r="D18" s="452"/>
      <c r="E18" s="459" t="s">
        <v>777</v>
      </c>
      <c r="F18" s="460"/>
      <c r="G18" s="221" t="s">
        <v>439</v>
      </c>
      <c r="H18" s="221" t="s">
        <v>347</v>
      </c>
      <c r="I18" s="79" t="s">
        <v>347</v>
      </c>
      <c r="J18" s="79" t="s">
        <v>347</v>
      </c>
      <c r="K18" s="79" t="s">
        <v>347</v>
      </c>
      <c r="L18" s="79" t="s">
        <v>347</v>
      </c>
      <c r="M18" s="79" t="s">
        <v>347</v>
      </c>
      <c r="N18" s="79" t="s">
        <v>347</v>
      </c>
      <c r="O18" s="79" t="s">
        <v>441</v>
      </c>
      <c r="P18" s="79" t="s">
        <v>436</v>
      </c>
      <c r="Q18" s="79"/>
      <c r="R18" s="79"/>
      <c r="S18" s="79"/>
      <c r="T18" s="79"/>
      <c r="U18" s="35" t="str">
        <f>IF(OR(SUMPRODUCT(--(U15:U17=""),--(V15:V17=""))&gt;0,COUNTIF(V15:V17,"M")&gt;0,COUNTIF(V15:V17,"X")=3),"",SUM(U15:U17))</f>
        <v/>
      </c>
      <c r="V18" s="1" t="str">
        <f>IF(AND(COUNTIF(V15:V17,"X")=3,SUM(U15:U17)=0,ISNUMBER(U18)),"",IF(COUNTIF(V15:V17,"M")&gt;0,"M",IF(AND(COUNTIF(V15:V17,V15)=3,OR(V15="X",V15="W",V15="Z")),UPPER(V15),"")))</f>
        <v/>
      </c>
      <c r="W18" s="2"/>
      <c r="X18" s="35" t="str">
        <f>IF(OR(SUMPRODUCT(--(X15:X17=""),--(Y15:Y17=""))&gt;0,COUNTIF(Y15:Y17,"M")&gt;0,COUNTIF(Y15:Y17,"X")=3),"",SUM(X15:X17))</f>
        <v/>
      </c>
      <c r="Y18" s="1" t="str">
        <f>IF(AND(COUNTIF(Y15:Y17,"X")=3,SUM(X15:X17)=0,ISNUMBER(X18)),"",IF(COUNTIF(Y15:Y17,"M")&gt;0,"M",IF(AND(COUNTIF(Y15:Y17,Y15)=3,OR(Y15="X",Y15="W",Y15="Z")),UPPER(Y15),"")))</f>
        <v/>
      </c>
      <c r="Z18" s="2"/>
      <c r="AA18" s="210"/>
    </row>
    <row r="19" spans="1:27" s="227" customFormat="1" ht="7.5" customHeight="1">
      <c r="A19" s="113"/>
      <c r="B19" s="113"/>
      <c r="C19" s="113"/>
      <c r="D19" s="223"/>
      <c r="E19" s="223"/>
      <c r="F19" s="223"/>
      <c r="G19" s="224"/>
      <c r="H19" s="224"/>
      <c r="I19" s="80"/>
      <c r="J19" s="80"/>
      <c r="K19" s="80"/>
      <c r="L19" s="80"/>
      <c r="M19" s="80"/>
      <c r="N19" s="80"/>
      <c r="O19" s="80"/>
      <c r="P19" s="80"/>
      <c r="Q19" s="80"/>
      <c r="R19" s="80"/>
      <c r="S19" s="80"/>
      <c r="T19" s="80"/>
      <c r="U19" s="229"/>
      <c r="V19" s="225"/>
      <c r="W19" s="226"/>
      <c r="X19" s="229"/>
      <c r="Y19" s="225"/>
      <c r="Z19" s="226"/>
      <c r="AA19" s="113"/>
    </row>
    <row r="20" spans="1:27" s="228" customFormat="1" ht="21" customHeight="1">
      <c r="A20" s="210"/>
      <c r="B20" s="210"/>
      <c r="C20" s="203"/>
      <c r="D20" s="450" t="s">
        <v>781</v>
      </c>
      <c r="E20" s="441" t="s">
        <v>691</v>
      </c>
      <c r="F20" s="442"/>
      <c r="G20" s="221" t="s">
        <v>439</v>
      </c>
      <c r="H20" s="221" t="s">
        <v>347</v>
      </c>
      <c r="I20" s="79" t="s">
        <v>347</v>
      </c>
      <c r="J20" s="79" t="s">
        <v>348</v>
      </c>
      <c r="K20" s="79" t="s">
        <v>347</v>
      </c>
      <c r="L20" s="79" t="s">
        <v>347</v>
      </c>
      <c r="M20" s="79" t="s">
        <v>347</v>
      </c>
      <c r="N20" s="79" t="s">
        <v>347</v>
      </c>
      <c r="O20" s="79" t="s">
        <v>441</v>
      </c>
      <c r="P20" s="79" t="s">
        <v>437</v>
      </c>
      <c r="Q20" s="79"/>
      <c r="R20" s="79"/>
      <c r="S20" s="79"/>
      <c r="T20" s="79"/>
      <c r="U20" s="36"/>
      <c r="V20" s="103"/>
      <c r="W20" s="12"/>
      <c r="X20" s="36"/>
      <c r="Y20" s="103"/>
      <c r="Z20" s="12"/>
      <c r="AA20" s="210"/>
    </row>
    <row r="21" spans="1:27" s="228" customFormat="1" ht="21" customHeight="1">
      <c r="A21" s="210"/>
      <c r="B21" s="210"/>
      <c r="C21" s="203"/>
      <c r="D21" s="451"/>
      <c r="E21" s="447" t="s">
        <v>782</v>
      </c>
      <c r="F21" s="367" t="s">
        <v>694</v>
      </c>
      <c r="G21" s="221" t="s">
        <v>439</v>
      </c>
      <c r="H21" s="221" t="s">
        <v>347</v>
      </c>
      <c r="I21" s="79" t="s">
        <v>347</v>
      </c>
      <c r="J21" s="79" t="s">
        <v>349</v>
      </c>
      <c r="K21" s="79" t="s">
        <v>347</v>
      </c>
      <c r="L21" s="79" t="s">
        <v>347</v>
      </c>
      <c r="M21" s="79" t="s">
        <v>347</v>
      </c>
      <c r="N21" s="79" t="s">
        <v>347</v>
      </c>
      <c r="O21" s="79" t="s">
        <v>441</v>
      </c>
      <c r="P21" s="79" t="s">
        <v>437</v>
      </c>
      <c r="Q21" s="79"/>
      <c r="R21" s="79"/>
      <c r="S21" s="79"/>
      <c r="T21" s="79"/>
      <c r="U21" s="36"/>
      <c r="V21" s="50"/>
      <c r="W21" s="51"/>
      <c r="X21" s="36"/>
      <c r="Y21" s="50"/>
      <c r="Z21" s="51"/>
      <c r="AA21" s="210"/>
    </row>
    <row r="22" spans="1:27" s="228" customFormat="1" ht="21" customHeight="1">
      <c r="A22" s="210"/>
      <c r="B22" s="210"/>
      <c r="C22" s="203"/>
      <c r="D22" s="451"/>
      <c r="E22" s="448"/>
      <c r="F22" s="367" t="s">
        <v>698</v>
      </c>
      <c r="G22" s="221" t="s">
        <v>439</v>
      </c>
      <c r="H22" s="221" t="s">
        <v>347</v>
      </c>
      <c r="I22" s="79" t="s">
        <v>347</v>
      </c>
      <c r="J22" s="79" t="s">
        <v>350</v>
      </c>
      <c r="K22" s="79" t="s">
        <v>347</v>
      </c>
      <c r="L22" s="79" t="s">
        <v>347</v>
      </c>
      <c r="M22" s="79" t="s">
        <v>347</v>
      </c>
      <c r="N22" s="79" t="s">
        <v>347</v>
      </c>
      <c r="O22" s="79" t="s">
        <v>441</v>
      </c>
      <c r="P22" s="79" t="s">
        <v>437</v>
      </c>
      <c r="Q22" s="79"/>
      <c r="R22" s="79"/>
      <c r="S22" s="79"/>
      <c r="T22" s="79"/>
      <c r="U22" s="36"/>
      <c r="V22" s="50"/>
      <c r="W22" s="51"/>
      <c r="X22" s="36"/>
      <c r="Y22" s="50"/>
      <c r="Z22" s="51"/>
      <c r="AA22" s="210"/>
    </row>
    <row r="23" spans="1:27" s="228" customFormat="1" ht="21" customHeight="1">
      <c r="A23" s="210"/>
      <c r="B23" s="210"/>
      <c r="C23" s="222"/>
      <c r="D23" s="451"/>
      <c r="E23" s="448"/>
      <c r="F23" s="367" t="s">
        <v>696</v>
      </c>
      <c r="G23" s="221" t="s">
        <v>439</v>
      </c>
      <c r="H23" s="221" t="s">
        <v>347</v>
      </c>
      <c r="I23" s="79" t="s">
        <v>347</v>
      </c>
      <c r="J23" s="79" t="s">
        <v>351</v>
      </c>
      <c r="K23" s="79" t="s">
        <v>347</v>
      </c>
      <c r="L23" s="79" t="s">
        <v>347</v>
      </c>
      <c r="M23" s="79" t="s">
        <v>347</v>
      </c>
      <c r="N23" s="79" t="s">
        <v>347</v>
      </c>
      <c r="O23" s="79" t="s">
        <v>441</v>
      </c>
      <c r="P23" s="79" t="s">
        <v>437</v>
      </c>
      <c r="Q23" s="79"/>
      <c r="R23" s="79"/>
      <c r="S23" s="79"/>
      <c r="T23" s="79"/>
      <c r="U23" s="36"/>
      <c r="V23" s="50"/>
      <c r="W23" s="51"/>
      <c r="X23" s="36"/>
      <c r="Y23" s="50"/>
      <c r="Z23" s="51"/>
      <c r="AA23" s="210"/>
    </row>
    <row r="24" spans="1:27" s="228" customFormat="1" ht="21" customHeight="1">
      <c r="A24" s="210"/>
      <c r="B24" s="210"/>
      <c r="C24" s="203"/>
      <c r="D24" s="451"/>
      <c r="E24" s="449"/>
      <c r="F24" s="230" t="s">
        <v>783</v>
      </c>
      <c r="G24" s="221" t="s">
        <v>439</v>
      </c>
      <c r="H24" s="221" t="s">
        <v>347</v>
      </c>
      <c r="I24" s="79" t="s">
        <v>347</v>
      </c>
      <c r="J24" s="79" t="s">
        <v>352</v>
      </c>
      <c r="K24" s="79" t="s">
        <v>347</v>
      </c>
      <c r="L24" s="79" t="s">
        <v>347</v>
      </c>
      <c r="M24" s="79" t="s">
        <v>347</v>
      </c>
      <c r="N24" s="79" t="s">
        <v>347</v>
      </c>
      <c r="O24" s="79" t="s">
        <v>441</v>
      </c>
      <c r="P24" s="79" t="s">
        <v>437</v>
      </c>
      <c r="Q24" s="79"/>
      <c r="R24" s="79"/>
      <c r="S24" s="79"/>
      <c r="T24" s="79"/>
      <c r="U24" s="35" t="str">
        <f>IF(OR(SUMPRODUCT(--(U21:U23=""),--(V21:V23=""))&gt;0,COUNTIF(V21:V23,"M")&gt;0,COUNTIF(V21:V23,"X")=3),"",SUM(U21:U23))</f>
        <v/>
      </c>
      <c r="V24" s="1" t="str">
        <f>IF(AND(COUNTIF(V21:V23,"X")=3,SUM(U21:U23)=0,ISNUMBER(U24)),"",IF(COUNTIF(V21:V23,"M")&gt;0,"M",IF(AND(COUNTIF(V21:V23,V23)=3,OR(V23="X",V23="W",V23="Z")),UPPER(V23),"")))</f>
        <v/>
      </c>
      <c r="W24" s="2"/>
      <c r="X24" s="35" t="str">
        <f>IF(OR(SUMPRODUCT(--(X21:X23=""),--(Y21:Y23=""))&gt;0,COUNTIF(Y21:Y23,"M")&gt;0,COUNTIF(Y21:Y23,"X")=3),"",SUM(X21:X23))</f>
        <v/>
      </c>
      <c r="Y24" s="1" t="str">
        <f>IF(AND(COUNTIF(Y21:Y23,"X")=3,SUM(X21:X23)=0,ISNUMBER(X24)),"",IF(COUNTIF(Y21:Y23,"M")&gt;0,"M",IF(AND(COUNTIF(Y21:Y23,Y23)=3,OR(Y23="X",Y23="W",Y23="Z")),UPPER(Y23),"")))</f>
        <v/>
      </c>
      <c r="Z24" s="2"/>
      <c r="AA24" s="210"/>
    </row>
    <row r="25" spans="1:27" s="211" customFormat="1" ht="21" customHeight="1">
      <c r="A25" s="210"/>
      <c r="B25" s="210"/>
      <c r="C25" s="222"/>
      <c r="D25" s="451"/>
      <c r="E25" s="368" t="s">
        <v>776</v>
      </c>
      <c r="F25" s="369"/>
      <c r="G25" s="221" t="s">
        <v>439</v>
      </c>
      <c r="H25" s="221" t="s">
        <v>347</v>
      </c>
      <c r="I25" s="79" t="s">
        <v>347</v>
      </c>
      <c r="J25" s="79" t="s">
        <v>3</v>
      </c>
      <c r="K25" s="79" t="s">
        <v>347</v>
      </c>
      <c r="L25" s="79" t="s">
        <v>347</v>
      </c>
      <c r="M25" s="79" t="s">
        <v>347</v>
      </c>
      <c r="N25" s="79" t="s">
        <v>347</v>
      </c>
      <c r="O25" s="79" t="s">
        <v>441</v>
      </c>
      <c r="P25" s="79" t="s">
        <v>437</v>
      </c>
      <c r="Q25" s="79"/>
      <c r="R25" s="79"/>
      <c r="S25" s="79"/>
      <c r="T25" s="79"/>
      <c r="U25" s="36"/>
      <c r="V25" s="50"/>
      <c r="W25" s="51"/>
      <c r="X25" s="36"/>
      <c r="Y25" s="50"/>
      <c r="Z25" s="51"/>
      <c r="AA25" s="210"/>
    </row>
    <row r="26" spans="1:27" s="211" customFormat="1" ht="21" customHeight="1">
      <c r="A26" s="210"/>
      <c r="B26" s="210"/>
      <c r="C26" s="222"/>
      <c r="D26" s="452"/>
      <c r="E26" s="459" t="s">
        <v>777</v>
      </c>
      <c r="F26" s="460"/>
      <c r="G26" s="221" t="s">
        <v>439</v>
      </c>
      <c r="H26" s="221" t="s">
        <v>347</v>
      </c>
      <c r="I26" s="79" t="s">
        <v>347</v>
      </c>
      <c r="J26" s="79" t="s">
        <v>347</v>
      </c>
      <c r="K26" s="79" t="s">
        <v>347</v>
      </c>
      <c r="L26" s="79" t="s">
        <v>347</v>
      </c>
      <c r="M26" s="79" t="s">
        <v>347</v>
      </c>
      <c r="N26" s="79" t="s">
        <v>347</v>
      </c>
      <c r="O26" s="79" t="s">
        <v>441</v>
      </c>
      <c r="P26" s="79" t="s">
        <v>437</v>
      </c>
      <c r="Q26" s="79"/>
      <c r="R26" s="79"/>
      <c r="S26" s="79"/>
      <c r="T26" s="79"/>
      <c r="U26" s="35" t="str">
        <f>IF(OR(AND(U20="",V20=""),AND(U24="",V24=""),AND(U25="",V25=""),AND(V20=V24,V20=V25,V20="X"),OR(V20="M",V24="M",V25="M")),"",SUM(U20,U24,U25))</f>
        <v/>
      </c>
      <c r="V26" s="1" t="str">
        <f>IF(AND(AND(V20="X",V24="X",V25="X"),SUM(U20,U24,U25)=0,ISNUMBER(U26)),"",IF(OR(V20="M",V24="M",V25="M"),"M",IF(AND(V20=V24,V20=V25,OR(V20="X",V20="W",V20="Z")),UPPER(V20),"")))</f>
        <v/>
      </c>
      <c r="W26" s="2"/>
      <c r="X26" s="35" t="str">
        <f>IF(OR(AND(X20="",Y20=""),AND(X24="",Y24=""),AND(X25="",Y25=""),AND(Y20=Y24,Y20=Y25,Y20="X"),OR(Y20="M",Y24="M",Y25="M")),"",SUM(X20,X24,X25))</f>
        <v/>
      </c>
      <c r="Y26" s="1" t="str">
        <f>IF(AND(AND(Y20="X",Y24="X",Y25="X"),SUM(X20,X24,X25)=0,ISNUMBER(X26)),"",IF(OR(Y20="M",Y24="M",Y25="M"),"M",IF(AND(Y20=Y24,Y20=Y25,OR(Y20="X",Y20="W",Y20="Z")),UPPER(Y20),"")))</f>
        <v/>
      </c>
      <c r="Z26" s="2"/>
      <c r="AA26" s="210"/>
    </row>
    <row r="27" spans="1:27" s="112" customFormat="1" ht="7.5" customHeight="1">
      <c r="A27" s="113"/>
      <c r="B27" s="113"/>
      <c r="C27" s="113"/>
      <c r="D27" s="223"/>
      <c r="E27" s="223"/>
      <c r="F27" s="223"/>
      <c r="G27" s="224"/>
      <c r="H27" s="224"/>
      <c r="I27" s="80"/>
      <c r="J27" s="80"/>
      <c r="K27" s="80"/>
      <c r="L27" s="80"/>
      <c r="M27" s="80"/>
      <c r="N27" s="80"/>
      <c r="O27" s="80"/>
      <c r="P27" s="80"/>
      <c r="Q27" s="80"/>
      <c r="R27" s="80"/>
      <c r="S27" s="80"/>
      <c r="T27" s="80"/>
      <c r="U27" s="223"/>
      <c r="V27" s="223"/>
      <c r="W27" s="223"/>
      <c r="X27" s="223"/>
      <c r="Y27" s="223"/>
      <c r="Z27" s="223"/>
      <c r="AA27" s="113"/>
    </row>
    <row r="28" spans="1:27" s="228" customFormat="1" ht="21" customHeight="1">
      <c r="A28" s="210"/>
      <c r="B28" s="210"/>
      <c r="C28" s="203"/>
      <c r="D28" s="450" t="s">
        <v>784</v>
      </c>
      <c r="E28" s="441" t="s">
        <v>785</v>
      </c>
      <c r="F28" s="442"/>
      <c r="G28" s="221" t="s">
        <v>439</v>
      </c>
      <c r="H28" s="221" t="s">
        <v>347</v>
      </c>
      <c r="I28" s="79" t="s">
        <v>347</v>
      </c>
      <c r="J28" s="79" t="s">
        <v>347</v>
      </c>
      <c r="K28" s="79" t="s">
        <v>438</v>
      </c>
      <c r="L28" s="79" t="s">
        <v>347</v>
      </c>
      <c r="M28" s="79" t="s">
        <v>347</v>
      </c>
      <c r="N28" s="79" t="s">
        <v>347</v>
      </c>
      <c r="O28" s="79" t="s">
        <v>441</v>
      </c>
      <c r="P28" s="79" t="s">
        <v>447</v>
      </c>
      <c r="Q28" s="79"/>
      <c r="R28" s="79"/>
      <c r="S28" s="79"/>
      <c r="T28" s="79"/>
      <c r="U28" s="36"/>
      <c r="V28" s="50"/>
      <c r="W28" s="51"/>
      <c r="X28" s="36"/>
      <c r="Y28" s="50"/>
      <c r="Z28" s="51"/>
      <c r="AA28" s="210"/>
    </row>
    <row r="29" spans="1:27" s="228" customFormat="1" ht="21" customHeight="1">
      <c r="A29" s="210"/>
      <c r="B29" s="210"/>
      <c r="C29" s="222"/>
      <c r="D29" s="451"/>
      <c r="E29" s="441" t="s">
        <v>786</v>
      </c>
      <c r="F29" s="442"/>
      <c r="G29" s="221" t="s">
        <v>439</v>
      </c>
      <c r="H29" s="221" t="s">
        <v>347</v>
      </c>
      <c r="I29" s="79" t="s">
        <v>347</v>
      </c>
      <c r="J29" s="79" t="s">
        <v>347</v>
      </c>
      <c r="K29" s="79" t="s">
        <v>455</v>
      </c>
      <c r="L29" s="79" t="s">
        <v>347</v>
      </c>
      <c r="M29" s="79" t="s">
        <v>347</v>
      </c>
      <c r="N29" s="79" t="s">
        <v>347</v>
      </c>
      <c r="O29" s="79" t="s">
        <v>441</v>
      </c>
      <c r="P29" s="79" t="s">
        <v>447</v>
      </c>
      <c r="Q29" s="79"/>
      <c r="R29" s="79"/>
      <c r="S29" s="79"/>
      <c r="T29" s="79"/>
      <c r="U29" s="36"/>
      <c r="V29" s="50"/>
      <c r="W29" s="51"/>
      <c r="X29" s="36"/>
      <c r="Y29" s="50"/>
      <c r="Z29" s="51"/>
      <c r="AA29" s="210"/>
    </row>
    <row r="30" spans="1:27" s="211" customFormat="1" ht="21" customHeight="1">
      <c r="A30" s="210"/>
      <c r="B30" s="210"/>
      <c r="C30" s="222"/>
      <c r="D30" s="451"/>
      <c r="E30" s="445" t="s">
        <v>776</v>
      </c>
      <c r="F30" s="446"/>
      <c r="G30" s="221" t="s">
        <v>439</v>
      </c>
      <c r="H30" s="221" t="s">
        <v>347</v>
      </c>
      <c r="I30" s="79" t="s">
        <v>347</v>
      </c>
      <c r="J30" s="79" t="s">
        <v>347</v>
      </c>
      <c r="K30" s="79" t="s">
        <v>3</v>
      </c>
      <c r="L30" s="79" t="s">
        <v>347</v>
      </c>
      <c r="M30" s="79" t="s">
        <v>347</v>
      </c>
      <c r="N30" s="79" t="s">
        <v>347</v>
      </c>
      <c r="O30" s="79" t="s">
        <v>441</v>
      </c>
      <c r="P30" s="79" t="s">
        <v>447</v>
      </c>
      <c r="Q30" s="79"/>
      <c r="R30" s="79"/>
      <c r="S30" s="79"/>
      <c r="T30" s="79"/>
      <c r="U30" s="36"/>
      <c r="V30" s="50"/>
      <c r="W30" s="51"/>
      <c r="X30" s="36"/>
      <c r="Y30" s="50"/>
      <c r="Z30" s="51"/>
      <c r="AA30" s="210"/>
    </row>
    <row r="31" spans="1:27" s="211" customFormat="1" ht="21" customHeight="1">
      <c r="A31" s="210"/>
      <c r="B31" s="210"/>
      <c r="C31" s="222"/>
      <c r="D31" s="452"/>
      <c r="E31" s="459" t="s">
        <v>777</v>
      </c>
      <c r="F31" s="460"/>
      <c r="G31" s="221" t="s">
        <v>439</v>
      </c>
      <c r="H31" s="221" t="s">
        <v>347</v>
      </c>
      <c r="I31" s="79" t="s">
        <v>347</v>
      </c>
      <c r="J31" s="79" t="s">
        <v>347</v>
      </c>
      <c r="K31" s="79" t="s">
        <v>347</v>
      </c>
      <c r="L31" s="79" t="s">
        <v>347</v>
      </c>
      <c r="M31" s="79" t="s">
        <v>347</v>
      </c>
      <c r="N31" s="79" t="s">
        <v>347</v>
      </c>
      <c r="O31" s="79" t="s">
        <v>441</v>
      </c>
      <c r="P31" s="79" t="s">
        <v>447</v>
      </c>
      <c r="Q31" s="79"/>
      <c r="R31" s="79"/>
      <c r="S31" s="79"/>
      <c r="T31" s="79"/>
      <c r="U31" s="35" t="str">
        <f>IF(OR(SUMPRODUCT(--(U28:U30=""),--(V28:V30=""))&gt;0,COUNTIF(V28:V30,"M")&gt;0,COUNTIF(V28:V30,"X")=3),"",SUM(U28:U30))</f>
        <v/>
      </c>
      <c r="V31" s="1" t="str">
        <f>IF(AND(COUNTIF(V28:V30,"X")=3,SUM(U28:U30)=0,ISNUMBER(U31)),"",IF(COUNTIF(V28:V30,"M")&gt;0,"M",IF(AND(COUNTIF(V28:V30,V28)=3,OR(V28="X",V28="W",V28="Z")),UPPER(V28),"")))</f>
        <v/>
      </c>
      <c r="W31" s="2"/>
      <c r="X31" s="35" t="str">
        <f>IF(OR(SUMPRODUCT(--(X28:X30=""),--(Y28:Y30=""))&gt;0,COUNTIF(Y28:Y30,"M")&gt;0,COUNTIF(Y28:Y30,"X")=3),"",SUM(X28:X30))</f>
        <v/>
      </c>
      <c r="Y31" s="1" t="str">
        <f>IF(AND(COUNTIF(Y28:Y30,"X")=3,SUM(X28:X30)=0,ISNUMBER(X31)),"",IF(COUNTIF(Y28:Y30,"M")&gt;0,"M",IF(AND(COUNTIF(Y28:Y30,Y28)=3,OR(Y28="X",Y28="W",Y28="Z")),UPPER(Y28),"")))</f>
        <v/>
      </c>
      <c r="Z31" s="2"/>
      <c r="AA31" s="210"/>
    </row>
    <row r="32" spans="1:27" s="227" customFormat="1" ht="21" customHeight="1">
      <c r="A32" s="113"/>
      <c r="B32" s="113"/>
      <c r="C32" s="113"/>
      <c r="D32" s="231"/>
      <c r="E32" s="223"/>
      <c r="F32" s="223"/>
      <c r="G32" s="226"/>
      <c r="H32" s="226"/>
      <c r="I32" s="226"/>
      <c r="J32" s="226"/>
      <c r="K32" s="226"/>
      <c r="L32" s="226"/>
      <c r="M32" s="226"/>
      <c r="N32" s="226"/>
      <c r="O32" s="226"/>
      <c r="P32" s="226"/>
      <c r="Q32" s="226"/>
      <c r="R32" s="226"/>
      <c r="S32" s="226"/>
      <c r="T32" s="226"/>
      <c r="U32" s="229"/>
      <c r="V32" s="225"/>
      <c r="W32" s="226"/>
      <c r="X32" s="229"/>
      <c r="Y32" s="225"/>
      <c r="Z32" s="226"/>
      <c r="AA32" s="113"/>
    </row>
    <row r="33" spans="4:26" s="227" customFormat="1" ht="15" hidden="1" customHeight="1">
      <c r="D33" s="232"/>
    </row>
    <row r="34" spans="4:26" s="227" customFormat="1" ht="15" hidden="1" customHeight="1">
      <c r="D34" s="232"/>
    </row>
    <row r="35" spans="4:26" s="227" customFormat="1" ht="15" hidden="1" customHeight="1">
      <c r="D35" s="232"/>
    </row>
    <row r="36" spans="4:26" s="227" customFormat="1" ht="15" hidden="1" customHeight="1">
      <c r="D36" s="232"/>
    </row>
    <row r="37" spans="4:26" s="227" customFormat="1" ht="15" hidden="1" customHeight="1">
      <c r="D37" s="232"/>
    </row>
    <row r="38" spans="4:26" s="227" customFormat="1" ht="15" hidden="1" customHeight="1">
      <c r="D38" s="233"/>
      <c r="E38" s="234"/>
      <c r="F38" s="234"/>
      <c r="G38" s="235"/>
      <c r="H38" s="235"/>
      <c r="I38" s="235"/>
      <c r="J38" s="235"/>
      <c r="K38" s="235"/>
      <c r="L38" s="235"/>
      <c r="M38" s="235"/>
      <c r="N38" s="235"/>
      <c r="O38" s="235"/>
      <c r="P38" s="235"/>
      <c r="Q38" s="235"/>
      <c r="R38" s="235"/>
      <c r="S38" s="235"/>
      <c r="T38" s="235"/>
      <c r="U38" s="236">
        <f>SUMPRODUCT(--(U9:U31=0),--(U9:U31&lt;&gt;""),--(V9:V31="Z"))+SUMPRODUCT(--(U9:U31=0),--(U9:U31&lt;&gt;""),--(V9:V31=""))+SUMPRODUCT(--(U9:U31&gt;0),--(V9:V31="W"))+SUMPRODUCT(--(U9:U31&gt;0), --(U9:U31&lt;&gt;""),--(V9:V31=""))+SUMPRODUCT(--(U9:U31=""),--(V9:V31="Z"))</f>
        <v>0</v>
      </c>
      <c r="V38" s="237"/>
      <c r="W38" s="238"/>
      <c r="X38" s="236">
        <f>SUMPRODUCT(--(X9:X31=0),--(X9:X31&lt;&gt;""),--(Y9:Y31="Z"))+SUMPRODUCT(--(X9:X31=0),--(X9:X31&lt;&gt;""),--(Y9:Y31=""))+SUMPRODUCT(--(X9:X31&gt;0),--(Y9:Y31="W"))+SUMPRODUCT(--(X9:X31&gt;0), --(X9:X31&lt;&gt;""),--(Y9:Y31=""))+SUMPRODUCT(--(X9:X31=""),--(Y9:Y31="Z"))</f>
        <v>0</v>
      </c>
      <c r="Y38" s="237"/>
      <c r="Z38" s="238"/>
    </row>
    <row r="39" spans="4:26" s="227" customFormat="1" ht="15" hidden="1" customHeight="1">
      <c r="D39" s="233"/>
      <c r="E39" s="234"/>
      <c r="F39" s="234"/>
      <c r="G39" s="235"/>
      <c r="H39" s="235"/>
      <c r="I39" s="235"/>
      <c r="J39" s="235"/>
      <c r="P39" s="235"/>
      <c r="Q39" s="235"/>
      <c r="R39" s="235"/>
      <c r="S39" s="235"/>
      <c r="T39" s="235"/>
      <c r="V39" s="239"/>
      <c r="W39" s="240"/>
      <c r="X39" s="241"/>
      <c r="Y39" s="239"/>
      <c r="Z39" s="240"/>
    </row>
    <row r="40" spans="4:26" s="227" customFormat="1" ht="15" hidden="1" customHeight="1">
      <c r="D40" s="233"/>
      <c r="E40" s="234"/>
      <c r="F40" s="234"/>
      <c r="G40" s="235"/>
      <c r="H40" s="235"/>
      <c r="I40" s="235"/>
      <c r="J40" s="235"/>
      <c r="P40" s="235"/>
      <c r="Q40" s="235"/>
      <c r="R40" s="235"/>
      <c r="S40" s="235"/>
      <c r="T40" s="235"/>
      <c r="U40" s="241"/>
      <c r="V40" s="239"/>
      <c r="W40" s="240"/>
      <c r="X40" s="241"/>
      <c r="Y40" s="239"/>
      <c r="Z40" s="240"/>
    </row>
    <row r="41" spans="4:26" s="227" customFormat="1" ht="14.25" hidden="1" customHeight="1">
      <c r="D41" s="233"/>
      <c r="E41" s="234"/>
      <c r="F41" s="234"/>
      <c r="G41" s="235"/>
      <c r="H41" s="235"/>
      <c r="I41" s="235"/>
      <c r="J41" s="235"/>
      <c r="P41" s="235"/>
      <c r="Q41" s="235"/>
      <c r="R41" s="235"/>
      <c r="S41" s="235"/>
      <c r="T41" s="235"/>
      <c r="U41" s="241"/>
      <c r="V41" s="239"/>
      <c r="W41" s="240"/>
      <c r="X41" s="241"/>
      <c r="Y41" s="239"/>
      <c r="Z41" s="240"/>
    </row>
    <row r="42" spans="4:26" s="227" customFormat="1" ht="14.25" hidden="1" customHeight="1">
      <c r="D42" s="233"/>
      <c r="E42" s="234"/>
      <c r="F42" s="234"/>
      <c r="G42" s="235"/>
      <c r="H42" s="235"/>
      <c r="I42" s="235"/>
      <c r="J42" s="235"/>
      <c r="K42" s="235"/>
      <c r="L42" s="235"/>
      <c r="M42" s="235"/>
      <c r="N42" s="235"/>
      <c r="O42" s="235"/>
      <c r="P42" s="235"/>
      <c r="Q42" s="235"/>
      <c r="R42" s="235"/>
      <c r="S42" s="235"/>
      <c r="T42" s="235"/>
      <c r="U42" s="241"/>
      <c r="V42" s="239"/>
      <c r="W42" s="240"/>
      <c r="X42" s="241"/>
      <c r="Y42" s="239"/>
      <c r="Z42" s="240"/>
    </row>
    <row r="43" spans="4:26" s="227" customFormat="1" ht="15" hidden="1" customHeight="1">
      <c r="D43" s="233"/>
      <c r="E43" s="234"/>
      <c r="F43" s="234"/>
      <c r="G43" s="235"/>
      <c r="H43" s="235"/>
      <c r="I43" s="235"/>
      <c r="J43" s="235"/>
      <c r="K43" s="235"/>
      <c r="L43" s="235"/>
      <c r="M43" s="235"/>
      <c r="N43" s="235"/>
      <c r="O43" s="235"/>
      <c r="P43" s="235"/>
      <c r="Q43" s="235"/>
      <c r="R43" s="235"/>
      <c r="S43" s="235"/>
      <c r="T43" s="235"/>
      <c r="U43" s="241"/>
      <c r="V43" s="239"/>
      <c r="W43" s="240"/>
      <c r="X43" s="241"/>
      <c r="Y43" s="239"/>
      <c r="Z43" s="240"/>
    </row>
    <row r="44" spans="4:26" s="227" customFormat="1" ht="15" customHeight="1">
      <c r="D44" s="233"/>
      <c r="E44" s="234"/>
      <c r="F44" s="234"/>
      <c r="G44" s="240"/>
      <c r="H44" s="240"/>
      <c r="I44" s="240"/>
      <c r="J44" s="240"/>
      <c r="K44" s="240"/>
      <c r="L44" s="240"/>
      <c r="M44" s="240"/>
      <c r="N44" s="240"/>
      <c r="O44" s="240"/>
      <c r="P44" s="240"/>
      <c r="Q44" s="240"/>
      <c r="R44" s="240"/>
      <c r="S44" s="240"/>
      <c r="T44" s="240"/>
      <c r="U44" s="241"/>
      <c r="V44" s="239"/>
      <c r="W44" s="240"/>
      <c r="X44" s="241"/>
      <c r="Y44" s="239"/>
      <c r="Z44" s="240"/>
    </row>
    <row r="45" spans="4:26" s="227" customFormat="1" ht="15" customHeight="1">
      <c r="D45" s="233"/>
      <c r="E45" s="234"/>
      <c r="F45" s="234"/>
      <c r="G45" s="235"/>
      <c r="H45" s="235"/>
      <c r="I45" s="235"/>
      <c r="J45" s="235"/>
      <c r="K45" s="235"/>
      <c r="L45" s="235"/>
      <c r="M45" s="235"/>
      <c r="N45" s="235"/>
      <c r="O45" s="235"/>
      <c r="P45" s="235"/>
      <c r="Q45" s="235"/>
      <c r="R45" s="235"/>
      <c r="S45" s="235"/>
      <c r="T45" s="235"/>
      <c r="U45" s="241"/>
      <c r="V45" s="239"/>
      <c r="W45" s="240"/>
      <c r="X45" s="241"/>
      <c r="Y45" s="239"/>
      <c r="Z45" s="240"/>
    </row>
    <row r="46" spans="4:26" s="227" customFormat="1" ht="15" customHeight="1">
      <c r="D46" s="233"/>
      <c r="E46" s="234"/>
      <c r="F46" s="234"/>
      <c r="G46" s="235"/>
      <c r="H46" s="235"/>
      <c r="I46" s="235"/>
      <c r="J46" s="235"/>
      <c r="K46" s="235"/>
      <c r="L46" s="235"/>
      <c r="M46" s="235"/>
      <c r="N46" s="235"/>
      <c r="O46" s="235"/>
      <c r="P46" s="235"/>
      <c r="Q46" s="235"/>
      <c r="R46" s="235"/>
      <c r="S46" s="235"/>
      <c r="T46" s="235"/>
      <c r="U46" s="241"/>
      <c r="V46" s="239"/>
      <c r="W46" s="240"/>
      <c r="X46" s="241"/>
      <c r="Y46" s="239"/>
      <c r="Z46" s="240"/>
    </row>
    <row r="47" spans="4:26" s="227" customFormat="1" ht="15" customHeight="1">
      <c r="D47" s="233"/>
      <c r="E47" s="234"/>
      <c r="F47" s="234"/>
      <c r="G47" s="235"/>
      <c r="H47" s="235"/>
      <c r="I47" s="235"/>
      <c r="J47" s="235"/>
      <c r="K47" s="235"/>
      <c r="L47" s="235"/>
      <c r="M47" s="235"/>
      <c r="N47" s="235"/>
      <c r="O47" s="235"/>
      <c r="P47" s="235"/>
      <c r="Q47" s="235"/>
      <c r="R47" s="235"/>
      <c r="S47" s="235"/>
      <c r="T47" s="235"/>
      <c r="U47" s="241"/>
      <c r="V47" s="239"/>
      <c r="W47" s="240"/>
      <c r="X47" s="241"/>
      <c r="Y47" s="239"/>
      <c r="Z47" s="240"/>
    </row>
    <row r="48" spans="4:26" s="227" customFormat="1" ht="15" customHeight="1">
      <c r="D48" s="233"/>
      <c r="E48" s="234"/>
      <c r="F48" s="234"/>
      <c r="G48" s="235"/>
      <c r="H48" s="235"/>
      <c r="I48" s="235"/>
      <c r="J48" s="235"/>
      <c r="K48" s="235"/>
      <c r="L48" s="235"/>
      <c r="M48" s="235"/>
      <c r="N48" s="235"/>
      <c r="O48" s="235"/>
      <c r="P48" s="235"/>
      <c r="Q48" s="235"/>
      <c r="R48" s="235"/>
      <c r="S48" s="235"/>
      <c r="T48" s="235"/>
      <c r="U48" s="241"/>
      <c r="V48" s="239"/>
      <c r="W48" s="240"/>
      <c r="X48" s="241"/>
      <c r="Y48" s="239"/>
      <c r="Z48" s="240"/>
    </row>
    <row r="49" spans="4:26" s="227" customFormat="1" ht="15" customHeight="1">
      <c r="D49" s="233"/>
      <c r="E49" s="234"/>
      <c r="F49" s="234"/>
      <c r="G49" s="235"/>
      <c r="H49" s="235"/>
      <c r="I49" s="235"/>
      <c r="J49" s="235"/>
      <c r="K49" s="235"/>
      <c r="L49" s="235"/>
      <c r="M49" s="235"/>
      <c r="N49" s="235"/>
      <c r="O49" s="235"/>
      <c r="P49" s="235"/>
      <c r="Q49" s="235"/>
      <c r="R49" s="235"/>
      <c r="S49" s="235"/>
      <c r="T49" s="235"/>
      <c r="U49" s="241"/>
      <c r="V49" s="239"/>
      <c r="W49" s="240"/>
      <c r="X49" s="241"/>
      <c r="Y49" s="239"/>
      <c r="Z49" s="240"/>
    </row>
    <row r="50" spans="4:26" s="227" customFormat="1" ht="15" customHeight="1">
      <c r="D50" s="233"/>
      <c r="E50" s="234"/>
      <c r="F50" s="234"/>
      <c r="G50" s="235"/>
      <c r="H50" s="235"/>
      <c r="I50" s="235"/>
      <c r="J50" s="235"/>
      <c r="K50" s="235"/>
      <c r="L50" s="235"/>
      <c r="M50" s="235"/>
      <c r="N50" s="235"/>
      <c r="O50" s="235"/>
      <c r="P50" s="235"/>
      <c r="Q50" s="235"/>
      <c r="R50" s="235"/>
      <c r="S50" s="235"/>
      <c r="T50" s="235"/>
      <c r="U50" s="241"/>
      <c r="V50" s="239"/>
      <c r="W50" s="240"/>
      <c r="X50" s="241"/>
      <c r="Y50" s="239"/>
      <c r="Z50" s="240"/>
    </row>
    <row r="51" spans="4:26" s="227" customFormat="1" ht="15" customHeight="1">
      <c r="D51" s="233"/>
      <c r="E51" s="234"/>
      <c r="F51" s="234"/>
      <c r="G51" s="240"/>
      <c r="H51" s="240"/>
      <c r="I51" s="240"/>
      <c r="J51" s="240"/>
      <c r="K51" s="240"/>
      <c r="L51" s="240"/>
      <c r="M51" s="240"/>
      <c r="N51" s="240"/>
      <c r="O51" s="240"/>
      <c r="P51" s="240"/>
      <c r="Q51" s="240"/>
      <c r="R51" s="240"/>
      <c r="S51" s="240"/>
      <c r="T51" s="240"/>
      <c r="U51" s="241"/>
      <c r="V51" s="239"/>
      <c r="W51" s="240"/>
      <c r="X51" s="241"/>
      <c r="Y51" s="239"/>
      <c r="Z51" s="240"/>
    </row>
    <row r="52" spans="4:26" s="227" customFormat="1" ht="15" customHeight="1">
      <c r="D52" s="233"/>
      <c r="E52" s="234"/>
      <c r="F52" s="234"/>
      <c r="G52" s="240"/>
      <c r="H52" s="240"/>
      <c r="I52" s="240"/>
      <c r="J52" s="240"/>
      <c r="K52" s="240"/>
      <c r="L52" s="240"/>
      <c r="M52" s="240"/>
      <c r="N52" s="240"/>
      <c r="O52" s="240"/>
      <c r="P52" s="240"/>
      <c r="Q52" s="240"/>
      <c r="R52" s="240"/>
      <c r="S52" s="240"/>
      <c r="T52" s="240"/>
      <c r="U52" s="241"/>
      <c r="V52" s="239"/>
      <c r="W52" s="240"/>
      <c r="X52" s="241"/>
      <c r="Y52" s="239"/>
      <c r="Z52" s="240"/>
    </row>
    <row r="53" spans="4:26" s="227" customFormat="1" ht="15" customHeight="1">
      <c r="D53" s="233"/>
      <c r="E53" s="234"/>
      <c r="F53" s="234"/>
      <c r="G53" s="240"/>
      <c r="H53" s="240"/>
      <c r="I53" s="240"/>
      <c r="J53" s="240"/>
      <c r="K53" s="240"/>
      <c r="L53" s="240"/>
      <c r="M53" s="240"/>
      <c r="N53" s="240"/>
      <c r="O53" s="240"/>
      <c r="P53" s="240"/>
      <c r="Q53" s="240"/>
      <c r="R53" s="240"/>
      <c r="S53" s="240"/>
      <c r="T53" s="240"/>
      <c r="U53" s="241"/>
      <c r="V53" s="239"/>
      <c r="W53" s="240"/>
      <c r="X53" s="241"/>
      <c r="Y53" s="239"/>
      <c r="Z53" s="240"/>
    </row>
    <row r="54" spans="4:26" s="227" customFormat="1" ht="15" customHeight="1">
      <c r="D54" s="233"/>
      <c r="E54" s="234"/>
      <c r="F54" s="234"/>
      <c r="G54" s="240"/>
      <c r="H54" s="240"/>
      <c r="I54" s="240"/>
      <c r="J54" s="240"/>
      <c r="K54" s="240"/>
      <c r="L54" s="240"/>
      <c r="M54" s="240"/>
      <c r="N54" s="240"/>
      <c r="O54" s="240"/>
      <c r="P54" s="240"/>
      <c r="Q54" s="240"/>
      <c r="R54" s="240"/>
      <c r="S54" s="240"/>
      <c r="T54" s="240"/>
      <c r="U54" s="241"/>
      <c r="V54" s="239"/>
      <c r="W54" s="240"/>
      <c r="X54" s="241"/>
      <c r="Y54" s="239"/>
      <c r="Z54" s="240"/>
    </row>
    <row r="55" spans="4:26" s="227" customFormat="1" ht="15" customHeight="1">
      <c r="D55" s="233"/>
      <c r="E55" s="234"/>
      <c r="F55" s="234"/>
      <c r="G55" s="240"/>
      <c r="H55" s="240"/>
      <c r="I55" s="240"/>
      <c r="J55" s="240"/>
      <c r="K55" s="240"/>
      <c r="L55" s="240"/>
      <c r="M55" s="240"/>
      <c r="N55" s="240"/>
      <c r="O55" s="240"/>
      <c r="P55" s="240"/>
      <c r="Q55" s="240"/>
      <c r="R55" s="240"/>
      <c r="S55" s="240"/>
      <c r="T55" s="240"/>
      <c r="U55" s="241"/>
      <c r="V55" s="239"/>
      <c r="W55" s="240"/>
      <c r="X55" s="241"/>
      <c r="Y55" s="239"/>
      <c r="Z55" s="240"/>
    </row>
    <row r="56" spans="4:26" s="227" customFormat="1" ht="15" customHeight="1">
      <c r="D56" s="233"/>
      <c r="E56" s="234"/>
      <c r="F56" s="234"/>
      <c r="G56" s="240"/>
      <c r="H56" s="240"/>
      <c r="I56" s="240"/>
      <c r="J56" s="240"/>
      <c r="K56" s="240"/>
      <c r="L56" s="240"/>
      <c r="M56" s="240"/>
      <c r="N56" s="240"/>
      <c r="O56" s="240"/>
      <c r="P56" s="240"/>
      <c r="Q56" s="240"/>
      <c r="R56" s="240"/>
      <c r="S56" s="240"/>
      <c r="T56" s="240"/>
      <c r="U56" s="241"/>
      <c r="V56" s="239"/>
      <c r="W56" s="240"/>
      <c r="X56" s="241"/>
      <c r="Y56" s="239"/>
      <c r="Z56" s="240"/>
    </row>
    <row r="57" spans="4:26" s="227" customFormat="1" ht="15" customHeight="1">
      <c r="D57" s="233"/>
      <c r="E57" s="234"/>
      <c r="F57" s="234"/>
      <c r="G57" s="240"/>
      <c r="H57" s="240"/>
      <c r="I57" s="240"/>
      <c r="J57" s="240"/>
      <c r="K57" s="240"/>
      <c r="L57" s="240"/>
      <c r="M57" s="240"/>
      <c r="N57" s="240"/>
      <c r="O57" s="240"/>
      <c r="P57" s="240"/>
      <c r="Q57" s="240"/>
      <c r="R57" s="240"/>
      <c r="S57" s="240"/>
      <c r="T57" s="240"/>
      <c r="U57" s="241"/>
      <c r="V57" s="239"/>
      <c r="W57" s="240"/>
      <c r="X57" s="241"/>
      <c r="Y57" s="239"/>
      <c r="Z57" s="240"/>
    </row>
    <row r="58" spans="4:26" s="227" customFormat="1" ht="15" customHeight="1">
      <c r="D58" s="233"/>
      <c r="E58" s="234"/>
      <c r="F58" s="234"/>
      <c r="G58" s="240"/>
      <c r="H58" s="240"/>
      <c r="I58" s="240"/>
      <c r="J58" s="240"/>
      <c r="K58" s="240"/>
      <c r="L58" s="240"/>
      <c r="M58" s="240"/>
      <c r="N58" s="240"/>
      <c r="O58" s="240"/>
      <c r="P58" s="240"/>
      <c r="Q58" s="240"/>
      <c r="R58" s="240"/>
      <c r="S58" s="240"/>
      <c r="T58" s="240"/>
      <c r="U58" s="241"/>
      <c r="V58" s="239"/>
      <c r="W58" s="240"/>
      <c r="X58" s="241"/>
      <c r="Y58" s="239"/>
      <c r="Z58" s="240"/>
    </row>
    <row r="59" spans="4:26" s="227" customFormat="1" ht="15" customHeight="1">
      <c r="D59" s="233"/>
      <c r="E59" s="234"/>
      <c r="F59" s="234"/>
      <c r="G59" s="240"/>
      <c r="H59" s="240"/>
      <c r="I59" s="240"/>
      <c r="J59" s="240"/>
      <c r="K59" s="240"/>
      <c r="L59" s="240"/>
      <c r="M59" s="240"/>
      <c r="N59" s="240"/>
      <c r="O59" s="240"/>
      <c r="P59" s="240"/>
      <c r="Q59" s="240"/>
      <c r="R59" s="240"/>
      <c r="S59" s="240"/>
      <c r="T59" s="240"/>
      <c r="U59" s="241"/>
      <c r="V59" s="239"/>
      <c r="W59" s="240"/>
      <c r="X59" s="241"/>
      <c r="Y59" s="239"/>
      <c r="Z59" s="240"/>
    </row>
    <row r="60" spans="4:26" s="227" customFormat="1" ht="15" customHeight="1">
      <c r="D60" s="233"/>
      <c r="E60" s="234"/>
      <c r="F60" s="234"/>
      <c r="G60" s="240"/>
      <c r="H60" s="240"/>
      <c r="I60" s="240"/>
      <c r="J60" s="240"/>
      <c r="K60" s="240"/>
      <c r="L60" s="240"/>
      <c r="M60" s="240"/>
      <c r="N60" s="240"/>
      <c r="O60" s="240"/>
      <c r="P60" s="240"/>
      <c r="Q60" s="240"/>
      <c r="R60" s="240"/>
      <c r="S60" s="240"/>
      <c r="T60" s="240"/>
      <c r="U60" s="241"/>
      <c r="V60" s="239"/>
      <c r="W60" s="240"/>
      <c r="X60" s="241"/>
      <c r="Y60" s="239"/>
      <c r="Z60" s="240"/>
    </row>
    <row r="61" spans="4:26" s="227" customFormat="1" ht="15" customHeight="1">
      <c r="D61" s="233"/>
      <c r="E61" s="234"/>
      <c r="F61" s="234"/>
      <c r="G61" s="240"/>
      <c r="H61" s="240"/>
      <c r="I61" s="240"/>
      <c r="J61" s="240"/>
      <c r="K61" s="240"/>
      <c r="L61" s="240"/>
      <c r="M61" s="240"/>
      <c r="N61" s="240"/>
      <c r="O61" s="240"/>
      <c r="P61" s="240"/>
      <c r="Q61" s="240"/>
      <c r="R61" s="240"/>
      <c r="S61" s="240"/>
      <c r="T61" s="240"/>
      <c r="U61" s="241"/>
      <c r="V61" s="239"/>
      <c r="W61" s="240"/>
      <c r="X61" s="241"/>
      <c r="Y61" s="239"/>
      <c r="Z61" s="240"/>
    </row>
    <row r="62" spans="4:26" s="227" customFormat="1" ht="15" customHeight="1">
      <c r="D62" s="233"/>
      <c r="E62" s="234"/>
      <c r="F62" s="234"/>
      <c r="G62" s="240"/>
      <c r="H62" s="240"/>
      <c r="I62" s="240"/>
      <c r="J62" s="240"/>
      <c r="K62" s="240"/>
      <c r="L62" s="240"/>
      <c r="M62" s="240"/>
      <c r="N62" s="240"/>
      <c r="O62" s="240"/>
      <c r="P62" s="240"/>
      <c r="Q62" s="240"/>
      <c r="R62" s="240"/>
      <c r="S62" s="240"/>
      <c r="T62" s="240"/>
      <c r="U62" s="241"/>
      <c r="V62" s="239"/>
      <c r="W62" s="240"/>
      <c r="X62" s="241"/>
      <c r="Y62" s="239"/>
      <c r="Z62" s="240"/>
    </row>
    <row r="63" spans="4:26" s="227" customFormat="1" ht="15" customHeight="1">
      <c r="D63" s="233"/>
      <c r="E63" s="234"/>
      <c r="F63" s="234"/>
      <c r="G63" s="240"/>
      <c r="H63" s="240"/>
      <c r="I63" s="240"/>
      <c r="J63" s="240"/>
      <c r="K63" s="240"/>
      <c r="L63" s="240"/>
      <c r="M63" s="240"/>
      <c r="N63" s="240"/>
      <c r="O63" s="240"/>
      <c r="P63" s="240"/>
      <c r="Q63" s="240"/>
      <c r="R63" s="240"/>
      <c r="S63" s="240"/>
      <c r="T63" s="240"/>
      <c r="U63" s="241"/>
      <c r="V63" s="239"/>
      <c r="W63" s="240"/>
      <c r="X63" s="241"/>
      <c r="Y63" s="239"/>
      <c r="Z63" s="240"/>
    </row>
    <row r="64" spans="4:26">
      <c r="G64" s="240"/>
      <c r="H64" s="240"/>
      <c r="I64" s="240"/>
      <c r="J64" s="240"/>
      <c r="K64" s="240"/>
      <c r="L64" s="240"/>
      <c r="M64" s="240"/>
      <c r="N64" s="240"/>
      <c r="O64" s="240"/>
      <c r="P64" s="240"/>
      <c r="Q64" s="240"/>
      <c r="R64" s="240"/>
      <c r="S64" s="240"/>
      <c r="T64" s="240"/>
    </row>
    <row r="65" spans="7:26">
      <c r="G65" s="240"/>
      <c r="H65" s="240"/>
      <c r="I65" s="240"/>
      <c r="J65" s="240"/>
      <c r="K65" s="240"/>
      <c r="L65" s="240"/>
      <c r="M65" s="240"/>
      <c r="N65" s="240"/>
      <c r="O65" s="240"/>
      <c r="P65" s="240"/>
      <c r="Q65" s="240"/>
      <c r="R65" s="240"/>
      <c r="S65" s="240"/>
      <c r="T65" s="240"/>
      <c r="U65" s="241"/>
    </row>
    <row r="66" spans="7:26">
      <c r="G66" s="240"/>
      <c r="H66" s="240"/>
      <c r="I66" s="240"/>
      <c r="J66" s="240"/>
      <c r="K66" s="240"/>
      <c r="L66" s="240"/>
      <c r="M66" s="240"/>
      <c r="N66" s="240"/>
      <c r="O66" s="240"/>
      <c r="P66" s="240"/>
      <c r="Q66" s="240"/>
      <c r="R66" s="240"/>
      <c r="S66" s="240"/>
      <c r="T66" s="240"/>
    </row>
    <row r="67" spans="7:26">
      <c r="G67" s="240"/>
      <c r="H67" s="240"/>
      <c r="I67" s="240"/>
      <c r="J67" s="240"/>
      <c r="K67" s="240"/>
      <c r="L67" s="240"/>
      <c r="M67" s="240"/>
      <c r="N67" s="240"/>
      <c r="O67" s="240"/>
      <c r="P67" s="240"/>
      <c r="Q67" s="240"/>
      <c r="R67" s="240"/>
      <c r="S67" s="240"/>
      <c r="T67" s="240"/>
    </row>
    <row r="68" spans="7:26">
      <c r="G68" s="240"/>
      <c r="H68" s="240"/>
      <c r="I68" s="240"/>
      <c r="J68" s="240"/>
      <c r="K68" s="240"/>
      <c r="L68" s="240"/>
      <c r="M68" s="240"/>
      <c r="N68" s="240"/>
      <c r="O68" s="240"/>
      <c r="P68" s="240"/>
      <c r="Q68" s="240"/>
      <c r="R68" s="240"/>
      <c r="S68" s="240"/>
      <c r="T68" s="240"/>
    </row>
    <row r="69" spans="7:26">
      <c r="G69" s="240"/>
      <c r="H69" s="240"/>
      <c r="I69" s="240"/>
      <c r="J69" s="240"/>
      <c r="K69" s="240"/>
      <c r="L69" s="240"/>
      <c r="M69" s="240"/>
      <c r="N69" s="240"/>
      <c r="O69" s="240"/>
      <c r="P69" s="240"/>
      <c r="Q69" s="240"/>
      <c r="R69" s="240"/>
      <c r="S69" s="240"/>
      <c r="T69" s="240"/>
      <c r="U69" s="243"/>
      <c r="V69" s="243"/>
      <c r="W69" s="243"/>
      <c r="X69" s="243"/>
      <c r="Y69" s="243"/>
      <c r="Z69" s="243"/>
    </row>
    <row r="70" spans="7:26">
      <c r="G70" s="240"/>
      <c r="H70" s="240"/>
      <c r="I70" s="240"/>
      <c r="J70" s="240"/>
      <c r="K70" s="240"/>
      <c r="L70" s="240"/>
      <c r="M70" s="240"/>
      <c r="N70" s="240"/>
      <c r="O70" s="240"/>
      <c r="P70" s="240"/>
      <c r="Q70" s="240"/>
      <c r="R70" s="240"/>
      <c r="S70" s="240"/>
      <c r="T70" s="240"/>
      <c r="U70" s="243"/>
      <c r="V70" s="243"/>
      <c r="W70" s="243"/>
      <c r="X70" s="243"/>
      <c r="Y70" s="243"/>
      <c r="Z70" s="243"/>
    </row>
    <row r="71" spans="7:26">
      <c r="G71" s="240"/>
      <c r="H71" s="240"/>
      <c r="I71" s="240"/>
      <c r="J71" s="240"/>
      <c r="K71" s="240"/>
      <c r="L71" s="240"/>
      <c r="M71" s="240"/>
      <c r="N71" s="240"/>
      <c r="O71" s="240"/>
      <c r="P71" s="240"/>
      <c r="Q71" s="240"/>
      <c r="R71" s="240"/>
      <c r="S71" s="240"/>
      <c r="T71" s="240"/>
      <c r="U71" s="243"/>
      <c r="V71" s="243"/>
      <c r="W71" s="243"/>
      <c r="X71" s="243"/>
      <c r="Y71" s="243"/>
      <c r="Z71" s="243"/>
    </row>
    <row r="72" spans="7:26">
      <c r="G72" s="240"/>
      <c r="H72" s="240"/>
      <c r="I72" s="240"/>
      <c r="J72" s="240"/>
      <c r="K72" s="240"/>
      <c r="L72" s="240"/>
      <c r="M72" s="240"/>
      <c r="N72" s="240"/>
      <c r="O72" s="240"/>
      <c r="P72" s="240"/>
      <c r="Q72" s="240"/>
      <c r="R72" s="240"/>
      <c r="S72" s="240"/>
      <c r="T72" s="240"/>
      <c r="U72" s="243"/>
      <c r="V72" s="243"/>
      <c r="W72" s="243"/>
      <c r="X72" s="243"/>
      <c r="Y72" s="243"/>
      <c r="Z72" s="243"/>
    </row>
    <row r="73" spans="7:26">
      <c r="G73" s="240"/>
      <c r="H73" s="240"/>
      <c r="I73" s="240"/>
      <c r="J73" s="240"/>
      <c r="K73" s="240"/>
      <c r="L73" s="240"/>
      <c r="M73" s="240"/>
      <c r="N73" s="240"/>
      <c r="O73" s="240"/>
      <c r="P73" s="240"/>
      <c r="Q73" s="240"/>
      <c r="R73" s="240"/>
      <c r="S73" s="240"/>
      <c r="T73" s="240"/>
      <c r="U73" s="243"/>
      <c r="V73" s="243"/>
      <c r="W73" s="243"/>
      <c r="X73" s="243"/>
      <c r="Y73" s="243"/>
      <c r="Z73" s="243"/>
    </row>
    <row r="74" spans="7:26">
      <c r="G74" s="240"/>
      <c r="H74" s="240"/>
      <c r="I74" s="240"/>
      <c r="J74" s="240"/>
      <c r="K74" s="240"/>
      <c r="L74" s="240"/>
      <c r="M74" s="240"/>
      <c r="N74" s="240"/>
      <c r="O74" s="240"/>
      <c r="P74" s="240"/>
      <c r="Q74" s="240"/>
      <c r="R74" s="240"/>
      <c r="S74" s="240"/>
      <c r="T74" s="240"/>
      <c r="U74" s="243"/>
      <c r="V74" s="243"/>
      <c r="W74" s="243"/>
      <c r="X74" s="243"/>
      <c r="Y74" s="243"/>
      <c r="Z74" s="243"/>
    </row>
    <row r="75" spans="7:26">
      <c r="G75" s="240"/>
      <c r="H75" s="240"/>
      <c r="I75" s="240"/>
      <c r="J75" s="240"/>
      <c r="K75" s="240"/>
      <c r="L75" s="240"/>
      <c r="M75" s="240"/>
      <c r="N75" s="240"/>
      <c r="O75" s="240"/>
      <c r="P75" s="240"/>
      <c r="Q75" s="240"/>
      <c r="R75" s="240"/>
      <c r="S75" s="240"/>
      <c r="T75" s="240"/>
      <c r="U75" s="243"/>
      <c r="V75" s="243"/>
      <c r="W75" s="243"/>
      <c r="X75" s="243"/>
      <c r="Y75" s="243"/>
      <c r="Z75" s="243"/>
    </row>
    <row r="76" spans="7:26">
      <c r="G76" s="240"/>
      <c r="H76" s="240"/>
      <c r="I76" s="240"/>
      <c r="J76" s="240"/>
      <c r="K76" s="240"/>
      <c r="L76" s="240"/>
      <c r="M76" s="240"/>
      <c r="N76" s="240"/>
      <c r="O76" s="240"/>
      <c r="P76" s="240"/>
      <c r="Q76" s="240"/>
      <c r="R76" s="240"/>
      <c r="S76" s="240"/>
      <c r="T76" s="240"/>
      <c r="U76" s="243"/>
      <c r="V76" s="243"/>
      <c r="W76" s="243"/>
      <c r="X76" s="243"/>
      <c r="Y76" s="243"/>
      <c r="Z76" s="243"/>
    </row>
    <row r="77" spans="7:26">
      <c r="G77" s="240"/>
      <c r="H77" s="240"/>
      <c r="I77" s="240"/>
      <c r="J77" s="240"/>
      <c r="K77" s="240"/>
      <c r="L77" s="240"/>
      <c r="M77" s="240"/>
      <c r="N77" s="240"/>
      <c r="O77" s="240"/>
      <c r="P77" s="240"/>
      <c r="Q77" s="240"/>
      <c r="R77" s="240"/>
      <c r="S77" s="240"/>
      <c r="T77" s="240"/>
    </row>
    <row r="78" spans="7:26">
      <c r="G78" s="240"/>
      <c r="H78" s="240"/>
      <c r="I78" s="240"/>
      <c r="J78" s="240"/>
      <c r="K78" s="240"/>
      <c r="L78" s="240"/>
      <c r="M78" s="240"/>
      <c r="N78" s="240"/>
      <c r="O78" s="240"/>
      <c r="P78" s="240"/>
      <c r="Q78" s="240"/>
      <c r="R78" s="240"/>
      <c r="S78" s="240"/>
      <c r="T78" s="240"/>
    </row>
    <row r="79" spans="7:26">
      <c r="G79" s="240"/>
      <c r="H79" s="240"/>
      <c r="I79" s="240"/>
      <c r="J79" s="240"/>
      <c r="K79" s="240"/>
      <c r="L79" s="240"/>
      <c r="M79" s="240"/>
      <c r="N79" s="240"/>
      <c r="O79" s="240"/>
      <c r="P79" s="240"/>
      <c r="Q79" s="240"/>
      <c r="R79" s="240"/>
      <c r="S79" s="240"/>
      <c r="T79" s="240"/>
    </row>
    <row r="85" spans="1:20" s="244" customFormat="1">
      <c r="A85" s="243"/>
      <c r="B85" s="243"/>
      <c r="C85" s="243"/>
      <c r="D85" s="242"/>
      <c r="E85" s="243"/>
      <c r="F85" s="243"/>
      <c r="G85" s="245"/>
      <c r="H85" s="245"/>
      <c r="I85" s="245"/>
      <c r="J85" s="245"/>
      <c r="K85" s="245"/>
      <c r="L85" s="245"/>
      <c r="M85" s="245"/>
      <c r="N85" s="245"/>
      <c r="O85" s="245"/>
      <c r="P85" s="245"/>
      <c r="Q85" s="245"/>
      <c r="R85" s="245"/>
      <c r="S85" s="245"/>
      <c r="T85" s="245"/>
    </row>
    <row r="86" spans="1:20" s="244" customFormat="1">
      <c r="A86" s="243"/>
      <c r="B86" s="243"/>
      <c r="C86" s="243"/>
      <c r="D86" s="242"/>
      <c r="E86" s="243"/>
      <c r="F86" s="243"/>
      <c r="G86" s="245"/>
      <c r="H86" s="245"/>
      <c r="I86" s="245"/>
      <c r="J86" s="245"/>
      <c r="K86" s="245"/>
      <c r="L86" s="245"/>
      <c r="M86" s="245"/>
      <c r="N86" s="245"/>
      <c r="O86" s="245"/>
      <c r="P86" s="245"/>
      <c r="Q86" s="245"/>
      <c r="R86" s="245"/>
      <c r="S86" s="245"/>
      <c r="T86" s="245"/>
    </row>
    <row r="87" spans="1:20" s="244" customFormat="1">
      <c r="A87" s="243"/>
      <c r="B87" s="243"/>
      <c r="C87" s="243"/>
      <c r="D87" s="242"/>
      <c r="E87" s="243"/>
      <c r="F87" s="243"/>
      <c r="G87" s="245"/>
      <c r="H87" s="245"/>
      <c r="I87" s="245"/>
      <c r="J87" s="245"/>
      <c r="K87" s="245"/>
      <c r="L87" s="245"/>
      <c r="M87" s="245"/>
      <c r="N87" s="245"/>
      <c r="O87" s="245"/>
      <c r="P87" s="245"/>
      <c r="Q87" s="245"/>
      <c r="R87" s="245"/>
      <c r="S87" s="245"/>
      <c r="T87" s="245"/>
    </row>
    <row r="88" spans="1:20" s="244" customFormat="1">
      <c r="A88" s="243"/>
      <c r="B88" s="243"/>
      <c r="C88" s="243"/>
      <c r="D88" s="242"/>
      <c r="E88" s="243"/>
      <c r="F88" s="243"/>
      <c r="G88" s="245"/>
      <c r="H88" s="245"/>
      <c r="I88" s="245"/>
      <c r="J88" s="245"/>
      <c r="K88" s="245"/>
      <c r="L88" s="245"/>
      <c r="M88" s="245"/>
      <c r="N88" s="245"/>
      <c r="O88" s="245"/>
      <c r="P88" s="245"/>
      <c r="Q88" s="245"/>
      <c r="R88" s="245"/>
      <c r="S88" s="245"/>
      <c r="T88" s="245"/>
    </row>
    <row r="89" spans="1:20" s="244" customFormat="1">
      <c r="A89" s="243"/>
      <c r="B89" s="243"/>
      <c r="C89" s="243"/>
      <c r="D89" s="242"/>
      <c r="E89" s="243"/>
      <c r="F89" s="243"/>
      <c r="G89" s="245"/>
      <c r="H89" s="245"/>
      <c r="I89" s="245"/>
      <c r="J89" s="245"/>
      <c r="K89" s="245"/>
      <c r="L89" s="245"/>
      <c r="M89" s="245"/>
      <c r="N89" s="245"/>
      <c r="O89" s="245"/>
      <c r="P89" s="245"/>
      <c r="Q89" s="245"/>
      <c r="R89" s="245"/>
      <c r="S89" s="245"/>
      <c r="T89" s="245"/>
    </row>
    <row r="90" spans="1:20" s="244" customFormat="1">
      <c r="A90" s="243"/>
      <c r="B90" s="243"/>
      <c r="C90" s="243"/>
      <c r="D90" s="242"/>
      <c r="E90" s="243"/>
      <c r="F90" s="243"/>
      <c r="G90" s="245"/>
      <c r="H90" s="245"/>
      <c r="I90" s="245"/>
      <c r="J90" s="245"/>
      <c r="K90" s="245"/>
      <c r="L90" s="245"/>
      <c r="M90" s="245"/>
      <c r="N90" s="245"/>
      <c r="O90" s="245"/>
      <c r="P90" s="245"/>
      <c r="Q90" s="245"/>
      <c r="R90" s="245"/>
      <c r="S90" s="245"/>
      <c r="T90" s="245"/>
    </row>
    <row r="91" spans="1:20" s="244" customFormat="1">
      <c r="A91" s="243"/>
      <c r="B91" s="243"/>
      <c r="C91" s="243"/>
      <c r="D91" s="242"/>
      <c r="E91" s="243"/>
      <c r="F91" s="243"/>
      <c r="G91" s="245"/>
      <c r="H91" s="245"/>
      <c r="I91" s="245"/>
      <c r="J91" s="245"/>
      <c r="K91" s="245"/>
      <c r="L91" s="245"/>
      <c r="M91" s="245"/>
      <c r="N91" s="245"/>
      <c r="O91" s="245"/>
      <c r="P91" s="245"/>
      <c r="Q91" s="245"/>
      <c r="R91" s="245"/>
      <c r="S91" s="245"/>
      <c r="T91" s="245"/>
    </row>
    <row r="92" spans="1:20" s="244" customFormat="1">
      <c r="A92" s="243"/>
      <c r="B92" s="243"/>
      <c r="C92" s="243"/>
      <c r="D92" s="242"/>
      <c r="E92" s="243"/>
      <c r="F92" s="243"/>
      <c r="G92" s="245"/>
      <c r="H92" s="245"/>
      <c r="I92" s="245"/>
      <c r="J92" s="245"/>
      <c r="K92" s="245"/>
      <c r="L92" s="245"/>
      <c r="M92" s="245"/>
      <c r="N92" s="245"/>
      <c r="O92" s="245"/>
      <c r="P92" s="245"/>
      <c r="Q92" s="245"/>
      <c r="R92" s="245"/>
      <c r="S92" s="245"/>
      <c r="T92" s="245"/>
    </row>
  </sheetData>
  <sheetProtection algorithmName="SHA-512" hashValue="0uol1+SXdWse3J5HweD6AXRPfHZ/6grtYLJZ4rOhY33z/l30s8dQ4WZ830Xfr3UZ2hkvcyYCYIui3ocxP0zgNQ==" saltValue="0cfa43Wb6HJJhIjJYDvsZw==" spinCount="100000" sheet="1" formatCells="0" formatColumns="0" formatRows="0" insertColumns="0" insertRows="0" insertHyperlinks="0" deleteColumns="0" deleteRows="0" sort="0" autoFilter="0" pivotTables="0"/>
  <mergeCells count="28">
    <mergeCell ref="E29:F29"/>
    <mergeCell ref="D9:D13"/>
    <mergeCell ref="D4:F5"/>
    <mergeCell ref="D15:D18"/>
    <mergeCell ref="D20:D26"/>
    <mergeCell ref="D28:D31"/>
    <mergeCell ref="E15:F15"/>
    <mergeCell ref="E16:F16"/>
    <mergeCell ref="E20:F20"/>
    <mergeCell ref="E13:F13"/>
    <mergeCell ref="E18:F18"/>
    <mergeCell ref="E26:F26"/>
    <mergeCell ref="E31:F31"/>
    <mergeCell ref="E30:F30"/>
    <mergeCell ref="D2:Z2"/>
    <mergeCell ref="U4:Z4"/>
    <mergeCell ref="U5:W5"/>
    <mergeCell ref="X5:Z5"/>
    <mergeCell ref="E28:F28"/>
    <mergeCell ref="U7:W7"/>
    <mergeCell ref="X7:Z7"/>
    <mergeCell ref="U8:W8"/>
    <mergeCell ref="X8:Z8"/>
    <mergeCell ref="E9:F9"/>
    <mergeCell ref="E10:F10"/>
    <mergeCell ref="E11:F11"/>
    <mergeCell ref="E12:F12"/>
    <mergeCell ref="E21:E24"/>
  </mergeCells>
  <conditionalFormatting sqref="U9:U13 U15:U18 U20:U26 U28:U31 X9:X13 X15:X18 X20:X26 X28:X31">
    <cfRule type="expression" dxfId="795" priority="3">
      <formula xml:space="preserve"> OR(AND(U9=0,U9&lt;&gt;"",V9&lt;&gt;"Z",V9&lt;&gt;""),AND(U9&gt;0,U9&lt;&gt;"",V9&lt;&gt;"W",V9&lt;&gt;""),AND(U9="", V9="W"))</formula>
    </cfRule>
  </conditionalFormatting>
  <conditionalFormatting sqref="V9:V13 V15:V18 V20:V26 V28:V31 Y9:Y13 Y15:Y18 Y20:Y26 Y28:Y31">
    <cfRule type="expression" dxfId="794" priority="2">
      <formula xml:space="preserve"> OR(AND(U9=0,U9&lt;&gt;"",V9&lt;&gt;"Z",V9&lt;&gt;""),AND(U9&gt;0,U9&lt;&gt;"",V9&lt;&gt;"W",V9&lt;&gt;""),AND(U9="", V9="W"))</formula>
    </cfRule>
  </conditionalFormatting>
  <conditionalFormatting sqref="W9:W13 W15:W18 W20:W26 W28:W31 Z9:Z13 Z15:Z18 Z20:Z26 Z28:Z31">
    <cfRule type="expression" dxfId="793" priority="1">
      <formula xml:space="preserve"> AND(OR(V9="X",V9="W"),W9="")</formula>
    </cfRule>
  </conditionalFormatting>
  <conditionalFormatting sqref="U13 X13">
    <cfRule type="expression" dxfId="792" priority="4">
      <formula>OR(COUNTIF(V9:V12,"M")=4,COUNTIF(V9:V12,"X")=4)</formula>
    </cfRule>
    <cfRule type="expression" dxfId="791" priority="5">
      <formula>IF(OR(SUMPRODUCT(--(U9:U12=""),--(V9:V12=""))&gt;0,COUNTIF(V9:V12,"M")&gt;0,COUNTIF(V9:V12,"X")=4),"",SUM(U9:U12)) &lt;&gt; U13</formula>
    </cfRule>
  </conditionalFormatting>
  <conditionalFormatting sqref="V13 Y13">
    <cfRule type="expression" dxfId="790" priority="6">
      <formula>OR(COUNTIF(V9:V12,"M")=4,COUNTIF(V9:V12,"X")=4)</formula>
    </cfRule>
    <cfRule type="expression" dxfId="789" priority="7">
      <formula>IF(AND(COUNTIF(V9:V12,"X")=4,SUM(U9:U12)=0,ISNUMBER(U13)),"",IF(COUNTIF(V9:V12,"M")&gt;0,"M",IF(AND(COUNTIF(V9:V12,V9)=4,OR(V9="X",V9="W",V9="Z")),UPPER(V9),""))) &lt;&gt; V13</formula>
    </cfRule>
  </conditionalFormatting>
  <conditionalFormatting sqref="U18 X18 U24 X24 U31 X31">
    <cfRule type="expression" dxfId="788" priority="8">
      <formula>OR(COUNTIF(V15:V17,"M")=3,COUNTIF(V15:V17,"X")=3)</formula>
    </cfRule>
    <cfRule type="expression" dxfId="787" priority="9">
      <formula>IF(OR(SUMPRODUCT(--(U15:U17=""),--(V15:V17=""))&gt;0,COUNTIF(V15:V17,"M")&gt;0,COUNTIF(V15:V17,"X")=3),"",SUM(U15:U17)) &lt;&gt; U18</formula>
    </cfRule>
  </conditionalFormatting>
  <conditionalFormatting sqref="V18 Y18 V31 Y31">
    <cfRule type="expression" dxfId="786" priority="10">
      <formula>OR(COUNTIF(V15:V17,"M")=3,COUNTIF(V15:V17,"X")=3)</formula>
    </cfRule>
    <cfRule type="expression" dxfId="785" priority="11">
      <formula>IF(AND(COUNTIF(V15:V17,"X")=3,SUM(U15:U17)=0,ISNUMBER(U18)),"",IF(COUNTIF(V15:V17,"M")&gt;0,"M",IF(AND(COUNTIF(V15:V17,V15)=3,OR(V15="X",V15="W",V15="Z")),UPPER(V15),""))) &lt;&gt; V18</formula>
    </cfRule>
  </conditionalFormatting>
  <conditionalFormatting sqref="V24 Y24">
    <cfRule type="expression" dxfId="784" priority="12">
      <formula>OR(COUNTIF(V21:V23,"M")=3,COUNTIF(V21:V23,"X")=3)</formula>
    </cfRule>
  </conditionalFormatting>
  <conditionalFormatting sqref="V24 Y24">
    <cfRule type="expression" dxfId="783" priority="13">
      <formula>IF(AND(COUNTIF(V21:V23,"X")=3,SUM(U21:U23)=0,ISNUMBER(U24)),"",IF(COUNTIF(V21:V23,"M")&gt;0,"M",IF(AND(COUNTIF(V21:V23,V23)=3,OR(V23="X",V23="W",V23="Z")),UPPER(V23),""))) &lt;&gt; V24</formula>
    </cfRule>
  </conditionalFormatting>
  <conditionalFormatting sqref="U26 X26">
    <cfRule type="expression" dxfId="782" priority="14">
      <formula>OR(AND(V20=V24,V20=V25,V20="X"),AND(V20="M",V24="M",V25="M"))</formula>
    </cfRule>
  </conditionalFormatting>
  <conditionalFormatting sqref="U26 X26">
    <cfRule type="expression" dxfId="781" priority="15">
      <formula>IF(OR(AND(U20="",V20=""),AND(U24="",V24=""),AND(U25="",V25=""),AND(V20=V24,V20=V25,V20="X"),OR(V20="M",V24="M",V25="M")),"",SUM(U20,U24,U25)) &lt;&gt; U26</formula>
    </cfRule>
  </conditionalFormatting>
  <conditionalFormatting sqref="V26 Y26">
    <cfRule type="expression" dxfId="780" priority="16">
      <formula>OR(AND(V20=V24,V20=V25,V20="X"),AND(V20="M",V24="M",V25="M"))</formula>
    </cfRule>
  </conditionalFormatting>
  <conditionalFormatting sqref="V26 Y26">
    <cfRule type="expression" dxfId="779" priority="17">
      <formula>IF(AND(AND(V20="X",V24="X",V25="X"),SUM(U20,U24,U25)=0,ISNUMBER(U26)),"",IF(OR(V20="M",V24="M",V25="M"),"M",IF(AND(V20=V24,V20=V25,OR(V20="X",V20="W",V20="Z")),UPPER(V20),""))) &lt;&gt; V26</formula>
    </cfRule>
  </conditionalFormatting>
  <dataValidations xWindow="471" yWindow="699" count="17">
    <dataValidation allowBlank="1" showInputMessage="1" showErrorMessage="1" sqref="AA1:XFD1048576 A1:C1048576 D1:F3 D6:D1048576 E6:F8 G1:T1048576 U32:Z1048576 E12:F14 E17:F19 E30:F1048576 U1:Z8 F24:F27 E25:E27 U14:Z14 U19:Z19 U27:Z27"/>
    <dataValidation allowBlank="1" showInputMessage="1" showErrorMessage="1" promptTitle="Fiction" prompt="Film qui utilise une trame narrative fondée totalement ou en partie sur des événements qui ne sont pas nécessairement réels._x000a_" sqref="E9:F9"/>
    <dataValidation allowBlank="1" showInputMessage="1" showErrorMessage="1" promptTitle="Animation" prompt="Technique pour laquelle chaque plan d’un film est produit individuellement, soit par infographie, en photographiant un dessin. Voir VAL_Instructions pour plus d'informations." sqref="E10:F10"/>
    <dataValidation allowBlank="1" showInputMessage="1" showErrorMessage="1" promptTitle="Documentaire" prompt="Film qui présente généralement des événements factuels ou souhaitant informer les spectateurs d’une certaine réalité." sqref="E11:F11"/>
    <dataValidation allowBlank="1" showInputMessage="1" showErrorMessage="1" promptTitle="Production numérique de films " prompt="Film de long métrage produit à l’aide d’images numériques (avec résolution &gt; 1,3K) traitées par un logiciel pour remplacer les images générées chimiquement sur une pellicule en celluloïd. Voir VAL_Instructions pour plus d'informations._x000a_" sqref="E15:F15"/>
    <dataValidation allowBlank="1" showInputMessage="1" showErrorMessage="1" promptTitle="Production analogique de films " prompt="Film de long métrage produit à l’aide d’une pellicule en celluloïd (par exemple en format 35 mm)._x000a_" sqref="E16:F16"/>
    <dataValidation allowBlank="1" showInputMessage="1" showErrorMessage="1" promptTitle="Production nationale à 100 %" prompt="Film de long métrage produit par un ou plusieurs producteurs nationaux sans la participation financière de producteurs étrangers._x000a_" sqref="E20:F20"/>
    <dataValidation allowBlank="1" showInputMessage="1" showErrorMessage="1" promptTitle="Coproduction internationale" prompt="Film de long métrage dont le financement provient d’un ou plusieurs producteurs nationaux et un ou plusieurs producteurs étrangers. Voir VAL_Instructions pour plus d'informations._x000a_" sqref="E21:E24"/>
    <dataValidation allowBlank="1" showInputMessage="1" showErrorMessage="1" promptTitle="Coproduction maj. nationale" prompt="Film de long métrage dont la majorité du financement provient d’un ou de plusieurs producteurs nationaux._x000a_" sqref="F21"/>
    <dataValidation allowBlank="1" showInputMessage="1" showErrorMessage="1" promptTitle="Coproduction participation égale" prompt="Film de long métrage financé à parts égales entre deux producteurs ou plus nationaux et étrangers._x000a_" sqref="F22"/>
    <dataValidation allowBlank="1" showInputMessage="1" showErrorMessage="1" promptTitle="Coproduction min. nationale" prompt="Film de long métrage dont une minorité du financement provient d’un ou de plusieurs producteurs nationaux._x000a_" sqref="F23"/>
    <dataValidation allowBlank="1" showInputMessage="1" showErrorMessage="1" promptTitle="Unilingue" prompt="Film n'utilisant qu'une seule langue de production._x000a_" sqref="E28:F28"/>
    <dataValidation allowBlank="1" showInputMessage="1" showErrorMessage="1" promptTitle="Films multilingues" prompt="Film utilisant au minimum deux langues de production._x000a_" sqref="E29:F29"/>
    <dataValidation allowBlank="1" showInputMessage="1" showErrorMessage="1" promptTitle="Production nationale de films" prompt="Film de long métrage produit nationalement inclut des films de long métrage financés à 100 % nationalement et des coproductions internationales. Voir VAL_Instructions pour plus d'informations." sqref="D4:F5"/>
    <dataValidation type="textLength" allowBlank="1" showInputMessage="1" showErrorMessage="1" errorTitle="Entrée non valide" error="La longueur du texte devrait être comprise entre 2 et 500 caractères" sqref="W9:W13 Z9:Z13 W15:W18 Z15:Z18 W20:W26 Z20:Z26 W28:W31 Z28:Z31">
      <formula1>2</formula1>
      <formula2>500</formula2>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V9:V13 Y9:Y13 V15:V18 Y15:Y18 V20:V26 Y20:Y26 V28:V31 Y28:Y31">
      <formula1>"Z,M,X,W"</formula1>
    </dataValidation>
    <dataValidation type="decimal" operator="greaterThanOrEqual" allowBlank="1" showInputMessage="1" showErrorMessage="1" errorTitle="Entrée non valide" error="Veuillez entrer une valeur numérique" sqref="U9:U13 X9:X13 U15:U18 X15:X18 U20:U26 X20:X26 U28:U31 X28:X31">
      <formula1>0</formula1>
    </dataValidation>
  </dataValidations>
  <pageMargins left="0.19685039370078741" right="0.19685039370078741" top="0.19685039370078741" bottom="0.19685039370078741" header="0.19685039370078741" footer="0.19685039370078741"/>
  <pageSetup scale="77" fitToHeight="0" orientation="portrait" cellComments="asDisplayed" r:id="rId1"/>
  <headerFooter>
    <oddFooter>&amp;C&amp;P&amp;R&amp;F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Z31"/>
  <sheetViews>
    <sheetView showGridLines="0" topLeftCell="C1" zoomScaleNormal="100" zoomScaleSheetLayoutView="100" workbookViewId="0">
      <selection activeCell="C1" sqref="C1"/>
    </sheetView>
  </sheetViews>
  <sheetFormatPr defaultColWidth="9.140625" defaultRowHeight="12.75"/>
  <cols>
    <col min="1" max="1" width="18.5703125" style="282" hidden="1" customWidth="1"/>
    <col min="2" max="2" width="21.42578125" style="282" hidden="1" customWidth="1"/>
    <col min="3" max="3" width="5.85546875" style="282" customWidth="1"/>
    <col min="4" max="4" width="6.28515625" style="282" customWidth="1"/>
    <col min="5" max="5" width="4.42578125" style="282" customWidth="1"/>
    <col min="6" max="6" width="10.28515625" style="282" customWidth="1"/>
    <col min="7" max="7" width="6.140625" style="282" hidden="1" customWidth="1"/>
    <col min="8" max="8" width="6" style="282" hidden="1" customWidth="1"/>
    <col min="9" max="9" width="10.42578125" style="282" hidden="1" customWidth="1"/>
    <col min="10" max="18" width="3.5703125" style="283" hidden="1" customWidth="1"/>
    <col min="19" max="19" width="70.7109375" style="283" customWidth="1"/>
    <col min="20" max="20" width="8.7109375" style="283" hidden="1" customWidth="1"/>
    <col min="21" max="21" width="12.7109375" style="283" customWidth="1"/>
    <col min="22" max="22" width="2.7109375" style="283" customWidth="1"/>
    <col min="23" max="23" width="5.7109375" style="283" customWidth="1"/>
    <col min="24" max="24" width="5.7109375" style="282" customWidth="1"/>
    <col min="25" max="52" width="9.140625" style="282" hidden="1" customWidth="1"/>
    <col min="53" max="16384" width="9.140625" style="282"/>
  </cols>
  <sheetData>
    <row r="1" spans="1:38" s="207" customFormat="1" ht="45" customHeight="1">
      <c r="A1" s="110" t="s">
        <v>332</v>
      </c>
      <c r="B1" s="111" t="str">
        <f>VLOOKUP(VAL_Metadata!$B$2,VAL_Drop_Down_Lists!$A$3:$B$214,2,FALSE)</f>
        <v>_X</v>
      </c>
      <c r="C1" s="54"/>
      <c r="D1" s="461" t="s">
        <v>1044</v>
      </c>
      <c r="E1" s="461"/>
      <c r="F1" s="461"/>
      <c r="G1" s="461"/>
      <c r="H1" s="461"/>
      <c r="I1" s="461"/>
      <c r="J1" s="461"/>
      <c r="K1" s="461"/>
      <c r="L1" s="461"/>
      <c r="M1" s="461"/>
      <c r="N1" s="461"/>
      <c r="O1" s="461"/>
      <c r="P1" s="461"/>
      <c r="Q1" s="461"/>
      <c r="R1" s="461"/>
      <c r="S1" s="461"/>
      <c r="T1" s="461"/>
      <c r="U1" s="461"/>
      <c r="V1" s="461"/>
      <c r="W1" s="461"/>
      <c r="X1" s="382"/>
      <c r="Y1" s="383"/>
      <c r="Z1" s="378"/>
      <c r="AA1" s="378"/>
      <c r="AB1" s="378"/>
      <c r="AC1" s="378"/>
      <c r="AD1" s="378"/>
      <c r="AE1" s="378"/>
      <c r="AF1" s="378"/>
      <c r="AG1" s="378"/>
      <c r="AH1" s="378"/>
      <c r="AI1" s="378"/>
      <c r="AJ1" s="378"/>
      <c r="AK1" s="378"/>
      <c r="AL1" s="378"/>
    </row>
    <row r="2" spans="1:38" s="207" customFormat="1" ht="9.9499999999999993" customHeight="1">
      <c r="A2" s="110" t="s">
        <v>451</v>
      </c>
      <c r="B2" s="111" t="s">
        <v>347</v>
      </c>
      <c r="C2" s="203"/>
      <c r="D2" s="248"/>
      <c r="E2" s="248"/>
      <c r="F2" s="248"/>
      <c r="G2" s="248"/>
      <c r="H2" s="248"/>
      <c r="I2" s="248"/>
      <c r="J2" s="249"/>
      <c r="K2" s="249"/>
      <c r="L2" s="249"/>
      <c r="M2" s="249"/>
      <c r="N2" s="249"/>
      <c r="O2" s="249"/>
      <c r="P2" s="249"/>
      <c r="Q2" s="249"/>
      <c r="R2" s="249"/>
      <c r="S2" s="249"/>
      <c r="T2" s="249"/>
      <c r="U2" s="248"/>
      <c r="V2" s="248"/>
      <c r="W2" s="248"/>
      <c r="X2" s="382"/>
      <c r="Y2" s="383"/>
      <c r="Z2" s="378"/>
      <c r="AA2" s="378"/>
      <c r="AB2" s="378"/>
      <c r="AC2" s="378"/>
      <c r="AD2" s="378"/>
      <c r="AE2" s="378"/>
      <c r="AF2" s="378"/>
      <c r="AG2" s="378"/>
      <c r="AH2" s="378"/>
      <c r="AI2" s="378"/>
      <c r="AJ2" s="378"/>
      <c r="AK2" s="378"/>
      <c r="AL2" s="378"/>
    </row>
    <row r="3" spans="1:38" s="228" customFormat="1" ht="75" customHeight="1">
      <c r="A3" s="110" t="s">
        <v>356</v>
      </c>
      <c r="B3" s="111" t="s">
        <v>347</v>
      </c>
      <c r="C3" s="203"/>
      <c r="D3" s="438" t="s">
        <v>774</v>
      </c>
      <c r="E3" s="440"/>
      <c r="F3" s="250" t="s">
        <v>303</v>
      </c>
      <c r="G3" s="251"/>
      <c r="H3" s="251"/>
      <c r="I3" s="251"/>
      <c r="J3" s="252"/>
      <c r="K3" s="252"/>
      <c r="L3" s="252"/>
      <c r="M3" s="252"/>
      <c r="N3" s="252"/>
      <c r="O3" s="252"/>
      <c r="P3" s="252"/>
      <c r="Q3" s="252"/>
      <c r="R3" s="252"/>
      <c r="S3" s="253" t="s">
        <v>787</v>
      </c>
      <c r="T3" s="252"/>
      <c r="U3" s="468" t="s">
        <v>1013</v>
      </c>
      <c r="V3" s="469"/>
      <c r="W3" s="470"/>
      <c r="X3" s="379"/>
      <c r="Y3" s="383"/>
      <c r="Z3" s="381"/>
      <c r="AA3" s="381"/>
      <c r="AB3" s="381"/>
      <c r="AC3" s="381"/>
      <c r="AD3" s="381"/>
      <c r="AE3" s="381"/>
      <c r="AF3" s="381"/>
      <c r="AG3" s="381"/>
      <c r="AH3" s="381"/>
      <c r="AI3" s="381"/>
      <c r="AJ3" s="381"/>
      <c r="AK3" s="381"/>
      <c r="AL3" s="381"/>
    </row>
    <row r="4" spans="1:38" s="247" customFormat="1" ht="7.5" customHeight="1">
      <c r="A4" s="110" t="s">
        <v>357</v>
      </c>
      <c r="B4" s="111" t="s">
        <v>347</v>
      </c>
      <c r="C4" s="217"/>
      <c r="D4" s="254"/>
      <c r="E4" s="254"/>
      <c r="F4" s="254"/>
      <c r="G4" s="255"/>
      <c r="H4" s="255"/>
      <c r="I4" s="256"/>
      <c r="J4" s="256"/>
      <c r="K4" s="256"/>
      <c r="L4" s="256"/>
      <c r="M4" s="256"/>
      <c r="N4" s="256"/>
      <c r="O4" s="256"/>
      <c r="P4" s="256"/>
      <c r="Q4" s="256"/>
      <c r="R4" s="256"/>
      <c r="S4" s="256"/>
      <c r="T4" s="256"/>
      <c r="U4" s="256"/>
      <c r="V4" s="256"/>
      <c r="W4" s="256"/>
      <c r="X4" s="384"/>
      <c r="Y4" s="383"/>
      <c r="Z4" s="383"/>
      <c r="AA4" s="383"/>
      <c r="AB4" s="383"/>
      <c r="AC4" s="383"/>
      <c r="AD4" s="383"/>
      <c r="AE4" s="383"/>
      <c r="AF4" s="383"/>
      <c r="AG4" s="383"/>
      <c r="AH4" s="383"/>
      <c r="AI4" s="383"/>
      <c r="AJ4" s="383"/>
      <c r="AK4" s="383"/>
      <c r="AL4" s="383"/>
    </row>
    <row r="5" spans="1:38" s="247" customFormat="1" ht="21" hidden="1" customHeight="1">
      <c r="A5" s="110" t="s">
        <v>450</v>
      </c>
      <c r="B5" s="111" t="s">
        <v>347</v>
      </c>
      <c r="C5" s="217"/>
      <c r="D5" s="251"/>
      <c r="E5" s="251"/>
      <c r="F5" s="251"/>
      <c r="G5" s="251"/>
      <c r="H5" s="251"/>
      <c r="I5" s="251"/>
      <c r="J5" s="252"/>
      <c r="K5" s="252"/>
      <c r="L5" s="252"/>
      <c r="M5" s="252"/>
      <c r="N5" s="252"/>
      <c r="O5" s="252"/>
      <c r="P5" s="252"/>
      <c r="Q5" s="252"/>
      <c r="R5" s="252"/>
      <c r="S5" s="257"/>
      <c r="T5" s="258" t="s">
        <v>322</v>
      </c>
      <c r="U5" s="259" t="s">
        <v>439</v>
      </c>
      <c r="V5" s="260"/>
      <c r="W5" s="260"/>
      <c r="X5" s="384"/>
      <c r="Y5" s="383"/>
      <c r="Z5" s="383"/>
      <c r="AA5" s="383"/>
      <c r="AB5" s="383"/>
      <c r="AC5" s="383"/>
      <c r="AD5" s="383"/>
      <c r="AE5" s="383"/>
      <c r="AF5" s="383"/>
      <c r="AG5" s="383"/>
      <c r="AH5" s="383"/>
      <c r="AI5" s="383"/>
      <c r="AJ5" s="383"/>
      <c r="AK5" s="383"/>
      <c r="AL5" s="383"/>
    </row>
    <row r="6" spans="1:38" s="247" customFormat="1" ht="21" hidden="1" customHeight="1">
      <c r="A6" s="110" t="s">
        <v>379</v>
      </c>
      <c r="B6" s="111" t="s">
        <v>347</v>
      </c>
      <c r="C6" s="217"/>
      <c r="D6" s="251"/>
      <c r="E6" s="251"/>
      <c r="F6" s="251"/>
      <c r="G6" s="251"/>
      <c r="H6" s="251"/>
      <c r="I6" s="251"/>
      <c r="J6" s="261"/>
      <c r="K6" s="261"/>
      <c r="L6" s="261"/>
      <c r="M6" s="261"/>
      <c r="N6" s="261"/>
      <c r="O6" s="261"/>
      <c r="P6" s="261"/>
      <c r="Q6" s="257"/>
      <c r="R6" s="257"/>
      <c r="S6" s="257"/>
      <c r="T6" s="258" t="s">
        <v>454</v>
      </c>
      <c r="U6" s="259" t="s">
        <v>438</v>
      </c>
      <c r="V6" s="260"/>
      <c r="W6" s="260"/>
      <c r="X6" s="384"/>
      <c r="Y6" s="383"/>
      <c r="Z6" s="383"/>
      <c r="AA6" s="383"/>
      <c r="AB6" s="383"/>
      <c r="AC6" s="383"/>
      <c r="AD6" s="383"/>
      <c r="AE6" s="383"/>
      <c r="AF6" s="383"/>
      <c r="AG6" s="383"/>
      <c r="AH6" s="383"/>
      <c r="AI6" s="383"/>
      <c r="AJ6" s="383"/>
      <c r="AK6" s="383"/>
      <c r="AL6" s="383"/>
    </row>
    <row r="7" spans="1:38" s="247" customFormat="1" ht="21" hidden="1" customHeight="1">
      <c r="A7" s="110" t="s">
        <v>392</v>
      </c>
      <c r="B7" s="111" t="s">
        <v>347</v>
      </c>
      <c r="C7" s="217"/>
      <c r="D7" s="251"/>
      <c r="E7" s="251"/>
      <c r="F7" s="251"/>
      <c r="G7" s="251"/>
      <c r="H7" s="251"/>
      <c r="I7" s="87"/>
      <c r="J7" s="88"/>
      <c r="K7" s="88"/>
      <c r="L7" s="88"/>
      <c r="M7" s="88"/>
      <c r="N7" s="88"/>
      <c r="O7" s="88"/>
      <c r="P7" s="88"/>
      <c r="Q7" s="94"/>
      <c r="R7" s="94"/>
      <c r="S7" s="94"/>
      <c r="T7" s="93" t="s">
        <v>440</v>
      </c>
      <c r="U7" s="259" t="s">
        <v>441</v>
      </c>
      <c r="V7" s="260"/>
      <c r="W7" s="260"/>
      <c r="X7" s="384"/>
      <c r="Y7" s="383"/>
      <c r="Z7" s="383"/>
      <c r="AA7" s="383"/>
      <c r="AB7" s="383"/>
      <c r="AC7" s="383"/>
      <c r="AD7" s="383"/>
      <c r="AE7" s="383"/>
      <c r="AF7" s="383"/>
      <c r="AG7" s="383"/>
      <c r="AH7" s="383"/>
      <c r="AI7" s="383"/>
      <c r="AJ7" s="383"/>
      <c r="AK7" s="383"/>
      <c r="AL7" s="383"/>
    </row>
    <row r="8" spans="1:38" s="247" customFormat="1" ht="82.5" hidden="1">
      <c r="A8" s="262" t="s">
        <v>408</v>
      </c>
      <c r="B8" s="263">
        <v>0</v>
      </c>
      <c r="C8" s="217"/>
      <c r="D8" s="251"/>
      <c r="E8" s="251"/>
      <c r="F8" s="251"/>
      <c r="G8" s="220" t="s">
        <v>319</v>
      </c>
      <c r="H8" s="220" t="s">
        <v>366</v>
      </c>
      <c r="I8" s="56" t="s">
        <v>359</v>
      </c>
      <c r="J8" s="95" t="s">
        <v>415</v>
      </c>
      <c r="K8" s="95" t="s">
        <v>416</v>
      </c>
      <c r="L8" s="95" t="s">
        <v>417</v>
      </c>
      <c r="M8" s="95" t="s">
        <v>418</v>
      </c>
      <c r="N8" s="95" t="s">
        <v>420</v>
      </c>
      <c r="O8" s="95" t="s">
        <v>452</v>
      </c>
      <c r="P8" s="95" t="s">
        <v>562</v>
      </c>
      <c r="Q8" s="95" t="s">
        <v>422</v>
      </c>
      <c r="R8" s="95" t="s">
        <v>421</v>
      </c>
      <c r="S8" s="95" t="s">
        <v>414</v>
      </c>
      <c r="T8" s="95" t="s">
        <v>453</v>
      </c>
      <c r="U8" s="264"/>
      <c r="V8" s="265"/>
      <c r="W8" s="266"/>
      <c r="X8" s="384"/>
      <c r="Y8" s="383"/>
      <c r="Z8" s="383"/>
      <c r="AA8" s="383"/>
      <c r="AB8" s="383"/>
      <c r="AC8" s="383"/>
      <c r="AD8" s="383"/>
      <c r="AE8" s="383"/>
      <c r="AF8" s="383"/>
      <c r="AG8" s="383"/>
      <c r="AH8" s="383"/>
      <c r="AI8" s="383"/>
      <c r="AJ8" s="383"/>
      <c r="AK8" s="383"/>
      <c r="AL8" s="383"/>
    </row>
    <row r="9" spans="1:38" s="228" customFormat="1" ht="21" customHeight="1">
      <c r="A9" s="262" t="s">
        <v>423</v>
      </c>
      <c r="B9" s="263" t="s">
        <v>424</v>
      </c>
      <c r="C9" s="203"/>
      <c r="D9" s="462">
        <v>2016</v>
      </c>
      <c r="E9" s="463"/>
      <c r="F9" s="267" t="s">
        <v>788</v>
      </c>
      <c r="G9" s="268">
        <v>2016</v>
      </c>
      <c r="H9" s="268" t="s">
        <v>361</v>
      </c>
      <c r="I9" s="79" t="s">
        <v>360</v>
      </c>
      <c r="J9" s="88"/>
      <c r="K9" s="88"/>
      <c r="L9" s="88"/>
      <c r="M9" s="88"/>
      <c r="N9" s="88"/>
      <c r="O9" s="88"/>
      <c r="P9" s="88"/>
      <c r="Q9" s="88"/>
      <c r="R9" s="88"/>
      <c r="S9" s="12"/>
      <c r="T9" s="88"/>
      <c r="U9" s="36"/>
      <c r="V9" s="50"/>
      <c r="W9" s="51"/>
      <c r="X9" s="379"/>
      <c r="Y9" s="383"/>
      <c r="Z9" s="381"/>
      <c r="AA9" s="381"/>
      <c r="AB9" s="381"/>
      <c r="AC9" s="381"/>
      <c r="AD9" s="381"/>
      <c r="AE9" s="385"/>
      <c r="AF9" s="381"/>
      <c r="AG9" s="381"/>
      <c r="AH9" s="381"/>
      <c r="AI9" s="381"/>
      <c r="AJ9" s="381"/>
      <c r="AK9" s="381"/>
      <c r="AL9" s="381"/>
    </row>
    <row r="10" spans="1:38" s="228" customFormat="1" ht="21" customHeight="1">
      <c r="A10" s="262" t="s">
        <v>448</v>
      </c>
      <c r="B10" s="263" t="s">
        <v>414</v>
      </c>
      <c r="C10" s="203"/>
      <c r="D10" s="464"/>
      <c r="E10" s="465"/>
      <c r="F10" s="267" t="s">
        <v>789</v>
      </c>
      <c r="G10" s="268">
        <v>2016</v>
      </c>
      <c r="H10" s="268" t="s">
        <v>362</v>
      </c>
      <c r="I10" s="81" t="s">
        <v>360</v>
      </c>
      <c r="J10" s="88"/>
      <c r="K10" s="88"/>
      <c r="L10" s="88"/>
      <c r="M10" s="88"/>
      <c r="N10" s="88"/>
      <c r="O10" s="88"/>
      <c r="P10" s="88"/>
      <c r="Q10" s="88"/>
      <c r="R10" s="88"/>
      <c r="S10" s="12"/>
      <c r="T10" s="88"/>
      <c r="U10" s="36"/>
      <c r="V10" s="50"/>
      <c r="W10" s="51"/>
      <c r="X10" s="379"/>
      <c r="Y10" s="383"/>
      <c r="Z10" s="381"/>
      <c r="AA10" s="381"/>
      <c r="AB10" s="381"/>
      <c r="AC10" s="381"/>
      <c r="AD10" s="381"/>
      <c r="AE10" s="385"/>
      <c r="AF10" s="381"/>
      <c r="AG10" s="381"/>
      <c r="AH10" s="381"/>
      <c r="AI10" s="381"/>
      <c r="AJ10" s="381"/>
      <c r="AK10" s="381"/>
      <c r="AL10" s="381"/>
    </row>
    <row r="11" spans="1:38" s="228" customFormat="1" ht="21" customHeight="1">
      <c r="A11" s="206"/>
      <c r="B11" s="270"/>
      <c r="C11" s="222"/>
      <c r="D11" s="464"/>
      <c r="E11" s="465"/>
      <c r="F11" s="267" t="s">
        <v>790</v>
      </c>
      <c r="G11" s="268">
        <v>2016</v>
      </c>
      <c r="H11" s="268" t="s">
        <v>363</v>
      </c>
      <c r="I11" s="81" t="s">
        <v>360</v>
      </c>
      <c r="J11" s="88"/>
      <c r="K11" s="88"/>
      <c r="L11" s="88"/>
      <c r="M11" s="88"/>
      <c r="N11" s="88"/>
      <c r="O11" s="88"/>
      <c r="P11" s="88"/>
      <c r="Q11" s="88"/>
      <c r="R11" s="88"/>
      <c r="S11" s="12"/>
      <c r="T11" s="88"/>
      <c r="U11" s="36"/>
      <c r="V11" s="50"/>
      <c r="W11" s="51"/>
      <c r="X11" s="379"/>
      <c r="Y11" s="383"/>
      <c r="Z11" s="381"/>
      <c r="AA11" s="381"/>
      <c r="AB11" s="381"/>
      <c r="AC11" s="381"/>
      <c r="AD11" s="381"/>
      <c r="AE11" s="385"/>
      <c r="AF11" s="381"/>
      <c r="AG11" s="381"/>
      <c r="AH11" s="381"/>
      <c r="AI11" s="381"/>
      <c r="AJ11" s="381"/>
      <c r="AK11" s="381"/>
      <c r="AL11" s="381"/>
    </row>
    <row r="12" spans="1:38" s="228" customFormat="1" ht="21" customHeight="1">
      <c r="A12" s="206"/>
      <c r="B12" s="270"/>
      <c r="C12" s="222"/>
      <c r="D12" s="464"/>
      <c r="E12" s="465"/>
      <c r="F12" s="267" t="s">
        <v>791</v>
      </c>
      <c r="G12" s="268">
        <v>2016</v>
      </c>
      <c r="H12" s="268" t="s">
        <v>364</v>
      </c>
      <c r="I12" s="81" t="s">
        <v>360</v>
      </c>
      <c r="J12" s="88"/>
      <c r="K12" s="88"/>
      <c r="L12" s="88"/>
      <c r="M12" s="88"/>
      <c r="N12" s="88"/>
      <c r="O12" s="88"/>
      <c r="P12" s="88"/>
      <c r="Q12" s="88"/>
      <c r="R12" s="88"/>
      <c r="S12" s="12"/>
      <c r="T12" s="88"/>
      <c r="U12" s="36"/>
      <c r="V12" s="50"/>
      <c r="W12" s="51"/>
      <c r="X12" s="379"/>
      <c r="Y12" s="381"/>
      <c r="Z12" s="383"/>
      <c r="AA12" s="381"/>
      <c r="AB12" s="381"/>
      <c r="AC12" s="381"/>
      <c r="AD12" s="381"/>
      <c r="AE12" s="385"/>
      <c r="AF12" s="381"/>
      <c r="AG12" s="381"/>
      <c r="AH12" s="381"/>
      <c r="AI12" s="381"/>
      <c r="AJ12" s="381"/>
      <c r="AK12" s="381"/>
      <c r="AL12" s="381"/>
    </row>
    <row r="13" spans="1:38" s="228" customFormat="1" ht="21" customHeight="1">
      <c r="A13" s="206"/>
      <c r="B13" s="270"/>
      <c r="C13" s="203"/>
      <c r="D13" s="464"/>
      <c r="E13" s="465"/>
      <c r="F13" s="267" t="s">
        <v>792</v>
      </c>
      <c r="G13" s="268">
        <v>2016</v>
      </c>
      <c r="H13" s="268" t="s">
        <v>365</v>
      </c>
      <c r="I13" s="81" t="s">
        <v>360</v>
      </c>
      <c r="J13" s="88"/>
      <c r="K13" s="88"/>
      <c r="L13" s="88"/>
      <c r="M13" s="88"/>
      <c r="N13" s="88"/>
      <c r="O13" s="88"/>
      <c r="P13" s="88"/>
      <c r="Q13" s="88"/>
      <c r="R13" s="88"/>
      <c r="S13" s="12"/>
      <c r="T13" s="88"/>
      <c r="U13" s="36"/>
      <c r="V13" s="50"/>
      <c r="W13" s="51"/>
      <c r="X13" s="379"/>
      <c r="Y13" s="381"/>
      <c r="Z13" s="383"/>
      <c r="AA13" s="381"/>
      <c r="AB13" s="381"/>
      <c r="AC13" s="381"/>
      <c r="AD13" s="381"/>
      <c r="AE13" s="385"/>
      <c r="AF13" s="381"/>
      <c r="AG13" s="381"/>
      <c r="AH13" s="381"/>
      <c r="AI13" s="381"/>
      <c r="AJ13" s="381"/>
      <c r="AK13" s="381"/>
      <c r="AL13" s="381"/>
    </row>
    <row r="14" spans="1:38" s="247" customFormat="1" ht="7.5" customHeight="1">
      <c r="A14" s="206"/>
      <c r="B14" s="270"/>
      <c r="C14" s="217"/>
      <c r="D14" s="271"/>
      <c r="E14" s="271"/>
      <c r="F14" s="271"/>
      <c r="G14" s="255"/>
      <c r="H14" s="255"/>
      <c r="I14" s="83"/>
      <c r="J14" s="83"/>
      <c r="K14" s="83"/>
      <c r="L14" s="83"/>
      <c r="M14" s="83"/>
      <c r="N14" s="83"/>
      <c r="O14" s="83"/>
      <c r="P14" s="83"/>
      <c r="Q14" s="83"/>
      <c r="R14" s="83"/>
      <c r="S14" s="83"/>
      <c r="T14" s="83"/>
      <c r="U14" s="256"/>
      <c r="V14" s="256"/>
      <c r="W14" s="256"/>
      <c r="X14" s="384"/>
      <c r="Y14" s="383"/>
      <c r="Z14" s="381"/>
      <c r="AA14" s="383"/>
      <c r="AB14" s="383"/>
      <c r="AC14" s="383"/>
      <c r="AD14" s="383"/>
      <c r="AE14" s="383"/>
      <c r="AF14" s="383"/>
      <c r="AG14" s="383"/>
      <c r="AH14" s="383"/>
      <c r="AI14" s="383"/>
      <c r="AJ14" s="383"/>
      <c r="AK14" s="383"/>
      <c r="AL14" s="383"/>
    </row>
    <row r="15" spans="1:38" s="228" customFormat="1" ht="21" customHeight="1">
      <c r="A15" s="206"/>
      <c r="B15" s="270"/>
      <c r="C15" s="203"/>
      <c r="D15" s="462">
        <v>2017</v>
      </c>
      <c r="E15" s="463"/>
      <c r="F15" s="267" t="s">
        <v>788</v>
      </c>
      <c r="G15" s="268">
        <v>2017</v>
      </c>
      <c r="H15" s="268" t="s">
        <v>361</v>
      </c>
      <c r="I15" s="81" t="s">
        <v>360</v>
      </c>
      <c r="J15" s="88"/>
      <c r="K15" s="88"/>
      <c r="L15" s="88"/>
      <c r="M15" s="88"/>
      <c r="N15" s="88"/>
      <c r="O15" s="88"/>
      <c r="P15" s="88"/>
      <c r="Q15" s="88"/>
      <c r="R15" s="88"/>
      <c r="S15" s="12"/>
      <c r="T15" s="88"/>
      <c r="U15" s="36"/>
      <c r="V15" s="50"/>
      <c r="W15" s="51"/>
      <c r="X15" s="379"/>
      <c r="Y15" s="381"/>
      <c r="Z15" s="381"/>
      <c r="AA15" s="381"/>
      <c r="AB15" s="381"/>
      <c r="AC15" s="381"/>
      <c r="AD15" s="381"/>
      <c r="AE15" s="385"/>
      <c r="AF15" s="381"/>
      <c r="AG15" s="381"/>
      <c r="AH15" s="381"/>
      <c r="AI15" s="381"/>
      <c r="AJ15" s="381"/>
      <c r="AK15" s="381"/>
      <c r="AL15" s="381"/>
    </row>
    <row r="16" spans="1:38" s="228" customFormat="1" ht="21" customHeight="1">
      <c r="A16" s="206"/>
      <c r="B16" s="270"/>
      <c r="C16" s="203"/>
      <c r="D16" s="464"/>
      <c r="E16" s="465"/>
      <c r="F16" s="267" t="s">
        <v>789</v>
      </c>
      <c r="G16" s="268">
        <v>2017</v>
      </c>
      <c r="H16" s="268" t="s">
        <v>362</v>
      </c>
      <c r="I16" s="81" t="s">
        <v>360</v>
      </c>
      <c r="J16" s="88"/>
      <c r="K16" s="88"/>
      <c r="L16" s="88"/>
      <c r="M16" s="88"/>
      <c r="N16" s="88"/>
      <c r="O16" s="88"/>
      <c r="P16" s="88"/>
      <c r="Q16" s="88"/>
      <c r="R16" s="88"/>
      <c r="S16" s="12"/>
      <c r="T16" s="88"/>
      <c r="U16" s="36"/>
      <c r="V16" s="50"/>
      <c r="W16" s="51"/>
      <c r="X16" s="379"/>
      <c r="Y16" s="381"/>
      <c r="Z16" s="381"/>
      <c r="AA16" s="381"/>
      <c r="AB16" s="381"/>
      <c r="AC16" s="381"/>
      <c r="AD16" s="381"/>
      <c r="AE16" s="385"/>
      <c r="AF16" s="381"/>
      <c r="AG16" s="381"/>
      <c r="AH16" s="381"/>
      <c r="AI16" s="381"/>
      <c r="AJ16" s="381"/>
      <c r="AK16" s="381"/>
      <c r="AL16" s="381"/>
    </row>
    <row r="17" spans="1:38" s="228" customFormat="1" ht="21" customHeight="1">
      <c r="A17" s="206"/>
      <c r="B17" s="270"/>
      <c r="C17" s="222"/>
      <c r="D17" s="464"/>
      <c r="E17" s="465"/>
      <c r="F17" s="267" t="s">
        <v>790</v>
      </c>
      <c r="G17" s="268">
        <v>2017</v>
      </c>
      <c r="H17" s="268" t="s">
        <v>363</v>
      </c>
      <c r="I17" s="81" t="s">
        <v>360</v>
      </c>
      <c r="J17" s="88"/>
      <c r="K17" s="88"/>
      <c r="L17" s="88"/>
      <c r="M17" s="88"/>
      <c r="N17" s="88"/>
      <c r="O17" s="88"/>
      <c r="P17" s="88"/>
      <c r="Q17" s="88"/>
      <c r="R17" s="88"/>
      <c r="S17" s="12"/>
      <c r="T17" s="88"/>
      <c r="U17" s="36"/>
      <c r="V17" s="50"/>
      <c r="W17" s="51"/>
      <c r="X17" s="379"/>
      <c r="Y17" s="381"/>
      <c r="Z17" s="381"/>
      <c r="AA17" s="381"/>
      <c r="AB17" s="381"/>
      <c r="AC17" s="381"/>
      <c r="AD17" s="381"/>
      <c r="AE17" s="385"/>
      <c r="AF17" s="381"/>
      <c r="AG17" s="381"/>
      <c r="AH17" s="381"/>
      <c r="AI17" s="381"/>
      <c r="AJ17" s="381"/>
      <c r="AK17" s="381"/>
      <c r="AL17" s="381"/>
    </row>
    <row r="18" spans="1:38" s="228" customFormat="1" ht="21" customHeight="1">
      <c r="A18" s="206"/>
      <c r="B18" s="270"/>
      <c r="C18" s="222"/>
      <c r="D18" s="464"/>
      <c r="E18" s="465"/>
      <c r="F18" s="267" t="s">
        <v>791</v>
      </c>
      <c r="G18" s="268">
        <v>2017</v>
      </c>
      <c r="H18" s="268" t="s">
        <v>364</v>
      </c>
      <c r="I18" s="81" t="s">
        <v>360</v>
      </c>
      <c r="J18" s="88"/>
      <c r="K18" s="88"/>
      <c r="L18" s="88"/>
      <c r="M18" s="88"/>
      <c r="N18" s="88"/>
      <c r="O18" s="88"/>
      <c r="P18" s="88"/>
      <c r="Q18" s="88"/>
      <c r="R18" s="88"/>
      <c r="S18" s="12"/>
      <c r="T18" s="88"/>
      <c r="U18" s="36"/>
      <c r="V18" s="50"/>
      <c r="W18" s="51"/>
      <c r="X18" s="379"/>
      <c r="Y18" s="381"/>
      <c r="Z18" s="381"/>
      <c r="AA18" s="381"/>
      <c r="AB18" s="381"/>
      <c r="AC18" s="381"/>
      <c r="AD18" s="381"/>
      <c r="AE18" s="385"/>
      <c r="AF18" s="381"/>
      <c r="AG18" s="381"/>
      <c r="AH18" s="381"/>
      <c r="AI18" s="381"/>
      <c r="AJ18" s="381"/>
      <c r="AK18" s="381"/>
      <c r="AL18" s="381"/>
    </row>
    <row r="19" spans="1:38" s="228" customFormat="1" ht="21" customHeight="1">
      <c r="A19" s="206"/>
      <c r="B19" s="270"/>
      <c r="C19" s="203"/>
      <c r="D19" s="466"/>
      <c r="E19" s="467"/>
      <c r="F19" s="267" t="s">
        <v>792</v>
      </c>
      <c r="G19" s="268">
        <v>2017</v>
      </c>
      <c r="H19" s="268" t="s">
        <v>365</v>
      </c>
      <c r="I19" s="81" t="s">
        <v>360</v>
      </c>
      <c r="J19" s="88"/>
      <c r="K19" s="88"/>
      <c r="L19" s="88"/>
      <c r="M19" s="88"/>
      <c r="N19" s="88"/>
      <c r="O19" s="88"/>
      <c r="P19" s="88"/>
      <c r="Q19" s="88"/>
      <c r="R19" s="88"/>
      <c r="S19" s="12"/>
      <c r="T19" s="88"/>
      <c r="U19" s="36"/>
      <c r="V19" s="50"/>
      <c r="W19" s="51"/>
      <c r="X19" s="379"/>
      <c r="Y19" s="381"/>
      <c r="Z19" s="381"/>
      <c r="AA19" s="381"/>
      <c r="AB19" s="381"/>
      <c r="AC19" s="381"/>
      <c r="AD19" s="381"/>
      <c r="AE19" s="385"/>
      <c r="AF19" s="381"/>
      <c r="AG19" s="381"/>
      <c r="AH19" s="381"/>
      <c r="AI19" s="381"/>
      <c r="AJ19" s="381"/>
      <c r="AK19" s="381"/>
      <c r="AL19" s="381"/>
    </row>
    <row r="20" spans="1:38" s="228" customFormat="1" ht="21" customHeight="1">
      <c r="A20" s="206"/>
      <c r="B20" s="270"/>
      <c r="C20" s="217"/>
      <c r="D20" s="229"/>
      <c r="E20" s="229"/>
      <c r="F20" s="229"/>
      <c r="G20" s="229"/>
      <c r="H20" s="229"/>
      <c r="I20" s="229"/>
      <c r="J20" s="272"/>
      <c r="K20" s="272"/>
      <c r="L20" s="272"/>
      <c r="M20" s="272"/>
      <c r="N20" s="272"/>
      <c r="O20" s="272"/>
      <c r="P20" s="272"/>
      <c r="Q20" s="272"/>
      <c r="R20" s="272"/>
      <c r="S20" s="272"/>
      <c r="T20" s="272"/>
      <c r="U20" s="272"/>
      <c r="V20" s="272"/>
      <c r="W20" s="272"/>
      <c r="X20" s="210"/>
    </row>
    <row r="21" spans="1:38" s="112" customFormat="1" ht="15" hidden="1" customHeight="1">
      <c r="D21" s="273"/>
      <c r="E21" s="273"/>
      <c r="F21" s="273"/>
      <c r="G21" s="273"/>
      <c r="H21" s="273"/>
      <c r="I21" s="273"/>
      <c r="J21" s="274"/>
      <c r="K21" s="274"/>
      <c r="L21" s="275"/>
      <c r="M21" s="274"/>
      <c r="N21" s="274"/>
      <c r="O21" s="276"/>
      <c r="P21" s="277"/>
      <c r="Q21" s="276"/>
      <c r="R21" s="274"/>
      <c r="S21" s="274"/>
      <c r="T21" s="274"/>
      <c r="U21" s="278"/>
      <c r="V21" s="279"/>
      <c r="W21" s="280"/>
    </row>
    <row r="22" spans="1:38" s="112" customFormat="1" ht="15" hidden="1" customHeight="1">
      <c r="D22" s="273"/>
      <c r="E22" s="273"/>
      <c r="F22" s="273"/>
      <c r="G22" s="273"/>
      <c r="H22" s="273"/>
      <c r="I22" s="273"/>
      <c r="J22" s="274"/>
      <c r="K22" s="274"/>
      <c r="L22" s="275"/>
      <c r="M22" s="274"/>
      <c r="N22" s="274"/>
      <c r="O22" s="276"/>
      <c r="P22" s="277"/>
      <c r="Q22" s="276"/>
      <c r="R22" s="274"/>
      <c r="S22" s="274"/>
      <c r="T22" s="274"/>
      <c r="U22" s="278"/>
      <c r="V22" s="279"/>
      <c r="W22" s="280"/>
    </row>
    <row r="23" spans="1:38" s="112" customFormat="1" ht="15" hidden="1" customHeight="1">
      <c r="D23" s="273"/>
      <c r="E23" s="273"/>
      <c r="F23" s="273"/>
      <c r="G23" s="273"/>
      <c r="H23" s="273"/>
      <c r="I23" s="273"/>
      <c r="J23" s="274"/>
      <c r="K23" s="274"/>
      <c r="L23" s="275"/>
      <c r="M23" s="274"/>
      <c r="N23" s="274"/>
      <c r="O23" s="276"/>
      <c r="P23" s="277"/>
      <c r="Q23" s="276"/>
      <c r="R23" s="274"/>
      <c r="S23" s="274"/>
      <c r="T23" s="274"/>
      <c r="U23" s="278"/>
      <c r="V23" s="279"/>
      <c r="W23" s="280"/>
    </row>
    <row r="24" spans="1:38" s="112" customFormat="1" ht="15" hidden="1" customHeight="1">
      <c r="D24" s="273"/>
      <c r="E24" s="273"/>
      <c r="F24" s="273"/>
      <c r="G24" s="273"/>
      <c r="H24" s="273"/>
      <c r="I24" s="273"/>
      <c r="J24" s="274"/>
      <c r="K24" s="274"/>
      <c r="L24" s="275"/>
      <c r="M24" s="274"/>
      <c r="N24" s="274"/>
      <c r="O24" s="276"/>
      <c r="P24" s="277"/>
      <c r="Q24" s="276"/>
      <c r="R24" s="274"/>
      <c r="S24" s="274"/>
      <c r="T24" s="274"/>
      <c r="U24" s="278"/>
      <c r="V24" s="279"/>
      <c r="W24" s="280"/>
    </row>
    <row r="25" spans="1:38" s="112" customFormat="1" ht="15" hidden="1" customHeight="1">
      <c r="D25" s="273"/>
      <c r="E25" s="273"/>
      <c r="F25" s="273"/>
      <c r="G25" s="273"/>
      <c r="H25" s="273"/>
      <c r="I25" s="273"/>
      <c r="J25" s="274"/>
      <c r="K25" s="274"/>
      <c r="L25" s="275"/>
      <c r="M25" s="274"/>
      <c r="N25" s="274"/>
      <c r="O25" s="276"/>
      <c r="P25" s="277"/>
      <c r="Q25" s="276"/>
      <c r="R25" s="274"/>
      <c r="S25" s="274"/>
      <c r="T25" s="274"/>
      <c r="U25" s="278"/>
      <c r="V25" s="279"/>
      <c r="W25" s="280"/>
    </row>
    <row r="26" spans="1:38" s="112" customFormat="1" ht="15" hidden="1" customHeight="1">
      <c r="A26" s="207"/>
      <c r="B26" s="281"/>
      <c r="D26" s="273"/>
      <c r="E26" s="273"/>
      <c r="F26" s="273"/>
      <c r="G26" s="273"/>
      <c r="H26" s="273"/>
      <c r="I26" s="273"/>
      <c r="J26" s="276"/>
      <c r="K26" s="276"/>
      <c r="L26" s="276"/>
      <c r="M26" s="276"/>
      <c r="N26" s="276"/>
      <c r="O26" s="276"/>
      <c r="P26" s="276"/>
      <c r="Q26" s="276"/>
      <c r="R26" s="276"/>
      <c r="S26" s="276"/>
      <c r="T26" s="276"/>
      <c r="U26" s="236">
        <f>SUMPRODUCT(--(U9:U19=0),--(U9:U19&lt;&gt;""),--(V9:V19="Z"))+SUMPRODUCT(--(U9:U19=0),--(U9:U19&lt;&gt;""),--(V9:V19=""))+SUMPRODUCT(--(U9:U19&gt;0),--(V9:V19="W"))+SUMPRODUCT(--(U9:U19&gt;0), --(U9:U19&lt;&gt;""),--(V9:V19=""))+SUMPRODUCT(--(U9:U19=""),--(V9:V19="Z"))</f>
        <v>0</v>
      </c>
      <c r="V26" s="237"/>
      <c r="W26" s="238"/>
    </row>
    <row r="27" spans="1:38" s="112" customFormat="1" ht="15" hidden="1" customHeight="1">
      <c r="A27" s="207"/>
      <c r="B27" s="281"/>
      <c r="D27" s="273"/>
      <c r="E27" s="273"/>
      <c r="F27" s="273"/>
      <c r="G27" s="273"/>
      <c r="H27" s="273"/>
      <c r="I27" s="273"/>
      <c r="J27" s="276"/>
      <c r="K27" s="276"/>
      <c r="L27" s="276"/>
      <c r="M27" s="276"/>
      <c r="N27" s="276"/>
      <c r="O27" s="276"/>
      <c r="P27" s="276"/>
      <c r="Q27" s="276"/>
      <c r="R27" s="276"/>
      <c r="S27" s="276"/>
      <c r="T27" s="276"/>
      <c r="U27" s="274"/>
      <c r="V27" s="275"/>
      <c r="W27" s="276"/>
    </row>
    <row r="28" spans="1:38" s="112" customFormat="1" ht="15" hidden="1" customHeight="1">
      <c r="A28" s="207"/>
      <c r="B28" s="281"/>
      <c r="D28" s="273"/>
      <c r="E28" s="273"/>
      <c r="F28" s="273"/>
      <c r="G28" s="273"/>
      <c r="H28" s="273"/>
      <c r="I28" s="273"/>
      <c r="J28" s="276"/>
      <c r="K28" s="276"/>
      <c r="L28" s="276"/>
      <c r="M28" s="276"/>
      <c r="N28" s="276"/>
      <c r="O28" s="276"/>
      <c r="P28" s="276"/>
      <c r="Q28" s="276"/>
      <c r="R28" s="276"/>
      <c r="S28" s="276"/>
      <c r="T28" s="276"/>
      <c r="U28" s="274"/>
      <c r="V28" s="275"/>
      <c r="W28" s="276"/>
    </row>
    <row r="29" spans="1:38" s="112" customFormat="1" ht="15" hidden="1" customHeight="1">
      <c r="A29" s="207"/>
      <c r="B29" s="281"/>
      <c r="D29" s="273"/>
      <c r="E29" s="273"/>
      <c r="F29" s="273"/>
      <c r="G29" s="273"/>
      <c r="H29" s="273"/>
      <c r="I29" s="273"/>
      <c r="J29" s="276"/>
      <c r="K29" s="276"/>
      <c r="L29" s="276"/>
      <c r="M29" s="276"/>
      <c r="N29" s="276"/>
      <c r="O29" s="276"/>
      <c r="P29" s="276"/>
      <c r="Q29" s="276"/>
      <c r="R29" s="276"/>
      <c r="S29" s="276"/>
      <c r="T29" s="276"/>
      <c r="U29" s="274"/>
      <c r="V29" s="275"/>
      <c r="W29" s="276"/>
    </row>
    <row r="30" spans="1:38" s="112" customFormat="1" ht="15" hidden="1" customHeight="1">
      <c r="A30" s="207"/>
      <c r="B30" s="281"/>
      <c r="D30" s="273"/>
      <c r="E30" s="273"/>
      <c r="F30" s="273"/>
      <c r="G30" s="273"/>
      <c r="H30" s="273"/>
      <c r="I30" s="273"/>
      <c r="J30" s="280"/>
      <c r="K30" s="280"/>
      <c r="L30" s="280"/>
      <c r="M30" s="280"/>
      <c r="N30" s="280"/>
      <c r="O30" s="280"/>
      <c r="P30" s="280"/>
      <c r="Q30" s="276"/>
      <c r="R30" s="280"/>
      <c r="S30" s="280"/>
      <c r="T30" s="280"/>
      <c r="U30" s="278"/>
      <c r="V30" s="279"/>
      <c r="W30" s="280"/>
    </row>
    <row r="31" spans="1:38" s="112" customFormat="1" ht="15" hidden="1" customHeight="1">
      <c r="D31" s="273"/>
      <c r="E31" s="273"/>
      <c r="F31" s="273"/>
      <c r="G31" s="273"/>
      <c r="H31" s="273"/>
      <c r="I31" s="273"/>
      <c r="J31" s="280"/>
      <c r="K31" s="280"/>
      <c r="L31" s="280"/>
      <c r="M31" s="280"/>
      <c r="N31" s="280"/>
      <c r="O31" s="280"/>
      <c r="P31" s="280"/>
      <c r="Q31" s="276"/>
      <c r="R31" s="280"/>
      <c r="S31" s="280"/>
      <c r="T31" s="280"/>
      <c r="U31" s="278"/>
      <c r="V31" s="279"/>
      <c r="W31" s="280"/>
    </row>
  </sheetData>
  <sheetProtection algorithmName="SHA-512" hashValue="+vbsY7vm1aMzZPbTB1r8BvNypM2so5xOn64UUKegIDXg5TngkDvLwJ+cqLBPN6oar90jC46akWJKWbDEF2lKwg==" saltValue="hnEUy5QRtZaGIKwf+6vNew==" spinCount="100000" sheet="1" formatCells="0" formatColumns="0" formatRows="0" insertColumns="0" insertRows="0" insertHyperlinks="0" deleteColumns="0" deleteRows="0" sort="0" autoFilter="0" pivotTables="0"/>
  <mergeCells count="5">
    <mergeCell ref="D1:W1"/>
    <mergeCell ref="D9:E13"/>
    <mergeCell ref="D15:E19"/>
    <mergeCell ref="U3:W3"/>
    <mergeCell ref="D3:E3"/>
  </mergeCells>
  <conditionalFormatting sqref="D20:E20 U27:U31">
    <cfRule type="expression" dxfId="778" priority="142">
      <formula xml:space="preserve"> OR(AND(D20=0,D20&lt;&gt;"",E20&lt;&gt;"Z",E20&lt;&gt;""),AND(D20&gt;0,D20&lt;&gt;"",E20&lt;&gt;"W",E20&lt;&gt;""),AND(D20="", E20="W"))</formula>
    </cfRule>
  </conditionalFormatting>
  <conditionalFormatting sqref="V27:V31">
    <cfRule type="expression" dxfId="777" priority="141">
      <formula xml:space="preserve"> OR(AND(U27=0,U27&lt;&gt;"",V27&lt;&gt;"Z",V27&lt;&gt;""),AND(U27&gt;0,U27&lt;&gt;"",V27&lt;&gt;"W",V27&lt;&gt;""),AND(U27="", V27="W"))</formula>
    </cfRule>
  </conditionalFormatting>
  <conditionalFormatting sqref="W27:W31 T30:T31">
    <cfRule type="expression" dxfId="776" priority="140">
      <formula xml:space="preserve"> AND(OR(S27="X",S27="W"),T27="")</formula>
    </cfRule>
  </conditionalFormatting>
  <conditionalFormatting sqref="U28">
    <cfRule type="expression" dxfId="775" priority="151">
      <formula>OR(AND(#REF!="X",#REF!="X"),AND(#REF!="M",#REF!="M"))</formula>
    </cfRule>
    <cfRule type="expression" dxfId="774" priority="152">
      <formula>IF(OR(AND(#REF!="",#REF!=""),AND(#REF!="",#REF!=""),AND(#REF!="X",#REF!="X"),OR(#REF!="M",#REF!="M")),"",SUM(#REF!,#REF!)) &lt;&gt; U28</formula>
    </cfRule>
  </conditionalFormatting>
  <conditionalFormatting sqref="V28">
    <cfRule type="expression" dxfId="773" priority="157">
      <formula>OR(AND(#REF!="X",#REF!="X"),AND(#REF!="M",#REF!="M"))</formula>
    </cfRule>
    <cfRule type="expression" dxfId="772" priority="158">
      <formula>IF(AND(OR(AND(#REF!="M",#REF!="M"),AND(#REF!="X",#REF!="X")),SUM(#REF!,#REF!)=0,ISNUMBER(U28)),"",IF(OR(#REF!="M",#REF!="M"),"M",IF(AND(#REF!=#REF!,OR(#REF!="X",#REF!="W",#REF!="Z")),UPPER(#REF!),""))) &lt;&gt; V28</formula>
    </cfRule>
  </conditionalFormatting>
  <conditionalFormatting sqref="U29">
    <cfRule type="expression" dxfId="771" priority="163">
      <formula>OR(AND(#REF!="X",#REF!="X"),AND(#REF!="M",#REF!="M"))</formula>
    </cfRule>
    <cfRule type="expression" dxfId="770" priority="164">
      <formula>IF(OR(AND(#REF!="",#REF!=""),AND(#REF!="",#REF!=""),AND(#REF!="X",#REF!="X"),OR(#REF!="M",#REF!="M")),"",SUM(#REF!,#REF!)) &lt;&gt; U29</formula>
    </cfRule>
  </conditionalFormatting>
  <conditionalFormatting sqref="V29">
    <cfRule type="expression" dxfId="769" priority="169">
      <formula>OR(AND(#REF!="X",#REF!="X"),AND(#REF!="M",#REF!="M"))</formula>
    </cfRule>
    <cfRule type="expression" dxfId="768" priority="170">
      <formula>IF(AND(OR(AND(#REF!="M",#REF!="M"),AND(#REF!="X",#REF!="X")),SUM(#REF!,#REF!)=0,ISNUMBER(U29)),"",IF(OR(#REF!="M",#REF!="M"),"M",IF(AND(#REF!=#REF!,OR(#REF!="X",#REF!="W",#REF!="Z")),UPPER(#REF!),""))) &lt;&gt; V29</formula>
    </cfRule>
  </conditionalFormatting>
  <conditionalFormatting sqref="U27">
    <cfRule type="expression" dxfId="767" priority="171">
      <formula>OR(AND(#REF!="X",#REF!="X"),AND(#REF!="M",#REF!="M"))</formula>
    </cfRule>
    <cfRule type="expression" dxfId="766" priority="172">
      <formula>IF(OR(AND(#REF!="",#REF!=""),AND(#REF!="",#REF!=""),AND(#REF!="X",#REF!="X"),OR(#REF!="M",#REF!="M")),"",SUM(#REF!,#REF!)) &lt;&gt; U27</formula>
    </cfRule>
  </conditionalFormatting>
  <conditionalFormatting sqref="D20:I20">
    <cfRule type="expression" dxfId="765" priority="177">
      <formula>OR(COUNTIF(#REF!,"M")=8,COUNTIF(#REF!,"X")=8)</formula>
    </cfRule>
    <cfRule type="expression" dxfId="764" priority="178">
      <formula>IF(OR(SUMPRODUCT(--(#REF!=""),--(#REF!=""))&gt;0,COUNTIF(#REF!,"M")&gt;0,COUNTIF(#REF!,"X")=8),"",SUM(#REF!)) &lt;&gt; D20</formula>
    </cfRule>
  </conditionalFormatting>
  <conditionalFormatting sqref="V27">
    <cfRule type="expression" dxfId="763" priority="197">
      <formula>OR(AND(#REF!="X",#REF!="X"),AND(#REF!="M",#REF!="M"))</formula>
    </cfRule>
    <cfRule type="expression" dxfId="762" priority="198">
      <formula>IF(AND(OR(AND(#REF!="M",#REF!="M"),AND(#REF!="X",#REF!="X")),SUM(#REF!,#REF!)=0,ISNUMBER(U27)),"",IF(OR(#REF!="M",#REF!="M"),"M",IF(AND(#REF!=#REF!,OR(#REF!="X",#REF!="W",#REF!="Z")),UPPER(#REF!),""))) &lt;&gt; V27</formula>
    </cfRule>
  </conditionalFormatting>
  <conditionalFormatting sqref="U5:U8">
    <cfRule type="expression" dxfId="761" priority="117">
      <formula xml:space="preserve"> OR(AND(U5=0,U5&lt;&gt;"",V5&lt;&gt;"Z",V5&lt;&gt;""),AND(U5&gt;0,U5&lt;&gt;"",V5&lt;&gt;"W",V5&lt;&gt;""),AND(U5="", V5="W"))</formula>
    </cfRule>
  </conditionalFormatting>
  <conditionalFormatting sqref="V8">
    <cfRule type="expression" dxfId="760" priority="116">
      <formula xml:space="preserve"> OR(AND(U8=0,U8&lt;&gt;"",V8&lt;&gt;"Z",V8&lt;&gt;""),AND(U8&gt;0,U8&lt;&gt;"",V8&lt;&gt;"W",V8&lt;&gt;""),AND(U8="", V8="W"))</formula>
    </cfRule>
  </conditionalFormatting>
  <conditionalFormatting sqref="W8">
    <cfRule type="expression" dxfId="759" priority="115">
      <formula xml:space="preserve"> AND(OR(V8="X",V8="W"),W8="")</formula>
    </cfRule>
  </conditionalFormatting>
  <conditionalFormatting sqref="V8">
    <cfRule type="expression" dxfId="758" priority="215">
      <formula>OR(COUNTIF(V2:V5,"M")=8,COUNTIF(V2:V5,"X")=8)</formula>
    </cfRule>
    <cfRule type="expression" dxfId="757" priority="216">
      <formula>IF(AND(OR(COUNTIF(V2:V5,"M")=8,COUNTIF(V2:V5,"X")=8),SUM(U2:U5)=0,ISNUMBER(U8)),"",IF(COUNTIF(V2:V5,"M")&gt;0,"M",IF(AND(COUNTIF(V2:V5,#REF!)=8,OR(#REF!="X",#REF!="W",#REF!="Z")),UPPER(#REF!),""))) &lt;&gt; V8</formula>
    </cfRule>
  </conditionalFormatting>
  <conditionalFormatting sqref="U8">
    <cfRule type="expression" dxfId="756" priority="217">
      <formula>OR(COUNTIF(V2:V5,"M")=8,COUNTIF(V2:V5,"X")=8)</formula>
    </cfRule>
    <cfRule type="expression" dxfId="755" priority="218">
      <formula>IF(OR(SUMPRODUCT(--(U2:U5=""),--(V2:V5=""))&gt;0,COUNTIF(V2:V5,"M")&gt;0,COUNTIF(V2:V5,"X")=8),"",SUM(U2:U5)) &lt;&gt; U8</formula>
    </cfRule>
  </conditionalFormatting>
  <conditionalFormatting sqref="T20 T26:T29">
    <cfRule type="expression" dxfId="754" priority="35">
      <formula xml:space="preserve"> AND(OR(S20="X",S20="W"),T20="")</formula>
    </cfRule>
  </conditionalFormatting>
  <conditionalFormatting sqref="J20:P20 R20:S20 J26:P31 R26:S31">
    <cfRule type="expression" dxfId="753" priority="248">
      <formula xml:space="preserve"> AND(OR(#REF!="X",#REF!="W"),J20="")</formula>
    </cfRule>
  </conditionalFormatting>
  <conditionalFormatting sqref="V26">
    <cfRule type="expression" dxfId="752" priority="28">
      <formula xml:space="preserve"> OR(AND(U26=0,U26&lt;&gt;"",V26&lt;&gt;"Z",V26&lt;&gt;""),AND(U26&gt;0,U26&lt;&gt;"",V26&lt;&gt;"W",V26&lt;&gt;""),AND(U26="", V26="W"))</formula>
    </cfRule>
  </conditionalFormatting>
  <conditionalFormatting sqref="W26">
    <cfRule type="expression" dxfId="751" priority="27">
      <formula xml:space="preserve"> AND(OR(V26="X",V26="W"),W26="")</formula>
    </cfRule>
  </conditionalFormatting>
  <conditionalFormatting sqref="V26">
    <cfRule type="expression" dxfId="750" priority="29">
      <formula>OR(AND(#REF!="X",#REF!="X"),AND(#REF!="M",#REF!="M"))</formula>
    </cfRule>
    <cfRule type="expression" dxfId="749" priority="30">
      <formula>IF(AND(OR(AND(#REF!="M",#REF!="M"),AND(#REF!="X",#REF!="X")),SUM(#REF!,#REF!)=0,ISNUMBER(U26)),"",IF(OR(#REF!="M",#REF!="M"),"M",IF(AND(#REF!=#REF!,OR(#REF!="X",#REF!="W",#REF!="Z")),UPPER(#REF!),""))) &lt;&gt; V26</formula>
    </cfRule>
  </conditionalFormatting>
  <conditionalFormatting sqref="U21:U25">
    <cfRule type="expression" dxfId="748" priority="26">
      <formula xml:space="preserve"> OR(AND(U21=0,U21&lt;&gt;"",V21&lt;&gt;"Z",V21&lt;&gt;""),AND(U21&gt;0,U21&lt;&gt;"",V21&lt;&gt;"W",V21&lt;&gt;""),AND(U21="", V21="W"))</formula>
    </cfRule>
  </conditionalFormatting>
  <conditionalFormatting sqref="V21:V25">
    <cfRule type="expression" dxfId="747" priority="25">
      <formula xml:space="preserve"> OR(AND(U21=0,U21&lt;&gt;"",V21&lt;&gt;"Z",V21&lt;&gt;""),AND(U21&gt;0,U21&lt;&gt;"",V21&lt;&gt;"W",V21&lt;&gt;""),AND(U21="", V21="W"))</formula>
    </cfRule>
  </conditionalFormatting>
  <conditionalFormatting sqref="W21:W25">
    <cfRule type="expression" dxfId="746" priority="24">
      <formula xml:space="preserve"> AND(OR(V21="X",V21="W"),W21="")</formula>
    </cfRule>
  </conditionalFormatting>
  <conditionalFormatting sqref="I20">
    <cfRule type="expression" dxfId="745" priority="20123">
      <formula xml:space="preserve"> OR(AND(I20=0,I20&lt;&gt;"",V20&lt;&gt;"Z",V20&lt;&gt;""),AND(I20&gt;0,I20&lt;&gt;"",V20&lt;&gt;"W",V20&lt;&gt;""),AND(I20="", V20="W"))</formula>
    </cfRule>
  </conditionalFormatting>
  <conditionalFormatting sqref="F20:H20">
    <cfRule type="expression" dxfId="744" priority="20124">
      <formula xml:space="preserve"> OR(AND(F20=0,F20&lt;&gt;"",U20&lt;&gt;"Z",U20&lt;&gt;""),AND(F20&gt;0,F20&lt;&gt;"",U20&lt;&gt;"W",U20&lt;&gt;""),AND(F20="", U20="W"))</formula>
    </cfRule>
  </conditionalFormatting>
  <conditionalFormatting sqref="U9:U13">
    <cfRule type="expression" dxfId="743" priority="22">
      <formula xml:space="preserve"> OR(AND(U9=0,U9&lt;&gt;"",V9&lt;&gt;"Z",V9&lt;&gt;""),AND(U9&gt;0,U9&lt;&gt;"",V9&lt;&gt;"W",V9&lt;&gt;""),AND(U9="", V9="W"))</formula>
    </cfRule>
  </conditionalFormatting>
  <conditionalFormatting sqref="V9:V13">
    <cfRule type="expression" dxfId="742" priority="21">
      <formula xml:space="preserve"> OR(AND(U9=0,U9&lt;&gt;"",V9&lt;&gt;"Z",V9&lt;&gt;""),AND(U9&gt;0,U9&lt;&gt;"",V9&lt;&gt;"W",V9&lt;&gt;""),AND(U9="", V9="W"))</formula>
    </cfRule>
  </conditionalFormatting>
  <conditionalFormatting sqref="W9:W13">
    <cfRule type="expression" dxfId="741" priority="20">
      <formula xml:space="preserve"> AND(OR(V9="X",V9="W"),W9="")</formula>
    </cfRule>
  </conditionalFormatting>
  <conditionalFormatting sqref="U15:U19">
    <cfRule type="expression" dxfId="740" priority="19">
      <formula xml:space="preserve"> OR(AND(U15=0,U15&lt;&gt;"",V15&lt;&gt;"Z",V15&lt;&gt;""),AND(U15&gt;0,U15&lt;&gt;"",V15&lt;&gt;"W",V15&lt;&gt;""),AND(U15="", V15="W"))</formula>
    </cfRule>
  </conditionalFormatting>
  <conditionalFormatting sqref="V15:V19">
    <cfRule type="expression" dxfId="739" priority="18">
      <formula xml:space="preserve"> OR(AND(U15=0,U15&lt;&gt;"",V15&lt;&gt;"Z",V15&lt;&gt;""),AND(U15&gt;0,U15&lt;&gt;"",V15&lt;&gt;"W",V15&lt;&gt;""),AND(U15="", V15="W"))</formula>
    </cfRule>
  </conditionalFormatting>
  <conditionalFormatting sqref="W15:W19">
    <cfRule type="expression" dxfId="738" priority="17">
      <formula xml:space="preserve"> AND(OR(V15="X",V15="W"),W15="")</formula>
    </cfRule>
  </conditionalFormatting>
  <conditionalFormatting sqref="U5">
    <cfRule type="expression" dxfId="737" priority="52436">
      <formula>OR(COUNTIF(V1:V3,"M")=8,COUNTIF(V1:V3,"X")=8)</formula>
    </cfRule>
    <cfRule type="expression" dxfId="736" priority="52437">
      <formula>IF(OR(SUMPRODUCT(--(U1:U3=""),--(V1:V3=""))&gt;0,COUNTIF(V1:V3,"M")&gt;0,COUNTIF(V1:V3,"X")=8),"",SUM(U1:U3)) &lt;&gt; U5</formula>
    </cfRule>
  </conditionalFormatting>
  <conditionalFormatting sqref="U6:U7">
    <cfRule type="expression" dxfId="735" priority="52438">
      <formula>OR(COUNTIF(V2:V5,"M")=8,COUNTIF(V2:V5,"X")=8)</formula>
    </cfRule>
    <cfRule type="expression" dxfId="734" priority="52439">
      <formula>IF(OR(SUMPRODUCT(--(U2:U5=""),--(V2:V5=""))&gt;0,COUNTIF(V2:V5,"M")&gt;0,COUNTIF(V2:V5,"X")=8),"",SUM(U2:U5)) &lt;&gt; U6</formula>
    </cfRule>
  </conditionalFormatting>
  <conditionalFormatting sqref="M31:N31">
    <cfRule type="expression" dxfId="733" priority="24978">
      <formula>OR(COUNTIF(#REF!,"M")=6,COUNTIF(#REF!,"X")=6)</formula>
    </cfRule>
    <cfRule type="expression" dxfId="732" priority="24979">
      <formula>IF(OR(SUMPRODUCT(--(#REF!=""),--(#REF!=""))&gt;0,COUNTIF(#REF!,"M")&gt;0,COUNTIF(#REF!,"X")=6),"",SUM(#REF!)) &lt;&gt;#REF!</formula>
    </cfRule>
  </conditionalFormatting>
  <conditionalFormatting sqref="M20">
    <cfRule type="expression" dxfId="731" priority="25012">
      <formula xml:space="preserve"> OR(AND(#REF!=0,#REF!&lt;&gt;"",#REF!&lt;&gt;"Z",#REF!&lt;&gt;""),AND(#REF!&gt;0,#REF!&lt;&gt;"",#REF!&lt;&gt;"W",#REF!&lt;&gt;""),AND(#REF!="",#REF!= "W"))</formula>
    </cfRule>
  </conditionalFormatting>
  <conditionalFormatting sqref="N20">
    <cfRule type="expression" dxfId="730" priority="25014">
      <formula xml:space="preserve"> OR(AND(#REF!=0,#REF!&lt;&gt;"",#REF!&lt;&gt;"Z",#REF!&lt;&gt;""),AND(#REF!&gt;0,#REF!&lt;&gt;"",#REF!&lt;&gt;"W",#REF!&lt;&gt;""),AND(#REF!="",#REF!= "W"))</formula>
    </cfRule>
  </conditionalFormatting>
  <conditionalFormatting sqref="M21:N21">
    <cfRule type="expression" dxfId="729" priority="25030">
      <formula xml:space="preserve"> OR(AND(#REF!=0,#REF!&lt;&gt;"",#REF!&lt;&gt;"Z",#REF!&lt;&gt;""),AND(#REF!&gt;0,#REF!&lt;&gt;"",#REF!&lt;&gt;"W",#REF!&lt;&gt;""),AND(#REF!="",#REF!= "W"))</formula>
    </cfRule>
  </conditionalFormatting>
  <conditionalFormatting sqref="J20">
    <cfRule type="expression" dxfId="728" priority="30325">
      <formula xml:space="preserve"> OR(AND(#REF!=0,#REF!&lt;&gt;"",#REF!&lt;&gt;"Z",#REF!&lt;&gt;""),AND(#REF!&gt;0,#REF!&lt;&gt;"",#REF!&lt;&gt;"W",#REF!&lt;&gt;""),AND(#REF!="",#REF!= "W"))</formula>
    </cfRule>
  </conditionalFormatting>
  <conditionalFormatting sqref="J31">
    <cfRule type="expression" dxfId="727" priority="30326">
      <formula>OR(COUNTIF(#REF!,"M")=6,COUNTIF(#REF!,"X")=6)</formula>
    </cfRule>
    <cfRule type="expression" dxfId="726" priority="30327">
      <formula>IF(OR(SUMPRODUCT(--(#REF!=""),--(#REF!=""))&gt;0,COUNTIF(#REF!,"M")&gt;0,COUNTIF(#REF!,"X")=6),"",SUM(#REF!)) &lt;&gt;#REF!</formula>
    </cfRule>
  </conditionalFormatting>
  <conditionalFormatting sqref="J21:J25">
    <cfRule type="expression" dxfId="725" priority="30330">
      <formula>OR(AND(#REF!="X",#REF!="X"),AND(#REF!="M",#REF!="M"))</formula>
    </cfRule>
    <cfRule type="expression" dxfId="724" priority="30331">
      <formula>IF(OR(AND(#REF!="",#REF!=""),AND(#REF!="",#REF!=""),AND(#REF!="X",#REF!="X"),OR(#REF!="M",#REF!="M")),"",SUM(#REF!,#REF!)) &lt;&gt;#REF!</formula>
    </cfRule>
  </conditionalFormatting>
  <conditionalFormatting sqref="J21:J31">
    <cfRule type="expression" dxfId="723" priority="30341">
      <formula xml:space="preserve"> OR(AND(#REF!=0,#REF!&lt;&gt;"",#REF!&lt;&gt;"Z",#REF!&lt;&gt;""),AND(#REF!&gt;0,#REF!&lt;&gt;"",#REF!&lt;&gt;"W",#REF!&lt;&gt;""),AND(#REF!="",#REF!= "W"))</formula>
    </cfRule>
  </conditionalFormatting>
  <conditionalFormatting sqref="K21">
    <cfRule type="expression" dxfId="722" priority="30502">
      <formula>OR(AND(#REF!="X",#REF!="X"),AND(#REF!="M",#REF!="M"))</formula>
    </cfRule>
    <cfRule type="expression" dxfId="721" priority="30503">
      <formula>IF(OR(AND(#REF!="",#REF!=""),AND(#REF!="",#REF!=""),AND(#REF!="X",#REF!="X"),OR(#REF!="M",#REF!="M")),"",SUM(#REF!,#REF!)) &lt;&gt;#REF!</formula>
    </cfRule>
  </conditionalFormatting>
  <conditionalFormatting sqref="K20">
    <cfRule type="expression" dxfId="720" priority="30504">
      <formula xml:space="preserve"> OR(AND(#REF!=0,#REF!&lt;&gt;"",#REF!&lt;&gt;"Z",#REF!&lt;&gt;""),AND(#REF!&gt;0,#REF!&lt;&gt;"",#REF!&lt;&gt;"W",#REF!&lt;&gt;""),AND(#REF!="",#REF!= "W"))</formula>
    </cfRule>
  </conditionalFormatting>
  <conditionalFormatting sqref="K31">
    <cfRule type="expression" dxfId="719" priority="30505">
      <formula>OR(COUNTIF(#REF!,"M")=6,COUNTIF(#REF!,"X")=6)</formula>
    </cfRule>
    <cfRule type="expression" dxfId="718" priority="30506">
      <formula>IF(OR(SUMPRODUCT(--(#REF!=""),--(#REF!=""))&gt;0,COUNTIF(#REF!,"M")&gt;0,COUNTIF(#REF!,"X")=6),"",SUM(#REF!)) &lt;&gt;#REF!</formula>
    </cfRule>
  </conditionalFormatting>
  <conditionalFormatting sqref="K21">
    <cfRule type="expression" dxfId="717" priority="30513">
      <formula xml:space="preserve"> OR(AND(#REF!=0,#REF!&lt;&gt;"",#REF!&lt;&gt;"Z",#REF!&lt;&gt;""),AND(#REF!&gt;0,#REF!&lt;&gt;"",#REF!&lt;&gt;"W",#REF!&lt;&gt;""),AND(#REF!="",#REF!= "W"))</formula>
    </cfRule>
  </conditionalFormatting>
  <conditionalFormatting sqref="M21:N21">
    <cfRule type="expression" dxfId="716" priority="31960">
      <formula>OR(AND(#REF!="X",#REF!="X"),AND(#REF!="M",#REF!="M"))</formula>
    </cfRule>
    <cfRule type="expression" dxfId="715" priority="31961">
      <formula>IF(OR(AND(#REF!="",#REF!=""),AND(#REF!="",#REF!=""),AND(#REF!="X",#REF!="X"),OR(#REF!="M",#REF!="M")),"",SUM(#REF!,#REF!)) &lt;&gt;#REF!</formula>
    </cfRule>
  </conditionalFormatting>
  <conditionalFormatting sqref="M22:M31">
    <cfRule type="expression" dxfId="714" priority="31981">
      <formula xml:space="preserve"> OR(AND(#REF!=0,#REF!&lt;&gt;"",#REF!&lt;&gt;"Z",#REF!&lt;&gt;""),AND(#REF!&gt;0,#REF!&lt;&gt;"",#REF!&lt;&gt;"W",#REF!&lt;&gt;""),AND(#REF!="",#REF!= "W"))</formula>
    </cfRule>
  </conditionalFormatting>
  <conditionalFormatting sqref="N22:N31">
    <cfRule type="expression" dxfId="713" priority="31983">
      <formula xml:space="preserve"> OR(AND(#REF!=0,#REF!&lt;&gt;"",#REF!&lt;&gt;"Z",#REF!&lt;&gt;""),AND(#REF!&gt;0,#REF!&lt;&gt;"",#REF!&lt;&gt;"W",#REF!&lt;&gt;""),AND(#REF!="",#REF!= "W"))</formula>
    </cfRule>
  </conditionalFormatting>
  <conditionalFormatting sqref="K22:K31">
    <cfRule type="expression" dxfId="712" priority="31989">
      <formula xml:space="preserve"> OR(AND(#REF!=0,#REF!&lt;&gt;"",#REF!&lt;&gt;"Z",#REF!&lt;&gt;""),AND(#REF!&gt;0,#REF!&lt;&gt;"",#REF!&lt;&gt;"W",#REF!&lt;&gt;""),AND(#REF!="",#REF!= "W"))</formula>
    </cfRule>
  </conditionalFormatting>
  <conditionalFormatting sqref="M25:N25">
    <cfRule type="expression" dxfId="711" priority="52477">
      <formula>OR(AND(#REF!="X",#REF!="X"),AND(#REF!="M",#REF!="M"))</formula>
    </cfRule>
    <cfRule type="expression" dxfId="710" priority="52478">
      <formula>IF(OR(AND(#REF!="",#REF!=""),AND(#REF!="",#REF!=""),AND(#REF!="X",#REF!="X"),OR(#REF!="M",#REF!="M")),"",SUM(#REF!,#REF!)) &lt;&gt;#REF!</formula>
    </cfRule>
  </conditionalFormatting>
  <conditionalFormatting sqref="K25">
    <cfRule type="expression" dxfId="709" priority="52481">
      <formula>OR(AND(#REF!="X",#REF!="X"),AND(#REF!="M",#REF!="M"))</formula>
    </cfRule>
    <cfRule type="expression" dxfId="708" priority="52482">
      <formula>IF(OR(AND(#REF!="",#REF!=""),AND(#REF!="",#REF!=""),AND(#REF!="X",#REF!="X"),OR(#REF!="M",#REF!="M")),"",SUM(#REF!,#REF!)) &lt;&gt;#REF!</formula>
    </cfRule>
  </conditionalFormatting>
  <conditionalFormatting sqref="M22:N24">
    <cfRule type="expression" dxfId="707" priority="54911">
      <formula>OR(AND(#REF!="X",#REF!="X"),AND(#REF!="M",#REF!="M"))</formula>
    </cfRule>
    <cfRule type="expression" dxfId="706" priority="54912">
      <formula>IF(OR(AND(#REF!="",#REF!=""),AND(#REF!="",#REF!=""),AND(#REF!="X",#REF!="X"),OR(#REF!="M",#REF!="M")),"",SUM(#REF!,#REF!)) &lt;&gt;#REF!</formula>
    </cfRule>
  </conditionalFormatting>
  <conditionalFormatting sqref="K22:K24">
    <cfRule type="expression" dxfId="705" priority="54913">
      <formula>OR(AND(#REF!="X",#REF!="X"),AND(#REF!="M",#REF!="M"))</formula>
    </cfRule>
    <cfRule type="expression" dxfId="704" priority="54914">
      <formula>IF(OR(AND(#REF!="",#REF!=""),AND(#REF!="",#REF!=""),AND(#REF!="X",#REF!="X"),OR(#REF!="M",#REF!="M")),"",SUM(#REF!,#REF!)) &lt;&gt;#REF!</formula>
    </cfRule>
  </conditionalFormatting>
  <conditionalFormatting sqref="S20:T20">
    <cfRule type="expression" dxfId="703" priority="47463">
      <formula xml:space="preserve"> OR(AND(#REF!=0,#REF!&lt;&gt;"",#REF!&lt;&gt;"Z",#REF!&lt;&gt;""),AND(#REF!&gt;0,#REF!&lt;&gt;"",#REF!&lt;&gt;"W",#REF!&lt;&gt;""),AND(#REF!="",#REF!= "W"))</formula>
    </cfRule>
  </conditionalFormatting>
  <conditionalFormatting sqref="R20">
    <cfRule type="expression" dxfId="702" priority="47466">
      <formula xml:space="preserve"> OR(AND(#REF!=0,#REF!&lt;&gt;"",#REF!&lt;&gt;"Z",#REF!&lt;&gt;""),AND(#REF!&gt;0,#REF!&lt;&gt;"",#REF!&lt;&gt;"W",#REF!&lt;&gt;""),AND(#REF!="",#REF!= "W"))</formula>
    </cfRule>
  </conditionalFormatting>
  <conditionalFormatting sqref="R26:T31">
    <cfRule type="expression" dxfId="701" priority="47473">
      <formula xml:space="preserve"> OR(AND(#REF!=0,#REF!&lt;&gt;"",#REF!&lt;&gt;"Z",#REF!&lt;&gt;""),AND(#REF!&gt;0,#REF!&lt;&gt;"",#REF!&lt;&gt;"W",#REF!&lt;&gt;""),AND(#REF!="",#REF!= "W"))</formula>
    </cfRule>
  </conditionalFormatting>
  <conditionalFormatting sqref="R20">
    <cfRule type="expression" dxfId="700" priority="48801">
      <formula xml:space="preserve"> AND(OR(#REF!="X",#REF!="U",#REF!="W"),#REF!="")</formula>
    </cfRule>
  </conditionalFormatting>
  <conditionalFormatting sqref="J20">
    <cfRule type="expression" dxfId="699" priority="49659">
      <formula xml:space="preserve"> AND(OR(#REF!="X",#REF!="U",#REF!="W"),#REF!="")</formula>
    </cfRule>
  </conditionalFormatting>
  <conditionalFormatting sqref="J26:J31">
    <cfRule type="expression" dxfId="698" priority="49660">
      <formula xml:space="preserve"> AND(OR(#REF!="X",#REF!="U",#REF!="W"),#REF!="")</formula>
    </cfRule>
  </conditionalFormatting>
  <conditionalFormatting sqref="K20:P20">
    <cfRule type="expression" dxfId="697" priority="49664">
      <formula xml:space="preserve"> AND(OR(#REF!="X",#REF!="U",#REF!="W"),#REF!="")</formula>
    </cfRule>
  </conditionalFormatting>
  <conditionalFormatting sqref="K26:P31">
    <cfRule type="expression" dxfId="696" priority="49665">
      <formula xml:space="preserve"> AND(OR(#REF!="X",#REF!="U",#REF!="W"),#REF!="")</formula>
    </cfRule>
  </conditionalFormatting>
  <conditionalFormatting sqref="R21:T25">
    <cfRule type="expression" dxfId="695" priority="50918">
      <formula xml:space="preserve"> OR(AND(#REF!=0,#REF!&lt;&gt;"",#REF!&lt;&gt;"Z",#REF!&lt;&gt;""),AND(#REF!&gt;0,#REF!&lt;&gt;"",#REF!&lt;&gt;"W",#REF!&lt;&gt;""),AND(#REF!="",#REF!= "W"))</formula>
    </cfRule>
  </conditionalFormatting>
  <conditionalFormatting sqref="R21:T25">
    <cfRule type="expression" dxfId="694" priority="50935">
      <formula>OR(AND(#REF!="X",#REF!="X"),AND(#REF!="M",#REF!="M"))</formula>
    </cfRule>
    <cfRule type="expression" dxfId="693" priority="50936">
      <formula>IF(OR(AND(#REF!="",#REF!=""),AND(#REF!="",#REF!=""),AND(#REF!="X",#REF!="X"),OR(#REF!="M",#REF!="M")),"",SUM(#REF!,#REF!)) &lt;&gt;#REF!</formula>
    </cfRule>
  </conditionalFormatting>
  <conditionalFormatting sqref="U20:W20">
    <cfRule type="expression" dxfId="692" priority="1">
      <formula xml:space="preserve"> AND(OR(#REF!="X",#REF!="W"),U20="")</formula>
    </cfRule>
  </conditionalFormatting>
  <conditionalFormatting sqref="U20:W20">
    <cfRule type="expression" dxfId="691" priority="2">
      <formula xml:space="preserve"> OR(AND(#REF!=0,#REF!&lt;&gt;"",#REF!&lt;&gt;"Z",#REF!&lt;&gt;""),AND(#REF!&gt;0,#REF!&lt;&gt;"",#REF!&lt;&gt;"W",#REF!&lt;&gt;""),AND(#REF!="",#REF!= "W"))</formula>
    </cfRule>
  </conditionalFormatting>
  <dataValidations count="6">
    <dataValidation allowBlank="1" showInputMessage="1" showErrorMessage="1" sqref="U20:W1048576 X1:XFD1048576 U4:W8 U14:W14 A1:R1048576 T1:T1048576 S1:S2 U1:W2 S4:S8 S14 S20:S1048576"/>
    <dataValidation type="decimal" operator="greaterThanOrEqual" allowBlank="1" showInputMessage="1" showErrorMessage="1" errorTitle="Entrée non valide" error="Veuillez entrer une valeur numérique" sqref="U9:U13 U15:U19">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V9:V13 V15:V19">
      <formula1>"Z,M,X,W"</formula1>
    </dataValidation>
    <dataValidation type="textLength" allowBlank="1" showInputMessage="1" showErrorMessage="1" errorTitle="Entrée non valide" error="La longueur du texte devrait être comprise entre 2 et 500 caractères" sqref="W9:W13 W15:W19 S9:S13 S15:S19">
      <formula1>2</formula1>
      <formula2>500</formula2>
    </dataValidation>
    <dataValidation allowBlank="1" showInputMessage="1" showErrorMessage="1" promptTitle="Langue originale" prompt="Langue de la version originale du film de long métrage, à partir de laquelle le film sera traduit en langues étrangères._x000a_" sqref="S3"/>
    <dataValidation allowBlank="1" showInputMessage="1" showErrorMessage="1" promptTitle="Unilingue" prompt="Film n'utilisant qu'une seule langue de production._x000a_" sqref="U3:W3"/>
  </dataValidations>
  <pageMargins left="0.19685039370078741" right="0.19685039370078741" top="0.19685039370078741" bottom="0.19685039370078741" header="0.19685039370078741" footer="0.19685039370078741"/>
  <pageSetup scale="83" orientation="portrait" cellComments="asDisplayed" r:id="rId1"/>
  <headerFooter>
    <oddFooter>&amp;C&amp;P&amp;R&amp;F</oddFooter>
  </headerFooter>
  <extLst>
    <ext xmlns:x14="http://schemas.microsoft.com/office/spreadsheetml/2009/9/main" uri="{78C0D931-6437-407d-A8EE-F0AAD7539E65}">
      <x14:conditionalFormattings>
        <x14:conditionalFormatting xmlns:xm="http://schemas.microsoft.com/office/excel/2006/main">
          <x14:cfRule type="expression" priority="33992" id="{6B1B7C57-E2B6-4E6D-8E64-AD1234456A92}">
            <xm:f xml:space="preserve"> AND(OR('F9'!#REF!="X",'F9'!#REF!="W"),'F9'!L25="")</xm:f>
            <x14:dxf>
              <fill>
                <patternFill>
                  <fgColor indexed="64"/>
                  <bgColor rgb="FFFFFF00"/>
                </patternFill>
              </fill>
            </x14:dxf>
          </x14:cfRule>
          <xm:sqref>L20</xm:sqref>
        </x14:conditionalFormatting>
        <x14:conditionalFormatting xmlns:xm="http://schemas.microsoft.com/office/excel/2006/main">
          <x14:cfRule type="expression" priority="34007" id="{225232F0-62C0-41AD-BE2E-9923E6EB42A8}">
            <xm:f xml:space="preserve"> AND(OR('F9'!#REF!="X",'F9'!#REF!="W"),'F9'!L16="")</xm:f>
            <x14:dxf>
              <fill>
                <patternFill>
                  <fgColor indexed="64"/>
                  <bgColor rgb="FFFFFF00"/>
                </patternFill>
              </fill>
            </x14:dxf>
          </x14:cfRule>
          <xm:sqref>L21</xm:sqref>
        </x14:conditionalFormatting>
        <x14:conditionalFormatting xmlns:xm="http://schemas.microsoft.com/office/excel/2006/main">
          <x14:cfRule type="expression" priority="37448" id="{CC1F9CC0-23A8-486A-8136-B2178B69174D}">
            <xm:f xml:space="preserve"> OR(AND('F9'!O25=0,'F9'!O25&lt;&gt;"",'F9'!#REF!&lt;&gt;"Z",'F9'!#REF!&lt;&gt;""),AND('F9'!O25&gt;0,'F9'!O25&lt;&gt;"",'F9'!#REF!&lt;&gt;"W",'F9'!#REF!&lt;&gt;""),AND('F9'!O25="", 'F9'!#REF!="W"))</xm:f>
            <x14:dxf>
              <fill>
                <patternFill>
                  <fgColor indexed="64"/>
                  <bgColor rgb="FFFFFF00"/>
                </patternFill>
              </fill>
            </x14:dxf>
          </x14:cfRule>
          <xm:sqref>P20</xm:sqref>
        </x14:conditionalFormatting>
        <x14:conditionalFormatting xmlns:xm="http://schemas.microsoft.com/office/excel/2006/main">
          <x14:cfRule type="expression" priority="37462" id="{E5186EB4-2595-4B03-8B2C-FB5BC146F3BD}">
            <xm:f>OR(AND('F9'!#REF!="X",'F9'!#REF!="X"),AND('F9'!#REF!="M",'F9'!#REF!="M"))</xm:f>
            <x14:dxf>
              <fill>
                <patternFill>
                  <fgColor indexed="64"/>
                  <bgColor rgb="FFDCE6F1"/>
                </patternFill>
              </fill>
            </x14:dxf>
          </x14:cfRule>
          <x14:cfRule type="expression" priority="37463" id="{4768BE3D-BE00-4088-9CFF-F33700742940}">
            <xm:f>IF(OR(AND('F9'!#REF!="",'F9'!#REF!=""),AND('F9'!#REF!="",'F9'!#REF!=""),AND('F9'!#REF!="X",'F9'!#REF!="X"),OR('F9'!#REF!="M",'F9'!#REF!="M")),"",SUM('F9'!#REF!,'F9'!#REF!)) &lt;&gt; 'F9'!O25</xm:f>
            <x14:dxf>
              <fill>
                <patternFill>
                  <fgColor indexed="64"/>
                  <bgColor rgb="FFFFFF00"/>
                </patternFill>
              </fill>
            </x14:dxf>
          </x14:cfRule>
          <xm:sqref>P20</xm:sqref>
        </x14:conditionalFormatting>
        <x14:conditionalFormatting xmlns:xm="http://schemas.microsoft.com/office/excel/2006/main">
          <x14:cfRule type="expression" priority="37482" id="{E9888E85-8A61-4C45-A106-F87366403297}">
            <xm:f>OR(AND('F9'!#REF!="X",'F9'!#REF!="X"),AND('F9'!#REF!="M",'F9'!#REF!="M"))</xm:f>
            <x14:dxf>
              <fill>
                <patternFill>
                  <fgColor indexed="64"/>
                  <bgColor rgb="FFDCE6F1"/>
                </patternFill>
              </fill>
            </x14:dxf>
          </x14:cfRule>
          <x14:cfRule type="expression" priority="37483" id="{22E57677-AB37-4064-ADB8-4617B66F6AF5}">
            <xm:f>IF(OR(AND('F9'!#REF!="",'F9'!#REF!=""),AND('F9'!O22="",'F9'!#REF!=""),AND('F9'!#REF!="X",'F9'!#REF!="X"),OR('F9'!#REF!="M",'F9'!#REF!="M")),"",SUM('F9'!#REF!,'F9'!O22)) &lt;&gt; 'F9'!O26</xm:f>
            <x14:dxf>
              <fill>
                <patternFill>
                  <fgColor indexed="64"/>
                  <bgColor rgb="FFFFFF00"/>
                </patternFill>
              </fill>
            </x14:dxf>
          </x14:cfRule>
          <xm:sqref>P26</xm:sqref>
        </x14:conditionalFormatting>
        <x14:conditionalFormatting xmlns:xm="http://schemas.microsoft.com/office/excel/2006/main">
          <x14:cfRule type="expression" priority="37497" id="{C1717362-3787-41A2-A79A-29449FDA2787}">
            <xm:f xml:space="preserve"> OR(AND('F9'!O16=0,'F9'!O16&lt;&gt;"",'F9'!#REF!&lt;&gt;"Z",'F9'!#REF!&lt;&gt;""),AND('F9'!O16&gt;0,'F9'!O16&lt;&gt;"",'F9'!#REF!&lt;&gt;"W",'F9'!#REF!&lt;&gt;""),AND('F9'!O16="", 'F9'!#REF!="W"))</xm:f>
            <x14:dxf>
              <fill>
                <patternFill>
                  <fgColor indexed="64"/>
                  <bgColor rgb="FFFFFF00"/>
                </patternFill>
              </fill>
            </x14:dxf>
          </x14:cfRule>
          <xm:sqref>P21</xm:sqref>
        </x14:conditionalFormatting>
        <x14:conditionalFormatting xmlns:xm="http://schemas.microsoft.com/office/excel/2006/main">
          <x14:cfRule type="expression" priority="40205" id="{CC1F9CC0-23A8-486A-8136-B2178B69174D}">
            <xm:f xml:space="preserve"> OR(AND('F9'!#REF!=0,'F9'!#REF!&lt;&gt;"",'F9'!#REF!&lt;&gt;"Z",'F9'!#REF!&lt;&gt;""),AND('F9'!#REF!&gt;0,'F9'!#REF!&lt;&gt;"",'F9'!#REF!&lt;&gt;"W",'F9'!#REF!&lt;&gt;""),AND('F9'!#REF!="", 'F9'!#REF!="W"))</xm:f>
            <x14:dxf>
              <fill>
                <patternFill>
                  <fgColor indexed="64"/>
                  <bgColor rgb="FFFFFF00"/>
                </patternFill>
              </fill>
            </x14:dxf>
          </x14:cfRule>
          <xm:sqref>R20</xm:sqref>
        </x14:conditionalFormatting>
        <x14:conditionalFormatting xmlns:xm="http://schemas.microsoft.com/office/excel/2006/main">
          <x14:cfRule type="expression" priority="40206" id="{E5186EB4-2595-4B03-8B2C-FB5BC146F3BD}">
            <xm:f>OR(AND('F9'!#REF!="X",'F9'!#REF!="X"),AND('F9'!#REF!="M",'F9'!#REF!="M"))</xm:f>
            <x14:dxf>
              <fill>
                <patternFill>
                  <fgColor indexed="64"/>
                  <bgColor rgb="FFDCE6F1"/>
                </patternFill>
              </fill>
            </x14:dxf>
          </x14:cfRule>
          <x14:cfRule type="expression" priority="40207" id="{4768BE3D-BE00-4088-9CFF-F33700742940}">
            <xm:f>IF(OR(AND('F9'!#REF!="",'F9'!#REF!=""),AND('F9'!#REF!="",'F9'!#REF!=""),AND('F9'!#REF!="X",'F9'!#REF!="X"),OR('F9'!#REF!="M",'F9'!#REF!="M")),"",SUM('F9'!#REF!,'F9'!#REF!)) &lt;&gt; 'F9'!#REF!</xm:f>
            <x14:dxf>
              <fill>
                <patternFill>
                  <fgColor indexed="64"/>
                  <bgColor rgb="FFFFFF00"/>
                </patternFill>
              </fill>
            </x14:dxf>
          </x14:cfRule>
          <xm:sqref>R20</xm:sqref>
        </x14:conditionalFormatting>
        <x14:conditionalFormatting xmlns:xm="http://schemas.microsoft.com/office/excel/2006/main">
          <x14:cfRule type="expression" priority="40292" id="{0BB47E79-D690-4161-9DDB-4C67A135BCA8}">
            <xm:f xml:space="preserve"> AND(OR('F9'!V25="X",'F9'!V25="W"),'F9'!#REF!="")</xm:f>
            <x14:dxf>
              <fill>
                <patternFill>
                  <fgColor indexed="64"/>
                  <bgColor rgb="FFFFFF00"/>
                </patternFill>
              </fill>
            </x14:dxf>
          </x14:cfRule>
          <xm:sqref>O20</xm:sqref>
        </x14:conditionalFormatting>
        <x14:conditionalFormatting xmlns:xm="http://schemas.microsoft.com/office/excel/2006/main">
          <x14:cfRule type="expression" priority="40294" id="{211EEECE-706B-40EE-8444-53E69FE449C1}">
            <xm:f xml:space="preserve"> AND(OR('F9'!V16="X",'F9'!V16="W"),'F9'!#REF!="")</xm:f>
            <x14:dxf>
              <fill>
                <patternFill>
                  <fgColor indexed="64"/>
                  <bgColor rgb="FFFFFF00"/>
                </patternFill>
              </fill>
            </x14:dxf>
          </x14:cfRule>
          <xm:sqref>O21</xm:sqref>
        </x14:conditionalFormatting>
        <x14:conditionalFormatting xmlns:xm="http://schemas.microsoft.com/office/excel/2006/main">
          <x14:cfRule type="expression" priority="40332" id="{211EEECE-706B-40EE-8444-53E69FE449C1}">
            <xm:f xml:space="preserve"> AND(OR('F9'!#REF!="X",'F9'!#REF!="W"),'F9'!#REF!="")</xm:f>
            <x14:dxf>
              <fill>
                <patternFill>
                  <fgColor indexed="64"/>
                  <bgColor rgb="FFFFFF00"/>
                </patternFill>
              </fill>
            </x14:dxf>
          </x14:cfRule>
          <xm:sqref>Q21:Q31</xm:sqref>
        </x14:conditionalFormatting>
        <x14:conditionalFormatting xmlns:xm="http://schemas.microsoft.com/office/excel/2006/main">
          <x14:cfRule type="expression" priority="41604" id="{225232F0-62C0-41AD-BE2E-9923E6EB42A8}">
            <xm:f xml:space="preserve"> AND(OR('F9'!#REF!="X",'F9'!#REF!="W"),'F9'!L22="")</xm:f>
            <x14:dxf>
              <fill>
                <patternFill>
                  <fgColor indexed="64"/>
                  <bgColor rgb="FFFFFF00"/>
                </patternFill>
              </fill>
            </x14:dxf>
          </x14:cfRule>
          <xm:sqref>L22:L31</xm:sqref>
        </x14:conditionalFormatting>
        <x14:conditionalFormatting xmlns:xm="http://schemas.microsoft.com/office/excel/2006/main">
          <x14:cfRule type="expression" priority="41607" id="{0E636D99-A95F-49AC-900A-E0438783530A}">
            <xm:f>OR(COUNTIF('F9'!#REF!,"M")=6,COUNTIF('F9'!#REF!,"X")=6)</xm:f>
            <x14:dxf>
              <fill>
                <patternFill>
                  <fgColor indexed="64"/>
                  <bgColor rgb="FFDCE6F1"/>
                </patternFill>
              </fill>
            </x14:dxf>
          </x14:cfRule>
          <x14:cfRule type="expression" priority="41608" id="{FEBCFB3D-DAEF-4A92-AD3D-A4F3578CD8D1}">
            <xm:f>IF(OR(SUMPRODUCT(--('F9'!O10:O15=""),--('F9'!#REF!=""))&gt;0,COUNTIF('F9'!#REF!,"M")&gt;0,COUNTIF('F9'!#REF!,"X")=6),"",SUM('F9'!O10:O15)) &lt;&gt; 'F9'!O16</xm:f>
            <x14:dxf>
              <fill>
                <patternFill>
                  <fgColor indexed="64"/>
                  <bgColor rgb="FFFFFF00"/>
                </patternFill>
              </fill>
            </x14:dxf>
          </x14:cfRule>
          <xm:sqref>P21</xm:sqref>
        </x14:conditionalFormatting>
        <x14:conditionalFormatting xmlns:xm="http://schemas.microsoft.com/office/excel/2006/main">
          <x14:cfRule type="expression" priority="41609" id="{0E636D99-A95F-49AC-900A-E0438783530A}">
            <xm:f>OR(COUNTIF('F9'!#REF!,"M")=6,COUNTIF('F9'!#REF!,"X")=6)</xm:f>
            <x14:dxf>
              <fill>
                <patternFill>
                  <fgColor indexed="64"/>
                  <bgColor rgb="FFDCE6F1"/>
                </patternFill>
              </fill>
            </x14:dxf>
          </x14:cfRule>
          <x14:cfRule type="expression" priority="41610" id="{FEBCFB3D-DAEF-4A92-AD3D-A4F3578CD8D1}">
            <xm:f>IF(OR(SUMPRODUCT(--('F9'!O12:O22=""),--('F9'!#REF!=""))&gt;0,COUNTIF('F9'!#REF!,"M")&gt;0,COUNTIF('F9'!#REF!,"X")=6),"",SUM('F9'!O12:O22)) &lt;&gt; 'F9'!O23</xm:f>
            <x14:dxf>
              <fill>
                <patternFill>
                  <fgColor indexed="64"/>
                  <bgColor rgb="FFFFFF00"/>
                </patternFill>
              </fill>
            </x14:dxf>
          </x14:cfRule>
          <xm:sqref>P23:P25</xm:sqref>
        </x14:conditionalFormatting>
        <x14:conditionalFormatting xmlns:xm="http://schemas.microsoft.com/office/excel/2006/main">
          <x14:cfRule type="expression" priority="41611" id="{0E636D99-A95F-49AC-900A-E0438783530A}">
            <xm:f>OR(COUNTIF('F9'!#REF!,"M")=6,COUNTIF('F9'!#REF!,"X")=6)</xm:f>
            <x14:dxf>
              <fill>
                <patternFill>
                  <fgColor indexed="64"/>
                  <bgColor rgb="FFDCE6F1"/>
                </patternFill>
              </fill>
            </x14:dxf>
          </x14:cfRule>
          <x14:cfRule type="expression" priority="41612" id="{FEBCFB3D-DAEF-4A92-AD3D-A4F3578CD8D1}">
            <xm:f>IF(OR(SUMPRODUCT(--('F9'!O11:O16=""),--('F9'!#REF!=""))&gt;0,COUNTIF('F9'!#REF!,"M")&gt;0,COUNTIF('F9'!#REF!,"X")=6),"",SUM('F9'!O11:O16)) &lt;&gt; 'F9'!O22</xm:f>
            <x14:dxf>
              <fill>
                <patternFill>
                  <fgColor indexed="64"/>
                  <bgColor rgb="FFFFFF00"/>
                </patternFill>
              </fill>
            </x14:dxf>
          </x14:cfRule>
          <xm:sqref>P22</xm:sqref>
        </x14:conditionalFormatting>
        <x14:conditionalFormatting xmlns:xm="http://schemas.microsoft.com/office/excel/2006/main">
          <x14:cfRule type="expression" priority="41627" id="{C1717362-3787-41A2-A79A-29449FDA2787}">
            <xm:f xml:space="preserve"> OR(AND('F9'!O22=0,'F9'!O22&lt;&gt;"",'F9'!#REF!&lt;&gt;"Z",'F9'!#REF!&lt;&gt;""),AND('F9'!O22&gt;0,'F9'!O22&lt;&gt;"",'F9'!#REF!&lt;&gt;"W",'F9'!#REF!&lt;&gt;""),AND('F9'!O22="", 'F9'!#REF!="W"))</xm:f>
            <x14:dxf>
              <fill>
                <patternFill>
                  <fgColor indexed="64"/>
                  <bgColor rgb="FFFFFF00"/>
                </patternFill>
              </fill>
            </x14:dxf>
          </x14:cfRule>
          <xm:sqref>P22:P31</xm:sqref>
        </x14:conditionalFormatting>
        <x14:conditionalFormatting xmlns:xm="http://schemas.microsoft.com/office/excel/2006/main">
          <x14:cfRule type="expression" priority="41630" id="{211EEECE-706B-40EE-8444-53E69FE449C1}">
            <xm:f xml:space="preserve"> AND(OR('F9'!V22="X",'F9'!V22="W"),'F9'!#REF!="")</xm:f>
            <x14:dxf>
              <fill>
                <patternFill>
                  <fgColor indexed="64"/>
                  <bgColor rgb="FFFFFF00"/>
                </patternFill>
              </fill>
            </x14:dxf>
          </x14:cfRule>
          <xm:sqref>O22:O31</xm:sqref>
        </x14:conditionalFormatting>
        <x14:conditionalFormatting xmlns:xm="http://schemas.microsoft.com/office/excel/2006/main">
          <x14:cfRule type="expression" priority="46073" id="{08E1D8B6-3BCE-4F46-BA1E-99B5F74E0170}">
            <xm:f xml:space="preserve"> AND(OR('F10'!#REF!="X",'F10'!#REF!="W"),'F10'!#REF!="")</xm:f>
            <x14:dxf>
              <fill>
                <patternFill>
                  <fgColor indexed="64"/>
                  <bgColor rgb="FFFFFF00"/>
                </patternFill>
              </fill>
            </x14:dxf>
          </x14:cfRule>
          <xm:sqref>J20</xm:sqref>
        </x14:conditionalFormatting>
        <x14:conditionalFormatting xmlns:xm="http://schemas.microsoft.com/office/excel/2006/main">
          <x14:cfRule type="expression" priority="46125" id="{076C64F4-46C1-4BAC-99C5-2D8EB2481D4F}">
            <xm:f xml:space="preserve"> AND(OR('F10'!#REF!="X",'F10'!#REF!="W"),'F10'!#REF!="")</xm:f>
            <x14:dxf>
              <fill>
                <patternFill>
                  <fgColor indexed="64"/>
                  <bgColor rgb="FFFFFF00"/>
                </patternFill>
              </fill>
            </x14:dxf>
          </x14:cfRule>
          <xm:sqref>K20:P20</xm:sqref>
        </x14:conditionalFormatting>
        <x14:conditionalFormatting xmlns:xm="http://schemas.microsoft.com/office/excel/2006/main">
          <x14:cfRule type="expression" priority="46255" id="{076C64F4-46C1-4BAC-99C5-2D8EB2481D4F}">
            <xm:f xml:space="preserve"> AND(OR('F10'!#REF!="X",'F10'!#REF!="W"),'F10'!R20="")</xm:f>
            <x14:dxf>
              <fill>
                <patternFill>
                  <fgColor indexed="64"/>
                  <bgColor rgb="FFFFFF00"/>
                </patternFill>
              </fill>
            </x14:dxf>
          </x14:cfRule>
          <xm:sqref>R20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Z31"/>
  <sheetViews>
    <sheetView showGridLines="0" topLeftCell="C1" zoomScaleNormal="100" zoomScaleSheetLayoutView="100" workbookViewId="0">
      <selection activeCell="C1" sqref="C1"/>
    </sheetView>
  </sheetViews>
  <sheetFormatPr defaultColWidth="9.140625" defaultRowHeight="12.75"/>
  <cols>
    <col min="1" max="1" width="18.5703125" style="282" hidden="1" customWidth="1"/>
    <col min="2" max="2" width="20.28515625" style="282" hidden="1" customWidth="1"/>
    <col min="3" max="3" width="5.7109375" style="282" customWidth="1"/>
    <col min="4" max="4" width="6.28515625" style="282" customWidth="1"/>
    <col min="5" max="5" width="4.42578125" style="282" customWidth="1"/>
    <col min="6" max="6" width="10.28515625" style="282" customWidth="1"/>
    <col min="7" max="7" width="6.28515625" style="282" hidden="1" customWidth="1"/>
    <col min="8" max="8" width="4.85546875" style="282" hidden="1" customWidth="1"/>
    <col min="9" max="9" width="4.42578125" style="282" hidden="1" customWidth="1"/>
    <col min="10" max="10" width="70.7109375" style="283" customWidth="1"/>
    <col min="11" max="20" width="2.85546875" style="283" hidden="1" customWidth="1"/>
    <col min="21" max="21" width="12.7109375" style="283" customWidth="1"/>
    <col min="22" max="22" width="2.7109375" style="283" customWidth="1"/>
    <col min="23" max="23" width="5.7109375" style="283" customWidth="1"/>
    <col min="24" max="24" width="5.7109375" style="282" customWidth="1"/>
    <col min="25" max="52" width="9.140625" style="282" hidden="1" customWidth="1"/>
    <col min="53" max="16384" width="9.140625" style="282"/>
  </cols>
  <sheetData>
    <row r="1" spans="1:38" s="207" customFormat="1" ht="45" customHeight="1">
      <c r="A1" s="110" t="s">
        <v>332</v>
      </c>
      <c r="B1" s="111" t="str">
        <f>VLOOKUP(VAL_Metadata!$B$2,VAL_Drop_Down_Lists!$A$3:$B$214,2,FALSE)</f>
        <v>_X</v>
      </c>
      <c r="C1" s="54"/>
      <c r="D1" s="461" t="s">
        <v>793</v>
      </c>
      <c r="E1" s="461"/>
      <c r="F1" s="461"/>
      <c r="G1" s="461"/>
      <c r="H1" s="461"/>
      <c r="I1" s="461"/>
      <c r="J1" s="461"/>
      <c r="K1" s="461"/>
      <c r="L1" s="461"/>
      <c r="M1" s="461"/>
      <c r="N1" s="461"/>
      <c r="O1" s="461"/>
      <c r="P1" s="461"/>
      <c r="Q1" s="461"/>
      <c r="R1" s="461"/>
      <c r="S1" s="461"/>
      <c r="T1" s="461"/>
      <c r="U1" s="461"/>
      <c r="V1" s="461"/>
      <c r="W1" s="461"/>
      <c r="X1" s="377"/>
      <c r="Y1" s="378"/>
      <c r="Z1" s="381"/>
      <c r="AA1" s="381"/>
      <c r="AB1" s="381"/>
      <c r="AC1" s="381"/>
      <c r="AD1" s="381"/>
      <c r="AE1" s="381"/>
      <c r="AF1" s="381"/>
      <c r="AG1" s="381"/>
      <c r="AH1" s="378"/>
      <c r="AI1" s="378"/>
      <c r="AJ1" s="378"/>
      <c r="AK1" s="378"/>
      <c r="AL1" s="378"/>
    </row>
    <row r="2" spans="1:38" s="207" customFormat="1" ht="9.9499999999999993" customHeight="1">
      <c r="A2" s="110" t="s">
        <v>451</v>
      </c>
      <c r="B2" s="111" t="s">
        <v>347</v>
      </c>
      <c r="C2" s="203"/>
      <c r="D2" s="248"/>
      <c r="E2" s="248"/>
      <c r="F2" s="248"/>
      <c r="G2" s="248"/>
      <c r="H2" s="248"/>
      <c r="I2" s="248"/>
      <c r="J2" s="249"/>
      <c r="K2" s="249"/>
      <c r="L2" s="249"/>
      <c r="M2" s="249"/>
      <c r="N2" s="249"/>
      <c r="O2" s="249"/>
      <c r="P2" s="249"/>
      <c r="Q2" s="249"/>
      <c r="R2" s="249"/>
      <c r="S2" s="249"/>
      <c r="T2" s="249"/>
      <c r="U2" s="248"/>
      <c r="V2" s="248"/>
      <c r="W2" s="248"/>
      <c r="X2" s="377"/>
      <c r="Y2" s="378"/>
      <c r="Z2" s="381"/>
      <c r="AA2" s="381"/>
      <c r="AB2" s="381"/>
      <c r="AC2" s="381"/>
      <c r="AD2" s="381"/>
      <c r="AE2" s="381"/>
      <c r="AF2" s="381"/>
      <c r="AG2" s="381"/>
      <c r="AH2" s="378"/>
      <c r="AI2" s="378"/>
      <c r="AJ2" s="378"/>
      <c r="AK2" s="378"/>
      <c r="AL2" s="378"/>
    </row>
    <row r="3" spans="1:38" s="228" customFormat="1" ht="75" customHeight="1">
      <c r="A3" s="110" t="s">
        <v>356</v>
      </c>
      <c r="B3" s="111" t="s">
        <v>347</v>
      </c>
      <c r="C3" s="203"/>
      <c r="D3" s="474" t="s">
        <v>774</v>
      </c>
      <c r="E3" s="475"/>
      <c r="F3" s="250" t="s">
        <v>303</v>
      </c>
      <c r="G3" s="251"/>
      <c r="H3" s="251"/>
      <c r="I3" s="251"/>
      <c r="J3" s="253" t="s">
        <v>704</v>
      </c>
      <c r="K3" s="252"/>
      <c r="L3" s="252"/>
      <c r="M3" s="252"/>
      <c r="N3" s="252"/>
      <c r="O3" s="252"/>
      <c r="P3" s="252"/>
      <c r="Q3" s="252"/>
      <c r="R3" s="252"/>
      <c r="S3" s="252"/>
      <c r="T3" s="252"/>
      <c r="U3" s="471" t="s">
        <v>794</v>
      </c>
      <c r="V3" s="472"/>
      <c r="W3" s="473"/>
      <c r="X3" s="379"/>
      <c r="Y3" s="381"/>
      <c r="Z3" s="381"/>
      <c r="AA3" s="381"/>
      <c r="AB3" s="381"/>
      <c r="AC3" s="381"/>
      <c r="AD3" s="381"/>
      <c r="AE3" s="381"/>
      <c r="AF3" s="381"/>
      <c r="AG3" s="381"/>
      <c r="AH3" s="381"/>
      <c r="AI3" s="381"/>
      <c r="AJ3" s="381"/>
      <c r="AK3" s="381"/>
      <c r="AL3" s="381"/>
    </row>
    <row r="4" spans="1:38" s="228" customFormat="1" ht="7.5" customHeight="1">
      <c r="A4" s="110" t="s">
        <v>357</v>
      </c>
      <c r="B4" s="111" t="s">
        <v>347</v>
      </c>
      <c r="C4" s="222"/>
      <c r="D4" s="284"/>
      <c r="E4" s="284"/>
      <c r="F4" s="285"/>
      <c r="G4" s="255"/>
      <c r="H4" s="255"/>
      <c r="I4" s="256"/>
      <c r="J4" s="286"/>
      <c r="K4" s="286"/>
      <c r="L4" s="286"/>
      <c r="M4" s="286"/>
      <c r="N4" s="286"/>
      <c r="O4" s="286"/>
      <c r="P4" s="286"/>
      <c r="Q4" s="286"/>
      <c r="R4" s="286"/>
      <c r="S4" s="286"/>
      <c r="T4" s="286"/>
      <c r="U4" s="286"/>
      <c r="V4" s="287"/>
      <c r="W4" s="287"/>
      <c r="X4" s="386"/>
      <c r="Y4" s="381"/>
      <c r="Z4" s="381"/>
      <c r="AA4" s="381"/>
      <c r="AB4" s="381"/>
      <c r="AC4" s="381"/>
      <c r="AD4" s="381"/>
      <c r="AE4" s="381"/>
      <c r="AF4" s="381"/>
      <c r="AG4" s="381"/>
      <c r="AH4" s="381"/>
      <c r="AI4" s="381"/>
      <c r="AJ4" s="381"/>
      <c r="AK4" s="381"/>
      <c r="AL4" s="381"/>
    </row>
    <row r="5" spans="1:38" s="228" customFormat="1" ht="15.75" hidden="1">
      <c r="A5" s="110" t="s">
        <v>450</v>
      </c>
      <c r="B5" s="111" t="s">
        <v>347</v>
      </c>
      <c r="C5" s="222"/>
      <c r="D5" s="251"/>
      <c r="E5" s="251"/>
      <c r="F5" s="251"/>
      <c r="G5" s="251"/>
      <c r="H5" s="251"/>
      <c r="I5" s="251"/>
      <c r="J5" s="257"/>
      <c r="K5" s="288"/>
      <c r="L5" s="257"/>
      <c r="M5" s="289"/>
      <c r="N5" s="257"/>
      <c r="O5" s="257"/>
      <c r="P5" s="257"/>
      <c r="Q5" s="257"/>
      <c r="R5" s="257"/>
      <c r="S5" s="257"/>
      <c r="T5" s="258" t="s">
        <v>322</v>
      </c>
      <c r="U5" s="290" t="s">
        <v>439</v>
      </c>
      <c r="V5" s="291"/>
      <c r="W5" s="291"/>
      <c r="X5" s="384"/>
      <c r="Y5" s="381"/>
      <c r="Z5" s="381"/>
      <c r="AA5" s="381"/>
      <c r="AB5" s="381"/>
      <c r="AC5" s="381"/>
      <c r="AD5" s="381"/>
      <c r="AE5" s="381"/>
      <c r="AF5" s="381"/>
      <c r="AG5" s="381"/>
      <c r="AH5" s="381"/>
      <c r="AI5" s="381"/>
      <c r="AJ5" s="381"/>
      <c r="AK5" s="381"/>
      <c r="AL5" s="381"/>
    </row>
    <row r="6" spans="1:38" s="228" customFormat="1" ht="15.75" hidden="1">
      <c r="A6" s="110" t="s">
        <v>379</v>
      </c>
      <c r="B6" s="111" t="s">
        <v>347</v>
      </c>
      <c r="C6" s="222"/>
      <c r="D6" s="251"/>
      <c r="E6" s="251"/>
      <c r="F6" s="251"/>
      <c r="G6" s="251"/>
      <c r="H6" s="251"/>
      <c r="I6" s="251"/>
      <c r="J6" s="261"/>
      <c r="K6" s="261"/>
      <c r="L6" s="261"/>
      <c r="M6" s="261"/>
      <c r="N6" s="261"/>
      <c r="O6" s="261"/>
      <c r="P6" s="261"/>
      <c r="Q6" s="257"/>
      <c r="R6" s="257"/>
      <c r="S6" s="257"/>
      <c r="T6" s="258" t="s">
        <v>454</v>
      </c>
      <c r="U6" s="290" t="s">
        <v>455</v>
      </c>
      <c r="V6" s="291"/>
      <c r="W6" s="291"/>
      <c r="X6" s="384"/>
      <c r="Y6" s="381"/>
      <c r="Z6" s="381"/>
      <c r="AA6" s="381"/>
      <c r="AB6" s="381"/>
      <c r="AC6" s="381"/>
      <c r="AD6" s="381"/>
      <c r="AE6" s="381"/>
      <c r="AF6" s="381"/>
      <c r="AG6" s="381"/>
      <c r="AH6" s="381"/>
      <c r="AI6" s="381"/>
      <c r="AJ6" s="381"/>
      <c r="AK6" s="381"/>
      <c r="AL6" s="381"/>
    </row>
    <row r="7" spans="1:38" s="228" customFormat="1" ht="15.75" hidden="1">
      <c r="A7" s="110" t="s">
        <v>392</v>
      </c>
      <c r="B7" s="111" t="s">
        <v>347</v>
      </c>
      <c r="C7" s="222"/>
      <c r="D7" s="251"/>
      <c r="E7" s="251"/>
      <c r="F7" s="251"/>
      <c r="G7" s="251"/>
      <c r="H7" s="251"/>
      <c r="I7" s="87"/>
      <c r="J7" s="88"/>
      <c r="K7" s="88"/>
      <c r="L7" s="88"/>
      <c r="M7" s="88"/>
      <c r="N7" s="88"/>
      <c r="O7" s="88"/>
      <c r="P7" s="88"/>
      <c r="Q7" s="94"/>
      <c r="R7" s="94"/>
      <c r="S7" s="94"/>
      <c r="T7" s="93" t="s">
        <v>440</v>
      </c>
      <c r="U7" s="290" t="s">
        <v>441</v>
      </c>
      <c r="V7" s="291"/>
      <c r="W7" s="291"/>
      <c r="X7" s="384"/>
      <c r="Y7" s="381"/>
      <c r="Z7" s="381"/>
      <c r="AA7" s="381"/>
      <c r="AB7" s="381"/>
      <c r="AC7" s="381"/>
      <c r="AD7" s="381"/>
      <c r="AE7" s="381"/>
      <c r="AF7" s="381"/>
      <c r="AG7" s="381"/>
      <c r="AH7" s="381"/>
      <c r="AI7" s="381"/>
      <c r="AJ7" s="381"/>
      <c r="AK7" s="381"/>
      <c r="AL7" s="381"/>
    </row>
    <row r="8" spans="1:38" s="228" customFormat="1" ht="82.5" hidden="1">
      <c r="A8" s="208" t="s">
        <v>408</v>
      </c>
      <c r="B8" s="209">
        <v>0</v>
      </c>
      <c r="C8" s="222"/>
      <c r="D8" s="251"/>
      <c r="E8" s="251"/>
      <c r="F8" s="251"/>
      <c r="G8" s="220" t="s">
        <v>319</v>
      </c>
      <c r="H8" s="220" t="s">
        <v>366</v>
      </c>
      <c r="I8" s="56" t="s">
        <v>359</v>
      </c>
      <c r="J8" s="95" t="s">
        <v>415</v>
      </c>
      <c r="K8" s="95" t="s">
        <v>416</v>
      </c>
      <c r="L8" s="95" t="s">
        <v>417</v>
      </c>
      <c r="M8" s="95" t="s">
        <v>418</v>
      </c>
      <c r="N8" s="95" t="s">
        <v>420</v>
      </c>
      <c r="O8" s="95" t="s">
        <v>452</v>
      </c>
      <c r="P8" s="95" t="s">
        <v>562</v>
      </c>
      <c r="Q8" s="95" t="s">
        <v>422</v>
      </c>
      <c r="R8" s="95" t="s">
        <v>421</v>
      </c>
      <c r="S8" s="95" t="s">
        <v>414</v>
      </c>
      <c r="T8" s="95" t="s">
        <v>453</v>
      </c>
      <c r="U8" s="291"/>
      <c r="V8" s="291"/>
      <c r="W8" s="291"/>
      <c r="X8" s="384"/>
      <c r="Y8" s="381"/>
      <c r="Z8" s="381"/>
      <c r="AA8" s="381"/>
      <c r="AB8" s="381"/>
      <c r="AC8" s="381"/>
      <c r="AD8" s="381"/>
      <c r="AE8" s="381"/>
      <c r="AF8" s="381"/>
      <c r="AG8" s="381"/>
      <c r="AH8" s="381"/>
      <c r="AI8" s="381"/>
      <c r="AJ8" s="381"/>
      <c r="AK8" s="381"/>
      <c r="AL8" s="381"/>
    </row>
    <row r="9" spans="1:38" s="228" customFormat="1" ht="21" customHeight="1">
      <c r="A9" s="262" t="s">
        <v>423</v>
      </c>
      <c r="B9" s="263" t="s">
        <v>424</v>
      </c>
      <c r="C9" s="203"/>
      <c r="D9" s="462">
        <v>2016</v>
      </c>
      <c r="E9" s="463"/>
      <c r="F9" s="267" t="s">
        <v>788</v>
      </c>
      <c r="G9" s="268">
        <v>2016</v>
      </c>
      <c r="H9" s="268" t="s">
        <v>361</v>
      </c>
      <c r="I9" s="79" t="s">
        <v>367</v>
      </c>
      <c r="J9" s="12"/>
      <c r="K9" s="89"/>
      <c r="L9" s="89"/>
      <c r="M9" s="89"/>
      <c r="N9" s="89"/>
      <c r="O9" s="89"/>
      <c r="P9" s="89"/>
      <c r="Q9" s="89"/>
      <c r="R9" s="89"/>
      <c r="S9" s="89"/>
      <c r="T9" s="89"/>
      <c r="U9" s="36"/>
      <c r="V9" s="50"/>
      <c r="W9" s="51"/>
      <c r="X9" s="379"/>
      <c r="Y9" s="381"/>
      <c r="Z9" s="381"/>
      <c r="AA9" s="381"/>
      <c r="AB9" s="381"/>
      <c r="AC9" s="381"/>
      <c r="AD9" s="381"/>
      <c r="AE9" s="381"/>
      <c r="AF9" s="381"/>
      <c r="AG9" s="381"/>
      <c r="AH9" s="381"/>
      <c r="AI9" s="381"/>
      <c r="AJ9" s="381"/>
      <c r="AK9" s="381"/>
      <c r="AL9" s="381"/>
    </row>
    <row r="10" spans="1:38" s="228" customFormat="1" ht="21" customHeight="1">
      <c r="A10" s="262" t="s">
        <v>448</v>
      </c>
      <c r="B10" s="263" t="s">
        <v>415</v>
      </c>
      <c r="C10" s="203"/>
      <c r="D10" s="464"/>
      <c r="E10" s="465"/>
      <c r="F10" s="267" t="s">
        <v>789</v>
      </c>
      <c r="G10" s="268">
        <v>2016</v>
      </c>
      <c r="H10" s="268" t="s">
        <v>362</v>
      </c>
      <c r="I10" s="81" t="s">
        <v>367</v>
      </c>
      <c r="J10" s="12"/>
      <c r="K10" s="89"/>
      <c r="L10" s="89"/>
      <c r="M10" s="89"/>
      <c r="N10" s="89"/>
      <c r="O10" s="89"/>
      <c r="P10" s="89"/>
      <c r="Q10" s="89"/>
      <c r="R10" s="89"/>
      <c r="S10" s="89"/>
      <c r="T10" s="89"/>
      <c r="U10" s="36"/>
      <c r="V10" s="50"/>
      <c r="W10" s="51"/>
      <c r="X10" s="379"/>
      <c r="Y10" s="381"/>
      <c r="Z10" s="381"/>
      <c r="AA10" s="381"/>
      <c r="AB10" s="381"/>
      <c r="AC10" s="381"/>
      <c r="AD10" s="381"/>
      <c r="AE10" s="381"/>
      <c r="AF10" s="381"/>
      <c r="AG10" s="381"/>
      <c r="AH10" s="381"/>
      <c r="AI10" s="381"/>
      <c r="AJ10" s="381"/>
      <c r="AK10" s="381"/>
      <c r="AL10" s="381"/>
    </row>
    <row r="11" spans="1:38" s="228" customFormat="1" ht="21" customHeight="1">
      <c r="A11" s="210"/>
      <c r="B11" s="210"/>
      <c r="C11" s="222"/>
      <c r="D11" s="464"/>
      <c r="E11" s="465"/>
      <c r="F11" s="267" t="s">
        <v>790</v>
      </c>
      <c r="G11" s="268">
        <v>2016</v>
      </c>
      <c r="H11" s="268" t="s">
        <v>363</v>
      </c>
      <c r="I11" s="81" t="s">
        <v>367</v>
      </c>
      <c r="J11" s="12"/>
      <c r="K11" s="89"/>
      <c r="L11" s="89"/>
      <c r="M11" s="89"/>
      <c r="N11" s="89"/>
      <c r="O11" s="89"/>
      <c r="P11" s="89"/>
      <c r="Q11" s="89"/>
      <c r="R11" s="89"/>
      <c r="S11" s="89"/>
      <c r="T11" s="89"/>
      <c r="U11" s="36"/>
      <c r="V11" s="50"/>
      <c r="W11" s="51"/>
      <c r="X11" s="379"/>
      <c r="Y11" s="381"/>
      <c r="Z11" s="381"/>
      <c r="AA11" s="381"/>
      <c r="AB11" s="381"/>
      <c r="AC11" s="381"/>
      <c r="AD11" s="381"/>
      <c r="AE11" s="381"/>
      <c r="AF11" s="381"/>
      <c r="AG11" s="381"/>
      <c r="AH11" s="381"/>
      <c r="AI11" s="381"/>
      <c r="AJ11" s="381"/>
      <c r="AK11" s="381"/>
      <c r="AL11" s="381"/>
    </row>
    <row r="12" spans="1:38" s="228" customFormat="1" ht="21" customHeight="1">
      <c r="A12" s="210"/>
      <c r="B12" s="210"/>
      <c r="C12" s="222"/>
      <c r="D12" s="464"/>
      <c r="E12" s="465"/>
      <c r="F12" s="267" t="s">
        <v>791</v>
      </c>
      <c r="G12" s="268">
        <v>2016</v>
      </c>
      <c r="H12" s="268" t="s">
        <v>364</v>
      </c>
      <c r="I12" s="81" t="s">
        <v>367</v>
      </c>
      <c r="J12" s="12"/>
      <c r="K12" s="89"/>
      <c r="L12" s="89"/>
      <c r="M12" s="89"/>
      <c r="N12" s="89"/>
      <c r="O12" s="89"/>
      <c r="P12" s="89"/>
      <c r="Q12" s="89"/>
      <c r="R12" s="89"/>
      <c r="S12" s="89"/>
      <c r="T12" s="89"/>
      <c r="U12" s="36"/>
      <c r="V12" s="50"/>
      <c r="W12" s="51"/>
      <c r="X12" s="379"/>
      <c r="Y12" s="381"/>
      <c r="Z12" s="381"/>
      <c r="AA12" s="381"/>
      <c r="AB12" s="381"/>
      <c r="AC12" s="381"/>
      <c r="AD12" s="381"/>
      <c r="AE12" s="381"/>
      <c r="AF12" s="381"/>
      <c r="AG12" s="381"/>
      <c r="AH12" s="381"/>
      <c r="AI12" s="381"/>
      <c r="AJ12" s="381"/>
      <c r="AK12" s="381"/>
      <c r="AL12" s="381"/>
    </row>
    <row r="13" spans="1:38" s="228" customFormat="1" ht="21" customHeight="1">
      <c r="A13" s="210"/>
      <c r="B13" s="210"/>
      <c r="C13" s="203"/>
      <c r="D13" s="466"/>
      <c r="E13" s="467"/>
      <c r="F13" s="267" t="s">
        <v>792</v>
      </c>
      <c r="G13" s="268">
        <v>2016</v>
      </c>
      <c r="H13" s="268" t="s">
        <v>365</v>
      </c>
      <c r="I13" s="81" t="s">
        <v>367</v>
      </c>
      <c r="J13" s="12"/>
      <c r="K13" s="89"/>
      <c r="L13" s="89"/>
      <c r="M13" s="89"/>
      <c r="N13" s="89"/>
      <c r="O13" s="89"/>
      <c r="P13" s="89"/>
      <c r="Q13" s="89"/>
      <c r="R13" s="89"/>
      <c r="S13" s="89"/>
      <c r="T13" s="89"/>
      <c r="U13" s="36"/>
      <c r="V13" s="50"/>
      <c r="W13" s="51"/>
      <c r="X13" s="387"/>
      <c r="Y13" s="381"/>
      <c r="Z13" s="381"/>
      <c r="AA13" s="381"/>
      <c r="AB13" s="381"/>
      <c r="AC13" s="381"/>
      <c r="AD13" s="381"/>
      <c r="AE13" s="381"/>
      <c r="AF13" s="381"/>
      <c r="AG13" s="381"/>
      <c r="AH13" s="381"/>
      <c r="AI13" s="381"/>
      <c r="AJ13" s="381"/>
      <c r="AK13" s="381"/>
      <c r="AL13" s="381"/>
    </row>
    <row r="14" spans="1:38" s="228" customFormat="1" ht="7.5" customHeight="1">
      <c r="A14" s="210"/>
      <c r="B14" s="210"/>
      <c r="C14" s="222"/>
      <c r="D14" s="292"/>
      <c r="E14" s="284"/>
      <c r="F14" s="293"/>
      <c r="G14" s="293"/>
      <c r="H14" s="293"/>
      <c r="I14" s="96"/>
      <c r="J14" s="96"/>
      <c r="K14" s="96"/>
      <c r="L14" s="96"/>
      <c r="M14" s="96"/>
      <c r="N14" s="96"/>
      <c r="O14" s="96"/>
      <c r="P14" s="96"/>
      <c r="Q14" s="96"/>
      <c r="R14" s="96"/>
      <c r="S14" s="96"/>
      <c r="T14" s="96"/>
      <c r="U14" s="293"/>
      <c r="V14" s="293"/>
      <c r="W14" s="293"/>
      <c r="X14" s="84"/>
      <c r="Y14" s="381"/>
      <c r="Z14" s="381"/>
      <c r="AA14" s="381"/>
      <c r="AB14" s="381"/>
      <c r="AC14" s="381"/>
      <c r="AD14" s="381"/>
      <c r="AE14" s="381"/>
      <c r="AF14" s="381"/>
      <c r="AG14" s="381"/>
      <c r="AH14" s="381"/>
      <c r="AI14" s="381"/>
      <c r="AJ14" s="381"/>
      <c r="AK14" s="381"/>
      <c r="AL14" s="381"/>
    </row>
    <row r="15" spans="1:38" s="228" customFormat="1" ht="21" customHeight="1">
      <c r="A15" s="210"/>
      <c r="B15" s="210"/>
      <c r="C15" s="203"/>
      <c r="D15" s="462">
        <v>2017</v>
      </c>
      <c r="E15" s="463"/>
      <c r="F15" s="267" t="s">
        <v>788</v>
      </c>
      <c r="G15" s="268">
        <v>2017</v>
      </c>
      <c r="H15" s="268" t="s">
        <v>361</v>
      </c>
      <c r="I15" s="81" t="s">
        <v>367</v>
      </c>
      <c r="J15" s="12"/>
      <c r="K15" s="89"/>
      <c r="L15" s="89"/>
      <c r="M15" s="89"/>
      <c r="N15" s="89"/>
      <c r="O15" s="89"/>
      <c r="P15" s="89"/>
      <c r="Q15" s="89"/>
      <c r="R15" s="89"/>
      <c r="S15" s="89"/>
      <c r="T15" s="89"/>
      <c r="U15" s="36"/>
      <c r="V15" s="50"/>
      <c r="W15" s="51"/>
      <c r="X15" s="379"/>
      <c r="Y15" s="381"/>
      <c r="Z15" s="381"/>
      <c r="AA15" s="381"/>
      <c r="AB15" s="381"/>
      <c r="AC15" s="381"/>
      <c r="AD15" s="381"/>
      <c r="AE15" s="381"/>
      <c r="AF15" s="381"/>
      <c r="AG15" s="381"/>
      <c r="AH15" s="381"/>
      <c r="AI15" s="381"/>
      <c r="AJ15" s="381"/>
      <c r="AK15" s="381"/>
      <c r="AL15" s="381"/>
    </row>
    <row r="16" spans="1:38" s="228" customFormat="1" ht="21" customHeight="1">
      <c r="A16" s="210"/>
      <c r="B16" s="210"/>
      <c r="C16" s="203"/>
      <c r="D16" s="464"/>
      <c r="E16" s="465"/>
      <c r="F16" s="267" t="s">
        <v>789</v>
      </c>
      <c r="G16" s="268">
        <v>2017</v>
      </c>
      <c r="H16" s="268" t="s">
        <v>362</v>
      </c>
      <c r="I16" s="81" t="s">
        <v>367</v>
      </c>
      <c r="J16" s="12"/>
      <c r="K16" s="89"/>
      <c r="L16" s="89"/>
      <c r="M16" s="89"/>
      <c r="N16" s="89"/>
      <c r="O16" s="89"/>
      <c r="P16" s="89"/>
      <c r="Q16" s="89"/>
      <c r="R16" s="89"/>
      <c r="S16" s="89"/>
      <c r="T16" s="89"/>
      <c r="U16" s="36"/>
      <c r="V16" s="50"/>
      <c r="W16" s="51"/>
      <c r="X16" s="379"/>
      <c r="Y16" s="381"/>
      <c r="Z16" s="381"/>
      <c r="AA16" s="381"/>
      <c r="AB16" s="381"/>
      <c r="AC16" s="381"/>
      <c r="AD16" s="381"/>
      <c r="AE16" s="381"/>
      <c r="AF16" s="381"/>
      <c r="AG16" s="381"/>
      <c r="AH16" s="381"/>
      <c r="AI16" s="381"/>
      <c r="AJ16" s="381"/>
      <c r="AK16" s="381"/>
      <c r="AL16" s="381"/>
    </row>
    <row r="17" spans="1:38" s="228" customFormat="1" ht="21" customHeight="1">
      <c r="A17" s="210"/>
      <c r="B17" s="210"/>
      <c r="C17" s="222"/>
      <c r="D17" s="464"/>
      <c r="E17" s="465"/>
      <c r="F17" s="267" t="s">
        <v>790</v>
      </c>
      <c r="G17" s="268">
        <v>2017</v>
      </c>
      <c r="H17" s="268" t="s">
        <v>363</v>
      </c>
      <c r="I17" s="81" t="s">
        <v>367</v>
      </c>
      <c r="J17" s="12"/>
      <c r="K17" s="89"/>
      <c r="L17" s="89"/>
      <c r="M17" s="89"/>
      <c r="N17" s="89"/>
      <c r="O17" s="89"/>
      <c r="P17" s="89"/>
      <c r="Q17" s="89"/>
      <c r="R17" s="89"/>
      <c r="S17" s="89"/>
      <c r="T17" s="89"/>
      <c r="U17" s="36"/>
      <c r="V17" s="50"/>
      <c r="W17" s="51"/>
      <c r="X17" s="379"/>
      <c r="Y17" s="381"/>
      <c r="Z17" s="381"/>
      <c r="AA17" s="381"/>
      <c r="AB17" s="381"/>
      <c r="AC17" s="381"/>
      <c r="AD17" s="381"/>
      <c r="AE17" s="381"/>
      <c r="AF17" s="381"/>
      <c r="AG17" s="381"/>
      <c r="AH17" s="381"/>
      <c r="AI17" s="381"/>
      <c r="AJ17" s="381"/>
      <c r="AK17" s="381"/>
      <c r="AL17" s="381"/>
    </row>
    <row r="18" spans="1:38" s="228" customFormat="1" ht="21" customHeight="1">
      <c r="A18" s="210"/>
      <c r="B18" s="210"/>
      <c r="C18" s="222"/>
      <c r="D18" s="464"/>
      <c r="E18" s="465"/>
      <c r="F18" s="267" t="s">
        <v>791</v>
      </c>
      <c r="G18" s="268">
        <v>2017</v>
      </c>
      <c r="H18" s="268" t="s">
        <v>364</v>
      </c>
      <c r="I18" s="81" t="s">
        <v>367</v>
      </c>
      <c r="J18" s="12"/>
      <c r="K18" s="89"/>
      <c r="L18" s="89"/>
      <c r="M18" s="89"/>
      <c r="N18" s="89"/>
      <c r="O18" s="89"/>
      <c r="P18" s="89"/>
      <c r="Q18" s="89"/>
      <c r="R18" s="89"/>
      <c r="S18" s="89"/>
      <c r="T18" s="89"/>
      <c r="U18" s="36"/>
      <c r="V18" s="50"/>
      <c r="W18" s="51"/>
      <c r="X18" s="379"/>
      <c r="Y18" s="381"/>
      <c r="Z18" s="381"/>
      <c r="AA18" s="381"/>
      <c r="AB18" s="381"/>
      <c r="AC18" s="381"/>
      <c r="AD18" s="381"/>
      <c r="AE18" s="381"/>
      <c r="AF18" s="381"/>
      <c r="AG18" s="381"/>
      <c r="AH18" s="381"/>
      <c r="AI18" s="381"/>
      <c r="AJ18" s="381"/>
      <c r="AK18" s="381"/>
      <c r="AL18" s="381"/>
    </row>
    <row r="19" spans="1:38" s="228" customFormat="1" ht="21" customHeight="1">
      <c r="A19" s="210"/>
      <c r="B19" s="210"/>
      <c r="C19" s="203"/>
      <c r="D19" s="464"/>
      <c r="E19" s="465"/>
      <c r="F19" s="267" t="s">
        <v>792</v>
      </c>
      <c r="G19" s="268">
        <v>2017</v>
      </c>
      <c r="H19" s="268" t="s">
        <v>365</v>
      </c>
      <c r="I19" s="81" t="s">
        <v>367</v>
      </c>
      <c r="J19" s="12"/>
      <c r="K19" s="89"/>
      <c r="L19" s="89"/>
      <c r="M19" s="89"/>
      <c r="N19" s="89"/>
      <c r="O19" s="89"/>
      <c r="P19" s="89"/>
      <c r="Q19" s="89"/>
      <c r="R19" s="89"/>
      <c r="S19" s="89"/>
      <c r="T19" s="89"/>
      <c r="U19" s="36"/>
      <c r="V19" s="50"/>
      <c r="W19" s="51"/>
      <c r="X19" s="387"/>
      <c r="Y19" s="381"/>
      <c r="Z19" s="381"/>
      <c r="AA19" s="381"/>
      <c r="AB19" s="381"/>
      <c r="AC19" s="381"/>
      <c r="AD19" s="381"/>
      <c r="AE19" s="381"/>
      <c r="AF19" s="381"/>
      <c r="AG19" s="381"/>
      <c r="AH19" s="381"/>
      <c r="AI19" s="381"/>
      <c r="AJ19" s="381"/>
      <c r="AK19" s="381"/>
      <c r="AL19" s="381"/>
    </row>
    <row r="20" spans="1:38" s="228" customFormat="1" ht="21" customHeight="1">
      <c r="A20" s="210"/>
      <c r="B20" s="210"/>
      <c r="C20" s="217"/>
      <c r="D20" s="294"/>
      <c r="E20" s="294"/>
      <c r="F20" s="285"/>
      <c r="G20" s="285"/>
      <c r="H20" s="285"/>
      <c r="I20" s="285"/>
      <c r="J20" s="285"/>
      <c r="K20" s="285"/>
      <c r="L20" s="285"/>
      <c r="M20" s="285"/>
      <c r="N20" s="285"/>
      <c r="O20" s="285"/>
      <c r="P20" s="285"/>
      <c r="Q20" s="285"/>
      <c r="R20" s="285"/>
      <c r="S20" s="285"/>
      <c r="T20" s="285"/>
      <c r="U20" s="285"/>
      <c r="V20" s="285"/>
      <c r="W20" s="285"/>
      <c r="X20" s="284"/>
    </row>
    <row r="21" spans="1:38" s="112" customFormat="1" ht="15" hidden="1" customHeight="1">
      <c r="D21" s="273"/>
      <c r="E21" s="273"/>
      <c r="F21" s="273"/>
      <c r="G21" s="273"/>
      <c r="H21" s="273"/>
      <c r="I21" s="273"/>
      <c r="J21" s="276"/>
      <c r="K21" s="276"/>
      <c r="L21" s="276"/>
      <c r="M21" s="276"/>
      <c r="N21" s="276"/>
      <c r="O21" s="276"/>
      <c r="P21" s="276"/>
      <c r="Q21" s="276"/>
      <c r="R21" s="276"/>
      <c r="S21" s="276"/>
      <c r="T21" s="276"/>
      <c r="U21" s="274"/>
      <c r="V21" s="275"/>
      <c r="W21" s="276"/>
    </row>
    <row r="22" spans="1:38" s="112" customFormat="1" ht="15" hidden="1" customHeight="1">
      <c r="D22" s="273"/>
      <c r="E22" s="273"/>
      <c r="F22" s="273"/>
      <c r="G22" s="273"/>
      <c r="H22" s="273"/>
      <c r="I22" s="273"/>
      <c r="J22" s="276"/>
      <c r="K22" s="276"/>
      <c r="L22" s="276"/>
      <c r="M22" s="276"/>
      <c r="N22" s="276"/>
      <c r="O22" s="276"/>
      <c r="P22" s="276"/>
      <c r="Q22" s="276"/>
      <c r="R22" s="276"/>
      <c r="S22" s="276"/>
      <c r="T22" s="276"/>
      <c r="U22" s="274"/>
      <c r="V22" s="275"/>
      <c r="W22" s="276"/>
    </row>
    <row r="23" spans="1:38" s="112" customFormat="1" ht="15" hidden="1" customHeight="1">
      <c r="D23" s="273"/>
      <c r="E23" s="273"/>
      <c r="F23" s="273"/>
      <c r="G23" s="273"/>
      <c r="H23" s="273"/>
      <c r="I23" s="273"/>
      <c r="J23" s="276"/>
      <c r="K23" s="276"/>
      <c r="L23" s="276"/>
      <c r="M23" s="276"/>
      <c r="N23" s="276"/>
      <c r="O23" s="276"/>
      <c r="P23" s="276"/>
      <c r="Q23" s="276"/>
      <c r="R23" s="276"/>
      <c r="S23" s="276"/>
      <c r="T23" s="276"/>
      <c r="U23" s="274"/>
      <c r="V23" s="275"/>
      <c r="W23" s="276"/>
    </row>
    <row r="24" spans="1:38" s="112" customFormat="1" ht="15" hidden="1" customHeight="1">
      <c r="D24" s="273"/>
      <c r="E24" s="273"/>
      <c r="F24" s="273"/>
      <c r="G24" s="273"/>
      <c r="H24" s="273"/>
      <c r="I24" s="273"/>
      <c r="J24" s="276"/>
      <c r="K24" s="276"/>
      <c r="L24" s="276"/>
      <c r="M24" s="276"/>
      <c r="N24" s="276"/>
      <c r="O24" s="276"/>
      <c r="P24" s="276"/>
      <c r="Q24" s="276"/>
      <c r="R24" s="276"/>
      <c r="S24" s="276"/>
      <c r="T24" s="276"/>
      <c r="U24" s="274"/>
      <c r="V24" s="275"/>
      <c r="W24" s="276"/>
    </row>
    <row r="25" spans="1:38" s="112" customFormat="1" ht="15" hidden="1" customHeight="1">
      <c r="D25" s="273"/>
      <c r="E25" s="273"/>
      <c r="F25" s="273"/>
      <c r="G25" s="273"/>
      <c r="H25" s="273"/>
      <c r="I25" s="273"/>
      <c r="J25" s="276"/>
      <c r="K25" s="276"/>
      <c r="L25" s="276"/>
      <c r="M25" s="276"/>
      <c r="N25" s="276"/>
      <c r="O25" s="276"/>
      <c r="P25" s="276"/>
      <c r="Q25" s="276"/>
      <c r="R25" s="276"/>
      <c r="S25" s="276"/>
      <c r="T25" s="276"/>
      <c r="U25" s="274"/>
      <c r="V25" s="275"/>
      <c r="W25" s="276"/>
    </row>
    <row r="26" spans="1:38" s="112" customFormat="1" ht="15" hidden="1" customHeight="1">
      <c r="D26" s="273"/>
      <c r="E26" s="273"/>
      <c r="F26" s="273"/>
      <c r="G26" s="273"/>
      <c r="H26" s="273"/>
      <c r="I26" s="273"/>
      <c r="J26" s="276"/>
      <c r="K26" s="276"/>
      <c r="L26" s="276"/>
      <c r="M26" s="276"/>
      <c r="N26" s="276"/>
      <c r="O26" s="276"/>
      <c r="P26" s="276"/>
      <c r="Q26" s="276"/>
      <c r="R26" s="276"/>
      <c r="S26" s="276"/>
      <c r="T26" s="276"/>
      <c r="U26" s="236">
        <f>SUMPRODUCT(--(U9:U19=0),--(U9:U19&lt;&gt;""),--(V9:V19="Z"))+SUMPRODUCT(--(U9:U19=0),--(U9:U19&lt;&gt;""),--(V9:V19=""))+SUMPRODUCT(--(U9:U19&gt;0),--(V9:V19="W"))+SUMPRODUCT(--(U9:U19&gt;0), --(U9:U19&lt;&gt;""),--(V9:V19=""))+SUMPRODUCT(--(U9:U19=""),--(V9:V19="Z"))</f>
        <v>0</v>
      </c>
      <c r="V26" s="237"/>
      <c r="W26" s="238"/>
    </row>
    <row r="27" spans="1:38" s="112" customFormat="1" ht="15" hidden="1" customHeight="1">
      <c r="D27" s="273"/>
      <c r="E27" s="273"/>
      <c r="F27" s="273"/>
      <c r="G27" s="273"/>
      <c r="H27" s="273"/>
      <c r="I27" s="273"/>
      <c r="J27" s="276"/>
      <c r="K27" s="276"/>
      <c r="L27" s="276"/>
      <c r="M27" s="276"/>
      <c r="N27" s="276"/>
      <c r="O27" s="276"/>
      <c r="P27" s="276"/>
      <c r="Q27" s="276"/>
      <c r="R27" s="276"/>
      <c r="S27" s="276"/>
      <c r="T27" s="276"/>
      <c r="U27" s="274"/>
      <c r="V27" s="275"/>
      <c r="W27" s="276"/>
    </row>
    <row r="28" spans="1:38" s="112" customFormat="1" ht="15" hidden="1" customHeight="1">
      <c r="D28" s="273"/>
      <c r="E28" s="273"/>
      <c r="F28" s="273"/>
      <c r="G28" s="273"/>
      <c r="H28" s="273"/>
      <c r="I28" s="273"/>
      <c r="J28" s="276"/>
      <c r="K28" s="276"/>
      <c r="L28" s="276"/>
      <c r="M28" s="276"/>
      <c r="N28" s="276"/>
      <c r="O28" s="276"/>
      <c r="P28" s="276"/>
      <c r="Q28" s="276"/>
      <c r="R28" s="276"/>
      <c r="S28" s="276"/>
      <c r="T28" s="276"/>
      <c r="U28" s="274"/>
      <c r="V28" s="275"/>
      <c r="W28" s="276"/>
    </row>
    <row r="29" spans="1:38" s="112" customFormat="1" ht="15" hidden="1" customHeight="1">
      <c r="D29" s="273"/>
      <c r="E29" s="273"/>
      <c r="F29" s="273"/>
      <c r="G29" s="273"/>
      <c r="H29" s="273"/>
      <c r="I29" s="273"/>
      <c r="J29" s="276"/>
      <c r="K29" s="276"/>
      <c r="L29" s="276"/>
      <c r="M29" s="276"/>
      <c r="N29" s="276"/>
      <c r="O29" s="276"/>
      <c r="P29" s="276"/>
      <c r="Q29" s="276"/>
      <c r="R29" s="276"/>
      <c r="S29" s="276"/>
      <c r="T29" s="276"/>
      <c r="U29" s="274"/>
      <c r="V29" s="275"/>
      <c r="W29" s="276"/>
    </row>
    <row r="30" spans="1:38" s="112" customFormat="1" ht="15" hidden="1" customHeight="1">
      <c r="D30" s="273"/>
      <c r="E30" s="273"/>
      <c r="F30" s="273"/>
      <c r="G30" s="273"/>
      <c r="H30" s="273"/>
      <c r="I30" s="273"/>
      <c r="J30" s="280"/>
      <c r="K30" s="280"/>
      <c r="L30" s="280"/>
      <c r="M30" s="280"/>
      <c r="N30" s="280"/>
      <c r="O30" s="280"/>
      <c r="P30" s="280"/>
      <c r="Q30" s="280"/>
      <c r="R30" s="280"/>
      <c r="S30" s="280"/>
      <c r="T30" s="280"/>
      <c r="U30" s="278"/>
      <c r="V30" s="279"/>
      <c r="W30" s="280"/>
    </row>
    <row r="31" spans="1:38" s="112" customFormat="1" ht="15" hidden="1" customHeight="1">
      <c r="D31" s="273"/>
      <c r="E31" s="273"/>
      <c r="F31" s="273"/>
      <c r="G31" s="273"/>
      <c r="H31" s="273"/>
      <c r="I31" s="273"/>
      <c r="J31" s="280"/>
      <c r="K31" s="280"/>
      <c r="L31" s="280"/>
      <c r="M31" s="280"/>
      <c r="N31" s="280"/>
      <c r="O31" s="280"/>
      <c r="P31" s="280"/>
      <c r="Q31" s="280"/>
      <c r="R31" s="280"/>
      <c r="S31" s="280"/>
      <c r="T31" s="280"/>
      <c r="U31" s="278"/>
      <c r="V31" s="279"/>
      <c r="W31" s="280"/>
    </row>
  </sheetData>
  <sheetProtection algorithmName="SHA-512" hashValue="AZp55bOM3Nl/HUU8oVXZ8Q+Xadmvxvl1SytaQ4onRtAt7VmncC/wFRX3GCgm3zubCPebJ8Stxc6FtNYch1mHZg==" saltValue="oANkT71gPJ0sRkQbm7+d1A==" spinCount="100000" sheet="1" formatCells="0" formatColumns="0" formatRows="0" insertColumns="0" insertRows="0" insertHyperlinks="0" deleteColumns="0" deleteRows="0" sort="0" autoFilter="0" pivotTables="0"/>
  <mergeCells count="5">
    <mergeCell ref="D1:W1"/>
    <mergeCell ref="U3:W3"/>
    <mergeCell ref="D9:E13"/>
    <mergeCell ref="D15:E19"/>
    <mergeCell ref="D3:E3"/>
  </mergeCells>
  <conditionalFormatting sqref="D20:E20 U27:U31">
    <cfRule type="expression" dxfId="664" priority="429">
      <formula xml:space="preserve"> OR(AND(D20=0,D20&lt;&gt;"",E20&lt;&gt;"Z",E20&lt;&gt;""),AND(D20&gt;0,D20&lt;&gt;"",E20&lt;&gt;"W",E20&lt;&gt;""),AND(D20="", E20="W"))</formula>
    </cfRule>
  </conditionalFormatting>
  <conditionalFormatting sqref="V27:V31">
    <cfRule type="expression" dxfId="663" priority="428">
      <formula xml:space="preserve"> OR(AND(U27=0,U27&lt;&gt;"",V27&lt;&gt;"Z",V27&lt;&gt;""),AND(U27&gt;0,U27&lt;&gt;"",V27&lt;&gt;"W",V27&lt;&gt;""),AND(U27="", V27="W"))</formula>
    </cfRule>
  </conditionalFormatting>
  <conditionalFormatting sqref="W27:W31">
    <cfRule type="expression" dxfId="662" priority="427">
      <formula xml:space="preserve"> AND(OR(V27="X",V27="W"),W27="")</formula>
    </cfRule>
  </conditionalFormatting>
  <conditionalFormatting sqref="U28">
    <cfRule type="expression" dxfId="661" priority="438">
      <formula>OR(AND(#REF!="X",#REF!="X"),AND(#REF!="M",#REF!="M"))</formula>
    </cfRule>
    <cfRule type="expression" dxfId="660" priority="439">
      <formula>IF(OR(AND(#REF!="",#REF!=""),AND(#REF!="",#REF!=""),AND(#REF!="X",#REF!="X"),OR(#REF!="M",#REF!="M")),"",SUM(#REF!,#REF!)) &lt;&gt; U28</formula>
    </cfRule>
  </conditionalFormatting>
  <conditionalFormatting sqref="V28">
    <cfRule type="expression" dxfId="659" priority="444">
      <formula>OR(AND(#REF!="X",#REF!="X"),AND(#REF!="M",#REF!="M"))</formula>
    </cfRule>
    <cfRule type="expression" dxfId="658" priority="445">
      <formula>IF(AND(OR(AND(#REF!="M",#REF!="M"),AND(#REF!="X",#REF!="X")),SUM(#REF!,#REF!)=0,ISNUMBER(U28)),"",IF(OR(#REF!="M",#REF!="M"),"M",IF(AND(#REF!=#REF!,OR(#REF!="X",#REF!="W",#REF!="Z")),UPPER(#REF!),""))) &lt;&gt; V28</formula>
    </cfRule>
  </conditionalFormatting>
  <conditionalFormatting sqref="U29">
    <cfRule type="expression" dxfId="657" priority="456">
      <formula>OR(AND(#REF!="X",#REF!="X"),AND(#REF!="M",#REF!="M"))</formula>
    </cfRule>
    <cfRule type="expression" dxfId="656" priority="457">
      <formula>IF(OR(AND(#REF!="",#REF!=""),AND(#REF!="",#REF!=""),AND(#REF!="X",#REF!="X"),OR(#REF!="M",#REF!="M")),"",SUM(#REF!,#REF!)) &lt;&gt; U29</formula>
    </cfRule>
  </conditionalFormatting>
  <conditionalFormatting sqref="V29">
    <cfRule type="expression" dxfId="655" priority="462">
      <formula>OR(AND(#REF!="X",#REF!="X"),AND(#REF!="M",#REF!="M"))</formula>
    </cfRule>
    <cfRule type="expression" dxfId="654" priority="463">
      <formula>IF(AND(OR(AND(#REF!="M",#REF!="M"),AND(#REF!="X",#REF!="X")),SUM(#REF!,#REF!)=0,ISNUMBER(U29)),"",IF(OR(#REF!="M",#REF!="M"),"M",IF(AND(#REF!=#REF!,OR(#REF!="X",#REF!="W",#REF!="Z")),UPPER(#REF!),""))) &lt;&gt; V29</formula>
    </cfRule>
  </conditionalFormatting>
  <conditionalFormatting sqref="U27">
    <cfRule type="expression" dxfId="653" priority="464">
      <formula>OR(AND(#REF!="X",#REF!="X"),AND(#REF!="M",#REF!="M"))</formula>
    </cfRule>
    <cfRule type="expression" dxfId="652" priority="465">
      <formula>IF(OR(AND(#REF!="",#REF!=""),AND(#REF!="",#REF!=""),AND(#REF!="X",#REF!="X"),OR(#REF!="M",#REF!="M")),"",SUM(#REF!,#REF!)) &lt;&gt; U27</formula>
    </cfRule>
  </conditionalFormatting>
  <conditionalFormatting sqref="D20:E20">
    <cfRule type="expression" dxfId="651" priority="472">
      <formula>OR(COUNTIF(#REF!,"M")=8,COUNTIF(#REF!,"X")=8)</formula>
    </cfRule>
    <cfRule type="expression" dxfId="650" priority="473">
      <formula>IF(OR(SUMPRODUCT(--(#REF!=""),--(#REF!=""))&gt;0,COUNTIF(#REF!,"M")&gt;0,COUNTIF(#REF!,"X")=8),"",SUM(#REF!)) &lt;&gt; D20</formula>
    </cfRule>
  </conditionalFormatting>
  <conditionalFormatting sqref="V27">
    <cfRule type="expression" dxfId="649" priority="567">
      <formula>OR(AND(#REF!="X",#REF!="X"),AND(#REF!="M",#REF!="M"))</formula>
    </cfRule>
    <cfRule type="expression" dxfId="648" priority="568">
      <formula>IF(AND(OR(AND(#REF!="M",#REF!="M"),AND(#REF!="X",#REF!="X")),SUM(#REF!,#REF!)=0,ISNUMBER(U27)),"",IF(OR(#REF!="M",#REF!="M"),"M",IF(AND(#REF!=#REF!,OR(#REF!="X",#REF!="W",#REF!="Z")),UPPER(#REF!),""))) &lt;&gt; V27</formula>
    </cfRule>
  </conditionalFormatting>
  <conditionalFormatting sqref="V26">
    <cfRule type="expression" dxfId="647" priority="67">
      <formula xml:space="preserve"> OR(AND(U26=0,U26&lt;&gt;"",V26&lt;&gt;"Z",V26&lt;&gt;""),AND(U26&gt;0,U26&lt;&gt;"",V26&lt;&gt;"W",V26&lt;&gt;""),AND(U26="", V26="W"))</formula>
    </cfRule>
  </conditionalFormatting>
  <conditionalFormatting sqref="W26">
    <cfRule type="expression" dxfId="646" priority="66">
      <formula xml:space="preserve"> AND(OR(V26="X",V26="W"),W26="")</formula>
    </cfRule>
  </conditionalFormatting>
  <conditionalFormatting sqref="V26">
    <cfRule type="expression" dxfId="645" priority="68">
      <formula>OR(AND(#REF!="X",#REF!="X"),AND(#REF!="M",#REF!="M"))</formula>
    </cfRule>
    <cfRule type="expression" dxfId="644" priority="69">
      <formula>IF(AND(OR(AND(#REF!="M",#REF!="M"),AND(#REF!="X",#REF!="X")),SUM(#REF!,#REF!)=0,ISNUMBER(U26)),"",IF(OR(#REF!="M",#REF!="M"),"M",IF(AND(#REF!=#REF!,OR(#REF!="X",#REF!="W",#REF!="Z")),UPPER(#REF!),""))) &lt;&gt; V26</formula>
    </cfRule>
  </conditionalFormatting>
  <conditionalFormatting sqref="U21:U25">
    <cfRule type="expression" dxfId="643" priority="48">
      <formula xml:space="preserve"> OR(AND(U21=0,U21&lt;&gt;"",V21&lt;&gt;"Z",V21&lt;&gt;""),AND(U21&gt;0,U21&lt;&gt;"",V21&lt;&gt;"W",V21&lt;&gt;""),AND(U21="", V21="W"))</formula>
    </cfRule>
  </conditionalFormatting>
  <conditionalFormatting sqref="V21:V25">
    <cfRule type="expression" dxfId="642" priority="47">
      <formula xml:space="preserve"> OR(AND(U21=0,U21&lt;&gt;"",V21&lt;&gt;"Z",V21&lt;&gt;""),AND(U21&gt;0,U21&lt;&gt;"",V21&lt;&gt;"W",V21&lt;&gt;""),AND(U21="", V21="W"))</formula>
    </cfRule>
  </conditionalFormatting>
  <conditionalFormatting sqref="W21:W25">
    <cfRule type="expression" dxfId="641" priority="46">
      <formula xml:space="preserve"> AND(OR(V21="X",V21="W"),W21="")</formula>
    </cfRule>
  </conditionalFormatting>
  <conditionalFormatting sqref="U21:U25">
    <cfRule type="expression" dxfId="640" priority="49">
      <formula>OR(AND(#REF!="X",#REF!="X"),AND(#REF!="M",#REF!="M"))</formula>
    </cfRule>
    <cfRule type="expression" dxfId="639" priority="50">
      <formula>IF(OR(AND(#REF!="",#REF!=""),AND(#REF!="",#REF!=""),AND(#REF!="X",#REF!="X"),OR(#REF!="M",#REF!="M")),"",SUM(#REF!,#REF!)) &lt;&gt; U21</formula>
    </cfRule>
  </conditionalFormatting>
  <conditionalFormatting sqref="V21:V25">
    <cfRule type="expression" dxfId="638" priority="51">
      <formula>OR(AND(#REF!="X",#REF!="X"),AND(#REF!="M",#REF!="M"))</formula>
    </cfRule>
    <cfRule type="expression" dxfId="637" priority="52">
      <formula>IF(AND(OR(AND(#REF!="M",#REF!="M"),AND(#REF!="X",#REF!="X")),SUM(#REF!,#REF!)=0,ISNUMBER(U21)),"",IF(OR(#REF!="M",#REF!="M"),"M",IF(AND(#REF!=#REF!,OR(#REF!="X",#REF!="W",#REF!="Z")),UPPER(#REF!),""))) &lt;&gt; V21</formula>
    </cfRule>
  </conditionalFormatting>
  <conditionalFormatting sqref="U9:U13">
    <cfRule type="expression" dxfId="636" priority="27">
      <formula xml:space="preserve"> OR(AND(U9=0,U9&lt;&gt;"",V9&lt;&gt;"Z",V9&lt;&gt;""),AND(U9&gt;0,U9&lt;&gt;"",V9&lt;&gt;"W",V9&lt;&gt;""),AND(U9="", V9="W"))</formula>
    </cfRule>
  </conditionalFormatting>
  <conditionalFormatting sqref="V9:V13">
    <cfRule type="expression" dxfId="635" priority="26">
      <formula xml:space="preserve"> OR(AND(U9=0,U9&lt;&gt;"",V9&lt;&gt;"Z",V9&lt;&gt;""),AND(U9&gt;0,U9&lt;&gt;"",V9&lt;&gt;"W",V9&lt;&gt;""),AND(U9="", V9="W"))</formula>
    </cfRule>
  </conditionalFormatting>
  <conditionalFormatting sqref="W9:W13">
    <cfRule type="expression" dxfId="634" priority="25">
      <formula xml:space="preserve"> AND(OR(V9="X",V9="W"),W9="")</formula>
    </cfRule>
  </conditionalFormatting>
  <conditionalFormatting sqref="U15:U19">
    <cfRule type="expression" dxfId="633" priority="24">
      <formula xml:space="preserve"> OR(AND(U15=0,U15&lt;&gt;"",V15&lt;&gt;"Z",V15&lt;&gt;""),AND(U15&gt;0,U15&lt;&gt;"",V15&lt;&gt;"W",V15&lt;&gt;""),AND(U15="", V15="W"))</formula>
    </cfRule>
  </conditionalFormatting>
  <conditionalFormatting sqref="V15:V19">
    <cfRule type="expression" dxfId="632" priority="23">
      <formula xml:space="preserve"> OR(AND(U15=0,U15&lt;&gt;"",V15&lt;&gt;"Z",V15&lt;&gt;""),AND(U15&gt;0,U15&lt;&gt;"",V15&lt;&gt;"W",V15&lt;&gt;""),AND(U15="", V15="W"))</formula>
    </cfRule>
  </conditionalFormatting>
  <conditionalFormatting sqref="W15:W19">
    <cfRule type="expression" dxfId="631" priority="22">
      <formula xml:space="preserve"> AND(OR(V15="X",V15="W"),W15="")</formula>
    </cfRule>
  </conditionalFormatting>
  <conditionalFormatting sqref="M31:N31">
    <cfRule type="expression" dxfId="630" priority="25135">
      <formula>OR(COUNTIF(#REF!,"M")=6,COUNTIF(#REF!,"X")=6)</formula>
    </cfRule>
    <cfRule type="expression" dxfId="629" priority="25136">
      <formula>IF(OR(SUMPRODUCT(--(#REF!=""),--(#REF!=""))&gt;0,COUNTIF(#REF!,"M")&gt;0,COUNTIF(#REF!,"X")=6),"",SUM(#REF!)) &lt;&gt;#REF!</formula>
    </cfRule>
  </conditionalFormatting>
  <conditionalFormatting sqref="M21:N21">
    <cfRule type="expression" dxfId="628" priority="25202">
      <formula xml:space="preserve"> OR(AND(#REF!=0,#REF!&lt;&gt;"",#REF!&lt;&gt;"Z",#REF!&lt;&gt;""),AND(#REF!&gt;0,#REF!&lt;&gt;"",#REF!&lt;&gt;"W",#REF!&lt;&gt;""),AND(#REF!="",#REF!= "W"))</formula>
    </cfRule>
  </conditionalFormatting>
  <conditionalFormatting sqref="J31">
    <cfRule type="expression" dxfId="627" priority="30598">
      <formula>OR(COUNTIF(#REF!,"M")=6,COUNTIF(#REF!,"X")=6)</formula>
    </cfRule>
    <cfRule type="expression" dxfId="626" priority="30599">
      <formula>IF(OR(SUMPRODUCT(--(#REF!=""),--(#REF!=""))&gt;0,COUNTIF(#REF!,"M")&gt;0,COUNTIF(#REF!,"X")=6),"",SUM(#REF!)) &lt;&gt;#REF!</formula>
    </cfRule>
  </conditionalFormatting>
  <conditionalFormatting sqref="J21:J31">
    <cfRule type="expression" dxfId="625" priority="30623">
      <formula xml:space="preserve"> OR(AND(#REF!=0,#REF!&lt;&gt;"",#REF!&lt;&gt;"Z",#REF!&lt;&gt;""),AND(#REF!&gt;0,#REF!&lt;&gt;"",#REF!&lt;&gt;"W",#REF!&lt;&gt;""),AND(#REF!="",#REF!= "W"))</formula>
    </cfRule>
  </conditionalFormatting>
  <conditionalFormatting sqref="K31">
    <cfRule type="expression" dxfId="624" priority="30696">
      <formula>OR(COUNTIF(#REF!,"M")=6,COUNTIF(#REF!,"X")=6)</formula>
    </cfRule>
    <cfRule type="expression" dxfId="623" priority="30697">
      <formula>IF(OR(SUMPRODUCT(--(#REF!=""),--(#REF!=""))&gt;0,COUNTIF(#REF!,"M")&gt;0,COUNTIF(#REF!,"X")=6),"",SUM(#REF!)) &lt;&gt;#REF!</formula>
    </cfRule>
  </conditionalFormatting>
  <conditionalFormatting sqref="K21">
    <cfRule type="expression" dxfId="622" priority="30702">
      <formula xml:space="preserve"> OR(AND(#REF!=0,#REF!&lt;&gt;"",#REF!&lt;&gt;"Z",#REF!&lt;&gt;""),AND(#REF!&gt;0,#REF!&lt;&gt;"",#REF!&lt;&gt;"W",#REF!&lt;&gt;""),AND(#REF!="",#REF!= "W"))</formula>
    </cfRule>
  </conditionalFormatting>
  <conditionalFormatting sqref="M22:M31">
    <cfRule type="expression" dxfId="621" priority="32141">
      <formula xml:space="preserve"> OR(AND(#REF!=0,#REF!&lt;&gt;"",#REF!&lt;&gt;"Z",#REF!&lt;&gt;""),AND(#REF!&gt;0,#REF!&lt;&gt;"",#REF!&lt;&gt;"W",#REF!&lt;&gt;""),AND(#REF!="",#REF!= "W"))</formula>
    </cfRule>
  </conditionalFormatting>
  <conditionalFormatting sqref="N22:N31">
    <cfRule type="expression" dxfId="620" priority="32143">
      <formula xml:space="preserve"> OR(AND(#REF!=0,#REF!&lt;&gt;"",#REF!&lt;&gt;"Z",#REF!&lt;&gt;""),AND(#REF!&gt;0,#REF!&lt;&gt;"",#REF!&lt;&gt;"W",#REF!&lt;&gt;""),AND(#REF!="",#REF!= "W"))</formula>
    </cfRule>
  </conditionalFormatting>
  <conditionalFormatting sqref="K22:K31">
    <cfRule type="expression" dxfId="619" priority="32147">
      <formula xml:space="preserve"> OR(AND(#REF!=0,#REF!&lt;&gt;"",#REF!&lt;&gt;"Z",#REF!&lt;&gt;""),AND(#REF!&gt;0,#REF!&lt;&gt;"",#REF!&lt;&gt;"W",#REF!&lt;&gt;""),AND(#REF!="",#REF!= "W"))</formula>
    </cfRule>
  </conditionalFormatting>
  <conditionalFormatting sqref="R21:T31">
    <cfRule type="expression" dxfId="618" priority="47655">
      <formula xml:space="preserve"> OR(AND(#REF!=0,#REF!&lt;&gt;"",#REF!&lt;&gt;"Z",#REF!&lt;&gt;""),AND(#REF!&gt;0,#REF!&lt;&gt;"",#REF!&lt;&gt;"W",#REF!&lt;&gt;""),AND(#REF!="",#REF!= "W"))</formula>
    </cfRule>
  </conditionalFormatting>
  <conditionalFormatting sqref="J21:J31">
    <cfRule type="expression" dxfId="617" priority="49852">
      <formula xml:space="preserve"> AND(OR(#REF!="X",#REF!="U",#REF!="W"),#REF!="")</formula>
    </cfRule>
  </conditionalFormatting>
  <conditionalFormatting sqref="K21:P31">
    <cfRule type="expression" dxfId="616" priority="49853">
      <formula xml:space="preserve"> AND(OR(#REF!="X",#REF!="U",#REF!="W"),#REF!="")</formula>
    </cfRule>
  </conditionalFormatting>
  <conditionalFormatting sqref="Q21:Q31">
    <cfRule type="expression" dxfId="615" priority="50005">
      <formula xml:space="preserve"> AND(OR(#REF!="X",#REF!="U",#REF!="W"),#REF!="")</formula>
    </cfRule>
  </conditionalFormatting>
  <conditionalFormatting sqref="W14">
    <cfRule type="expression" dxfId="614" priority="15">
      <formula xml:space="preserve"> AND(OR(V14="X",V14="W"),W14="")</formula>
    </cfRule>
  </conditionalFormatting>
  <conditionalFormatting sqref="W20">
    <cfRule type="expression" dxfId="613" priority="1">
      <formula xml:space="preserve"> AND(OR(V20="X",V20="W"),W20="")</formula>
    </cfRule>
  </conditionalFormatting>
  <dataValidations count="6">
    <dataValidation allowBlank="1" showInputMessage="1" showErrorMessage="1" sqref="U20:W1048576 X1:XFD1048576 U4:W8 U14:W14 A1:I1048576 K1:T1048576 J1:J2 U1:W2 J4:J8 J14 J20:J1048576"/>
    <dataValidation type="decimal" operator="greaterThanOrEqual" allowBlank="1" showInputMessage="1" showErrorMessage="1" errorTitle="Entrée non valide" error="Veuillez entrer une valeur numérique" sqref="U9:U13 U15:U19">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V9:V13 V15:V19">
      <formula1>"Z,M,X,W"</formula1>
    </dataValidation>
    <dataValidation type="textLength" allowBlank="1" showInputMessage="1" showErrorMessage="1" errorTitle="Entrée non valide" error="La longueur du texte devrait être comprise entre 2 et 500 caractères" sqref="W9:W13 W15:W19 J9:J13 J15:J19">
      <formula1>2</formula1>
      <formula2>500</formula2>
    </dataValidation>
    <dataValidation allowBlank="1" showInputMessage="1" showErrorMessage="1" promptTitle="Combinaison de langues" prompt="Liste de toutes les langues utilisées dans la version originale d'un film (par exemple, anglais, français et espagnol)._x000a_" sqref="J3"/>
    <dataValidation allowBlank="1" showInputMessage="1" showErrorMessage="1" promptTitle="Films multilingues" prompt="Films utilisant au minimum deux langues de production._x000a_" sqref="U3:W3"/>
  </dataValidations>
  <pageMargins left="0.19685039370078741" right="0.19685039370078741" top="0.19685039370078741" bottom="0.19685039370078741" header="0.19685039370078741" footer="0.19685039370078741"/>
  <pageSetup scale="83" fitToHeight="0" orientation="portrait" cellComments="asDisplayed" r:id="rId1"/>
  <headerFooter>
    <oddFooter>&amp;C&amp;P&amp;R&amp;F</oddFooter>
  </headerFooter>
  <extLst>
    <ext xmlns:x14="http://schemas.microsoft.com/office/spreadsheetml/2009/9/main" uri="{78C0D931-6437-407d-A8EE-F0AAD7539E65}">
      <x14:conditionalFormattings>
        <x14:conditionalFormatting xmlns:xm="http://schemas.microsoft.com/office/excel/2006/main">
          <x14:cfRule type="expression" priority="12645" id="{5180F522-E6CD-467D-AD20-00A000FA0678}">
            <xm:f xml:space="preserve"> AND(OR('F2'!#REF!="X",'F2'!#REF!="W"),'F2'!J21="")</xm:f>
            <x14:dxf>
              <fill>
                <patternFill>
                  <fgColor indexed="64"/>
                  <bgColor rgb="FFFFFF00"/>
                </patternFill>
              </fill>
            </x14:dxf>
          </x14:cfRule>
          <xm:sqref>J21:J31</xm:sqref>
        </x14:conditionalFormatting>
        <x14:conditionalFormatting xmlns:xm="http://schemas.microsoft.com/office/excel/2006/main">
          <x14:cfRule type="expression" priority="19862" id="{5180F522-E6CD-467D-AD20-00A000FA0678}">
            <xm:f xml:space="preserve"> AND(OR('F2'!J21="X",'F2'!J21="W"),'F2'!#REF!="")</xm:f>
            <x14:dxf>
              <fill>
                <patternFill>
                  <fgColor indexed="64"/>
                  <bgColor rgb="FFFFFF00"/>
                </patternFill>
              </fill>
            </x14:dxf>
          </x14:cfRule>
          <xm:sqref>K21:T31</xm:sqref>
        </x14:conditionalFormatting>
        <x14:conditionalFormatting xmlns:xm="http://schemas.microsoft.com/office/excel/2006/main">
          <x14:cfRule type="expression" priority="34179" id="{DA75966A-53F1-4D0B-8F2E-D5D83D7CFC8F}">
            <xm:f xml:space="preserve"> AND(OR('F9'!#REF!="X",'F9'!#REF!="W"),'F9'!L16="")</xm:f>
            <x14:dxf>
              <fill>
                <patternFill>
                  <fgColor indexed="64"/>
                  <bgColor rgb="FFFFFF00"/>
                </patternFill>
              </fill>
            </x14:dxf>
          </x14:cfRule>
          <xm:sqref>L21</xm:sqref>
        </x14:conditionalFormatting>
        <x14:conditionalFormatting xmlns:xm="http://schemas.microsoft.com/office/excel/2006/main">
          <x14:cfRule type="expression" priority="37652" id="{B4FC9E45-88ED-46C6-BCF1-2B47A56A0E5B}">
            <xm:f>OR(AND('F9'!#REF!="X",'F9'!#REF!="X"),AND('F9'!#REF!="M",'F9'!#REF!="M"))</xm:f>
            <x14:dxf>
              <fill>
                <patternFill>
                  <fgColor indexed="64"/>
                  <bgColor rgb="FFDCE6F1"/>
                </patternFill>
              </fill>
            </x14:dxf>
          </x14:cfRule>
          <x14:cfRule type="expression" priority="37653" id="{4DA66203-9E55-4F21-A6B2-A2803287A525}">
            <xm:f>IF(OR(AND('F9'!#REF!="",'F9'!#REF!=""),AND('F9'!O22="",'F9'!#REF!=""),AND('F9'!#REF!="X",'F9'!#REF!="X"),OR('F9'!#REF!="M",'F9'!#REF!="M")),"",SUM('F9'!#REF!,'F9'!O22)) &lt;&gt; 'F9'!O26</xm:f>
            <x14:dxf>
              <fill>
                <patternFill>
                  <fgColor indexed="64"/>
                  <bgColor rgb="FFFFFF00"/>
                </patternFill>
              </fill>
            </x14:dxf>
          </x14:cfRule>
          <xm:sqref>P26</xm:sqref>
        </x14:conditionalFormatting>
        <x14:conditionalFormatting xmlns:xm="http://schemas.microsoft.com/office/excel/2006/main">
          <x14:cfRule type="expression" priority="37671" id="{70DC10A4-D817-4976-ACD8-1DF16425434F}">
            <xm:f xml:space="preserve"> OR(AND('F9'!O16=0,'F9'!O16&lt;&gt;"",'F9'!#REF!&lt;&gt;"Z",'F9'!#REF!&lt;&gt;""),AND('F9'!O16&gt;0,'F9'!O16&lt;&gt;"",'F9'!#REF!&lt;&gt;"W",'F9'!#REF!&lt;&gt;""),AND('F9'!O16="", 'F9'!#REF!="W"))</xm:f>
            <x14:dxf>
              <fill>
                <patternFill>
                  <fgColor indexed="64"/>
                  <bgColor rgb="FFFFFF00"/>
                </patternFill>
              </fill>
            </x14:dxf>
          </x14:cfRule>
          <xm:sqref>P21</xm:sqref>
        </x14:conditionalFormatting>
        <x14:conditionalFormatting xmlns:xm="http://schemas.microsoft.com/office/excel/2006/main">
          <x14:cfRule type="expression" priority="40407" id="{8BF0414C-B543-4779-BDF8-ADEE5CC40E21}">
            <xm:f>OR(AND('F9'!#REF!="X",'F9'!#REF!="X"),AND('F9'!#REF!="M",'F9'!#REF!="M"))</xm:f>
            <x14:dxf>
              <fill>
                <patternFill>
                  <fgColor indexed="64"/>
                  <bgColor rgb="FFDCE6F1"/>
                </patternFill>
              </fill>
            </x14:dxf>
          </x14:cfRule>
          <x14:cfRule type="expression" priority="40408" id="{FE3AEAA6-7F6F-4770-BE7B-BF1155A101C3}">
            <xm:f>IF(OR(AND('F9'!#REF!="",'F9'!#REF!=""),AND('F9'!#REF!="",'F9'!#REF!=""),AND('F9'!#REF!="X",'F9'!#REF!="X"),OR('F9'!#REF!="M",'F9'!#REF!="M")),"",SUM('F9'!#REF!,'F9'!#REF!)) &lt;&gt; 'F9'!#REF!</xm:f>
            <x14:dxf>
              <fill>
                <patternFill>
                  <fgColor indexed="64"/>
                  <bgColor rgb="FFFFFF00"/>
                </patternFill>
              </fill>
            </x14:dxf>
          </x14:cfRule>
          <xm:sqref>Q26</xm:sqref>
        </x14:conditionalFormatting>
        <x14:conditionalFormatting xmlns:xm="http://schemas.microsoft.com/office/excel/2006/main">
          <x14:cfRule type="expression" priority="40411" id="{10A04D5F-9250-4C8B-9FC9-93694E0507E9}">
            <xm:f xml:space="preserve"> OR(AND('F9'!#REF!=0,'F9'!#REF!&lt;&gt;"",'F9'!#REF!&lt;&gt;"Z",'F9'!#REF!&lt;&gt;""),AND('F9'!#REF!&gt;0,'F9'!#REF!&lt;&gt;"",'F9'!#REF!&lt;&gt;"W",'F9'!#REF!&lt;&gt;""),AND('F9'!#REF!="", 'F9'!#REF!="W"))</xm:f>
            <x14:dxf>
              <fill>
                <patternFill>
                  <fgColor indexed="64"/>
                  <bgColor rgb="FFFFFF00"/>
                </patternFill>
              </fill>
            </x14:dxf>
          </x14:cfRule>
          <xm:sqref>Q21:Q31</xm:sqref>
        </x14:conditionalFormatting>
        <x14:conditionalFormatting xmlns:xm="http://schemas.microsoft.com/office/excel/2006/main">
          <x14:cfRule type="expression" priority="40477" id="{7D41EA19-0293-459F-B5A3-C9F595098639}">
            <xm:f xml:space="preserve"> AND(OR('F9'!V16="X",'F9'!V16="W"),'F9'!#REF!="")</xm:f>
            <x14:dxf>
              <fill>
                <patternFill>
                  <fgColor indexed="64"/>
                  <bgColor rgb="FFFFFF00"/>
                </patternFill>
              </fill>
            </x14:dxf>
          </x14:cfRule>
          <xm:sqref>O21</xm:sqref>
        </x14:conditionalFormatting>
        <x14:conditionalFormatting xmlns:xm="http://schemas.microsoft.com/office/excel/2006/main">
          <x14:cfRule type="expression" priority="41761" id="{DA75966A-53F1-4D0B-8F2E-D5D83D7CFC8F}">
            <xm:f xml:space="preserve"> AND(OR('F9'!#REF!="X",'F9'!#REF!="W"),'F9'!L22="")</xm:f>
            <x14:dxf>
              <fill>
                <patternFill>
                  <fgColor indexed="64"/>
                  <bgColor rgb="FFFFFF00"/>
                </patternFill>
              </fill>
            </x14:dxf>
          </x14:cfRule>
          <xm:sqref>L22:L31</xm:sqref>
        </x14:conditionalFormatting>
        <x14:conditionalFormatting xmlns:xm="http://schemas.microsoft.com/office/excel/2006/main">
          <x14:cfRule type="expression" priority="41777" id="{70DC10A4-D817-4976-ACD8-1DF16425434F}">
            <xm:f xml:space="preserve"> OR(AND('F9'!O22=0,'F9'!O22&lt;&gt;"",'F9'!#REF!&lt;&gt;"Z",'F9'!#REF!&lt;&gt;""),AND('F9'!O22&gt;0,'F9'!O22&lt;&gt;"",'F9'!#REF!&lt;&gt;"W",'F9'!#REF!&lt;&gt;""),AND('F9'!O22="", 'F9'!#REF!="W"))</xm:f>
            <x14:dxf>
              <fill>
                <patternFill>
                  <fgColor indexed="64"/>
                  <bgColor rgb="FFFFFF00"/>
                </patternFill>
              </fill>
            </x14:dxf>
          </x14:cfRule>
          <xm:sqref>P22:P31</xm:sqref>
        </x14:conditionalFormatting>
        <x14:conditionalFormatting xmlns:xm="http://schemas.microsoft.com/office/excel/2006/main">
          <x14:cfRule type="expression" priority="41779" id="{7D41EA19-0293-459F-B5A3-C9F595098639}">
            <xm:f xml:space="preserve"> AND(OR('F9'!V22="X",'F9'!V22="W"),'F9'!#REF!="")</xm:f>
            <x14:dxf>
              <fill>
                <patternFill>
                  <fgColor indexed="64"/>
                  <bgColor rgb="FFFFFF00"/>
                </patternFill>
              </fill>
            </x14:dxf>
          </x14:cfRule>
          <xm:sqref>O22:O31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L41"/>
  <sheetViews>
    <sheetView showGridLines="0" topLeftCell="C1" zoomScaleNormal="100" zoomScaleSheetLayoutView="100" workbookViewId="0">
      <selection activeCell="C1" sqref="C1"/>
    </sheetView>
  </sheetViews>
  <sheetFormatPr defaultColWidth="9.140625" defaultRowHeight="12.75"/>
  <cols>
    <col min="1" max="1" width="16.5703125" style="282" hidden="1" customWidth="1"/>
    <col min="2" max="2" width="18.28515625" style="282" hidden="1" customWidth="1"/>
    <col min="3" max="3" width="5.7109375" style="282" customWidth="1"/>
    <col min="4" max="4" width="6.28515625" style="282" customWidth="1"/>
    <col min="5" max="5" width="4.42578125" style="282" customWidth="1"/>
    <col min="6" max="6" width="10.28515625" style="282" customWidth="1"/>
    <col min="7" max="7" width="6.140625" style="282" hidden="1" customWidth="1"/>
    <col min="8" max="9" width="5.7109375" style="282" hidden="1" customWidth="1"/>
    <col min="10" max="10" width="3.5703125" style="283" hidden="1" customWidth="1"/>
    <col min="11" max="11" width="50.7109375" style="283" customWidth="1"/>
    <col min="12" max="18" width="3.5703125" style="283" hidden="1" customWidth="1"/>
    <col min="19" max="20" width="2.85546875" style="283" hidden="1" customWidth="1"/>
    <col min="21" max="21" width="12.7109375" style="283" customWidth="1"/>
    <col min="22" max="22" width="2.7109375" style="283" customWidth="1"/>
    <col min="23" max="23" width="5.7109375" style="283" customWidth="1"/>
    <col min="24" max="24" width="5.7109375" style="282" customWidth="1"/>
    <col min="25" max="36" width="9.140625" style="282" hidden="1" customWidth="1"/>
    <col min="37" max="52" width="0" style="282" hidden="1" customWidth="1"/>
    <col min="53" max="16384" width="9.140625" style="282"/>
  </cols>
  <sheetData>
    <row r="1" spans="1:38" s="207" customFormat="1" ht="45" customHeight="1">
      <c r="A1" s="110" t="s">
        <v>332</v>
      </c>
      <c r="B1" s="111" t="str">
        <f>VLOOKUP(VAL_Metadata!$B$2,VAL_Drop_Down_Lists!$A$3:$B$214,2,FALSE)</f>
        <v>_X</v>
      </c>
      <c r="C1" s="54"/>
      <c r="D1" s="461" t="s">
        <v>795</v>
      </c>
      <c r="E1" s="461"/>
      <c r="F1" s="461"/>
      <c r="G1" s="461"/>
      <c r="H1" s="461"/>
      <c r="I1" s="461"/>
      <c r="J1" s="461"/>
      <c r="K1" s="461"/>
      <c r="L1" s="461"/>
      <c r="M1" s="461"/>
      <c r="N1" s="461"/>
      <c r="O1" s="461"/>
      <c r="P1" s="461"/>
      <c r="Q1" s="461"/>
      <c r="R1" s="461"/>
      <c r="S1" s="461"/>
      <c r="T1" s="461"/>
      <c r="U1" s="461"/>
      <c r="V1" s="461"/>
      <c r="W1" s="461"/>
      <c r="X1" s="376"/>
      <c r="Y1" s="388"/>
      <c r="Z1" s="388"/>
      <c r="AA1" s="388"/>
      <c r="AB1" s="388"/>
      <c r="AC1" s="388"/>
      <c r="AD1" s="388"/>
      <c r="AE1" s="388"/>
      <c r="AF1" s="388"/>
      <c r="AG1" s="388"/>
      <c r="AH1" s="378"/>
      <c r="AI1" s="378"/>
      <c r="AJ1" s="378"/>
      <c r="AK1" s="378"/>
      <c r="AL1" s="378"/>
    </row>
    <row r="2" spans="1:38" s="228" customFormat="1" ht="9.9499999999999993" customHeight="1">
      <c r="A2" s="110" t="s">
        <v>451</v>
      </c>
      <c r="B2" s="111" t="s">
        <v>347</v>
      </c>
      <c r="C2" s="203"/>
      <c r="D2" s="296"/>
      <c r="E2" s="296"/>
      <c r="F2" s="296"/>
      <c r="G2" s="297"/>
      <c r="H2" s="297"/>
      <c r="I2" s="297"/>
      <c r="J2" s="249"/>
      <c r="K2" s="203"/>
      <c r="L2" s="249"/>
      <c r="M2" s="249"/>
      <c r="N2" s="249"/>
      <c r="O2" s="249"/>
      <c r="P2" s="249"/>
      <c r="Q2" s="249"/>
      <c r="R2" s="249"/>
      <c r="S2" s="249"/>
      <c r="T2" s="249"/>
      <c r="U2" s="203"/>
      <c r="V2" s="203"/>
      <c r="W2" s="203"/>
      <c r="X2" s="379"/>
      <c r="Y2" s="381"/>
      <c r="Z2" s="381"/>
      <c r="AA2" s="381"/>
      <c r="AB2" s="381"/>
      <c r="AC2" s="381"/>
      <c r="AD2" s="381"/>
      <c r="AE2" s="381"/>
      <c r="AF2" s="381"/>
      <c r="AG2" s="381"/>
      <c r="AH2" s="381"/>
      <c r="AI2" s="381"/>
      <c r="AJ2" s="381"/>
      <c r="AK2" s="381"/>
      <c r="AL2" s="381"/>
    </row>
    <row r="3" spans="1:38" s="228" customFormat="1" ht="38.25" customHeight="1">
      <c r="A3" s="110" t="s">
        <v>356</v>
      </c>
      <c r="B3" s="111" t="s">
        <v>347</v>
      </c>
      <c r="C3" s="203"/>
      <c r="D3" s="474" t="s">
        <v>774</v>
      </c>
      <c r="E3" s="475"/>
      <c r="F3" s="250" t="s">
        <v>303</v>
      </c>
      <c r="G3" s="251"/>
      <c r="H3" s="251"/>
      <c r="I3" s="251"/>
      <c r="J3" s="252"/>
      <c r="K3" s="253" t="s">
        <v>796</v>
      </c>
      <c r="L3" s="252"/>
      <c r="M3" s="252"/>
      <c r="N3" s="252"/>
      <c r="O3" s="252"/>
      <c r="P3" s="252"/>
      <c r="Q3" s="252"/>
      <c r="R3" s="252"/>
      <c r="S3" s="252"/>
      <c r="T3" s="252"/>
      <c r="U3" s="438" t="s">
        <v>797</v>
      </c>
      <c r="V3" s="439"/>
      <c r="W3" s="440"/>
      <c r="X3" s="379"/>
      <c r="Y3" s="381"/>
      <c r="Z3" s="381"/>
      <c r="AA3" s="381"/>
      <c r="AB3" s="381"/>
      <c r="AC3" s="381"/>
      <c r="AD3" s="381"/>
      <c r="AE3" s="381"/>
      <c r="AF3" s="381"/>
      <c r="AG3" s="381"/>
      <c r="AH3" s="381"/>
      <c r="AI3" s="381"/>
      <c r="AJ3" s="381"/>
      <c r="AK3" s="381"/>
      <c r="AL3" s="381"/>
    </row>
    <row r="4" spans="1:38" s="228" customFormat="1" ht="7.5" customHeight="1">
      <c r="A4" s="110" t="s">
        <v>357</v>
      </c>
      <c r="B4" s="111" t="s">
        <v>347</v>
      </c>
      <c r="C4" s="222"/>
      <c r="D4" s="285"/>
      <c r="E4" s="284"/>
      <c r="F4" s="285"/>
      <c r="G4" s="284"/>
      <c r="H4" s="284"/>
      <c r="I4" s="284"/>
      <c r="J4" s="284"/>
      <c r="K4" s="284"/>
      <c r="L4" s="284"/>
      <c r="M4" s="284"/>
      <c r="N4" s="284"/>
      <c r="O4" s="284"/>
      <c r="P4" s="284"/>
      <c r="Q4" s="284"/>
      <c r="R4" s="284"/>
      <c r="S4" s="284"/>
      <c r="T4" s="284"/>
      <c r="U4" s="284"/>
      <c r="V4" s="284"/>
      <c r="W4" s="284"/>
      <c r="X4" s="379"/>
      <c r="Y4" s="381"/>
      <c r="Z4" s="381"/>
      <c r="AA4" s="381"/>
      <c r="AB4" s="381"/>
      <c r="AC4" s="381"/>
      <c r="AD4" s="381"/>
      <c r="AE4" s="381"/>
      <c r="AF4" s="381"/>
      <c r="AG4" s="381"/>
      <c r="AH4" s="381"/>
      <c r="AI4" s="381"/>
      <c r="AJ4" s="381"/>
      <c r="AK4" s="381"/>
      <c r="AL4" s="381"/>
    </row>
    <row r="5" spans="1:38" s="228" customFormat="1" ht="21" hidden="1">
      <c r="A5" s="110" t="s">
        <v>450</v>
      </c>
      <c r="B5" s="111" t="s">
        <v>347</v>
      </c>
      <c r="C5" s="203"/>
      <c r="D5" s="251"/>
      <c r="E5" s="251"/>
      <c r="F5" s="251"/>
      <c r="G5" s="251"/>
      <c r="H5" s="251"/>
      <c r="I5" s="251"/>
      <c r="J5" s="257"/>
      <c r="K5" s="288"/>
      <c r="L5" s="257"/>
      <c r="M5" s="289"/>
      <c r="N5" s="257"/>
      <c r="O5" s="257"/>
      <c r="P5" s="257"/>
      <c r="Q5" s="257"/>
      <c r="R5" s="257"/>
      <c r="S5" s="257"/>
      <c r="T5" s="258" t="s">
        <v>322</v>
      </c>
      <c r="U5" s="298" t="s">
        <v>439</v>
      </c>
      <c r="V5" s="291"/>
      <c r="W5" s="291"/>
      <c r="X5" s="379"/>
      <c r="Y5" s="381"/>
      <c r="Z5" s="381"/>
      <c r="AA5" s="381"/>
      <c r="AB5" s="381"/>
      <c r="AC5" s="381"/>
      <c r="AD5" s="381"/>
      <c r="AE5" s="381"/>
      <c r="AF5" s="381"/>
      <c r="AG5" s="381"/>
      <c r="AH5" s="381"/>
      <c r="AI5" s="381"/>
      <c r="AJ5" s="381"/>
      <c r="AK5" s="381"/>
      <c r="AL5" s="381"/>
    </row>
    <row r="6" spans="1:38" s="228" customFormat="1" ht="21" hidden="1">
      <c r="A6" s="110" t="s">
        <v>379</v>
      </c>
      <c r="B6" s="111" t="s">
        <v>347</v>
      </c>
      <c r="C6" s="203"/>
      <c r="D6" s="251"/>
      <c r="E6" s="251"/>
      <c r="F6" s="251"/>
      <c r="G6" s="251"/>
      <c r="H6" s="251"/>
      <c r="I6" s="251"/>
      <c r="J6" s="261"/>
      <c r="K6" s="261"/>
      <c r="L6" s="261"/>
      <c r="M6" s="261"/>
      <c r="N6" s="261"/>
      <c r="O6" s="261"/>
      <c r="P6" s="261"/>
      <c r="Q6" s="257"/>
      <c r="R6" s="257"/>
      <c r="S6" s="257"/>
      <c r="T6" s="258" t="s">
        <v>454</v>
      </c>
      <c r="U6" s="298" t="s">
        <v>347</v>
      </c>
      <c r="V6" s="291"/>
      <c r="W6" s="291"/>
      <c r="X6" s="379"/>
      <c r="Y6" s="381"/>
      <c r="Z6" s="381"/>
      <c r="AA6" s="381"/>
      <c r="AB6" s="381"/>
      <c r="AC6" s="381"/>
      <c r="AD6" s="381"/>
      <c r="AE6" s="381"/>
      <c r="AF6" s="381"/>
      <c r="AG6" s="381"/>
      <c r="AH6" s="381"/>
      <c r="AI6" s="381"/>
      <c r="AJ6" s="381"/>
      <c r="AK6" s="381"/>
      <c r="AL6" s="381"/>
    </row>
    <row r="7" spans="1:38" s="228" customFormat="1" ht="21" hidden="1">
      <c r="A7" s="110" t="s">
        <v>392</v>
      </c>
      <c r="B7" s="111" t="s">
        <v>347</v>
      </c>
      <c r="C7" s="203"/>
      <c r="D7" s="251"/>
      <c r="E7" s="251"/>
      <c r="F7" s="251"/>
      <c r="G7" s="251"/>
      <c r="H7" s="251"/>
      <c r="I7" s="87"/>
      <c r="J7" s="88"/>
      <c r="K7" s="88"/>
      <c r="L7" s="88"/>
      <c r="M7" s="88"/>
      <c r="N7" s="88"/>
      <c r="O7" s="88"/>
      <c r="P7" s="88"/>
      <c r="Q7" s="94"/>
      <c r="R7" s="94"/>
      <c r="S7" s="94"/>
      <c r="T7" s="93" t="s">
        <v>440</v>
      </c>
      <c r="U7" s="298" t="s">
        <v>441</v>
      </c>
      <c r="V7" s="291"/>
      <c r="W7" s="291"/>
      <c r="X7" s="379"/>
      <c r="Y7" s="381"/>
      <c r="Z7" s="381"/>
      <c r="AA7" s="381"/>
      <c r="AB7" s="381"/>
      <c r="AC7" s="381"/>
      <c r="AD7" s="381"/>
      <c r="AE7" s="381"/>
      <c r="AF7" s="381"/>
      <c r="AG7" s="381"/>
      <c r="AH7" s="381"/>
      <c r="AI7" s="381"/>
      <c r="AJ7" s="381"/>
      <c r="AK7" s="381"/>
      <c r="AL7" s="381"/>
    </row>
    <row r="8" spans="1:38" s="228" customFormat="1" ht="82.5" hidden="1">
      <c r="A8" s="262" t="s">
        <v>408</v>
      </c>
      <c r="B8" s="263">
        <v>0</v>
      </c>
      <c r="C8" s="222"/>
      <c r="D8" s="251"/>
      <c r="E8" s="251"/>
      <c r="F8" s="251"/>
      <c r="G8" s="220" t="s">
        <v>319</v>
      </c>
      <c r="H8" s="220" t="s">
        <v>366</v>
      </c>
      <c r="I8" s="56" t="s">
        <v>359</v>
      </c>
      <c r="J8" s="95" t="s">
        <v>415</v>
      </c>
      <c r="K8" s="95" t="s">
        <v>416</v>
      </c>
      <c r="L8" s="95" t="s">
        <v>417</v>
      </c>
      <c r="M8" s="95" t="s">
        <v>418</v>
      </c>
      <c r="N8" s="95" t="s">
        <v>420</v>
      </c>
      <c r="O8" s="95" t="s">
        <v>452</v>
      </c>
      <c r="P8" s="95" t="s">
        <v>562</v>
      </c>
      <c r="Q8" s="95" t="s">
        <v>422</v>
      </c>
      <c r="R8" s="95" t="s">
        <v>421</v>
      </c>
      <c r="S8" s="95" t="s">
        <v>414</v>
      </c>
      <c r="T8" s="95" t="s">
        <v>453</v>
      </c>
      <c r="U8" s="299"/>
      <c r="V8" s="299"/>
      <c r="W8" s="299"/>
      <c r="X8" s="379"/>
      <c r="Y8" s="381"/>
      <c r="Z8" s="381"/>
      <c r="AA8" s="381"/>
      <c r="AB8" s="381"/>
      <c r="AC8" s="381"/>
      <c r="AD8" s="381"/>
      <c r="AE8" s="381"/>
      <c r="AF8" s="381"/>
      <c r="AG8" s="381"/>
      <c r="AH8" s="381"/>
      <c r="AI8" s="381"/>
      <c r="AJ8" s="381"/>
      <c r="AK8" s="381"/>
      <c r="AL8" s="381"/>
    </row>
    <row r="9" spans="1:38" s="228" customFormat="1" ht="21" customHeight="1">
      <c r="A9" s="262" t="s">
        <v>423</v>
      </c>
      <c r="B9" s="263" t="s">
        <v>424</v>
      </c>
      <c r="C9" s="203"/>
      <c r="D9" s="462">
        <v>2016</v>
      </c>
      <c r="E9" s="463"/>
      <c r="F9" s="267" t="s">
        <v>788</v>
      </c>
      <c r="G9" s="268">
        <v>2016</v>
      </c>
      <c r="H9" s="268" t="s">
        <v>361</v>
      </c>
      <c r="I9" s="79" t="s">
        <v>368</v>
      </c>
      <c r="J9" s="89"/>
      <c r="K9" s="21" t="str">
        <f>VLOOKUP($AE9,VAL_Drop_Down_Lists!$A$2:$C$214,2,FALSE)</f>
        <v>_X</v>
      </c>
      <c r="L9" s="89"/>
      <c r="M9" s="89"/>
      <c r="N9" s="89"/>
      <c r="O9" s="89"/>
      <c r="P9" s="89"/>
      <c r="Q9" s="89"/>
      <c r="R9" s="89"/>
      <c r="S9" s="89"/>
      <c r="T9" s="89"/>
      <c r="U9" s="36"/>
      <c r="V9" s="50"/>
      <c r="W9" s="51"/>
      <c r="X9" s="379"/>
      <c r="Y9" s="381"/>
      <c r="Z9" s="381"/>
      <c r="AA9" s="381"/>
      <c r="AB9" s="381"/>
      <c r="AC9" s="381"/>
      <c r="AD9" s="381"/>
      <c r="AE9" s="381">
        <v>1</v>
      </c>
      <c r="AF9" s="381"/>
      <c r="AG9" s="381"/>
      <c r="AH9" s="381"/>
      <c r="AI9" s="381"/>
      <c r="AJ9" s="381"/>
      <c r="AK9" s="381"/>
      <c r="AL9" s="381"/>
    </row>
    <row r="10" spans="1:38" s="228" customFormat="1" ht="21" customHeight="1">
      <c r="A10" s="262" t="s">
        <v>448</v>
      </c>
      <c r="B10" s="263" t="s">
        <v>416</v>
      </c>
      <c r="C10" s="203"/>
      <c r="D10" s="464"/>
      <c r="E10" s="465"/>
      <c r="F10" s="267" t="s">
        <v>789</v>
      </c>
      <c r="G10" s="268">
        <v>2016</v>
      </c>
      <c r="H10" s="268" t="s">
        <v>362</v>
      </c>
      <c r="I10" s="81" t="s">
        <v>368</v>
      </c>
      <c r="J10" s="89"/>
      <c r="K10" s="21" t="str">
        <f>VLOOKUP($AE10,VAL_Drop_Down_Lists!$A$2:$C$214,2,FALSE)</f>
        <v>_X</v>
      </c>
      <c r="L10" s="89"/>
      <c r="M10" s="89"/>
      <c r="N10" s="89"/>
      <c r="O10" s="89"/>
      <c r="P10" s="89"/>
      <c r="Q10" s="89"/>
      <c r="R10" s="89"/>
      <c r="S10" s="89"/>
      <c r="T10" s="89"/>
      <c r="U10" s="36"/>
      <c r="V10" s="50"/>
      <c r="W10" s="51"/>
      <c r="X10" s="379"/>
      <c r="Y10" s="381"/>
      <c r="Z10" s="381"/>
      <c r="AA10" s="381"/>
      <c r="AB10" s="381"/>
      <c r="AC10" s="381"/>
      <c r="AD10" s="381"/>
      <c r="AE10" s="381">
        <v>1</v>
      </c>
      <c r="AF10" s="381"/>
      <c r="AG10" s="381"/>
      <c r="AH10" s="381"/>
      <c r="AI10" s="381"/>
      <c r="AJ10" s="381"/>
      <c r="AK10" s="381"/>
      <c r="AL10" s="381"/>
    </row>
    <row r="11" spans="1:38" s="228" customFormat="1" ht="21" customHeight="1">
      <c r="A11" s="210"/>
      <c r="B11" s="210"/>
      <c r="C11" s="203"/>
      <c r="D11" s="464"/>
      <c r="E11" s="465"/>
      <c r="F11" s="267" t="s">
        <v>790</v>
      </c>
      <c r="G11" s="268">
        <v>2016</v>
      </c>
      <c r="H11" s="268" t="s">
        <v>363</v>
      </c>
      <c r="I11" s="81" t="s">
        <v>368</v>
      </c>
      <c r="J11" s="89"/>
      <c r="K11" s="21" t="str">
        <f>VLOOKUP($AE11,VAL_Drop_Down_Lists!$A$2:$C$214,2,FALSE)</f>
        <v>_X</v>
      </c>
      <c r="L11" s="89"/>
      <c r="M11" s="89"/>
      <c r="N11" s="89"/>
      <c r="O11" s="89"/>
      <c r="P11" s="89"/>
      <c r="Q11" s="89"/>
      <c r="R11" s="89"/>
      <c r="S11" s="89"/>
      <c r="T11" s="89"/>
      <c r="U11" s="36"/>
      <c r="V11" s="50"/>
      <c r="W11" s="51"/>
      <c r="X11" s="379"/>
      <c r="Y11" s="381"/>
      <c r="Z11" s="381"/>
      <c r="AA11" s="381"/>
      <c r="AB11" s="381"/>
      <c r="AC11" s="381"/>
      <c r="AD11" s="381"/>
      <c r="AE11" s="381">
        <v>1</v>
      </c>
      <c r="AF11" s="381"/>
      <c r="AG11" s="381"/>
      <c r="AH11" s="381"/>
      <c r="AI11" s="381"/>
      <c r="AJ11" s="381"/>
      <c r="AK11" s="381"/>
      <c r="AL11" s="381"/>
    </row>
    <row r="12" spans="1:38" s="228" customFormat="1" ht="21" customHeight="1">
      <c r="A12" s="210"/>
      <c r="B12" s="210"/>
      <c r="C12" s="222"/>
      <c r="D12" s="464"/>
      <c r="E12" s="465"/>
      <c r="F12" s="267" t="s">
        <v>791</v>
      </c>
      <c r="G12" s="268">
        <v>2016</v>
      </c>
      <c r="H12" s="268" t="s">
        <v>364</v>
      </c>
      <c r="I12" s="81" t="s">
        <v>368</v>
      </c>
      <c r="J12" s="89"/>
      <c r="K12" s="21" t="str">
        <f>VLOOKUP($AE12,VAL_Drop_Down_Lists!$A$2:$C$214,2,FALSE)</f>
        <v>_X</v>
      </c>
      <c r="L12" s="89"/>
      <c r="M12" s="89"/>
      <c r="N12" s="89"/>
      <c r="O12" s="89"/>
      <c r="P12" s="89"/>
      <c r="Q12" s="89"/>
      <c r="R12" s="89"/>
      <c r="S12" s="89"/>
      <c r="T12" s="89"/>
      <c r="U12" s="36"/>
      <c r="V12" s="50"/>
      <c r="W12" s="51"/>
      <c r="X12" s="379"/>
      <c r="Y12" s="381"/>
      <c r="Z12" s="381"/>
      <c r="AA12" s="381"/>
      <c r="AB12" s="381"/>
      <c r="AC12" s="381"/>
      <c r="AD12" s="381"/>
      <c r="AE12" s="381">
        <v>1</v>
      </c>
      <c r="AF12" s="381"/>
      <c r="AG12" s="381"/>
      <c r="AH12" s="381"/>
      <c r="AI12" s="381"/>
      <c r="AJ12" s="381"/>
      <c r="AK12" s="381"/>
      <c r="AL12" s="381"/>
    </row>
    <row r="13" spans="1:38" s="228" customFormat="1" ht="21" customHeight="1">
      <c r="A13" s="210"/>
      <c r="B13" s="210"/>
      <c r="C13" s="203"/>
      <c r="D13" s="464"/>
      <c r="E13" s="465"/>
      <c r="F13" s="267" t="s">
        <v>792</v>
      </c>
      <c r="G13" s="268">
        <v>2016</v>
      </c>
      <c r="H13" s="268" t="s">
        <v>365</v>
      </c>
      <c r="I13" s="81" t="s">
        <v>368</v>
      </c>
      <c r="J13" s="89"/>
      <c r="K13" s="21" t="str">
        <f>VLOOKUP($AE13,VAL_Drop_Down_Lists!$A$2:$C$214,2,FALSE)</f>
        <v>_X</v>
      </c>
      <c r="L13" s="89"/>
      <c r="M13" s="89"/>
      <c r="N13" s="89"/>
      <c r="O13" s="89"/>
      <c r="P13" s="89"/>
      <c r="Q13" s="89"/>
      <c r="R13" s="89"/>
      <c r="S13" s="89"/>
      <c r="T13" s="89"/>
      <c r="U13" s="36"/>
      <c r="V13" s="50"/>
      <c r="W13" s="51"/>
      <c r="X13" s="379"/>
      <c r="Y13" s="381"/>
      <c r="Z13" s="381"/>
      <c r="AA13" s="381"/>
      <c r="AB13" s="381"/>
      <c r="AC13" s="381"/>
      <c r="AD13" s="381"/>
      <c r="AE13" s="381">
        <v>1</v>
      </c>
      <c r="AF13" s="381"/>
      <c r="AG13" s="381"/>
      <c r="AH13" s="381"/>
      <c r="AI13" s="381"/>
      <c r="AJ13" s="381"/>
      <c r="AK13" s="381"/>
      <c r="AL13" s="381"/>
    </row>
    <row r="14" spans="1:38" s="228" customFormat="1" ht="21" customHeight="1">
      <c r="A14" s="210"/>
      <c r="B14" s="210"/>
      <c r="C14" s="203"/>
      <c r="D14" s="464"/>
      <c r="E14" s="465"/>
      <c r="F14" s="267" t="s">
        <v>798</v>
      </c>
      <c r="G14" s="268">
        <v>2016</v>
      </c>
      <c r="H14" s="268" t="s">
        <v>369</v>
      </c>
      <c r="I14" s="81" t="s">
        <v>368</v>
      </c>
      <c r="J14" s="89"/>
      <c r="K14" s="21" t="str">
        <f>VLOOKUP($AE14,VAL_Drop_Down_Lists!$A$2:$C$214,2,FALSE)</f>
        <v>_X</v>
      </c>
      <c r="L14" s="89"/>
      <c r="M14" s="89"/>
      <c r="N14" s="89"/>
      <c r="O14" s="89"/>
      <c r="P14" s="89"/>
      <c r="Q14" s="89"/>
      <c r="R14" s="89"/>
      <c r="S14" s="89"/>
      <c r="T14" s="89"/>
      <c r="U14" s="36"/>
      <c r="V14" s="50"/>
      <c r="W14" s="51"/>
      <c r="X14" s="379"/>
      <c r="Y14" s="381"/>
      <c r="Z14" s="381"/>
      <c r="AA14" s="381"/>
      <c r="AB14" s="381"/>
      <c r="AC14" s="381"/>
      <c r="AD14" s="381"/>
      <c r="AE14" s="381">
        <v>1</v>
      </c>
      <c r="AF14" s="381"/>
      <c r="AG14" s="381"/>
      <c r="AH14" s="381"/>
      <c r="AI14" s="381"/>
      <c r="AJ14" s="381"/>
      <c r="AK14" s="381"/>
      <c r="AL14" s="381"/>
    </row>
    <row r="15" spans="1:38" s="228" customFormat="1" ht="21" customHeight="1">
      <c r="A15" s="210"/>
      <c r="B15" s="210"/>
      <c r="C15" s="203"/>
      <c r="D15" s="464"/>
      <c r="E15" s="465"/>
      <c r="F15" s="267" t="s">
        <v>799</v>
      </c>
      <c r="G15" s="268">
        <v>2016</v>
      </c>
      <c r="H15" s="268" t="s">
        <v>370</v>
      </c>
      <c r="I15" s="81" t="s">
        <v>368</v>
      </c>
      <c r="J15" s="89"/>
      <c r="K15" s="21" t="str">
        <f>VLOOKUP($AE15,VAL_Drop_Down_Lists!$A$2:$C$214,2,FALSE)</f>
        <v>_X</v>
      </c>
      <c r="L15" s="89"/>
      <c r="M15" s="89"/>
      <c r="N15" s="89"/>
      <c r="O15" s="89"/>
      <c r="P15" s="89"/>
      <c r="Q15" s="89"/>
      <c r="R15" s="89"/>
      <c r="S15" s="89"/>
      <c r="T15" s="89"/>
      <c r="U15" s="36"/>
      <c r="V15" s="50"/>
      <c r="W15" s="51"/>
      <c r="X15" s="379"/>
      <c r="Y15" s="381"/>
      <c r="Z15" s="381"/>
      <c r="AA15" s="381"/>
      <c r="AB15" s="381"/>
      <c r="AC15" s="381"/>
      <c r="AD15" s="381"/>
      <c r="AE15" s="381">
        <v>1</v>
      </c>
      <c r="AF15" s="381"/>
      <c r="AG15" s="381"/>
      <c r="AH15" s="381"/>
      <c r="AI15" s="381"/>
      <c r="AJ15" s="381"/>
      <c r="AK15" s="381"/>
      <c r="AL15" s="381"/>
    </row>
    <row r="16" spans="1:38" s="228" customFormat="1" ht="21" customHeight="1">
      <c r="A16" s="210"/>
      <c r="B16" s="210"/>
      <c r="C16" s="203"/>
      <c r="D16" s="464"/>
      <c r="E16" s="465"/>
      <c r="F16" s="267" t="s">
        <v>800</v>
      </c>
      <c r="G16" s="268">
        <v>2016</v>
      </c>
      <c r="H16" s="268" t="s">
        <v>371</v>
      </c>
      <c r="I16" s="81" t="s">
        <v>368</v>
      </c>
      <c r="J16" s="89"/>
      <c r="K16" s="21" t="str">
        <f>VLOOKUP($AE16,VAL_Drop_Down_Lists!$A$2:$C$214,2,FALSE)</f>
        <v>_X</v>
      </c>
      <c r="L16" s="89"/>
      <c r="M16" s="89"/>
      <c r="N16" s="89"/>
      <c r="O16" s="89"/>
      <c r="P16" s="89"/>
      <c r="Q16" s="89"/>
      <c r="R16" s="89"/>
      <c r="S16" s="89"/>
      <c r="T16" s="89"/>
      <c r="U16" s="36"/>
      <c r="V16" s="50"/>
      <c r="W16" s="51"/>
      <c r="X16" s="379"/>
      <c r="Y16" s="381"/>
      <c r="Z16" s="381"/>
      <c r="AA16" s="381"/>
      <c r="AB16" s="381"/>
      <c r="AC16" s="381"/>
      <c r="AD16" s="381"/>
      <c r="AE16" s="381">
        <v>1</v>
      </c>
      <c r="AF16" s="381"/>
      <c r="AG16" s="381"/>
      <c r="AH16" s="381"/>
      <c r="AI16" s="381"/>
      <c r="AJ16" s="381"/>
      <c r="AK16" s="381"/>
      <c r="AL16" s="381"/>
    </row>
    <row r="17" spans="1:38" s="228" customFormat="1" ht="21" customHeight="1">
      <c r="A17" s="210"/>
      <c r="B17" s="210"/>
      <c r="C17" s="203"/>
      <c r="D17" s="464"/>
      <c r="E17" s="465"/>
      <c r="F17" s="267" t="s">
        <v>801</v>
      </c>
      <c r="G17" s="268">
        <v>2016</v>
      </c>
      <c r="H17" s="268" t="s">
        <v>372</v>
      </c>
      <c r="I17" s="81" t="s">
        <v>368</v>
      </c>
      <c r="J17" s="89"/>
      <c r="K17" s="21" t="str">
        <f>VLOOKUP($AE17,VAL_Drop_Down_Lists!$A$2:$C$214,2,FALSE)</f>
        <v>_X</v>
      </c>
      <c r="L17" s="89"/>
      <c r="M17" s="89"/>
      <c r="N17" s="89"/>
      <c r="O17" s="89"/>
      <c r="P17" s="89"/>
      <c r="Q17" s="89"/>
      <c r="R17" s="89"/>
      <c r="S17" s="89"/>
      <c r="T17" s="89"/>
      <c r="U17" s="36"/>
      <c r="V17" s="50"/>
      <c r="W17" s="51"/>
      <c r="X17" s="379"/>
      <c r="Y17" s="381"/>
      <c r="Z17" s="381"/>
      <c r="AA17" s="381"/>
      <c r="AB17" s="381"/>
      <c r="AC17" s="381"/>
      <c r="AD17" s="381"/>
      <c r="AE17" s="381">
        <v>1</v>
      </c>
      <c r="AF17" s="381"/>
      <c r="AG17" s="381"/>
      <c r="AH17" s="381"/>
      <c r="AI17" s="381"/>
      <c r="AJ17" s="381"/>
      <c r="AK17" s="381"/>
      <c r="AL17" s="381"/>
    </row>
    <row r="18" spans="1:38" s="228" customFormat="1" ht="21" customHeight="1">
      <c r="A18" s="210"/>
      <c r="B18" s="210"/>
      <c r="C18" s="203"/>
      <c r="D18" s="466"/>
      <c r="E18" s="467"/>
      <c r="F18" s="267" t="s">
        <v>802</v>
      </c>
      <c r="G18" s="268">
        <v>2016</v>
      </c>
      <c r="H18" s="268" t="s">
        <v>373</v>
      </c>
      <c r="I18" s="81" t="s">
        <v>368</v>
      </c>
      <c r="J18" s="89"/>
      <c r="K18" s="21" t="str">
        <f>VLOOKUP($AE18,VAL_Drop_Down_Lists!$A$2:$C$214,2,FALSE)</f>
        <v>_X</v>
      </c>
      <c r="L18" s="89"/>
      <c r="M18" s="89"/>
      <c r="N18" s="89"/>
      <c r="O18" s="89"/>
      <c r="P18" s="89"/>
      <c r="Q18" s="89"/>
      <c r="R18" s="89"/>
      <c r="S18" s="89"/>
      <c r="T18" s="89"/>
      <c r="U18" s="36"/>
      <c r="V18" s="50"/>
      <c r="W18" s="51"/>
      <c r="X18" s="379"/>
      <c r="Y18" s="381"/>
      <c r="Z18" s="381"/>
      <c r="AA18" s="381"/>
      <c r="AB18" s="381"/>
      <c r="AC18" s="381"/>
      <c r="AD18" s="381"/>
      <c r="AE18" s="381">
        <v>1</v>
      </c>
      <c r="AF18" s="381"/>
      <c r="AG18" s="381"/>
      <c r="AH18" s="381"/>
      <c r="AI18" s="381"/>
      <c r="AJ18" s="381"/>
      <c r="AK18" s="381"/>
      <c r="AL18" s="381"/>
    </row>
    <row r="19" spans="1:38" s="228" customFormat="1" ht="7.5" customHeight="1">
      <c r="A19" s="210"/>
      <c r="B19" s="210"/>
      <c r="C19" s="222"/>
      <c r="D19" s="293"/>
      <c r="E19" s="284"/>
      <c r="F19" s="293"/>
      <c r="G19" s="284"/>
      <c r="H19" s="284"/>
      <c r="I19" s="84"/>
      <c r="J19" s="84"/>
      <c r="K19" s="84"/>
      <c r="L19" s="84"/>
      <c r="M19" s="84"/>
      <c r="N19" s="84"/>
      <c r="O19" s="84"/>
      <c r="P19" s="84"/>
      <c r="Q19" s="84"/>
      <c r="R19" s="84"/>
      <c r="S19" s="84"/>
      <c r="T19" s="84"/>
      <c r="U19" s="284"/>
      <c r="V19" s="284"/>
      <c r="W19" s="284"/>
      <c r="X19" s="379"/>
      <c r="Y19" s="381"/>
      <c r="Z19" s="381"/>
      <c r="AA19" s="381"/>
      <c r="AB19" s="381"/>
      <c r="AC19" s="381"/>
      <c r="AD19" s="381"/>
      <c r="AE19" s="381"/>
      <c r="AF19" s="381"/>
      <c r="AG19" s="381"/>
      <c r="AH19" s="381"/>
      <c r="AI19" s="381"/>
      <c r="AJ19" s="381"/>
      <c r="AK19" s="381"/>
      <c r="AL19" s="381"/>
    </row>
    <row r="20" spans="1:38" s="228" customFormat="1" ht="21" customHeight="1">
      <c r="A20" s="210"/>
      <c r="B20" s="210"/>
      <c r="C20" s="203"/>
      <c r="D20" s="462">
        <v>2017</v>
      </c>
      <c r="E20" s="463"/>
      <c r="F20" s="267" t="s">
        <v>788</v>
      </c>
      <c r="G20" s="268">
        <v>2017</v>
      </c>
      <c r="H20" s="268" t="s">
        <v>361</v>
      </c>
      <c r="I20" s="79" t="s">
        <v>368</v>
      </c>
      <c r="J20" s="89"/>
      <c r="K20" s="21" t="str">
        <f>VLOOKUP($AE20,VAL_Drop_Down_Lists!$A$2:$C$214,2,FALSE)</f>
        <v>_X</v>
      </c>
      <c r="L20" s="89"/>
      <c r="M20" s="89"/>
      <c r="N20" s="89"/>
      <c r="O20" s="89"/>
      <c r="P20" s="89"/>
      <c r="Q20" s="89"/>
      <c r="R20" s="89"/>
      <c r="S20" s="89"/>
      <c r="T20" s="89"/>
      <c r="U20" s="36"/>
      <c r="V20" s="50"/>
      <c r="W20" s="51"/>
      <c r="X20" s="379"/>
      <c r="Y20" s="381"/>
      <c r="Z20" s="381"/>
      <c r="AA20" s="381"/>
      <c r="AB20" s="381"/>
      <c r="AC20" s="381"/>
      <c r="AD20" s="381"/>
      <c r="AE20" s="381">
        <v>1</v>
      </c>
      <c r="AF20" s="381"/>
      <c r="AG20" s="381"/>
      <c r="AH20" s="381"/>
      <c r="AI20" s="381"/>
      <c r="AJ20" s="381"/>
      <c r="AK20" s="381"/>
      <c r="AL20" s="381"/>
    </row>
    <row r="21" spans="1:38" s="228" customFormat="1" ht="21" customHeight="1">
      <c r="A21" s="210"/>
      <c r="B21" s="210"/>
      <c r="C21" s="203"/>
      <c r="D21" s="464"/>
      <c r="E21" s="465"/>
      <c r="F21" s="267" t="s">
        <v>789</v>
      </c>
      <c r="G21" s="268">
        <v>2017</v>
      </c>
      <c r="H21" s="268" t="s">
        <v>362</v>
      </c>
      <c r="I21" s="81" t="s">
        <v>368</v>
      </c>
      <c r="J21" s="89"/>
      <c r="K21" s="21" t="str">
        <f>VLOOKUP($AE21,VAL_Drop_Down_Lists!$A$2:$C$214,2,FALSE)</f>
        <v>_X</v>
      </c>
      <c r="L21" s="89"/>
      <c r="M21" s="89"/>
      <c r="N21" s="89"/>
      <c r="O21" s="89"/>
      <c r="P21" s="89"/>
      <c r="Q21" s="89"/>
      <c r="R21" s="89"/>
      <c r="S21" s="89"/>
      <c r="T21" s="89"/>
      <c r="U21" s="36"/>
      <c r="V21" s="50"/>
      <c r="W21" s="51"/>
      <c r="X21" s="379"/>
      <c r="Y21" s="381"/>
      <c r="Z21" s="381"/>
      <c r="AA21" s="381"/>
      <c r="AB21" s="381"/>
      <c r="AC21" s="381"/>
      <c r="AD21" s="381"/>
      <c r="AE21" s="381">
        <v>1</v>
      </c>
      <c r="AF21" s="381"/>
      <c r="AG21" s="381"/>
      <c r="AH21" s="381"/>
      <c r="AI21" s="381"/>
      <c r="AJ21" s="381"/>
      <c r="AK21" s="381"/>
      <c r="AL21" s="381"/>
    </row>
    <row r="22" spans="1:38" s="228" customFormat="1" ht="21" customHeight="1">
      <c r="A22" s="210"/>
      <c r="B22" s="210"/>
      <c r="C22" s="203"/>
      <c r="D22" s="464"/>
      <c r="E22" s="465"/>
      <c r="F22" s="267" t="s">
        <v>790</v>
      </c>
      <c r="G22" s="268">
        <v>2017</v>
      </c>
      <c r="H22" s="268" t="s">
        <v>363</v>
      </c>
      <c r="I22" s="81" t="s">
        <v>368</v>
      </c>
      <c r="J22" s="89"/>
      <c r="K22" s="21" t="str">
        <f>VLOOKUP($AE22,VAL_Drop_Down_Lists!$A$2:$C$214,2,FALSE)</f>
        <v>_X</v>
      </c>
      <c r="L22" s="89"/>
      <c r="M22" s="89"/>
      <c r="N22" s="89"/>
      <c r="O22" s="89"/>
      <c r="P22" s="89"/>
      <c r="Q22" s="89"/>
      <c r="R22" s="89"/>
      <c r="S22" s="89"/>
      <c r="T22" s="89"/>
      <c r="U22" s="36"/>
      <c r="V22" s="50"/>
      <c r="W22" s="51"/>
      <c r="X22" s="379"/>
      <c r="Y22" s="381"/>
      <c r="Z22" s="381"/>
      <c r="AA22" s="381"/>
      <c r="AB22" s="381"/>
      <c r="AC22" s="381"/>
      <c r="AD22" s="381"/>
      <c r="AE22" s="381">
        <v>1</v>
      </c>
      <c r="AF22" s="381"/>
      <c r="AG22" s="381"/>
      <c r="AH22" s="381"/>
      <c r="AI22" s="381"/>
      <c r="AJ22" s="381"/>
      <c r="AK22" s="381"/>
      <c r="AL22" s="381"/>
    </row>
    <row r="23" spans="1:38" s="228" customFormat="1" ht="21" customHeight="1">
      <c r="A23" s="210"/>
      <c r="B23" s="210"/>
      <c r="C23" s="222"/>
      <c r="D23" s="464"/>
      <c r="E23" s="465"/>
      <c r="F23" s="267" t="s">
        <v>791</v>
      </c>
      <c r="G23" s="268">
        <v>2017</v>
      </c>
      <c r="H23" s="268" t="s">
        <v>364</v>
      </c>
      <c r="I23" s="81" t="s">
        <v>368</v>
      </c>
      <c r="J23" s="89"/>
      <c r="K23" s="21" t="str">
        <f>VLOOKUP($AE23,VAL_Drop_Down_Lists!$A$2:$C$214,2,FALSE)</f>
        <v>_X</v>
      </c>
      <c r="L23" s="89"/>
      <c r="M23" s="89"/>
      <c r="N23" s="89"/>
      <c r="O23" s="89"/>
      <c r="P23" s="89"/>
      <c r="Q23" s="89"/>
      <c r="R23" s="89"/>
      <c r="S23" s="89"/>
      <c r="T23" s="89"/>
      <c r="U23" s="36"/>
      <c r="V23" s="50"/>
      <c r="W23" s="51"/>
      <c r="X23" s="379"/>
      <c r="Y23" s="381"/>
      <c r="Z23" s="381"/>
      <c r="AA23" s="381"/>
      <c r="AB23" s="381"/>
      <c r="AC23" s="381"/>
      <c r="AD23" s="381"/>
      <c r="AE23" s="381">
        <v>1</v>
      </c>
      <c r="AF23" s="381"/>
      <c r="AG23" s="381"/>
      <c r="AH23" s="381"/>
      <c r="AI23" s="381"/>
      <c r="AJ23" s="381"/>
      <c r="AK23" s="381"/>
      <c r="AL23" s="381"/>
    </row>
    <row r="24" spans="1:38" s="228" customFormat="1" ht="21" customHeight="1">
      <c r="A24" s="210"/>
      <c r="B24" s="210"/>
      <c r="C24" s="203"/>
      <c r="D24" s="464"/>
      <c r="E24" s="465"/>
      <c r="F24" s="267" t="s">
        <v>792</v>
      </c>
      <c r="G24" s="268">
        <v>2017</v>
      </c>
      <c r="H24" s="268" t="s">
        <v>365</v>
      </c>
      <c r="I24" s="81" t="s">
        <v>368</v>
      </c>
      <c r="J24" s="89"/>
      <c r="K24" s="21" t="str">
        <f>VLOOKUP($AE24,VAL_Drop_Down_Lists!$A$2:$C$214,2,FALSE)</f>
        <v>_X</v>
      </c>
      <c r="L24" s="89"/>
      <c r="M24" s="89"/>
      <c r="N24" s="89"/>
      <c r="O24" s="89"/>
      <c r="P24" s="89"/>
      <c r="Q24" s="89"/>
      <c r="R24" s="89"/>
      <c r="S24" s="89"/>
      <c r="T24" s="89"/>
      <c r="U24" s="36"/>
      <c r="V24" s="50"/>
      <c r="W24" s="51"/>
      <c r="X24" s="379"/>
      <c r="Y24" s="381"/>
      <c r="Z24" s="381"/>
      <c r="AA24" s="381"/>
      <c r="AB24" s="381"/>
      <c r="AC24" s="381"/>
      <c r="AD24" s="381"/>
      <c r="AE24" s="381">
        <v>1</v>
      </c>
      <c r="AF24" s="381"/>
      <c r="AG24" s="381"/>
      <c r="AH24" s="381"/>
      <c r="AI24" s="381"/>
      <c r="AJ24" s="381"/>
      <c r="AK24" s="381"/>
      <c r="AL24" s="381"/>
    </row>
    <row r="25" spans="1:38" s="228" customFormat="1" ht="21" customHeight="1">
      <c r="A25" s="210"/>
      <c r="B25" s="210"/>
      <c r="C25" s="203"/>
      <c r="D25" s="464"/>
      <c r="E25" s="465"/>
      <c r="F25" s="267" t="s">
        <v>798</v>
      </c>
      <c r="G25" s="268">
        <v>2017</v>
      </c>
      <c r="H25" s="268" t="s">
        <v>369</v>
      </c>
      <c r="I25" s="81" t="s">
        <v>368</v>
      </c>
      <c r="J25" s="89"/>
      <c r="K25" s="21" t="str">
        <f>VLOOKUP($AE25,VAL_Drop_Down_Lists!$A$2:$C$214,2,FALSE)</f>
        <v>_X</v>
      </c>
      <c r="L25" s="89"/>
      <c r="M25" s="89"/>
      <c r="N25" s="89"/>
      <c r="O25" s="89"/>
      <c r="P25" s="89"/>
      <c r="Q25" s="89"/>
      <c r="R25" s="89"/>
      <c r="S25" s="89"/>
      <c r="T25" s="89"/>
      <c r="U25" s="36"/>
      <c r="V25" s="50"/>
      <c r="W25" s="51"/>
      <c r="X25" s="379"/>
      <c r="Y25" s="381"/>
      <c r="Z25" s="381"/>
      <c r="AA25" s="381"/>
      <c r="AB25" s="381"/>
      <c r="AC25" s="381"/>
      <c r="AD25" s="381"/>
      <c r="AE25" s="381">
        <v>1</v>
      </c>
      <c r="AF25" s="381"/>
      <c r="AG25" s="381"/>
      <c r="AH25" s="381"/>
      <c r="AI25" s="381"/>
      <c r="AJ25" s="381"/>
      <c r="AK25" s="381"/>
      <c r="AL25" s="381"/>
    </row>
    <row r="26" spans="1:38" s="228" customFormat="1" ht="21" customHeight="1">
      <c r="A26" s="210"/>
      <c r="B26" s="210"/>
      <c r="C26" s="203"/>
      <c r="D26" s="464"/>
      <c r="E26" s="465"/>
      <c r="F26" s="267" t="s">
        <v>799</v>
      </c>
      <c r="G26" s="268">
        <v>2017</v>
      </c>
      <c r="H26" s="268" t="s">
        <v>370</v>
      </c>
      <c r="I26" s="81" t="s">
        <v>368</v>
      </c>
      <c r="J26" s="89"/>
      <c r="K26" s="21" t="str">
        <f>VLOOKUP($AE26,VAL_Drop_Down_Lists!$A$2:$C$214,2,FALSE)</f>
        <v>_X</v>
      </c>
      <c r="L26" s="89"/>
      <c r="M26" s="89"/>
      <c r="N26" s="89"/>
      <c r="O26" s="89"/>
      <c r="P26" s="89"/>
      <c r="Q26" s="89"/>
      <c r="R26" s="89"/>
      <c r="S26" s="89"/>
      <c r="T26" s="89"/>
      <c r="U26" s="36"/>
      <c r="V26" s="50"/>
      <c r="W26" s="51"/>
      <c r="X26" s="379"/>
      <c r="Y26" s="381"/>
      <c r="Z26" s="381"/>
      <c r="AA26" s="381"/>
      <c r="AB26" s="381"/>
      <c r="AC26" s="381"/>
      <c r="AD26" s="381"/>
      <c r="AE26" s="381">
        <v>1</v>
      </c>
      <c r="AF26" s="381"/>
      <c r="AG26" s="381"/>
      <c r="AH26" s="381"/>
      <c r="AI26" s="381"/>
      <c r="AJ26" s="381"/>
      <c r="AK26" s="381"/>
      <c r="AL26" s="381"/>
    </row>
    <row r="27" spans="1:38" s="228" customFormat="1" ht="21" customHeight="1">
      <c r="A27" s="210"/>
      <c r="B27" s="210"/>
      <c r="C27" s="203"/>
      <c r="D27" s="464"/>
      <c r="E27" s="465"/>
      <c r="F27" s="267" t="s">
        <v>800</v>
      </c>
      <c r="G27" s="268">
        <v>2017</v>
      </c>
      <c r="H27" s="268" t="s">
        <v>371</v>
      </c>
      <c r="I27" s="81" t="s">
        <v>368</v>
      </c>
      <c r="J27" s="89"/>
      <c r="K27" s="21" t="str">
        <f>VLOOKUP($AE27,VAL_Drop_Down_Lists!$A$2:$C$214,2,FALSE)</f>
        <v>_X</v>
      </c>
      <c r="L27" s="89"/>
      <c r="M27" s="89"/>
      <c r="N27" s="89"/>
      <c r="O27" s="89"/>
      <c r="P27" s="89"/>
      <c r="Q27" s="89"/>
      <c r="R27" s="89"/>
      <c r="S27" s="89"/>
      <c r="T27" s="89"/>
      <c r="U27" s="36"/>
      <c r="V27" s="50"/>
      <c r="W27" s="51"/>
      <c r="X27" s="379"/>
      <c r="Y27" s="381"/>
      <c r="Z27" s="381"/>
      <c r="AA27" s="381"/>
      <c r="AB27" s="381"/>
      <c r="AC27" s="381"/>
      <c r="AD27" s="381"/>
      <c r="AE27" s="381">
        <v>1</v>
      </c>
      <c r="AF27" s="381"/>
      <c r="AG27" s="381"/>
      <c r="AH27" s="381"/>
      <c r="AI27" s="381"/>
      <c r="AJ27" s="381"/>
      <c r="AK27" s="381"/>
      <c r="AL27" s="381"/>
    </row>
    <row r="28" spans="1:38" s="228" customFormat="1" ht="21" customHeight="1">
      <c r="A28" s="210"/>
      <c r="B28" s="210"/>
      <c r="C28" s="203"/>
      <c r="D28" s="464"/>
      <c r="E28" s="465"/>
      <c r="F28" s="267" t="s">
        <v>801</v>
      </c>
      <c r="G28" s="268">
        <v>2017</v>
      </c>
      <c r="H28" s="268" t="s">
        <v>372</v>
      </c>
      <c r="I28" s="81" t="s">
        <v>368</v>
      </c>
      <c r="J28" s="89"/>
      <c r="K28" s="21" t="str">
        <f>VLOOKUP($AE28,VAL_Drop_Down_Lists!$A$2:$C$214,2,FALSE)</f>
        <v>_X</v>
      </c>
      <c r="L28" s="89"/>
      <c r="M28" s="89"/>
      <c r="N28" s="89"/>
      <c r="O28" s="89"/>
      <c r="P28" s="89"/>
      <c r="Q28" s="89"/>
      <c r="R28" s="89"/>
      <c r="S28" s="89"/>
      <c r="T28" s="89"/>
      <c r="U28" s="36"/>
      <c r="V28" s="50"/>
      <c r="W28" s="51"/>
      <c r="X28" s="379"/>
      <c r="Y28" s="381"/>
      <c r="Z28" s="381"/>
      <c r="AA28" s="381"/>
      <c r="AB28" s="381"/>
      <c r="AC28" s="381"/>
      <c r="AD28" s="381"/>
      <c r="AE28" s="381">
        <v>1</v>
      </c>
      <c r="AF28" s="381"/>
      <c r="AG28" s="381"/>
      <c r="AH28" s="381"/>
      <c r="AI28" s="381"/>
      <c r="AJ28" s="381"/>
      <c r="AK28" s="381"/>
      <c r="AL28" s="381"/>
    </row>
    <row r="29" spans="1:38" s="228" customFormat="1" ht="21" customHeight="1">
      <c r="A29" s="210"/>
      <c r="B29" s="210"/>
      <c r="C29" s="203"/>
      <c r="D29" s="466"/>
      <c r="E29" s="467"/>
      <c r="F29" s="267" t="s">
        <v>802</v>
      </c>
      <c r="G29" s="268">
        <v>2017</v>
      </c>
      <c r="H29" s="268" t="s">
        <v>373</v>
      </c>
      <c r="I29" s="81" t="s">
        <v>368</v>
      </c>
      <c r="J29" s="89"/>
      <c r="K29" s="21" t="str">
        <f>VLOOKUP($AE29,VAL_Drop_Down_Lists!$A$2:$C$214,2,FALSE)</f>
        <v>_X</v>
      </c>
      <c r="L29" s="89"/>
      <c r="M29" s="89"/>
      <c r="N29" s="89"/>
      <c r="O29" s="89"/>
      <c r="P29" s="89"/>
      <c r="Q29" s="89"/>
      <c r="R29" s="89"/>
      <c r="S29" s="89"/>
      <c r="T29" s="89"/>
      <c r="U29" s="36"/>
      <c r="V29" s="50"/>
      <c r="W29" s="51"/>
      <c r="X29" s="379"/>
      <c r="Y29" s="381"/>
      <c r="Z29" s="381"/>
      <c r="AA29" s="381"/>
      <c r="AB29" s="381"/>
      <c r="AC29" s="381"/>
      <c r="AD29" s="381"/>
      <c r="AE29" s="381">
        <v>1</v>
      </c>
      <c r="AF29" s="381"/>
      <c r="AG29" s="381"/>
      <c r="AH29" s="381"/>
      <c r="AI29" s="381"/>
      <c r="AJ29" s="381"/>
      <c r="AK29" s="381"/>
      <c r="AL29" s="381"/>
    </row>
    <row r="30" spans="1:38" s="228" customFormat="1" ht="21" customHeight="1">
      <c r="A30" s="210"/>
      <c r="B30" s="210"/>
      <c r="C30" s="203"/>
      <c r="D30" s="294"/>
      <c r="E30" s="294"/>
      <c r="F30" s="294"/>
      <c r="G30" s="229"/>
      <c r="H30" s="229"/>
      <c r="I30" s="229"/>
      <c r="J30" s="229"/>
      <c r="K30" s="229"/>
      <c r="L30" s="229"/>
      <c r="M30" s="229"/>
      <c r="N30" s="229"/>
      <c r="O30" s="229"/>
      <c r="P30" s="229"/>
      <c r="Q30" s="229"/>
      <c r="R30" s="229"/>
      <c r="S30" s="229"/>
      <c r="T30" s="229"/>
      <c r="U30" s="294"/>
      <c r="V30" s="300"/>
      <c r="W30" s="272"/>
      <c r="X30" s="210"/>
    </row>
    <row r="31" spans="1:38" s="112" customFormat="1" ht="15" hidden="1" customHeight="1">
      <c r="D31" s="273"/>
      <c r="E31" s="273"/>
      <c r="F31" s="273"/>
      <c r="G31" s="273"/>
      <c r="H31" s="273"/>
      <c r="I31" s="273"/>
      <c r="J31" s="280"/>
      <c r="K31" s="274"/>
      <c r="L31" s="280"/>
      <c r="M31" s="280"/>
      <c r="N31" s="280"/>
      <c r="O31" s="280"/>
      <c r="P31" s="280"/>
      <c r="Q31" s="276"/>
      <c r="R31" s="280"/>
      <c r="S31" s="280"/>
      <c r="T31" s="280"/>
      <c r="U31" s="274"/>
      <c r="V31" s="275"/>
      <c r="W31" s="276"/>
    </row>
    <row r="32" spans="1:38" s="112" customFormat="1" ht="15" hidden="1" customHeight="1">
      <c r="D32" s="273"/>
      <c r="E32" s="273"/>
      <c r="F32" s="273"/>
      <c r="G32" s="273"/>
      <c r="H32" s="273"/>
      <c r="I32" s="273"/>
      <c r="J32" s="280"/>
      <c r="K32" s="274"/>
      <c r="L32" s="280"/>
      <c r="M32" s="280"/>
      <c r="N32" s="280"/>
      <c r="O32" s="280"/>
      <c r="P32" s="280"/>
      <c r="Q32" s="276"/>
      <c r="R32" s="280"/>
      <c r="S32" s="280"/>
      <c r="T32" s="280"/>
      <c r="U32" s="274"/>
      <c r="V32" s="275"/>
      <c r="W32" s="276"/>
    </row>
    <row r="33" spans="4:23" s="112" customFormat="1" ht="15" hidden="1" customHeight="1">
      <c r="D33" s="273"/>
      <c r="E33" s="273"/>
      <c r="F33" s="273"/>
      <c r="G33" s="273"/>
      <c r="H33" s="273"/>
      <c r="I33" s="273"/>
      <c r="J33" s="280"/>
      <c r="K33" s="274"/>
      <c r="L33" s="280"/>
      <c r="M33" s="280"/>
      <c r="N33" s="280"/>
      <c r="O33" s="280"/>
      <c r="P33" s="280"/>
      <c r="Q33" s="276"/>
      <c r="R33" s="280"/>
      <c r="S33" s="280"/>
      <c r="T33" s="280"/>
      <c r="U33" s="274"/>
      <c r="V33" s="275"/>
      <c r="W33" s="276"/>
    </row>
    <row r="34" spans="4:23" s="112" customFormat="1" ht="15" hidden="1" customHeight="1">
      <c r="D34" s="273"/>
      <c r="E34" s="273"/>
      <c r="F34" s="273"/>
      <c r="G34" s="273"/>
      <c r="H34" s="273"/>
      <c r="I34" s="273"/>
      <c r="J34" s="280"/>
      <c r="K34" s="274"/>
      <c r="L34" s="280"/>
      <c r="M34" s="280"/>
      <c r="N34" s="280"/>
      <c r="O34" s="280"/>
      <c r="P34" s="280"/>
      <c r="Q34" s="276"/>
      <c r="R34" s="280"/>
      <c r="S34" s="280"/>
      <c r="T34" s="280"/>
      <c r="U34" s="274"/>
      <c r="V34" s="275"/>
      <c r="W34" s="276"/>
    </row>
    <row r="35" spans="4:23" s="112" customFormat="1" ht="15" hidden="1" customHeight="1">
      <c r="D35" s="273"/>
      <c r="E35" s="273"/>
      <c r="F35" s="273"/>
      <c r="G35" s="273"/>
      <c r="H35" s="273"/>
      <c r="I35" s="273"/>
      <c r="J35" s="280"/>
      <c r="K35" s="274"/>
      <c r="L35" s="280"/>
      <c r="M35" s="280"/>
      <c r="N35" s="280"/>
      <c r="O35" s="280"/>
      <c r="P35" s="280"/>
      <c r="Q35" s="276"/>
      <c r="R35" s="280"/>
      <c r="S35" s="280"/>
      <c r="T35" s="280"/>
      <c r="U35" s="274"/>
      <c r="V35" s="275"/>
      <c r="W35" s="276"/>
    </row>
    <row r="36" spans="4:23" s="112" customFormat="1" ht="15" hidden="1" customHeight="1">
      <c r="D36" s="273"/>
      <c r="E36" s="273"/>
      <c r="F36" s="273"/>
      <c r="G36" s="273"/>
      <c r="H36" s="273"/>
      <c r="I36" s="273"/>
      <c r="J36" s="280"/>
      <c r="K36" s="274"/>
      <c r="L36" s="280"/>
      <c r="M36" s="280"/>
      <c r="N36" s="280"/>
      <c r="O36" s="280"/>
      <c r="P36" s="280"/>
      <c r="Q36" s="276"/>
      <c r="R36" s="280"/>
      <c r="S36" s="280"/>
      <c r="T36" s="280"/>
      <c r="U36" s="236">
        <f>SUMPRODUCT(--(U9:U29=0),--(U9:U29&lt;&gt;""),--(V9:V29="Z"))+SUMPRODUCT(--(U9:U29=0),--(U9:U29&lt;&gt;""),--(V9:V29=""))+SUMPRODUCT(--(U9:U29&gt;0),--(V9:V29="W"))+SUMPRODUCT(--(U9:U29&gt;0), --(U9:U29&lt;&gt;""),--(V9:V29=""))+SUMPRODUCT(--(U9:U29=""),--(V9:V29="Z"))</f>
        <v>0</v>
      </c>
      <c r="V36" s="237"/>
      <c r="W36" s="238"/>
    </row>
    <row r="37" spans="4:23" s="112" customFormat="1" ht="15" hidden="1" customHeight="1">
      <c r="D37" s="273"/>
      <c r="E37" s="273"/>
      <c r="F37" s="273"/>
      <c r="G37" s="273"/>
      <c r="H37" s="273"/>
      <c r="I37" s="273"/>
      <c r="J37" s="280"/>
      <c r="K37" s="274"/>
      <c r="L37" s="280"/>
      <c r="M37" s="280"/>
      <c r="N37" s="280"/>
      <c r="O37" s="280"/>
      <c r="P37" s="280"/>
      <c r="Q37" s="276"/>
      <c r="R37" s="280"/>
      <c r="S37" s="280"/>
      <c r="T37" s="280"/>
      <c r="U37" s="274"/>
      <c r="V37" s="275"/>
      <c r="W37" s="276"/>
    </row>
    <row r="38" spans="4:23" s="112" customFormat="1" ht="15" hidden="1" customHeight="1">
      <c r="D38" s="273"/>
      <c r="E38" s="273"/>
      <c r="F38" s="273"/>
      <c r="G38" s="273"/>
      <c r="H38" s="273"/>
      <c r="I38" s="273"/>
      <c r="J38" s="280"/>
      <c r="K38" s="274"/>
      <c r="L38" s="280"/>
      <c r="M38" s="280"/>
      <c r="N38" s="280"/>
      <c r="O38" s="280"/>
      <c r="P38" s="280"/>
      <c r="Q38" s="276"/>
      <c r="R38" s="280"/>
      <c r="S38" s="280"/>
      <c r="T38" s="280"/>
      <c r="U38" s="274"/>
      <c r="V38" s="275"/>
      <c r="W38" s="276"/>
    </row>
    <row r="39" spans="4:23" s="112" customFormat="1" ht="15" hidden="1" customHeight="1">
      <c r="D39" s="273"/>
      <c r="E39" s="273"/>
      <c r="F39" s="273"/>
      <c r="G39" s="273"/>
      <c r="H39" s="273"/>
      <c r="I39" s="273"/>
      <c r="J39" s="280"/>
      <c r="K39" s="274"/>
      <c r="L39" s="280"/>
      <c r="M39" s="280"/>
      <c r="N39" s="280"/>
      <c r="O39" s="280"/>
      <c r="P39" s="280"/>
      <c r="Q39" s="276"/>
      <c r="R39" s="280"/>
      <c r="S39" s="280"/>
      <c r="T39" s="280"/>
      <c r="U39" s="274"/>
      <c r="V39" s="275"/>
      <c r="W39" s="276"/>
    </row>
    <row r="40" spans="4:23" s="112" customFormat="1" ht="15" hidden="1" customHeight="1">
      <c r="D40" s="273"/>
      <c r="E40" s="273"/>
      <c r="F40" s="273"/>
      <c r="G40" s="273"/>
      <c r="H40" s="273"/>
      <c r="I40" s="273"/>
      <c r="J40" s="280"/>
      <c r="K40" s="274"/>
      <c r="L40" s="280"/>
      <c r="M40" s="280"/>
      <c r="N40" s="280"/>
      <c r="O40" s="280"/>
      <c r="P40" s="280"/>
      <c r="Q40" s="280"/>
      <c r="R40" s="280"/>
      <c r="S40" s="280"/>
      <c r="T40" s="280"/>
      <c r="U40" s="274"/>
      <c r="V40" s="275"/>
      <c r="W40" s="276"/>
    </row>
    <row r="41" spans="4:23" s="112" customFormat="1" ht="15" hidden="1" customHeight="1">
      <c r="D41" s="273"/>
      <c r="E41" s="273"/>
      <c r="F41" s="273"/>
      <c r="G41" s="273"/>
      <c r="H41" s="273"/>
      <c r="I41" s="273"/>
      <c r="J41" s="276"/>
      <c r="K41" s="278"/>
      <c r="L41" s="276"/>
      <c r="M41" s="276"/>
      <c r="N41" s="276"/>
      <c r="O41" s="276"/>
      <c r="P41" s="276"/>
      <c r="Q41" s="276"/>
      <c r="R41" s="276"/>
      <c r="S41" s="276"/>
      <c r="T41" s="276"/>
      <c r="U41" s="278"/>
      <c r="V41" s="279"/>
      <c r="W41" s="280"/>
    </row>
  </sheetData>
  <sheetProtection algorithmName="SHA-512" hashValue="dIgoC3sKnkIBK2veu7Yvm1muLd3UHU1ljxHeEZo85qmwAVnF/pPLKpDZSPs1HEVIxG9eHSxeoJKpuQ3ksV4liA==" saltValue="EQrLXEsLLeXLRZUmBg06EA==" spinCount="100000" sheet="1" formatCells="0" formatColumns="0" formatRows="0" insertColumns="0" insertRows="0" insertHyperlinks="0" deleteColumns="0" deleteRows="0" sort="0" autoFilter="0" pivotTables="0"/>
  <mergeCells count="5">
    <mergeCell ref="D1:W1"/>
    <mergeCell ref="U3:W3"/>
    <mergeCell ref="D9:E18"/>
    <mergeCell ref="D20:E29"/>
    <mergeCell ref="D3:E3"/>
  </mergeCells>
  <conditionalFormatting sqref="U30 D30:E30 U37:U41">
    <cfRule type="expression" dxfId="599" priority="759">
      <formula xml:space="preserve"> OR(AND(D30=0,D30&lt;&gt;"",E30&lt;&gt;"Z",E30&lt;&gt;""),AND(D30&gt;0,D30&lt;&gt;"",E30&lt;&gt;"W",E30&lt;&gt;""),AND(D30="", E30="W"))</formula>
    </cfRule>
  </conditionalFormatting>
  <conditionalFormatting sqref="V30 V37:V41">
    <cfRule type="expression" dxfId="598" priority="758">
      <formula xml:space="preserve"> OR(AND(U30=0,U30&lt;&gt;"",V30&lt;&gt;"Z",V30&lt;&gt;""),AND(U30&gt;0,U30&lt;&gt;"",V30&lt;&gt;"W",V30&lt;&gt;""),AND(U30="", V30="W"))</formula>
    </cfRule>
  </conditionalFormatting>
  <conditionalFormatting sqref="W30 W37:W41">
    <cfRule type="expression" dxfId="597" priority="757">
      <formula xml:space="preserve"> AND(OR(V30="X",V30="W"),W30="")</formula>
    </cfRule>
  </conditionalFormatting>
  <conditionalFormatting sqref="U39">
    <cfRule type="expression" dxfId="596" priority="770">
      <formula>OR(AND(#REF!="X",#REF!="X"),AND(#REF!="M",#REF!="M"))</formula>
    </cfRule>
    <cfRule type="expression" dxfId="595" priority="771">
      <formula>IF(OR(AND(#REF!="",#REF!=""),AND(#REF!="",#REF!=""),AND(#REF!="X",#REF!="X"),OR(#REF!="M",#REF!="M")),"",SUM(#REF!,#REF!)) &lt;&gt; U39</formula>
    </cfRule>
  </conditionalFormatting>
  <conditionalFormatting sqref="V39">
    <cfRule type="expression" dxfId="594" priority="776">
      <formula>OR(AND(#REF!="X",#REF!="X"),AND(#REF!="M",#REF!="M"))</formula>
    </cfRule>
    <cfRule type="expression" dxfId="593" priority="777">
      <formula>IF(AND(OR(AND(#REF!="M",#REF!="M"),AND(#REF!="X",#REF!="X")),SUM(#REF!,#REF!)=0,ISNUMBER(U39)),"",IF(OR(#REF!="M",#REF!="M"),"M",IF(AND(#REF!=#REF!,OR(#REF!="X",#REF!="W",#REF!="Z")),UPPER(#REF!),""))) &lt;&gt; V39</formula>
    </cfRule>
  </conditionalFormatting>
  <conditionalFormatting sqref="U37">
    <cfRule type="expression" dxfId="592" priority="788">
      <formula>OR(AND(#REF!="X",#REF!="X"),AND(#REF!="M",#REF!="M"))</formula>
    </cfRule>
    <cfRule type="expression" dxfId="591" priority="789">
      <formula>IF(OR(AND(#REF!="",#REF!=""),AND(#REF!="",#REF!=""),AND(#REF!="X",#REF!="X"),OR(#REF!="M",#REF!="M")),"",SUM(#REF!,#REF!)) &lt;&gt; U37</formula>
    </cfRule>
  </conditionalFormatting>
  <conditionalFormatting sqref="U40">
    <cfRule type="expression" dxfId="590" priority="790">
      <formula>OR(AND(#REF!="X",V36="X"),AND(#REF!="M",V36="M"))</formula>
    </cfRule>
    <cfRule type="expression" dxfId="589" priority="791">
      <formula>IF(OR(AND(#REF!="",#REF!=""),AND(U36="",V36=""),AND(#REF!="X",V36="X"),OR(#REF!="M",V36="M")),"",SUM(#REF!,U36)) &lt;&gt; U40</formula>
    </cfRule>
  </conditionalFormatting>
  <conditionalFormatting sqref="V40">
    <cfRule type="expression" dxfId="588" priority="796">
      <formula>OR(AND(#REF!="X",#REF!="X"),AND(#REF!="M",#REF!="M"))</formula>
    </cfRule>
    <cfRule type="expression" dxfId="587" priority="797">
      <formula>IF(AND(OR(AND(#REF!="M",#REF!="M"),AND(#REF!="X",#REF!="X")),SUM(#REF!,#REF!)=0,ISNUMBER(U40)),"",IF(OR(#REF!="M",#REF!="M"),"M",IF(AND(#REF!=#REF!,OR(#REF!="X",#REF!="W",#REF!="Z")),UPPER(#REF!),""))) &lt;&gt; V40</formula>
    </cfRule>
  </conditionalFormatting>
  <conditionalFormatting sqref="U38">
    <cfRule type="expression" dxfId="586" priority="798">
      <formula>OR(AND(#REF!="X",#REF!="X"),AND(#REF!="M",#REF!="M"))</formula>
    </cfRule>
    <cfRule type="expression" dxfId="585" priority="799">
      <formula>IF(OR(AND(#REF!="",#REF!=""),AND(#REF!="",#REF!=""),AND(#REF!="X",#REF!="X"),OR(#REF!="M",#REF!="M")),"",SUM(#REF!,#REF!)) &lt;&gt; U38</formula>
    </cfRule>
  </conditionalFormatting>
  <conditionalFormatting sqref="V37">
    <cfRule type="expression" dxfId="584" priority="800">
      <formula>OR(AND(#REF!="X",#REF!="X"),AND(#REF!="M",#REF!="M"))</formula>
    </cfRule>
    <cfRule type="expression" dxfId="583" priority="801">
      <formula>IF(AND(OR(AND(#REF!="M",#REF!="M"),AND(#REF!="X",#REF!="X")),SUM(#REF!,#REF!)=0,ISNUMBER(U37)),"",IF(OR(#REF!="M",#REF!="M"),"M",IF(AND(#REF!=#REF!,OR(#REF!="X",#REF!="W",#REF!="Z")),UPPER(#REF!),""))) &lt;&gt; V37</formula>
    </cfRule>
  </conditionalFormatting>
  <conditionalFormatting sqref="V38">
    <cfRule type="expression" dxfId="582" priority="2385">
      <formula>OR(AND(#REF!="X",#REF!="X"),AND(#REF!="M",#REF!="M"))</formula>
    </cfRule>
    <cfRule type="expression" dxfId="581" priority="2386">
      <formula>IF(AND(OR(AND(#REF!="M",#REF!="M"),AND(#REF!="X",#REF!="X")),SUM(#REF!,#REF!)=0,ISNUMBER(U38)),"",IF(OR(#REF!="M",#REF!="M"),"M",IF(AND(#REF!=#REF!,OR(#REF!="X",#REF!="W",#REF!="Z")),UPPER(#REF!),""))) &lt;&gt; V38</formula>
    </cfRule>
  </conditionalFormatting>
  <conditionalFormatting sqref="U30">
    <cfRule type="expression" dxfId="580" priority="2393">
      <formula>OR(COUNTIF(#REF!,"M")=8,COUNTIF(#REF!,"X")=8)</formula>
    </cfRule>
    <cfRule type="expression" dxfId="579" priority="2394">
      <formula>IF(OR(SUMPRODUCT(--(#REF!=""),--(#REF!=""))&gt;0,COUNTIF(#REF!,"M")&gt;0,COUNTIF(#REF!,"X")=8),"",SUM(#REF!)) &lt;&gt; U30</formula>
    </cfRule>
  </conditionalFormatting>
  <conditionalFormatting sqref="V30">
    <cfRule type="expression" dxfId="578" priority="2395">
      <formula>OR(COUNTIF(#REF!,"M")=8,COUNTIF(#REF!,"X")=8)</formula>
    </cfRule>
    <cfRule type="expression" dxfId="577" priority="2396">
      <formula>IF(AND(OR(COUNTIF(#REF!,"M")=8,COUNTIF(#REF!,"X")=8),SUM(#REF!)=0,ISNUMBER(U30)),"",IF(COUNTIF(#REF!,"M")&gt;0,"M",IF(AND(COUNTIF(#REF!,#REF!)=8,OR(#REF!="X",#REF!="W",#REF!="Z")),UPPER(#REF!),""))) &lt;&gt; V30</formula>
    </cfRule>
  </conditionalFormatting>
  <conditionalFormatting sqref="K36">
    <cfRule type="expression" dxfId="576" priority="673">
      <formula>OR(AND(#REF!="X",#REF!="X"),AND(#REF!="M",#REF!="M"))</formula>
    </cfRule>
    <cfRule type="expression" dxfId="575" priority="674">
      <formula>IF(OR(AND(#REF!="",#REF!=""),AND(#REF!="",#REF!=""),AND(#REF!="X",#REF!="X"),OR(#REF!="M",#REF!="M")),"",SUM(#REF!,#REF!)) &lt;&gt; K36</formula>
    </cfRule>
  </conditionalFormatting>
  <conditionalFormatting sqref="K37">
    <cfRule type="expression" dxfId="574" priority="675">
      <formula>OR(AND(#REF!="X",#REF!="X"),AND(#REF!="M",#REF!="M"))</formula>
    </cfRule>
    <cfRule type="expression" dxfId="573" priority="676">
      <formula>IF(OR(AND(#REF!="",#REF!=""),AND(#REF!="",#REF!=""),AND(#REF!="X",#REF!="X"),OR(#REF!="M",#REF!="M")),"",SUM(#REF!,#REF!)) &lt;&gt; K37</formula>
    </cfRule>
  </conditionalFormatting>
  <conditionalFormatting sqref="K36:K41 K9:K18">
    <cfRule type="expression" dxfId="572" priority="677">
      <formula xml:space="preserve"> OR(AND(K9=0,K9&lt;&gt;"",#REF!&lt;&gt;"Z",#REF!&lt;&gt;""),AND(K9&gt;0,K9&lt;&gt;"",#REF!&lt;&gt;"W",#REF!&lt;&gt;""),AND(K9="", #REF!="W"))</formula>
    </cfRule>
  </conditionalFormatting>
  <conditionalFormatting sqref="K39">
    <cfRule type="expression" dxfId="571" priority="686">
      <formula>OR(AND(#REF!="X",#REF!="X"),AND(#REF!="M",#REF!="M"))</formula>
    </cfRule>
    <cfRule type="expression" dxfId="570" priority="687">
      <formula>IF(OR(AND(#REF!="",#REF!=""),AND(#REF!="",#REF!=""),AND(#REF!="X",#REF!="X"),OR(#REF!="M",#REF!="M")),"",SUM(#REF!,#REF!)) &lt;&gt; K39</formula>
    </cfRule>
  </conditionalFormatting>
  <conditionalFormatting sqref="K40">
    <cfRule type="expression" dxfId="569" priority="692">
      <formula>OR(AND(#REF!="X",#REF!="X"),AND(#REF!="M",#REF!="M"))</formula>
    </cfRule>
    <cfRule type="expression" dxfId="568" priority="693">
      <formula>IF(OR(AND(#REF!="",#REF!=""),AND(K36="",#REF!=""),AND(#REF!="X",#REF!="X"),OR(#REF!="M",#REF!="M")),"",SUM(#REF!,K36)) &lt;&gt; K40</formula>
    </cfRule>
  </conditionalFormatting>
  <conditionalFormatting sqref="K38">
    <cfRule type="expression" dxfId="567" priority="696">
      <formula>OR(AND(#REF!="X",#REF!="X"),AND(#REF!="M",#REF!="M"))</formula>
    </cfRule>
    <cfRule type="expression" dxfId="566" priority="697">
      <formula>IF(OR(AND(#REF!="",#REF!=""),AND(#REF!="",#REF!=""),AND(#REF!="X",#REF!="X"),OR(#REF!="M",#REF!="M")),"",SUM(#REF!,#REF!)) &lt;&gt; K38</formula>
    </cfRule>
  </conditionalFormatting>
  <conditionalFormatting sqref="D30:I30">
    <cfRule type="expression" dxfId="565" priority="539">
      <formula>OR(COUNTIF(#REF!,"M")=8,COUNTIF(#REF!,"X")=8)</formula>
    </cfRule>
    <cfRule type="expression" dxfId="564" priority="540">
      <formula>IF(OR(SUMPRODUCT(--(#REF!=""),--(#REF!=""))&gt;0,COUNTIF(#REF!,"M")&gt;0,COUNTIF(#REF!,"X")=8),"",SUM(#REF!)) &lt;&gt; D30</formula>
    </cfRule>
  </conditionalFormatting>
  <conditionalFormatting sqref="I30:M30">
    <cfRule type="expression" dxfId="563" priority="9886">
      <formula xml:space="preserve"> OR(AND(I30=0,I30&lt;&gt;"",V30&lt;&gt;"Z",V30&lt;&gt;""),AND(I30&gt;0,I30&lt;&gt;"",V30&lt;&gt;"W",V30&lt;&gt;""),AND(I30="", V30="W"))</formula>
    </cfRule>
  </conditionalFormatting>
  <conditionalFormatting sqref="H30">
    <cfRule type="expression" dxfId="562" priority="9887">
      <formula xml:space="preserve"> OR(AND(H30=0,H30&lt;&gt;"",V30&lt;&gt;"Z",V30&lt;&gt;""),AND(H30&gt;0,H30&lt;&gt;"",V30&lt;&gt;"W",V30&lt;&gt;""),AND(H30="", V30="W"))</formula>
    </cfRule>
  </conditionalFormatting>
  <conditionalFormatting sqref="F30:G30 N30:T30">
    <cfRule type="expression" dxfId="561" priority="9891">
      <formula xml:space="preserve"> OR(AND(F30=0,F30&lt;&gt;"",U30&lt;&gt;"Z",U30&lt;&gt;""),AND(F30&gt;0,F30&lt;&gt;"",U30&lt;&gt;"W",U30&lt;&gt;""),AND(F30="", U30="W"))</formula>
    </cfRule>
  </conditionalFormatting>
  <conditionalFormatting sqref="U9:U18 U20:U29">
    <cfRule type="expression" dxfId="560" priority="199">
      <formula xml:space="preserve"> OR(AND(U9=0,U9&lt;&gt;"",V9&lt;&gt;"Z",V9&lt;&gt;""),AND(U9&gt;0,U9&lt;&gt;"",V9&lt;&gt;"W",V9&lt;&gt;""),AND(U9="", V9="W"))</formula>
    </cfRule>
  </conditionalFormatting>
  <conditionalFormatting sqref="V9">
    <cfRule type="expression" dxfId="559" priority="198">
      <formula xml:space="preserve"> OR(AND(U9=0,U9&lt;&gt;"",V9&lt;&gt;"Z",V9&lt;&gt;""),AND(U9&gt;0,U9&lt;&gt;"",V9&lt;&gt;"W",V9&lt;&gt;""),AND(U9="", V9="W"))</formula>
    </cfRule>
  </conditionalFormatting>
  <conditionalFormatting sqref="W9">
    <cfRule type="expression" dxfId="558" priority="197">
      <formula xml:space="preserve"> AND(OR(V9="X",V9="W"),W9="")</formula>
    </cfRule>
  </conditionalFormatting>
  <conditionalFormatting sqref="V36">
    <cfRule type="expression" dxfId="557" priority="193">
      <formula xml:space="preserve"> OR(AND(U36=0,U36&lt;&gt;"",V36&lt;&gt;"Z",V36&lt;&gt;""),AND(U36&gt;0,U36&lt;&gt;"",V36&lt;&gt;"W",V36&lt;&gt;""),AND(U36="", V36="W"))</formula>
    </cfRule>
  </conditionalFormatting>
  <conditionalFormatting sqref="W36">
    <cfRule type="expression" dxfId="556" priority="192">
      <formula xml:space="preserve"> AND(OR(V36="X",V36="W"),W36="")</formula>
    </cfRule>
  </conditionalFormatting>
  <conditionalFormatting sqref="V36">
    <cfRule type="expression" dxfId="555" priority="194">
      <formula>OR(AND(#REF!="X",#REF!="X"),AND(#REF!="M",#REF!="M"))</formula>
    </cfRule>
    <cfRule type="expression" dxfId="554" priority="195">
      <formula>IF(AND(OR(AND(#REF!="M",#REF!="M"),AND(#REF!="X",#REF!="X")),SUM(#REF!,#REF!)=0,ISNUMBER(U36)),"",IF(OR(#REF!="M",#REF!="M"),"M",IF(AND(#REF!=#REF!,OR(#REF!="X",#REF!="W",#REF!="Z")),UPPER(#REF!),""))) &lt;&gt; V36</formula>
    </cfRule>
  </conditionalFormatting>
  <conditionalFormatting sqref="J30:T30">
    <cfRule type="expression" dxfId="553" priority="30">
      <formula>OR(COUNTIF(#REF!,"M")=8,COUNTIF(#REF!,"X")=8)</formula>
    </cfRule>
    <cfRule type="expression" dxfId="552" priority="31">
      <formula>IF(OR(SUMPRODUCT(--(#REF!=""),--(#REF!=""))&gt;0,COUNTIF(#REF!,"M")&gt;0,COUNTIF(#REF!,"X")=8),"",SUM(#REF!)) &lt;&gt; J30</formula>
    </cfRule>
  </conditionalFormatting>
  <conditionalFormatting sqref="U31:U35">
    <cfRule type="expression" dxfId="551" priority="24">
      <formula xml:space="preserve"> OR(AND(U31=0,U31&lt;&gt;"",V31&lt;&gt;"Z",V31&lt;&gt;""),AND(U31&gt;0,U31&lt;&gt;"",V31&lt;&gt;"W",V31&lt;&gt;""),AND(U31="", V31="W"))</formula>
    </cfRule>
  </conditionalFormatting>
  <conditionalFormatting sqref="V31:V35">
    <cfRule type="expression" dxfId="550" priority="23">
      <formula xml:space="preserve"> OR(AND(U31=0,U31&lt;&gt;"",V31&lt;&gt;"Z",V31&lt;&gt;""),AND(U31&gt;0,U31&lt;&gt;"",V31&lt;&gt;"W",V31&lt;&gt;""),AND(U31="", V31="W"))</formula>
    </cfRule>
  </conditionalFormatting>
  <conditionalFormatting sqref="W31:W35">
    <cfRule type="expression" dxfId="549" priority="22">
      <formula xml:space="preserve"> AND(OR(V31="X",V31="W"),W31="")</formula>
    </cfRule>
  </conditionalFormatting>
  <conditionalFormatting sqref="U31:U35">
    <cfRule type="expression" dxfId="548" priority="25">
      <formula>OR(AND(#REF!="X",#REF!="X"),AND(#REF!="M",#REF!="M"))</formula>
    </cfRule>
    <cfRule type="expression" dxfId="547" priority="26">
      <formula>IF(OR(AND(#REF!="",#REF!=""),AND(#REF!="",#REF!=""),AND(#REF!="X",#REF!="X"),OR(#REF!="M",#REF!="M")),"",SUM(#REF!,#REF!)) &lt;&gt; U31</formula>
    </cfRule>
  </conditionalFormatting>
  <conditionalFormatting sqref="V31:V35">
    <cfRule type="expression" dxfId="546" priority="27">
      <formula>OR(AND(#REF!="X",#REF!="X"),AND(#REF!="M",#REF!="M"))</formula>
    </cfRule>
    <cfRule type="expression" dxfId="545" priority="28">
      <formula>IF(AND(OR(AND(#REF!="M",#REF!="M"),AND(#REF!="X",#REF!="X")),SUM(#REF!,#REF!)=0,ISNUMBER(U31)),"",IF(OR(#REF!="M",#REF!="M"),"M",IF(AND(#REF!=#REF!,OR(#REF!="X",#REF!="W",#REF!="Z")),UPPER(#REF!),""))) &lt;&gt; V31</formula>
    </cfRule>
  </conditionalFormatting>
  <conditionalFormatting sqref="K31:K35">
    <cfRule type="expression" dxfId="544" priority="19">
      <formula xml:space="preserve"> OR(AND(K31=0,K31&lt;&gt;"",#REF!&lt;&gt;"Z",#REF!&lt;&gt;""),AND(K31&gt;0,K31&lt;&gt;"",#REF!&lt;&gt;"W",#REF!&lt;&gt;""),AND(K31="", #REF!="W"))</formula>
    </cfRule>
  </conditionalFormatting>
  <conditionalFormatting sqref="K31:K35">
    <cfRule type="expression" dxfId="543" priority="20">
      <formula>OR(AND(#REF!="X",#REF!="X"),AND(#REF!="M",#REF!="M"))</formula>
    </cfRule>
    <cfRule type="expression" dxfId="542" priority="21">
      <formula>IF(OR(AND(#REF!="",#REF!=""),AND(#REF!="",#REF!=""),AND(#REF!="X",#REF!="X"),OR(#REF!="M",#REF!="M")),"",SUM(#REF!,#REF!)) &lt;&gt; K31</formula>
    </cfRule>
  </conditionalFormatting>
  <conditionalFormatting sqref="V10:V18">
    <cfRule type="expression" dxfId="541" priority="5">
      <formula xml:space="preserve"> OR(AND(U10=0,U10&lt;&gt;"",V10&lt;&gt;"Z",V10&lt;&gt;""),AND(U10&gt;0,U10&lt;&gt;"",V10&lt;&gt;"W",V10&lt;&gt;""),AND(U10="", V10="W"))</formula>
    </cfRule>
  </conditionalFormatting>
  <conditionalFormatting sqref="W10:W18">
    <cfRule type="expression" dxfId="540" priority="4">
      <formula xml:space="preserve"> AND(OR(V10="X",V10="W"),W10="")</formula>
    </cfRule>
  </conditionalFormatting>
  <conditionalFormatting sqref="V20:V29">
    <cfRule type="expression" dxfId="539" priority="3">
      <formula xml:space="preserve"> OR(AND(U20=0,U20&lt;&gt;"",V20&lt;&gt;"Z",V20&lt;&gt;""),AND(U20&gt;0,U20&lt;&gt;"",V20&lt;&gt;"W",V20&lt;&gt;""),AND(U20="", V20="W"))</formula>
    </cfRule>
  </conditionalFormatting>
  <conditionalFormatting sqref="W20:W29">
    <cfRule type="expression" dxfId="538" priority="2">
      <formula xml:space="preserve"> AND(OR(V20="X",V20="W"),W20="")</formula>
    </cfRule>
  </conditionalFormatting>
  <conditionalFormatting sqref="M36:N36">
    <cfRule type="expression" dxfId="537" priority="25307">
      <formula>OR(COUNTIF(#REF!,"M")=6,COUNTIF(#REF!,"X")=6)</formula>
    </cfRule>
    <cfRule type="expression" dxfId="536" priority="25308">
      <formula>IF(OR(SUMPRODUCT(--(#REF!=""),--(#REF!=""))&gt;0,COUNTIF(#REF!,"M")&gt;0,COUNTIF(#REF!,"X")=6),"",SUM(#REF!)) &lt;&gt;#REF!</formula>
    </cfRule>
  </conditionalFormatting>
  <conditionalFormatting sqref="M31:M41">
    <cfRule type="expression" dxfId="535" priority="25344">
      <formula xml:space="preserve"> OR(AND(#REF!=0,#REF!&lt;&gt;"",#REF!&lt;&gt;"Z",#REF!&lt;&gt;""),AND(#REF!&gt;0,#REF!&lt;&gt;"",#REF!&lt;&gt;"W",#REF!&lt;&gt;""),AND(#REF!="",#REF!= "W"))</formula>
    </cfRule>
  </conditionalFormatting>
  <conditionalFormatting sqref="N31:N41">
    <cfRule type="expression" dxfId="534" priority="25345">
      <formula xml:space="preserve"> OR(AND(#REF!=0,#REF!&lt;&gt;"",#REF!&lt;&gt;"Z",#REF!&lt;&gt;""),AND(#REF!&gt;0,#REF!&lt;&gt;"",#REF!&lt;&gt;"W",#REF!&lt;&gt;""),AND(#REF!="",#REF!= "W"))</formula>
    </cfRule>
  </conditionalFormatting>
  <conditionalFormatting sqref="J36">
    <cfRule type="expression" dxfId="533" priority="30685">
      <formula>OR(COUNTIF(#REF!,"M")=6,COUNTIF(#REF!,"X")=6)</formula>
    </cfRule>
    <cfRule type="expression" dxfId="532" priority="30686">
      <formula>IF(OR(SUMPRODUCT(--(#REF!=""),--(#REF!=""))&gt;0,COUNTIF(#REF!,"M")&gt;0,COUNTIF(#REF!,"X")=6),"",SUM(#REF!)) &lt;&gt;#REF!</formula>
    </cfRule>
  </conditionalFormatting>
  <conditionalFormatting sqref="J31:J41">
    <cfRule type="expression" dxfId="531" priority="30694">
      <formula xml:space="preserve"> OR(AND(#REF!=0,#REF!&lt;&gt;"",#REF!&lt;&gt;"Z",#REF!&lt;&gt;""),AND(#REF!&gt;0,#REF!&lt;&gt;"",#REF!&lt;&gt;"W",#REF!&lt;&gt;""),AND(#REF!="",#REF!= "W"))</formula>
    </cfRule>
  </conditionalFormatting>
  <conditionalFormatting sqref="K20:K29">
    <cfRule type="expression" dxfId="530" priority="1">
      <formula xml:space="preserve"> OR(AND(K20=0,K20&lt;&gt;"",#REF!&lt;&gt;"Z",#REF!&lt;&gt;""),AND(K20&gt;0,K20&lt;&gt;"",#REF!&lt;&gt;"W",#REF!&lt;&gt;""),AND(K20="", #REF!="W"))</formula>
    </cfRule>
  </conditionalFormatting>
  <conditionalFormatting sqref="R41">
    <cfRule type="expression" dxfId="529" priority="47751">
      <formula>OR(AND(#REF!="X",#REF!="X"),AND(#REF!="M",#REF!="M"))</formula>
    </cfRule>
    <cfRule type="expression" dxfId="528" priority="47752">
      <formula>IF(OR(AND(#REF!="",#REF!=""),AND(#REF!="",#REF!=""),AND(#REF!="X",#REF!="X"),OR(#REF!="M",#REF!="M")),"",SUM(#REF!,#REF!)) &lt;&gt;#REF!</formula>
    </cfRule>
  </conditionalFormatting>
  <conditionalFormatting sqref="R41:T41">
    <cfRule type="expression" dxfId="527" priority="47755">
      <formula xml:space="preserve"> OR(AND(#REF!=0,#REF!&lt;&gt;"",#REF!&lt;&gt;"Z",#REF!&lt;&gt;""),AND(#REF!&gt;0,#REF!&lt;&gt;"",#REF!&lt;&gt;"W",#REF!&lt;&gt;""),AND(#REF!="",#REF!= "W"))</formula>
    </cfRule>
  </conditionalFormatting>
  <conditionalFormatting sqref="S41:T41">
    <cfRule type="expression" dxfId="526" priority="47766">
      <formula>OR(AND(#REF!="X",#REF!="X"),AND(#REF!="M",#REF!="M"))</formula>
    </cfRule>
    <cfRule type="expression" dxfId="525" priority="47767">
      <formula>IF(OR(AND(#REF!="",#REF!=""),AND(#REF!="",#REF!=""),AND(#REF!="X",#REF!="X"),OR(#REF!="M",#REF!="M")),"",SUM(#REF!,#REF!)) &lt;&gt;#REF!</formula>
    </cfRule>
  </conditionalFormatting>
  <conditionalFormatting sqref="R31:R39">
    <cfRule type="expression" dxfId="524" priority="47793">
      <formula xml:space="preserve"> OR(AND(#REF!=0,#REF!&lt;&gt;"",#REF!&lt;&gt;"Z",#REF!&lt;&gt;""),AND(#REF!&gt;0,#REF!&lt;&gt;"",#REF!&lt;&gt;"W",#REF!&lt;&gt;""),AND(#REF!="",#REF!= "W"))</formula>
    </cfRule>
  </conditionalFormatting>
  <conditionalFormatting sqref="S31:T39">
    <cfRule type="expression" dxfId="523" priority="47795">
      <formula xml:space="preserve"> OR(AND(#REF!=0,#REF!&lt;&gt;"",#REF!&lt;&gt;"Z",#REF!&lt;&gt;""),AND(#REF!&gt;0,#REF!&lt;&gt;"",#REF!&lt;&gt;"W",#REF!&lt;&gt;""),AND(#REF!="",#REF!= "W"))</formula>
    </cfRule>
  </conditionalFormatting>
  <conditionalFormatting sqref="Q40">
    <cfRule type="expression" dxfId="522" priority="48961">
      <formula xml:space="preserve"> AND(OR(#REF!="X",#REF!="W"),#REF!="")</formula>
    </cfRule>
  </conditionalFormatting>
  <conditionalFormatting sqref="J40">
    <cfRule type="expression" dxfId="521" priority="49990">
      <formula xml:space="preserve"> OR(AND(#REF!=0,#REF!&lt;&gt;"",#REF!&lt;&gt;"Z",#REF!&lt;&gt;""),AND(#REF!&gt;0,#REF!&lt;&gt;"",#REF!&lt;&gt;"W",#REF!&lt;&gt;""),AND(#REF!="",#REF!= "W"))</formula>
    </cfRule>
  </conditionalFormatting>
  <conditionalFormatting sqref="J40">
    <cfRule type="expression" dxfId="520" priority="49991">
      <formula>OR(COUNTIF(#REF!,"M")=8,COUNTIF(#REF!,"X")=8)</formula>
    </cfRule>
    <cfRule type="expression" dxfId="519" priority="49992">
      <formula>IF(AND(OR(COUNTIF(#REF!,"M")=8,COUNTIF(#REF!,"X")=8),SUM(#REF!)=0,ISNUMBER(#REF!)),"",IF(COUNTIF(#REF!,"M")&gt;0,"M",IF(AND(COUNTIF(#REF!,#REF!)=8,OR(#REF!="X",#REF!="W",#REF!="Z")),UPPER(#REF!),""))) &lt;&gt;#REF!</formula>
    </cfRule>
  </conditionalFormatting>
  <conditionalFormatting sqref="J31:J39">
    <cfRule type="expression" dxfId="518" priority="49993">
      <formula xml:space="preserve"> AND(OR(#REF!="X",#REF!="U",#REF!="W"),#REF!="")</formula>
    </cfRule>
  </conditionalFormatting>
  <conditionalFormatting sqref="L40:P40">
    <cfRule type="expression" dxfId="517" priority="49995">
      <formula xml:space="preserve"> OR(AND(#REF!=0,#REF!&lt;&gt;"",#REF!&lt;&gt;"Z",#REF!&lt;&gt;""),AND(#REF!&gt;0,#REF!&lt;&gt;"",#REF!&lt;&gt;"W",#REF!&lt;&gt;""),AND(#REF!="",#REF!= "W"))</formula>
    </cfRule>
  </conditionalFormatting>
  <conditionalFormatting sqref="L40:P40">
    <cfRule type="expression" dxfId="516" priority="49996">
      <formula>OR(COUNTIF(#REF!,"M")=8,COUNTIF(#REF!,"X")=8)</formula>
    </cfRule>
    <cfRule type="expression" dxfId="515" priority="49997">
      <formula>IF(AND(OR(COUNTIF(#REF!,"M")=8,COUNTIF(#REF!,"X")=8),SUM(#REF!)=0,ISNUMBER(#REF!)),"",IF(COUNTIF(#REF!,"M")&gt;0,"M",IF(AND(COUNTIF(#REF!,#REF!)=8,OR(#REF!="X",#REF!="W",#REF!="Z")),UPPER(#REF!),""))) &lt;&gt;#REF!</formula>
    </cfRule>
  </conditionalFormatting>
  <conditionalFormatting sqref="L31:P39">
    <cfRule type="expression" dxfId="514" priority="49998">
      <formula xml:space="preserve"> AND(OR(#REF!="X",#REF!="U",#REF!="W"),#REF!="")</formula>
    </cfRule>
  </conditionalFormatting>
  <conditionalFormatting sqref="Q41">
    <cfRule type="expression" dxfId="513" priority="51148">
      <formula xml:space="preserve"> AND(OR(#REF!="X",#REF!="W"),#REF!="")</formula>
    </cfRule>
  </conditionalFormatting>
  <dataValidations count="5">
    <dataValidation allowBlank="1" showInputMessage="1" showErrorMessage="1" sqref="U30:W1048576 X1:XFD1048576 U1:W8 U19:W19 A1:J1048576 L1:T1048576 K1:K2 K4:K1048576"/>
    <dataValidation type="decimal" operator="greaterThanOrEqual" allowBlank="1" showInputMessage="1" showErrorMessage="1" errorTitle="Entrée non valide" error="Veuillez entrer une valeur numérique" sqref="U9:U18 U20:U29">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V9:V18 V20:V29">
      <formula1>"Z,M,X,W"</formula1>
    </dataValidation>
    <dataValidation type="textLength" allowBlank="1" showInputMessage="1" showErrorMessage="1" errorTitle="Entrée non valide" error="La longueur du texte devrait être comprise entre 2 et 500 caractères" sqref="W9:W18 W20:W29">
      <formula1>2</formula1>
      <formula2>500</formula2>
    </dataValidation>
    <dataValidation allowBlank="1" showInputMessage="1" showErrorMessage="1" promptTitle="Pays co-producteur" prompt="Film produit avec la participation financière d'un ou plusieurs producteurs d'origine nationale et un ou plusieurs producteurs d'autres pays. Production majoritaire, conjointe ou minoritaire._x000a_" sqref="K3"/>
  </dataValidations>
  <pageMargins left="0.19685039370078741" right="0.19685039370078741" top="0.19685039370078741" bottom="0.19685039370078741" header="0.19685039370078741" footer="0.19685039370078741"/>
  <pageSetup scale="99" fitToHeight="0" orientation="portrait" cellComments="asDisplayed" r:id="rId1"/>
  <headerFooter>
    <oddFooter>&amp;C&amp;P&amp;R&amp;F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4636" r:id="rId4" name="Drop Down 12">
              <controlPr locked="0" defaultSize="0" autoLine="0" autoPict="0">
                <anchor moveWithCells="1">
                  <from>
                    <xdr:col>10</xdr:col>
                    <xdr:colOff>9525</xdr:colOff>
                    <xdr:row>4</xdr:row>
                    <xdr:rowOff>0</xdr:rowOff>
                  </from>
                  <to>
                    <xdr:col>11</xdr:col>
                    <xdr:colOff>0</xdr:colOff>
                    <xdr:row>9</xdr:row>
                    <xdr:rowOff>0</xdr:rowOff>
                  </to>
                </anchor>
              </controlPr>
            </control>
          </mc:Choice>
        </mc:AlternateContent>
        <mc:AlternateContent xmlns:mc="http://schemas.openxmlformats.org/markup-compatibility/2006">
          <mc:Choice Requires="x14">
            <control shapeId="154637" r:id="rId5" name="Drop Down 13">
              <controlPr locked="0" defaultSize="0" autoLine="0" autoPict="0">
                <anchor moveWithCells="1">
                  <from>
                    <xdr:col>10</xdr:col>
                    <xdr:colOff>9525</xdr:colOff>
                    <xdr:row>9</xdr:row>
                    <xdr:rowOff>0</xdr:rowOff>
                  </from>
                  <to>
                    <xdr:col>11</xdr:col>
                    <xdr:colOff>0</xdr:colOff>
                    <xdr:row>10</xdr:row>
                    <xdr:rowOff>0</xdr:rowOff>
                  </to>
                </anchor>
              </controlPr>
            </control>
          </mc:Choice>
        </mc:AlternateContent>
        <mc:AlternateContent xmlns:mc="http://schemas.openxmlformats.org/markup-compatibility/2006">
          <mc:Choice Requires="x14">
            <control shapeId="154638" r:id="rId6" name="Drop Down 14">
              <controlPr locked="0" defaultSize="0" autoLine="0" autoPict="0">
                <anchor moveWithCells="1">
                  <from>
                    <xdr:col>10</xdr:col>
                    <xdr:colOff>9525</xdr:colOff>
                    <xdr:row>10</xdr:row>
                    <xdr:rowOff>0</xdr:rowOff>
                  </from>
                  <to>
                    <xdr:col>11</xdr:col>
                    <xdr:colOff>0</xdr:colOff>
                    <xdr:row>11</xdr:row>
                    <xdr:rowOff>0</xdr:rowOff>
                  </to>
                </anchor>
              </controlPr>
            </control>
          </mc:Choice>
        </mc:AlternateContent>
        <mc:AlternateContent xmlns:mc="http://schemas.openxmlformats.org/markup-compatibility/2006">
          <mc:Choice Requires="x14">
            <control shapeId="154639" r:id="rId7" name="Drop Down 15">
              <controlPr locked="0" defaultSize="0" autoLine="0" autoPict="0">
                <anchor moveWithCells="1">
                  <from>
                    <xdr:col>10</xdr:col>
                    <xdr:colOff>9525</xdr:colOff>
                    <xdr:row>11</xdr:row>
                    <xdr:rowOff>0</xdr:rowOff>
                  </from>
                  <to>
                    <xdr:col>11</xdr:col>
                    <xdr:colOff>0</xdr:colOff>
                    <xdr:row>12</xdr:row>
                    <xdr:rowOff>0</xdr:rowOff>
                  </to>
                </anchor>
              </controlPr>
            </control>
          </mc:Choice>
        </mc:AlternateContent>
        <mc:AlternateContent xmlns:mc="http://schemas.openxmlformats.org/markup-compatibility/2006">
          <mc:Choice Requires="x14">
            <control shapeId="154640" r:id="rId8" name="Drop Down 16">
              <controlPr locked="0" defaultSize="0" autoLine="0" autoPict="0">
                <anchor moveWithCells="1">
                  <from>
                    <xdr:col>10</xdr:col>
                    <xdr:colOff>9525</xdr:colOff>
                    <xdr:row>12</xdr:row>
                    <xdr:rowOff>0</xdr:rowOff>
                  </from>
                  <to>
                    <xdr:col>11</xdr:col>
                    <xdr:colOff>0</xdr:colOff>
                    <xdr:row>13</xdr:row>
                    <xdr:rowOff>0</xdr:rowOff>
                  </to>
                </anchor>
              </controlPr>
            </control>
          </mc:Choice>
        </mc:AlternateContent>
        <mc:AlternateContent xmlns:mc="http://schemas.openxmlformats.org/markup-compatibility/2006">
          <mc:Choice Requires="x14">
            <control shapeId="154641" r:id="rId9" name="Drop Down 17">
              <controlPr locked="0" defaultSize="0" autoLine="0" autoPict="0">
                <anchor moveWithCells="1">
                  <from>
                    <xdr:col>10</xdr:col>
                    <xdr:colOff>9525</xdr:colOff>
                    <xdr:row>13</xdr:row>
                    <xdr:rowOff>0</xdr:rowOff>
                  </from>
                  <to>
                    <xdr:col>11</xdr:col>
                    <xdr:colOff>0</xdr:colOff>
                    <xdr:row>14</xdr:row>
                    <xdr:rowOff>0</xdr:rowOff>
                  </to>
                </anchor>
              </controlPr>
            </control>
          </mc:Choice>
        </mc:AlternateContent>
        <mc:AlternateContent xmlns:mc="http://schemas.openxmlformats.org/markup-compatibility/2006">
          <mc:Choice Requires="x14">
            <control shapeId="154642" r:id="rId10" name="Drop Down 18">
              <controlPr locked="0" defaultSize="0" autoLine="0" autoPict="0">
                <anchor moveWithCells="1">
                  <from>
                    <xdr:col>10</xdr:col>
                    <xdr:colOff>9525</xdr:colOff>
                    <xdr:row>14</xdr:row>
                    <xdr:rowOff>0</xdr:rowOff>
                  </from>
                  <to>
                    <xdr:col>11</xdr:col>
                    <xdr:colOff>0</xdr:colOff>
                    <xdr:row>15</xdr:row>
                    <xdr:rowOff>0</xdr:rowOff>
                  </to>
                </anchor>
              </controlPr>
            </control>
          </mc:Choice>
        </mc:AlternateContent>
        <mc:AlternateContent xmlns:mc="http://schemas.openxmlformats.org/markup-compatibility/2006">
          <mc:Choice Requires="x14">
            <control shapeId="154643" r:id="rId11" name="Drop Down 19">
              <controlPr locked="0" defaultSize="0" autoLine="0" autoPict="0">
                <anchor moveWithCells="1">
                  <from>
                    <xdr:col>10</xdr:col>
                    <xdr:colOff>9525</xdr:colOff>
                    <xdr:row>15</xdr:row>
                    <xdr:rowOff>0</xdr:rowOff>
                  </from>
                  <to>
                    <xdr:col>11</xdr:col>
                    <xdr:colOff>0</xdr:colOff>
                    <xdr:row>16</xdr:row>
                    <xdr:rowOff>0</xdr:rowOff>
                  </to>
                </anchor>
              </controlPr>
            </control>
          </mc:Choice>
        </mc:AlternateContent>
        <mc:AlternateContent xmlns:mc="http://schemas.openxmlformats.org/markup-compatibility/2006">
          <mc:Choice Requires="x14">
            <control shapeId="154644" r:id="rId12" name="Drop Down 20">
              <controlPr locked="0" defaultSize="0" autoLine="0" autoPict="0">
                <anchor moveWithCells="1">
                  <from>
                    <xdr:col>10</xdr:col>
                    <xdr:colOff>9525</xdr:colOff>
                    <xdr:row>16</xdr:row>
                    <xdr:rowOff>0</xdr:rowOff>
                  </from>
                  <to>
                    <xdr:col>11</xdr:col>
                    <xdr:colOff>0</xdr:colOff>
                    <xdr:row>17</xdr:row>
                    <xdr:rowOff>0</xdr:rowOff>
                  </to>
                </anchor>
              </controlPr>
            </control>
          </mc:Choice>
        </mc:AlternateContent>
        <mc:AlternateContent xmlns:mc="http://schemas.openxmlformats.org/markup-compatibility/2006">
          <mc:Choice Requires="x14">
            <control shapeId="154645" r:id="rId13" name="Drop Down 21">
              <controlPr locked="0" defaultSize="0" autoLine="0" autoPict="0">
                <anchor moveWithCells="1">
                  <from>
                    <xdr:col>10</xdr:col>
                    <xdr:colOff>9525</xdr:colOff>
                    <xdr:row>17</xdr:row>
                    <xdr:rowOff>0</xdr:rowOff>
                  </from>
                  <to>
                    <xdr:col>11</xdr:col>
                    <xdr:colOff>0</xdr:colOff>
                    <xdr:row>18</xdr:row>
                    <xdr:rowOff>0</xdr:rowOff>
                  </to>
                </anchor>
              </controlPr>
            </control>
          </mc:Choice>
        </mc:AlternateContent>
        <mc:AlternateContent xmlns:mc="http://schemas.openxmlformats.org/markup-compatibility/2006">
          <mc:Choice Requires="x14">
            <control shapeId="154677" r:id="rId14" name="Drop Down 53">
              <controlPr locked="0" defaultSize="0" autoLine="0" autoPict="0">
                <anchor moveWithCells="1">
                  <from>
                    <xdr:col>10</xdr:col>
                    <xdr:colOff>9525</xdr:colOff>
                    <xdr:row>19</xdr:row>
                    <xdr:rowOff>0</xdr:rowOff>
                  </from>
                  <to>
                    <xdr:col>11</xdr:col>
                    <xdr:colOff>0</xdr:colOff>
                    <xdr:row>20</xdr:row>
                    <xdr:rowOff>0</xdr:rowOff>
                  </to>
                </anchor>
              </controlPr>
            </control>
          </mc:Choice>
        </mc:AlternateContent>
        <mc:AlternateContent xmlns:mc="http://schemas.openxmlformats.org/markup-compatibility/2006">
          <mc:Choice Requires="x14">
            <control shapeId="154678" r:id="rId15" name="Drop Down 54">
              <controlPr locked="0" defaultSize="0" autoLine="0" autoPict="0">
                <anchor moveWithCells="1">
                  <from>
                    <xdr:col>10</xdr:col>
                    <xdr:colOff>9525</xdr:colOff>
                    <xdr:row>20</xdr:row>
                    <xdr:rowOff>0</xdr:rowOff>
                  </from>
                  <to>
                    <xdr:col>11</xdr:col>
                    <xdr:colOff>0</xdr:colOff>
                    <xdr:row>21</xdr:row>
                    <xdr:rowOff>0</xdr:rowOff>
                  </to>
                </anchor>
              </controlPr>
            </control>
          </mc:Choice>
        </mc:AlternateContent>
        <mc:AlternateContent xmlns:mc="http://schemas.openxmlformats.org/markup-compatibility/2006">
          <mc:Choice Requires="x14">
            <control shapeId="154679" r:id="rId16" name="Drop Down 55">
              <controlPr locked="0" defaultSize="0" autoLine="0" autoPict="0">
                <anchor moveWithCells="1">
                  <from>
                    <xdr:col>10</xdr:col>
                    <xdr:colOff>9525</xdr:colOff>
                    <xdr:row>21</xdr:row>
                    <xdr:rowOff>0</xdr:rowOff>
                  </from>
                  <to>
                    <xdr:col>11</xdr:col>
                    <xdr:colOff>0</xdr:colOff>
                    <xdr:row>22</xdr:row>
                    <xdr:rowOff>0</xdr:rowOff>
                  </to>
                </anchor>
              </controlPr>
            </control>
          </mc:Choice>
        </mc:AlternateContent>
        <mc:AlternateContent xmlns:mc="http://schemas.openxmlformats.org/markup-compatibility/2006">
          <mc:Choice Requires="x14">
            <control shapeId="154680" r:id="rId17" name="Drop Down 56">
              <controlPr locked="0" defaultSize="0" autoLine="0" autoPict="0">
                <anchor moveWithCells="1">
                  <from>
                    <xdr:col>10</xdr:col>
                    <xdr:colOff>9525</xdr:colOff>
                    <xdr:row>22</xdr:row>
                    <xdr:rowOff>0</xdr:rowOff>
                  </from>
                  <to>
                    <xdr:col>11</xdr:col>
                    <xdr:colOff>0</xdr:colOff>
                    <xdr:row>23</xdr:row>
                    <xdr:rowOff>0</xdr:rowOff>
                  </to>
                </anchor>
              </controlPr>
            </control>
          </mc:Choice>
        </mc:AlternateContent>
        <mc:AlternateContent xmlns:mc="http://schemas.openxmlformats.org/markup-compatibility/2006">
          <mc:Choice Requires="x14">
            <control shapeId="154681" r:id="rId18" name="Drop Down 57">
              <controlPr locked="0" defaultSize="0" autoLine="0" autoPict="0">
                <anchor moveWithCells="1">
                  <from>
                    <xdr:col>10</xdr:col>
                    <xdr:colOff>9525</xdr:colOff>
                    <xdr:row>23</xdr:row>
                    <xdr:rowOff>0</xdr:rowOff>
                  </from>
                  <to>
                    <xdr:col>11</xdr:col>
                    <xdr:colOff>0</xdr:colOff>
                    <xdr:row>24</xdr:row>
                    <xdr:rowOff>0</xdr:rowOff>
                  </to>
                </anchor>
              </controlPr>
            </control>
          </mc:Choice>
        </mc:AlternateContent>
        <mc:AlternateContent xmlns:mc="http://schemas.openxmlformats.org/markup-compatibility/2006">
          <mc:Choice Requires="x14">
            <control shapeId="154682" r:id="rId19" name="Drop Down 58">
              <controlPr locked="0" defaultSize="0" autoLine="0" autoPict="0">
                <anchor moveWithCells="1">
                  <from>
                    <xdr:col>10</xdr:col>
                    <xdr:colOff>9525</xdr:colOff>
                    <xdr:row>24</xdr:row>
                    <xdr:rowOff>0</xdr:rowOff>
                  </from>
                  <to>
                    <xdr:col>11</xdr:col>
                    <xdr:colOff>0</xdr:colOff>
                    <xdr:row>25</xdr:row>
                    <xdr:rowOff>0</xdr:rowOff>
                  </to>
                </anchor>
              </controlPr>
            </control>
          </mc:Choice>
        </mc:AlternateContent>
        <mc:AlternateContent xmlns:mc="http://schemas.openxmlformats.org/markup-compatibility/2006">
          <mc:Choice Requires="x14">
            <control shapeId="154683" r:id="rId20" name="Drop Down 59">
              <controlPr locked="0" defaultSize="0" autoLine="0" autoPict="0">
                <anchor moveWithCells="1">
                  <from>
                    <xdr:col>10</xdr:col>
                    <xdr:colOff>9525</xdr:colOff>
                    <xdr:row>25</xdr:row>
                    <xdr:rowOff>0</xdr:rowOff>
                  </from>
                  <to>
                    <xdr:col>11</xdr:col>
                    <xdr:colOff>0</xdr:colOff>
                    <xdr:row>26</xdr:row>
                    <xdr:rowOff>0</xdr:rowOff>
                  </to>
                </anchor>
              </controlPr>
            </control>
          </mc:Choice>
        </mc:AlternateContent>
        <mc:AlternateContent xmlns:mc="http://schemas.openxmlformats.org/markup-compatibility/2006">
          <mc:Choice Requires="x14">
            <control shapeId="154684" r:id="rId21" name="Drop Down 60">
              <controlPr locked="0" defaultSize="0" autoLine="0" autoPict="0">
                <anchor moveWithCells="1">
                  <from>
                    <xdr:col>10</xdr:col>
                    <xdr:colOff>9525</xdr:colOff>
                    <xdr:row>26</xdr:row>
                    <xdr:rowOff>0</xdr:rowOff>
                  </from>
                  <to>
                    <xdr:col>11</xdr:col>
                    <xdr:colOff>0</xdr:colOff>
                    <xdr:row>27</xdr:row>
                    <xdr:rowOff>0</xdr:rowOff>
                  </to>
                </anchor>
              </controlPr>
            </control>
          </mc:Choice>
        </mc:AlternateContent>
        <mc:AlternateContent xmlns:mc="http://schemas.openxmlformats.org/markup-compatibility/2006">
          <mc:Choice Requires="x14">
            <control shapeId="154685" r:id="rId22" name="Drop Down 61">
              <controlPr locked="0" defaultSize="0" autoLine="0" autoPict="0">
                <anchor moveWithCells="1">
                  <from>
                    <xdr:col>10</xdr:col>
                    <xdr:colOff>9525</xdr:colOff>
                    <xdr:row>27</xdr:row>
                    <xdr:rowOff>0</xdr:rowOff>
                  </from>
                  <to>
                    <xdr:col>11</xdr:col>
                    <xdr:colOff>0</xdr:colOff>
                    <xdr:row>28</xdr:row>
                    <xdr:rowOff>0</xdr:rowOff>
                  </to>
                </anchor>
              </controlPr>
            </control>
          </mc:Choice>
        </mc:AlternateContent>
        <mc:AlternateContent xmlns:mc="http://schemas.openxmlformats.org/markup-compatibility/2006">
          <mc:Choice Requires="x14">
            <control shapeId="154686" r:id="rId23" name="Drop Down 62">
              <controlPr locked="0" defaultSize="0" autoLine="0" autoPict="0">
                <anchor moveWithCells="1">
                  <from>
                    <xdr:col>10</xdr:col>
                    <xdr:colOff>9525</xdr:colOff>
                    <xdr:row>28</xdr:row>
                    <xdr:rowOff>0</xdr:rowOff>
                  </from>
                  <to>
                    <xdr:col>11</xdr:col>
                    <xdr:colOff>0</xdr:colOff>
                    <xdr:row>29</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65" id="{B442FD83-F81D-4B79-82AA-E31E501602E1}">
            <xm:f xml:space="preserve"> AND(OR('F2'!#REF!="X",'F2'!#REF!="W"),'F2'!J26="")</xm:f>
            <x14:dxf>
              <fill>
                <patternFill>
                  <fgColor indexed="64"/>
                  <bgColor rgb="FFFFFF00"/>
                </patternFill>
              </fill>
            </x14:dxf>
          </x14:cfRule>
          <xm:sqref>L31:P39 R31:R39 J31:J41</xm:sqref>
        </x14:conditionalFormatting>
        <x14:conditionalFormatting xmlns:xm="http://schemas.microsoft.com/office/excel/2006/main">
          <x14:cfRule type="expression" priority="56" id="{0E278739-07FD-4902-916A-E17F3BA14B91}">
            <xm:f xml:space="preserve"> AND(OR('F2'!R26="X",'F2'!R26="W"),'F2'!#REF!="")</xm:f>
            <x14:dxf>
              <fill>
                <patternFill>
                  <fgColor indexed="64"/>
                  <bgColor rgb="FFFFFF00"/>
                </patternFill>
              </fill>
            </x14:dxf>
          </x14:cfRule>
          <xm:sqref>S31:T41</xm:sqref>
        </x14:conditionalFormatting>
        <x14:conditionalFormatting xmlns:xm="http://schemas.microsoft.com/office/excel/2006/main">
          <x14:cfRule type="expression" priority="34323" id="{2F5A796F-187D-41E3-A0F9-334BE0899B55}">
            <xm:f xml:space="preserve"> AND(OR('F9'!#REF!="X",'F9'!#REF!="W"),'F9'!L26="")</xm:f>
            <x14:dxf>
              <fill>
                <patternFill>
                  <fgColor indexed="64"/>
                  <bgColor rgb="FFFFFF00"/>
                </patternFill>
              </fill>
            </x14:dxf>
          </x14:cfRule>
          <xm:sqref>L31:L41</xm:sqref>
        </x14:conditionalFormatting>
        <x14:conditionalFormatting xmlns:xm="http://schemas.microsoft.com/office/excel/2006/main">
          <x14:cfRule type="expression" priority="37815" id="{F8F50ED6-7C0F-4A01-ADAF-13394CBD1A7A}">
            <xm:f xml:space="preserve"> OR(AND('F9'!O26=0,'F9'!O26&lt;&gt;"",'F9'!#REF!&lt;&gt;"Z",'F9'!#REF!&lt;&gt;""),AND('F9'!O26&gt;0,'F9'!O26&lt;&gt;"",'F9'!#REF!&lt;&gt;"W",'F9'!#REF!&lt;&gt;""),AND('F9'!O26="", 'F9'!#REF!="W"))</xm:f>
            <x14:dxf>
              <fill>
                <patternFill>
                  <fgColor indexed="64"/>
                  <bgColor rgb="FFFFFF00"/>
                </patternFill>
              </fill>
            </x14:dxf>
          </x14:cfRule>
          <xm:sqref>P31:P41</xm:sqref>
        </x14:conditionalFormatting>
        <x14:conditionalFormatting xmlns:xm="http://schemas.microsoft.com/office/excel/2006/main">
          <x14:cfRule type="expression" priority="40584" id="{D139E2CB-C2A1-4323-ACC4-1B4B56C076F4}">
            <xm:f xml:space="preserve"> AND(OR('F9'!V26="X",'F9'!V26="W"),'F9'!#REF!="")</xm:f>
            <x14:dxf>
              <fill>
                <patternFill>
                  <fgColor indexed="64"/>
                  <bgColor rgb="FFFFFF00"/>
                </patternFill>
              </fill>
            </x14:dxf>
          </x14:cfRule>
          <xm:sqref>O31:O41</xm:sqref>
        </x14:conditionalFormatting>
        <x14:conditionalFormatting xmlns:xm="http://schemas.microsoft.com/office/excel/2006/main">
          <x14:cfRule type="expression" priority="40617" id="{D139E2CB-C2A1-4323-ACC4-1B4B56C076F4}">
            <xm:f xml:space="preserve"> AND(OR('F9'!#REF!="X",'F9'!#REF!="W"),'F9'!#REF!="")</xm:f>
            <x14:dxf>
              <fill>
                <patternFill>
                  <fgColor indexed="64"/>
                  <bgColor rgb="FFFFFF00"/>
                </patternFill>
              </fill>
            </x14:dxf>
          </x14:cfRule>
          <xm:sqref>Q31:Q39</xm:sqref>
        </x14:conditionalFormatting>
        <x14:conditionalFormatting xmlns:xm="http://schemas.microsoft.com/office/excel/2006/main">
          <x14:cfRule type="expression" priority="41852" id="{A215D840-A9D2-4F86-8EFE-7E5AEC3CE2A8}">
            <xm:f>OR(COUNTIF('F9'!#REF!,"M")=6,COUNTIF('F9'!#REF!,"X")=6)</xm:f>
            <x14:dxf>
              <fill>
                <patternFill>
                  <fgColor indexed="64"/>
                  <bgColor rgb="FFDCE6F1"/>
                </patternFill>
              </fill>
            </x14:dxf>
          </x14:cfRule>
          <x14:cfRule type="expression" priority="41853" id="{6AE0AE30-AEC7-4211-A96A-033BAAAB7C21}">
            <xm:f>IF(OR(SUMPRODUCT(--('F9'!O15:O25=""),--('F9'!#REF!=""))&gt;0,COUNTIF('F9'!#REF!,"M")&gt;0,COUNTIF('F9'!#REF!,"X")=6),"",SUM('F9'!O15:O25)) &lt;&gt; 'F9'!O26</xm:f>
            <x14:dxf>
              <fill>
                <patternFill>
                  <fgColor indexed="64"/>
                  <bgColor rgb="FFFFFF00"/>
                </patternFill>
              </fill>
            </x14:dxf>
          </x14:cfRule>
          <xm:sqref>P31:P32</xm:sqref>
        </x14:conditionalFormatting>
        <x14:conditionalFormatting xmlns:xm="http://schemas.microsoft.com/office/excel/2006/main">
          <x14:cfRule type="expression" priority="58196" id="{A215D840-A9D2-4F86-8EFE-7E5AEC3CE2A8}">
            <xm:f>OR(COUNTIF('F9'!#REF!,"M")=6,COUNTIF('F9'!#REF!,"X")=6)</xm:f>
            <x14:dxf>
              <fill>
                <patternFill>
                  <fgColor indexed="64"/>
                  <bgColor rgb="FFDCE6F1"/>
                </patternFill>
              </fill>
            </x14:dxf>
          </x14:cfRule>
          <x14:cfRule type="expression" priority="58197" id="{6AE0AE30-AEC7-4211-A96A-033BAAAB7C21}">
            <xm:f>IF(OR(SUMPRODUCT(--('F9'!O27:O27=""),--('F9'!#REF!=""))&gt;0,COUNTIF('F9'!#REF!,"M")&gt;0,COUNTIF('F9'!#REF!,"X")=6),"",SUM('F9'!O27:O27)) &lt;&gt; 'F9'!#REF!</xm:f>
            <x14:dxf>
              <fill>
                <patternFill>
                  <fgColor indexed="64"/>
                  <bgColor rgb="FFFFFF00"/>
                </patternFill>
              </fill>
            </x14:dxf>
          </x14:cfRule>
          <xm:sqref>P38</xm:sqref>
        </x14:conditionalFormatting>
        <x14:conditionalFormatting xmlns:xm="http://schemas.microsoft.com/office/excel/2006/main">
          <x14:cfRule type="expression" priority="58198" id="{A215D840-A9D2-4F86-8EFE-7E5AEC3CE2A8}">
            <xm:f>OR(COUNTIF('F9'!#REF!,"M")=6,COUNTIF('F9'!#REF!,"X")=6)</xm:f>
            <x14:dxf>
              <fill>
                <patternFill>
                  <fgColor indexed="64"/>
                  <bgColor rgb="FFDCE6F1"/>
                </patternFill>
              </fill>
            </x14:dxf>
          </x14:cfRule>
          <x14:cfRule type="expression" priority="58199" id="{6AE0AE30-AEC7-4211-A96A-033BAAAB7C21}">
            <xm:f>IF(OR(SUMPRODUCT(--('F9'!O22:O27=""),--('F9'!#REF!=""))&gt;0,COUNTIF('F9'!#REF!,"M")&gt;0,COUNTIF('F9'!#REF!,"X")=6),"",SUM('F9'!O22:O27)) &lt;&gt; 'F9'!#REF!</xm:f>
            <x14:dxf>
              <fill>
                <patternFill>
                  <fgColor indexed="64"/>
                  <bgColor rgb="FFFFFF00"/>
                </patternFill>
              </fill>
            </x14:dxf>
          </x14:cfRule>
          <xm:sqref>P33:P35</xm:sqref>
        </x14:conditionalFormatting>
        <x14:conditionalFormatting xmlns:xm="http://schemas.microsoft.com/office/excel/2006/main">
          <x14:cfRule type="expression" priority="58242" id="{B442FD83-F81D-4B79-82AA-E31E501602E1}">
            <xm:f xml:space="preserve"> AND(OR('F2'!#REF!="X",'F2'!#REF!="W"),'F2'!#REF!="")</xm:f>
            <x14:dxf>
              <fill>
                <patternFill>
                  <fgColor indexed="64"/>
                  <bgColor rgb="FFFFFF00"/>
                </patternFill>
              </fill>
            </x14:dxf>
          </x14:cfRule>
          <xm:sqref>L40:R41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L25"/>
  <sheetViews>
    <sheetView showGridLines="0" topLeftCell="C1" zoomScaleNormal="100" zoomScaleSheetLayoutView="100" workbookViewId="0">
      <selection activeCell="C1" sqref="C1"/>
    </sheetView>
  </sheetViews>
  <sheetFormatPr defaultColWidth="9.140625" defaultRowHeight="15.75"/>
  <cols>
    <col min="1" max="1" width="17" style="282" hidden="1" customWidth="1"/>
    <col min="2" max="2" width="11.5703125" style="282" hidden="1" customWidth="1"/>
    <col min="3" max="3" width="5.7109375" style="314" customWidth="1"/>
    <col min="4" max="4" width="18.85546875" style="282" customWidth="1"/>
    <col min="5" max="5" width="23" style="282" customWidth="1"/>
    <col min="6" max="6" width="23" style="316" customWidth="1"/>
    <col min="7" max="7" width="11" style="316" hidden="1" customWidth="1"/>
    <col min="8" max="19" width="5.7109375" style="316" hidden="1" customWidth="1"/>
    <col min="20" max="20" width="11.140625" style="316" hidden="1" customWidth="1"/>
    <col min="21" max="21" width="12.7109375" style="283" customWidth="1"/>
    <col min="22" max="22" width="2.7109375" style="283" customWidth="1"/>
    <col min="23" max="23" width="5.7109375" style="283" customWidth="1"/>
    <col min="24" max="24" width="12.7109375" style="283" customWidth="1"/>
    <col min="25" max="25" width="2.7109375" style="283" customWidth="1"/>
    <col min="26" max="27" width="5.7109375" style="283" customWidth="1"/>
    <col min="28" max="38" width="9.140625" style="282" hidden="1" customWidth="1"/>
    <col min="39" max="52" width="0" style="282" hidden="1" customWidth="1"/>
    <col min="53" max="16384" width="9.140625" style="282"/>
  </cols>
  <sheetData>
    <row r="1" spans="1:27" s="207" customFormat="1" ht="45" customHeight="1">
      <c r="A1" s="110" t="s">
        <v>332</v>
      </c>
      <c r="B1" s="111" t="str">
        <f>VLOOKUP(VAL_Metadata!$B$2,VAL_Drop_Down_Lists!$A$3:$B$214,2,FALSE)</f>
        <v>_X</v>
      </c>
      <c r="C1" s="54"/>
      <c r="D1" s="461" t="s">
        <v>803</v>
      </c>
      <c r="E1" s="461"/>
      <c r="F1" s="461"/>
      <c r="G1" s="461"/>
      <c r="H1" s="461"/>
      <c r="I1" s="461"/>
      <c r="J1" s="461"/>
      <c r="K1" s="461"/>
      <c r="L1" s="461"/>
      <c r="M1" s="461"/>
      <c r="N1" s="461"/>
      <c r="O1" s="461"/>
      <c r="P1" s="461"/>
      <c r="Q1" s="461"/>
      <c r="R1" s="461"/>
      <c r="S1" s="461"/>
      <c r="T1" s="461"/>
      <c r="U1" s="461"/>
      <c r="V1" s="461"/>
      <c r="W1" s="461"/>
      <c r="X1" s="461"/>
      <c r="Y1" s="461"/>
      <c r="Z1" s="461"/>
      <c r="AA1" s="301"/>
    </row>
    <row r="2" spans="1:27" s="207" customFormat="1" ht="5.0999999999999996" customHeight="1">
      <c r="A2" s="208" t="s">
        <v>366</v>
      </c>
      <c r="B2" s="209" t="s">
        <v>347</v>
      </c>
      <c r="C2" s="203"/>
      <c r="D2" s="370"/>
      <c r="E2" s="370"/>
      <c r="F2" s="370"/>
      <c r="G2" s="370"/>
      <c r="H2" s="370"/>
      <c r="I2" s="370"/>
      <c r="J2" s="370"/>
      <c r="K2" s="370"/>
      <c r="L2" s="370"/>
      <c r="M2" s="370"/>
      <c r="N2" s="370"/>
      <c r="O2" s="370"/>
      <c r="P2" s="370"/>
      <c r="Q2" s="370"/>
      <c r="R2" s="370"/>
      <c r="S2" s="370"/>
      <c r="T2" s="370"/>
      <c r="U2" s="370"/>
      <c r="V2" s="370"/>
      <c r="W2" s="370"/>
      <c r="X2" s="370"/>
      <c r="Y2" s="370"/>
      <c r="Z2" s="370"/>
      <c r="AA2" s="301"/>
    </row>
    <row r="3" spans="1:27" s="228" customFormat="1" ht="5.0999999999999996" customHeight="1">
      <c r="A3" s="208" t="s">
        <v>408</v>
      </c>
      <c r="B3" s="209">
        <v>0</v>
      </c>
      <c r="C3" s="302"/>
      <c r="D3" s="365"/>
      <c r="E3" s="365"/>
      <c r="F3" s="365"/>
      <c r="G3" s="365"/>
      <c r="H3" s="365"/>
      <c r="I3" s="365"/>
      <c r="J3" s="365"/>
      <c r="K3" s="365"/>
      <c r="L3" s="365"/>
      <c r="M3" s="365"/>
      <c r="N3" s="365"/>
      <c r="O3" s="365"/>
      <c r="P3" s="365"/>
      <c r="Q3" s="365"/>
      <c r="R3" s="365"/>
      <c r="S3" s="365"/>
      <c r="T3" s="365"/>
      <c r="U3" s="365"/>
      <c r="V3" s="365"/>
      <c r="W3" s="365"/>
      <c r="X3" s="365"/>
      <c r="Y3" s="365"/>
      <c r="Z3" s="365"/>
      <c r="AA3" s="365"/>
    </row>
    <row r="4" spans="1:27" s="211" customFormat="1" ht="20.25" customHeight="1">
      <c r="A4" s="208" t="s">
        <v>423</v>
      </c>
      <c r="B4" s="209" t="s">
        <v>424</v>
      </c>
      <c r="C4" s="203"/>
      <c r="D4" s="453" t="s">
        <v>804</v>
      </c>
      <c r="E4" s="454"/>
      <c r="F4" s="455"/>
      <c r="G4" s="303"/>
      <c r="H4" s="303"/>
      <c r="I4" s="303"/>
      <c r="J4" s="303"/>
      <c r="K4" s="303"/>
      <c r="L4" s="303"/>
      <c r="M4" s="303"/>
      <c r="N4" s="303"/>
      <c r="O4" s="303"/>
      <c r="P4" s="303"/>
      <c r="Q4" s="303"/>
      <c r="R4" s="303"/>
      <c r="S4" s="303"/>
      <c r="T4" s="303"/>
      <c r="U4" s="438" t="s">
        <v>774</v>
      </c>
      <c r="V4" s="439"/>
      <c r="W4" s="439"/>
      <c r="X4" s="439"/>
      <c r="Y4" s="439"/>
      <c r="Z4" s="440"/>
      <c r="AA4" s="304"/>
    </row>
    <row r="5" spans="1:27" s="228" customFormat="1" ht="21" customHeight="1">
      <c r="A5" s="208" t="s">
        <v>448</v>
      </c>
      <c r="B5" s="209" t="s">
        <v>347</v>
      </c>
      <c r="C5" s="222"/>
      <c r="D5" s="456"/>
      <c r="E5" s="457"/>
      <c r="F5" s="458"/>
      <c r="G5" s="305"/>
      <c r="H5" s="305"/>
      <c r="I5" s="305"/>
      <c r="J5" s="305"/>
      <c r="K5" s="305"/>
      <c r="L5" s="305"/>
      <c r="M5" s="305"/>
      <c r="N5" s="305"/>
      <c r="O5" s="305"/>
      <c r="P5" s="305"/>
      <c r="Q5" s="305"/>
      <c r="R5" s="305"/>
      <c r="S5" s="305"/>
      <c r="T5" s="305"/>
      <c r="U5" s="438">
        <v>2016</v>
      </c>
      <c r="V5" s="439"/>
      <c r="W5" s="440"/>
      <c r="X5" s="438">
        <v>2017</v>
      </c>
      <c r="Y5" s="439"/>
      <c r="Z5" s="440"/>
      <c r="AA5" s="304"/>
    </row>
    <row r="6" spans="1:27" s="228" customFormat="1" ht="7.5" customHeight="1">
      <c r="A6" s="211"/>
      <c r="B6" s="211"/>
      <c r="C6" s="222"/>
      <c r="D6" s="222"/>
      <c r="E6" s="305"/>
      <c r="F6" s="305"/>
      <c r="G6" s="305"/>
      <c r="H6" s="305"/>
      <c r="I6" s="305"/>
      <c r="J6" s="305"/>
      <c r="K6" s="305"/>
      <c r="L6" s="305"/>
      <c r="M6" s="305"/>
      <c r="N6" s="305"/>
      <c r="O6" s="305"/>
      <c r="P6" s="305"/>
      <c r="Q6" s="305"/>
      <c r="R6" s="305"/>
      <c r="S6" s="305"/>
      <c r="T6" s="305"/>
      <c r="U6" s="306"/>
      <c r="V6" s="306"/>
      <c r="W6" s="306"/>
      <c r="X6" s="306"/>
      <c r="Y6" s="306"/>
      <c r="Z6" s="306"/>
      <c r="AA6" s="305"/>
    </row>
    <row r="7" spans="1:27" s="228" customFormat="1" ht="21" hidden="1">
      <c r="A7" s="211"/>
      <c r="B7" s="211"/>
      <c r="C7" s="222"/>
      <c r="D7" s="222"/>
      <c r="E7" s="222"/>
      <c r="F7" s="305"/>
      <c r="G7" s="307"/>
      <c r="H7" s="307"/>
      <c r="I7" s="97"/>
      <c r="J7" s="97"/>
      <c r="K7" s="97"/>
      <c r="L7" s="97"/>
      <c r="M7" s="97"/>
      <c r="N7" s="97"/>
      <c r="O7" s="97"/>
      <c r="P7" s="97"/>
      <c r="Q7" s="97"/>
      <c r="R7" s="97"/>
      <c r="S7" s="97"/>
      <c r="T7" s="202" t="s">
        <v>319</v>
      </c>
      <c r="U7" s="443">
        <v>2016</v>
      </c>
      <c r="V7" s="443"/>
      <c r="W7" s="443"/>
      <c r="X7" s="443">
        <v>2017</v>
      </c>
      <c r="Y7" s="443"/>
      <c r="Z7" s="443"/>
      <c r="AA7" s="304"/>
    </row>
    <row r="8" spans="1:27" s="228" customFormat="1" ht="76.5" hidden="1" customHeight="1">
      <c r="A8" s="211"/>
      <c r="B8" s="211"/>
      <c r="C8" s="222"/>
      <c r="D8" s="222"/>
      <c r="E8" s="305"/>
      <c r="F8" s="305"/>
      <c r="G8" s="220" t="s">
        <v>322</v>
      </c>
      <c r="H8" s="220" t="s">
        <v>451</v>
      </c>
      <c r="I8" s="56" t="s">
        <v>356</v>
      </c>
      <c r="J8" s="56" t="s">
        <v>357</v>
      </c>
      <c r="K8" s="56" t="s">
        <v>454</v>
      </c>
      <c r="L8" s="56" t="s">
        <v>450</v>
      </c>
      <c r="M8" s="56" t="s">
        <v>392</v>
      </c>
      <c r="N8" s="56" t="s">
        <v>379</v>
      </c>
      <c r="O8" s="56" t="s">
        <v>440</v>
      </c>
      <c r="P8" s="56" t="s">
        <v>359</v>
      </c>
      <c r="Q8" s="56"/>
      <c r="R8" s="56"/>
      <c r="S8" s="56"/>
      <c r="T8" s="97"/>
      <c r="U8" s="444" t="s">
        <v>407</v>
      </c>
      <c r="V8" s="444"/>
      <c r="W8" s="444"/>
      <c r="X8" s="444" t="s">
        <v>407</v>
      </c>
      <c r="Y8" s="444"/>
      <c r="Z8" s="444"/>
      <c r="AA8" s="304"/>
    </row>
    <row r="9" spans="1:27" s="211" customFormat="1" ht="21" customHeight="1">
      <c r="C9" s="203"/>
      <c r="D9" s="450" t="s">
        <v>805</v>
      </c>
      <c r="E9" s="441" t="s">
        <v>806</v>
      </c>
      <c r="F9" s="442"/>
      <c r="G9" s="308" t="s">
        <v>375</v>
      </c>
      <c r="H9" s="308" t="s">
        <v>347</v>
      </c>
      <c r="I9" s="58" t="s">
        <v>347</v>
      </c>
      <c r="J9" s="58" t="s">
        <v>347</v>
      </c>
      <c r="K9" s="58" t="s">
        <v>347</v>
      </c>
      <c r="L9" s="58" t="s">
        <v>342</v>
      </c>
      <c r="M9" s="58" t="s">
        <v>347</v>
      </c>
      <c r="N9" s="58" t="s">
        <v>347</v>
      </c>
      <c r="O9" s="58" t="s">
        <v>442</v>
      </c>
      <c r="P9" s="58" t="s">
        <v>374</v>
      </c>
      <c r="Q9" s="58"/>
      <c r="R9" s="58"/>
      <c r="S9" s="58"/>
      <c r="T9" s="59"/>
      <c r="U9" s="36"/>
      <c r="V9" s="50"/>
      <c r="W9" s="51"/>
      <c r="X9" s="36"/>
      <c r="Y9" s="50"/>
      <c r="Z9" s="51"/>
      <c r="AA9" s="304"/>
    </row>
    <row r="10" spans="1:27" s="211" customFormat="1" ht="21" customHeight="1">
      <c r="C10" s="203"/>
      <c r="D10" s="451"/>
      <c r="E10" s="441" t="s">
        <v>807</v>
      </c>
      <c r="F10" s="442"/>
      <c r="G10" s="308" t="s">
        <v>375</v>
      </c>
      <c r="H10" s="308" t="s">
        <v>347</v>
      </c>
      <c r="I10" s="58" t="s">
        <v>347</v>
      </c>
      <c r="J10" s="58" t="s">
        <v>347</v>
      </c>
      <c r="K10" s="58" t="s">
        <v>347</v>
      </c>
      <c r="L10" s="58" t="s">
        <v>343</v>
      </c>
      <c r="M10" s="58" t="s">
        <v>347</v>
      </c>
      <c r="N10" s="58" t="s">
        <v>347</v>
      </c>
      <c r="O10" s="58" t="s">
        <v>442</v>
      </c>
      <c r="P10" s="58" t="s">
        <v>374</v>
      </c>
      <c r="Q10" s="58"/>
      <c r="R10" s="58"/>
      <c r="S10" s="58"/>
      <c r="T10" s="59"/>
      <c r="U10" s="36"/>
      <c r="V10" s="50"/>
      <c r="W10" s="51"/>
      <c r="X10" s="36"/>
      <c r="Y10" s="50"/>
      <c r="Z10" s="51"/>
      <c r="AA10" s="304"/>
    </row>
    <row r="11" spans="1:27" s="211" customFormat="1" ht="21" customHeight="1">
      <c r="C11" s="222"/>
      <c r="D11" s="451"/>
      <c r="E11" s="441" t="s">
        <v>808</v>
      </c>
      <c r="F11" s="442"/>
      <c r="G11" s="308" t="s">
        <v>375</v>
      </c>
      <c r="H11" s="308" t="s">
        <v>347</v>
      </c>
      <c r="I11" s="58" t="s">
        <v>347</v>
      </c>
      <c r="J11" s="58" t="s">
        <v>347</v>
      </c>
      <c r="K11" s="58" t="s">
        <v>347</v>
      </c>
      <c r="L11" s="58" t="s">
        <v>376</v>
      </c>
      <c r="M11" s="58" t="s">
        <v>347</v>
      </c>
      <c r="N11" s="58" t="s">
        <v>347</v>
      </c>
      <c r="O11" s="58" t="s">
        <v>442</v>
      </c>
      <c r="P11" s="58" t="s">
        <v>374</v>
      </c>
      <c r="Q11" s="58"/>
      <c r="R11" s="58"/>
      <c r="S11" s="58"/>
      <c r="T11" s="59"/>
      <c r="U11" s="36"/>
      <c r="V11" s="50"/>
      <c r="W11" s="51"/>
      <c r="X11" s="36"/>
      <c r="Y11" s="50"/>
      <c r="Z11" s="51"/>
      <c r="AA11" s="304"/>
    </row>
    <row r="12" spans="1:27" s="211" customFormat="1" ht="21" customHeight="1">
      <c r="C12" s="222"/>
      <c r="D12" s="451"/>
      <c r="E12" s="445" t="s">
        <v>776</v>
      </c>
      <c r="F12" s="446"/>
      <c r="G12" s="308" t="s">
        <v>375</v>
      </c>
      <c r="H12" s="308" t="s">
        <v>347</v>
      </c>
      <c r="I12" s="58" t="s">
        <v>347</v>
      </c>
      <c r="J12" s="58" t="s">
        <v>347</v>
      </c>
      <c r="K12" s="58" t="s">
        <v>347</v>
      </c>
      <c r="L12" s="58" t="s">
        <v>3</v>
      </c>
      <c r="M12" s="58" t="s">
        <v>347</v>
      </c>
      <c r="N12" s="58" t="s">
        <v>347</v>
      </c>
      <c r="O12" s="58" t="s">
        <v>442</v>
      </c>
      <c r="P12" s="58" t="s">
        <v>374</v>
      </c>
      <c r="Q12" s="58"/>
      <c r="R12" s="58"/>
      <c r="S12" s="58"/>
      <c r="T12" s="59"/>
      <c r="U12" s="36"/>
      <c r="V12" s="50"/>
      <c r="W12" s="51"/>
      <c r="X12" s="36"/>
      <c r="Y12" s="50"/>
      <c r="Z12" s="51"/>
      <c r="AA12" s="304"/>
    </row>
    <row r="13" spans="1:27" s="112" customFormat="1" ht="21" customHeight="1">
      <c r="C13" s="310"/>
      <c r="D13" s="452"/>
      <c r="E13" s="459" t="s">
        <v>777</v>
      </c>
      <c r="F13" s="460"/>
      <c r="G13" s="308" t="s">
        <v>375</v>
      </c>
      <c r="H13" s="308" t="s">
        <v>347</v>
      </c>
      <c r="I13" s="58" t="s">
        <v>347</v>
      </c>
      <c r="J13" s="58" t="s">
        <v>347</v>
      </c>
      <c r="K13" s="58" t="s">
        <v>347</v>
      </c>
      <c r="L13" s="58" t="s">
        <v>347</v>
      </c>
      <c r="M13" s="58" t="s">
        <v>347</v>
      </c>
      <c r="N13" s="58" t="s">
        <v>347</v>
      </c>
      <c r="O13" s="58" t="s">
        <v>442</v>
      </c>
      <c r="P13" s="58" t="s">
        <v>374</v>
      </c>
      <c r="Q13" s="58"/>
      <c r="R13" s="58"/>
      <c r="S13" s="58"/>
      <c r="T13" s="59"/>
      <c r="U13" s="35" t="str">
        <f>IF(OR(SUMPRODUCT(--(U9:U12=""),--(V9:V12=""))&gt;0,COUNTIF(V9:V12,"M")&gt;0,COUNTIF(V9:V12,"X")=4),"",SUM(U9:U12))</f>
        <v/>
      </c>
      <c r="V13" s="1" t="str">
        <f>IF(AND(COUNTIF(V9:V12,"X")=4,SUM(U9:U12)=0,ISNUMBER(U13)),"",IF(COUNTIF(V9:V12,"M")&gt;0,"M",IF(AND(COUNTIF(V9:V12,V9)=4,OR(V9="X",V9="W",V9="Z")),UPPER(V9),"")))</f>
        <v/>
      </c>
      <c r="W13" s="2"/>
      <c r="X13" s="35" t="str">
        <f>IF(OR(SUMPRODUCT(--(X9:X12=""),--(Y9:Y12=""))&gt;0,COUNTIF(Y9:Y12,"M")&gt;0,COUNTIF(Y9:Y12,"X")=4),"",SUM(X9:X12))</f>
        <v/>
      </c>
      <c r="Y13" s="1" t="str">
        <f>IF(AND(COUNTIF(Y9:Y12,"X")=4,SUM(X9:X12)=0,ISNUMBER(X13)),"",IF(COUNTIF(Y9:Y12,"M")&gt;0,"M",IF(AND(COUNTIF(Y9:Y12,Y9)=4,OR(Y9="X",Y9="W",Y9="Z")),UPPER(Y9),"")))</f>
        <v/>
      </c>
      <c r="Z13" s="2"/>
      <c r="AA13" s="304"/>
    </row>
    <row r="14" spans="1:27" s="313" customFormat="1" ht="21" customHeight="1">
      <c r="A14" s="311"/>
      <c r="B14" s="311"/>
      <c r="C14" s="22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05"/>
    </row>
    <row r="15" spans="1:27" s="313" customFormat="1" ht="15" hidden="1" customHeight="1">
      <c r="A15" s="311"/>
      <c r="B15" s="311"/>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row>
    <row r="16" spans="1:27" s="313" customFormat="1" ht="15" hidden="1" customHeight="1">
      <c r="A16" s="311"/>
      <c r="B16" s="311"/>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row>
    <row r="17" spans="1:27" s="313" customFormat="1" ht="15" hidden="1" customHeight="1">
      <c r="A17" s="311"/>
      <c r="B17" s="311"/>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row>
    <row r="18" spans="1:27" s="313" customFormat="1" ht="15" hidden="1" customHeight="1">
      <c r="A18" s="311"/>
      <c r="B18" s="311"/>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row>
    <row r="19" spans="1:27" s="313" customFormat="1" ht="15" hidden="1" customHeight="1">
      <c r="A19" s="311"/>
      <c r="B19" s="311"/>
      <c r="C19" s="314"/>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row>
    <row r="20" spans="1:27" s="112" customFormat="1" ht="21" hidden="1" customHeight="1">
      <c r="A20" s="227"/>
      <c r="B20" s="227"/>
      <c r="C20" s="274"/>
      <c r="D20" s="274"/>
      <c r="E20" s="274"/>
      <c r="F20" s="274"/>
      <c r="G20" s="274"/>
      <c r="H20" s="274"/>
      <c r="I20" s="274"/>
      <c r="J20" s="274"/>
      <c r="K20" s="274"/>
      <c r="L20" s="274"/>
      <c r="M20" s="274"/>
      <c r="N20" s="274"/>
      <c r="O20" s="274"/>
      <c r="P20" s="274"/>
      <c r="Q20" s="274"/>
      <c r="R20" s="274"/>
      <c r="S20" s="274"/>
      <c r="T20" s="274"/>
      <c r="U20" s="236">
        <f>SUMPRODUCT(--(U9:U13=0),--(U9:U13&lt;&gt;""),--(V9:V13="Z"))+SUMPRODUCT(--(U9:U13=0),--(U9:U13&lt;&gt;""),--(V9:V13=""))+SUMPRODUCT(--(U9:U13&gt;0),--(V9:V13="W"))+SUMPRODUCT(--(U9:U13&gt;0), --(U9:U13&lt;&gt;""),--(V9:V13=""))+SUMPRODUCT(--(U9:U13=""),--(V9:V13="Z"))</f>
        <v>0</v>
      </c>
      <c r="V20" s="237"/>
      <c r="W20" s="238"/>
      <c r="X20" s="236">
        <f>SUMPRODUCT(--(X9:X13=0),--(X9:X13&lt;&gt;""),--(Y9:Y13="Z"))+SUMPRODUCT(--(X9:X13=0),--(X9:X13&lt;&gt;""),--(Y9:Y13=""))+SUMPRODUCT(--(X9:X13&gt;0),--(Y9:Y13="W"))+SUMPRODUCT(--(X9:X13&gt;0), --(X9:X13&lt;&gt;""),--(Y9:Y13=""))+SUMPRODUCT(--(X9:X13=""),--(Y9:Y13="Z"))</f>
        <v>0</v>
      </c>
      <c r="Y20" s="237"/>
      <c r="Z20" s="238"/>
      <c r="AA20" s="274"/>
    </row>
    <row r="21" spans="1:27" s="112" customFormat="1" ht="15" hidden="1" customHeight="1">
      <c r="C21" s="314"/>
      <c r="D21" s="273"/>
      <c r="E21" s="273"/>
      <c r="F21" s="315"/>
      <c r="G21" s="315"/>
      <c r="H21" s="315"/>
      <c r="I21" s="315"/>
      <c r="J21" s="315"/>
      <c r="K21" s="315"/>
      <c r="L21" s="315"/>
      <c r="M21" s="315"/>
      <c r="N21" s="315"/>
      <c r="O21" s="315"/>
      <c r="P21" s="315"/>
      <c r="Q21" s="315"/>
      <c r="R21" s="315"/>
      <c r="S21" s="315"/>
      <c r="T21" s="315"/>
      <c r="U21" s="274"/>
      <c r="V21" s="275"/>
      <c r="W21" s="276"/>
      <c r="X21" s="274"/>
      <c r="Y21" s="275"/>
      <c r="Z21" s="276"/>
      <c r="AA21" s="276"/>
    </row>
    <row r="22" spans="1:27" s="112" customFormat="1" ht="15" hidden="1" customHeight="1">
      <c r="C22" s="314"/>
      <c r="D22" s="273"/>
      <c r="E22" s="273"/>
      <c r="F22" s="315"/>
      <c r="G22" s="315"/>
      <c r="H22" s="315"/>
      <c r="I22" s="315"/>
      <c r="J22" s="315"/>
      <c r="K22" s="315"/>
      <c r="L22" s="315"/>
      <c r="M22" s="315"/>
      <c r="N22" s="315"/>
      <c r="O22" s="315"/>
      <c r="P22" s="315"/>
      <c r="Q22" s="315"/>
      <c r="R22" s="315"/>
      <c r="S22" s="315"/>
      <c r="T22" s="315"/>
      <c r="U22" s="274"/>
      <c r="V22" s="275"/>
      <c r="W22" s="276"/>
      <c r="X22" s="274"/>
      <c r="Y22" s="275"/>
      <c r="Z22" s="276"/>
      <c r="AA22" s="276"/>
    </row>
    <row r="23" spans="1:27" s="112" customFormat="1" ht="15" hidden="1" customHeight="1">
      <c r="C23" s="314"/>
      <c r="D23" s="273"/>
      <c r="E23" s="273"/>
      <c r="F23" s="315"/>
      <c r="G23" s="315"/>
      <c r="H23" s="315"/>
      <c r="I23" s="315"/>
      <c r="J23" s="315"/>
      <c r="K23" s="315"/>
      <c r="L23" s="315"/>
      <c r="M23" s="315"/>
      <c r="N23" s="315"/>
      <c r="O23" s="315"/>
      <c r="P23" s="315"/>
      <c r="Q23" s="315"/>
      <c r="R23" s="315"/>
      <c r="S23" s="315"/>
      <c r="T23" s="315"/>
      <c r="U23" s="274"/>
      <c r="V23" s="275"/>
      <c r="W23" s="276"/>
      <c r="X23" s="274"/>
      <c r="Y23" s="275"/>
      <c r="Z23" s="276"/>
      <c r="AA23" s="276"/>
    </row>
    <row r="24" spans="1:27" s="112" customFormat="1" ht="15" hidden="1" customHeight="1">
      <c r="C24" s="314"/>
      <c r="D24" s="273"/>
      <c r="E24" s="273"/>
      <c r="F24" s="315"/>
      <c r="G24" s="315"/>
      <c r="H24" s="315"/>
      <c r="I24" s="315"/>
      <c r="J24" s="315"/>
      <c r="K24" s="315"/>
      <c r="L24" s="315"/>
      <c r="M24" s="315"/>
      <c r="N24" s="315"/>
      <c r="O24" s="315"/>
      <c r="P24" s="315"/>
      <c r="Q24" s="315"/>
      <c r="R24" s="315"/>
      <c r="S24" s="315"/>
      <c r="T24" s="315"/>
      <c r="U24" s="274"/>
      <c r="V24" s="275"/>
      <c r="W24" s="276"/>
      <c r="X24" s="274"/>
      <c r="Y24" s="275"/>
      <c r="Z24" s="276"/>
      <c r="AA24" s="276"/>
    </row>
    <row r="25" spans="1:27" s="112" customFormat="1" ht="15" hidden="1" customHeight="1">
      <c r="C25" s="314"/>
      <c r="D25" s="273"/>
      <c r="E25" s="273"/>
      <c r="F25" s="315"/>
      <c r="G25" s="315"/>
      <c r="H25" s="315"/>
      <c r="I25" s="315"/>
      <c r="J25" s="315"/>
      <c r="K25" s="315"/>
      <c r="L25" s="315"/>
      <c r="M25" s="315"/>
      <c r="N25" s="315"/>
      <c r="O25" s="315"/>
      <c r="P25" s="315"/>
      <c r="Q25" s="315"/>
      <c r="R25" s="315"/>
      <c r="S25" s="315"/>
      <c r="T25" s="315"/>
      <c r="U25" s="278"/>
      <c r="V25" s="279"/>
      <c r="W25" s="280"/>
      <c r="X25" s="278"/>
      <c r="Y25" s="279"/>
      <c r="Z25" s="280"/>
      <c r="AA25" s="280"/>
    </row>
  </sheetData>
  <sheetProtection algorithmName="SHA-512" hashValue="G2Ztcd4aRr5101OD/HXuCXs4IZJLIfg4XYKdeCFQVeatHij/b6Hce9riuGuaaWnP6E5SHK2tJXGbgIcg9m283A==" saltValue="rEIdSfj9YHCL6rXpithphg==" spinCount="100000" sheet="1" formatCells="0" formatColumns="0" formatRows="0" insertColumns="0" insertRows="0" insertHyperlinks="0" deleteColumns="0" deleteRows="0" sort="0" autoFilter="0" pivotTables="0"/>
  <mergeCells count="15">
    <mergeCell ref="D1:Z1"/>
    <mergeCell ref="U4:Z4"/>
    <mergeCell ref="U5:W5"/>
    <mergeCell ref="X5:Z5"/>
    <mergeCell ref="E13:F13"/>
    <mergeCell ref="U7:W7"/>
    <mergeCell ref="X7:Z7"/>
    <mergeCell ref="D4:F5"/>
    <mergeCell ref="E9:F9"/>
    <mergeCell ref="E10:F10"/>
    <mergeCell ref="E11:F11"/>
    <mergeCell ref="E12:F12"/>
    <mergeCell ref="D9:D13"/>
    <mergeCell ref="U8:W8"/>
    <mergeCell ref="X8:Z8"/>
  </mergeCells>
  <conditionalFormatting sqref="C20:M20 AA20 T20 U21:U25 X21:X25">
    <cfRule type="expression" dxfId="499" priority="166">
      <formula xml:space="preserve"> OR(AND(C20=0,C20&lt;&gt;"",D20&lt;&gt;"Z",D20&lt;&gt;""),AND(C20&gt;0,C20&lt;&gt;"",D20&lt;&gt;"W",D20&lt;&gt;""),AND(C20="", D20="W"))</formula>
    </cfRule>
  </conditionalFormatting>
  <conditionalFormatting sqref="V21:V25 Y21:Y25">
    <cfRule type="expression" dxfId="498" priority="165">
      <formula xml:space="preserve"> OR(AND(U21=0,U21&lt;&gt;"",V21&lt;&gt;"Z",V21&lt;&gt;""),AND(U21&gt;0,U21&lt;&gt;"",V21&lt;&gt;"W",V21&lt;&gt;""),AND(U21="", V21="W"))</formula>
    </cfRule>
  </conditionalFormatting>
  <conditionalFormatting sqref="W21:W25 Z21:Z25">
    <cfRule type="expression" dxfId="497" priority="164">
      <formula xml:space="preserve"> AND(OR(V21="X",V21="W"),W21="")</formula>
    </cfRule>
  </conditionalFormatting>
  <conditionalFormatting sqref="AA21:AA25">
    <cfRule type="expression" dxfId="496" priority="171">
      <formula xml:space="preserve"> AND(OR(#REF!="X",#REF!="W"),AA21="")</formula>
    </cfRule>
  </conditionalFormatting>
  <conditionalFormatting sqref="X23">
    <cfRule type="expression" dxfId="495" priority="177">
      <formula>OR(AND(#REF!="X",Y20="X"),AND(#REF!="M",Y20="M"))</formula>
    </cfRule>
    <cfRule type="expression" dxfId="494" priority="178">
      <formula>IF(OR(AND(#REF!="",#REF!=""),AND(X20="",Y20=""),AND(#REF!="X",Y20="X"),OR(#REF!="M",Y20="M")),"",SUM(#REF!,X20)) &lt;&gt; X23</formula>
    </cfRule>
  </conditionalFormatting>
  <conditionalFormatting sqref="V23 Y23">
    <cfRule type="expression" dxfId="493" priority="183">
      <formula>OR(AND(#REF!="X",#REF!="X"),AND(#REF!="M",#REF!="M"))</formula>
    </cfRule>
    <cfRule type="expression" dxfId="492" priority="184">
      <formula>IF(AND(OR(AND(#REF!="M",#REF!="M"),AND(#REF!="X",#REF!="X")),SUM(#REF!,#REF!)=0,ISNUMBER(U23)),"",IF(OR(#REF!="M",#REF!="M"),"M",IF(AND(#REF!=#REF!,OR(#REF!="X",#REF!="W",#REF!="Z")),UPPER(#REF!),""))) &lt;&gt; V23</formula>
    </cfRule>
  </conditionalFormatting>
  <conditionalFormatting sqref="U21 X21">
    <cfRule type="expression" dxfId="491" priority="191">
      <formula>OR(AND(#REF!="X",#REF!="X"),AND(#REF!="M",#REF!="M"))</formula>
    </cfRule>
    <cfRule type="expression" dxfId="490" priority="192">
      <formula>IF(OR(AND(#REF!="",#REF!=""),AND(#REF!="",#REF!=""),AND(#REF!="X",#REF!="X"),OR(#REF!="M",#REF!="M")),"",SUM(#REF!,#REF!)) &lt;&gt; U21</formula>
    </cfRule>
  </conditionalFormatting>
  <conditionalFormatting sqref="U24 X24">
    <cfRule type="expression" dxfId="489" priority="193">
      <formula>OR(AND(#REF!="X",#REF!="X"),AND(#REF!="M",#REF!="M"))</formula>
    </cfRule>
    <cfRule type="expression" dxfId="488" priority="194">
      <formula>IF(OR(AND(#REF!="",#REF!=""),AND(#REF!="",#REF!=""),AND(#REF!="X",#REF!="X"),OR(#REF!="M",#REF!="M")),"",SUM(#REF!,#REF!)) &lt;&gt; U24</formula>
    </cfRule>
  </conditionalFormatting>
  <conditionalFormatting sqref="V24 Y24">
    <cfRule type="expression" dxfId="487" priority="199">
      <formula>OR(AND(#REF!="X",#REF!="X"),AND(#REF!="M",#REF!="M"))</formula>
    </cfRule>
    <cfRule type="expression" dxfId="486" priority="200">
      <formula>IF(AND(OR(AND(#REF!="M",#REF!="M"),AND(#REF!="X",#REF!="X")),SUM(#REF!,#REF!)=0,ISNUMBER(U24)),"",IF(OR(#REF!="M",#REF!="M"),"M",IF(AND(#REF!=#REF!,OR(#REF!="X",#REF!="W",#REF!="Z")),UPPER(#REF!),""))) &lt;&gt; V24</formula>
    </cfRule>
  </conditionalFormatting>
  <conditionalFormatting sqref="V21 Y21">
    <cfRule type="expression" dxfId="485" priority="201">
      <formula>OR(AND(#REF!="X",#REF!="X"),AND(#REF!="M",#REF!="M"))</formula>
    </cfRule>
    <cfRule type="expression" dxfId="484" priority="202">
      <formula>IF(AND(OR(AND(#REF!="M",#REF!="M"),AND(#REF!="X",#REF!="X")),SUM(#REF!,#REF!)=0,ISNUMBER(U21)),"",IF(OR(#REF!="M",#REF!="M"),"M",IF(AND(#REF!=#REF!,OR(#REF!="X",#REF!="W",#REF!="Z")),UPPER(#REF!),""))) &lt;&gt; V21</formula>
    </cfRule>
  </conditionalFormatting>
  <conditionalFormatting sqref="U22 X22">
    <cfRule type="expression" dxfId="483" priority="215">
      <formula>OR(AND(#REF!="X",#REF!="X"),AND(#REF!="M",#REF!="M"))</formula>
    </cfRule>
    <cfRule type="expression" dxfId="482" priority="216">
      <formula>IF(OR(AND(#REF!="",#REF!=""),AND(#REF!="",#REF!=""),AND(#REF!="X",#REF!="X"),OR(#REF!="M",#REF!="M")),"",SUM(#REF!,#REF!)) &lt;&gt; U22</formula>
    </cfRule>
  </conditionalFormatting>
  <conditionalFormatting sqref="V22 Y22">
    <cfRule type="expression" dxfId="481" priority="231">
      <formula>OR(AND(#REF!="X",#REF!="X"),AND(#REF!="M",#REF!="M"))</formula>
    </cfRule>
    <cfRule type="expression" dxfId="480" priority="232">
      <formula>IF(AND(OR(AND(#REF!="M",#REF!="M"),AND(#REF!="X",#REF!="X")),SUM(#REF!,#REF!)=0,ISNUMBER(U22)),"",IF(OR(#REF!="M",#REF!="M"),"M",IF(AND(#REF!=#REF!,OR(#REF!="X",#REF!="W",#REF!="Z")),UPPER(#REF!),""))) &lt;&gt; V22</formula>
    </cfRule>
  </conditionalFormatting>
  <conditionalFormatting sqref="C20:T20 AA20">
    <cfRule type="expression" dxfId="479" priority="42">
      <formula>OR(AND(#REF!="X",#REF!="X"),AND(#REF!="M",#REF!="M"))</formula>
    </cfRule>
    <cfRule type="expression" dxfId="478" priority="43">
      <formula>IF(OR(AND(#REF!="",#REF!=""),AND(#REF!="",#REF!=""),AND(#REF!="X",#REF!="X"),OR(#REF!="M",#REF!="M")),"",SUM(#REF!,#REF!)) &lt;&gt; C20</formula>
    </cfRule>
  </conditionalFormatting>
  <conditionalFormatting sqref="U23">
    <cfRule type="expression" dxfId="477" priority="16865">
      <formula>OR(AND(#REF!="X",#REF!="X"),AND(#REF!="M",#REF!="M"))</formula>
    </cfRule>
    <cfRule type="expression" dxfId="476" priority="16866">
      <formula>IF(OR(AND(#REF!="",#REF!=""),AND(#REF!="",#REF!=""),AND(#REF!="X",#REF!="X"),OR(#REF!="M",#REF!="M")),"",SUM(#REF!,#REF!)) &lt;&gt; U23</formula>
    </cfRule>
  </conditionalFormatting>
  <conditionalFormatting sqref="N20">
    <cfRule type="expression" dxfId="475" priority="56309">
      <formula xml:space="preserve"> OR(AND(N20=0,N20&lt;&gt;"",P20&lt;&gt;"Z",P20&lt;&gt;""),AND(N20&gt;0,N20&lt;&gt;"",P20&lt;&gt;"W",P20&lt;&gt;""),AND(N20="", P20="W"))</formula>
    </cfRule>
  </conditionalFormatting>
  <conditionalFormatting sqref="U9:U12 X9:X12">
    <cfRule type="expression" dxfId="474" priority="11">
      <formula xml:space="preserve"> OR(AND(U9=0,U9&lt;&gt;"",V9&lt;&gt;"Z",V9&lt;&gt;""),AND(U9&gt;0,U9&lt;&gt;"",V9&lt;&gt;"W",V9&lt;&gt;""),AND(U9="", V9="W"))</formula>
    </cfRule>
  </conditionalFormatting>
  <conditionalFormatting sqref="V9:V12 Y9:Y12">
    <cfRule type="expression" dxfId="473" priority="10">
      <formula xml:space="preserve"> OR(AND(U9=0,U9&lt;&gt;"",V9&lt;&gt;"Z",V9&lt;&gt;""),AND(U9&gt;0,U9&lt;&gt;"",V9&lt;&gt;"W",V9&lt;&gt;""),AND(U9="", V9="W"))</formula>
    </cfRule>
  </conditionalFormatting>
  <conditionalFormatting sqref="W9:W12 Z9:Z12">
    <cfRule type="expression" dxfId="472" priority="9">
      <formula xml:space="preserve"> AND(OR(V9="X",V9="W"),W9="")</formula>
    </cfRule>
  </conditionalFormatting>
  <conditionalFormatting sqref="U13 X13">
    <cfRule type="expression" dxfId="471" priority="14">
      <formula xml:space="preserve"> OR(AND(U13=0,U13&lt;&gt;"",V13&lt;&gt;"Z",V13&lt;&gt;""),AND(U13&gt;0,U13&lt;&gt;"",V13&lt;&gt;"W",V13&lt;&gt;""),AND(U13="", V13="W"))</formula>
    </cfRule>
  </conditionalFormatting>
  <conditionalFormatting sqref="V13 Y13">
    <cfRule type="expression" dxfId="470" priority="13">
      <formula xml:space="preserve"> OR(AND(U13=0,U13&lt;&gt;"",V13&lt;&gt;"Z",V13&lt;&gt;""),AND(U13&gt;0,U13&lt;&gt;"",V13&lt;&gt;"W",V13&lt;&gt;""),AND(U13="", V13="W"))</formula>
    </cfRule>
  </conditionalFormatting>
  <conditionalFormatting sqref="W13 Z13">
    <cfRule type="expression" dxfId="469" priority="12">
      <formula xml:space="preserve"> AND(OR(V13="X",V13="W"),W13="")</formula>
    </cfRule>
  </conditionalFormatting>
  <conditionalFormatting sqref="U13 X13">
    <cfRule type="expression" dxfId="468" priority="15">
      <formula>OR(COUNTIF(V9:V12,"M")=4,COUNTIF(V9:V12,"X")=4)</formula>
    </cfRule>
    <cfRule type="expression" dxfId="467" priority="16">
      <formula>IF(OR(SUMPRODUCT(--(U9:U12=""),--(V9:V12=""))&gt;0,COUNTIF(V9:V12,"M")&gt;0,COUNTIF(V9:V12,"X")=4),"",SUM(U9:U12)) &lt;&gt; U13</formula>
    </cfRule>
  </conditionalFormatting>
  <conditionalFormatting sqref="V13 Y13">
    <cfRule type="expression" dxfId="466" priority="17">
      <formula>OR(COUNTIF(V9:V12,"M")=4,COUNTIF(V9:V12,"X")=4)</formula>
    </cfRule>
    <cfRule type="expression" dxfId="465" priority="18">
      <formula>IF(AND(OR(COUNTIF(V9:V12,"M")=4,COUNTIF(V9:V12,"X")=4),SUM(U9:U12)=0,ISNUMBER(U13)),"",IF(COUNTIF(V9:V12,"M")&gt;0,"M",IF(AND(COUNTIF(V9:V12,V9)=4,OR(V9="X",V9="W",V9="Z")),UPPER(V9),""))) &lt;&gt; V13</formula>
    </cfRule>
  </conditionalFormatting>
  <conditionalFormatting sqref="V20">
    <cfRule type="expression" dxfId="464" priority="6">
      <formula xml:space="preserve"> OR(AND(U20=0,U20&lt;&gt;"",V20&lt;&gt;"Z",V20&lt;&gt;""),AND(U20&gt;0,U20&lt;&gt;"",V20&lt;&gt;"W",V20&lt;&gt;""),AND(U20="", V20="W"))</formula>
    </cfRule>
  </conditionalFormatting>
  <conditionalFormatting sqref="W20">
    <cfRule type="expression" dxfId="463" priority="5">
      <formula xml:space="preserve"> AND(OR(V20="X",V20="W"),W20="")</formula>
    </cfRule>
  </conditionalFormatting>
  <conditionalFormatting sqref="V20">
    <cfRule type="expression" dxfId="462" priority="7">
      <formula>OR(AND(#REF!="X",#REF!="X"),AND(#REF!="M",#REF!="M"))</formula>
    </cfRule>
    <cfRule type="expression" dxfId="461" priority="8">
      <formula>IF(AND(OR(AND(#REF!="M",#REF!="M"),AND(#REF!="X",#REF!="X")),SUM(#REF!,#REF!)=0,ISNUMBER(U20)),"",IF(OR(#REF!="M",#REF!="M"),"M",IF(AND(#REF!=#REF!,OR(#REF!="X",#REF!="W",#REF!="Z")),UPPER(#REF!),""))) &lt;&gt; V20</formula>
    </cfRule>
  </conditionalFormatting>
  <conditionalFormatting sqref="Y20">
    <cfRule type="expression" dxfId="460" priority="2">
      <formula xml:space="preserve"> OR(AND(X20=0,X20&lt;&gt;"",Y20&lt;&gt;"Z",Y20&lt;&gt;""),AND(X20&gt;0,X20&lt;&gt;"",Y20&lt;&gt;"W",Y20&lt;&gt;""),AND(X20="", Y20="W"))</formula>
    </cfRule>
  </conditionalFormatting>
  <conditionalFormatting sqref="Z20">
    <cfRule type="expression" dxfId="459" priority="1">
      <formula xml:space="preserve"> AND(OR(Y20="X",Y20="W"),Z20="")</formula>
    </cfRule>
  </conditionalFormatting>
  <conditionalFormatting sqref="Y20">
    <cfRule type="expression" dxfId="458" priority="3">
      <formula>OR(AND(#REF!="X",#REF!="X"),AND(#REF!="M",#REF!="M"))</formula>
    </cfRule>
    <cfRule type="expression" dxfId="457" priority="4">
      <formula>IF(AND(OR(AND(#REF!="M",#REF!="M"),AND(#REF!="X",#REF!="X")),SUM(#REF!,#REF!)=0,ISNUMBER(X20)),"",IF(OR(#REF!="M",#REF!="M"),"M",IF(AND(#REF!=#REF!,OR(#REF!="X",#REF!="W",#REF!="Z")),UPPER(#REF!),""))) &lt;&gt; Y20</formula>
    </cfRule>
  </conditionalFormatting>
  <conditionalFormatting sqref="P20:S20">
    <cfRule type="expression" dxfId="456" priority="57966">
      <formula xml:space="preserve"> OR(AND(P20=0,P20&lt;&gt;"",T20&lt;&gt;"Z",T20&lt;&gt;""),AND(P20&gt;0,P20&lt;&gt;"",T20&lt;&gt;"W",T20&lt;&gt;""),AND(P20="", T20="W"))</formula>
    </cfRule>
  </conditionalFormatting>
  <conditionalFormatting sqref="O20">
    <cfRule type="expression" dxfId="455" priority="57969">
      <formula xml:space="preserve"> OR(AND(O20=0,O20&lt;&gt;"",T20&lt;&gt;"Z",T20&lt;&gt;""),AND(O20&gt;0,O20&lt;&gt;"",T20&lt;&gt;"W",T20&lt;&gt;""),AND(O20="", T20="W"))</formula>
    </cfRule>
  </conditionalFormatting>
  <dataValidations count="8">
    <dataValidation allowBlank="1" showInputMessage="1" showErrorMessage="1" sqref="Z14:Z1048576 U14:U1048576 U1:U8 X14:X1048576 V14:V1048576 X1:X8 Y14:Y1048576 V1:V8 W14:W1048576 Y1:Y8 W1:W8 AA1:XFD1048576 Z1:Z8 A1:C1048576 G1:T1048576 D1:F3 D6:D1048576 E6:F8 E12:F1048576"/>
    <dataValidation type="decimal" operator="greaterThanOrEqual" allowBlank="1" showInputMessage="1" showErrorMessage="1" errorTitle="Entrée non valide" error="Veuillez entrer une valeur numérique" sqref="U9:U13 X9:X13">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V9:V13 Y9:Y13">
      <formula1>"Z,M,X,W"</formula1>
    </dataValidation>
    <dataValidation type="textLength" allowBlank="1" showInputMessage="1" showErrorMessage="1" errorTitle="Entrée non valide" error="La longueur du texte devrait être comprise entre 2 et 500 caractères" sqref="W9:W13 Z9:Z13">
      <formula1>2</formula1>
      <formula2>500</formula2>
    </dataValidation>
    <dataValidation allowBlank="1" showInputMessage="1" showErrorMessage="1" promptTitle="Société de distribution" prompt="Entreprise dont la vocation première est de vendre, de louer, de prêter ou d’échanger des films  aux cinémas. Voir VAL_Instructions pour plus d'informations._x000a_" sqref="D4:F5"/>
    <dataValidation allowBlank="1" showInputMessage="1" showErrorMessage="1" promptTitle="Société distribution nationale" prompt="Entreprise détenue ou contrôlée à plus de 50% par des ressortissants nationaux ou par des entreprises dont le siège social est établi dans le pays. Sont exclues de cette catégorie les filiales étrangères._x000a_" sqref="E9:F9"/>
    <dataValidation allowBlank="1" showInputMessage="1" showErrorMessage="1" promptTitle="Société distribution étrangère" prompt="Entreprise détenue ou contrôlée à plus de 50% par des ressortissants étrangers ou par des entreprises dont le siège social est à l’étranger._x000a_" sqref="E10:F10"/>
    <dataValidation allowBlank="1" showInputMessage="1" showErrorMessage="1" promptTitle="Société distribution conjointe" prompt="La propriété ou le contrôle d'une société est détenue à égalité (50%/50%) par des ressortissants ou des sociétés nationaux et des ressortissants ou sociétés étrangers._x000a_" sqref="E11:F11"/>
  </dataValidations>
  <pageMargins left="0.19685039370078741" right="0.19685039370078741" top="0.19685039370078741" bottom="0.19685039370078741" header="0.19685039370078741" footer="0.19685039370078741"/>
  <pageSetup scale="86" fitToHeight="0" orientation="portrait" cellComments="asDisplayed" r:id="rId1"/>
  <headerFooter>
    <oddFooter>&amp;C&amp;P&amp;R&amp;F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Z27"/>
  <sheetViews>
    <sheetView showGridLines="0" topLeftCell="C1" zoomScaleNormal="100" zoomScaleSheetLayoutView="100" workbookViewId="0">
      <selection activeCell="C1" sqref="C1"/>
    </sheetView>
  </sheetViews>
  <sheetFormatPr defaultColWidth="9.140625" defaultRowHeight="12.75"/>
  <cols>
    <col min="1" max="1" width="16.5703125" style="282" hidden="1" customWidth="1"/>
    <col min="2" max="2" width="10.140625" style="282" hidden="1" customWidth="1"/>
    <col min="3" max="3" width="5.7109375" style="282" customWidth="1"/>
    <col min="4" max="4" width="6.28515625" style="282" customWidth="1"/>
    <col min="5" max="5" width="4.42578125" style="282" customWidth="1"/>
    <col min="6" max="6" width="10.28515625" style="282" customWidth="1"/>
    <col min="7" max="9" width="7.7109375" style="282" hidden="1" customWidth="1"/>
    <col min="10" max="11" width="3.5703125" style="283" hidden="1" customWidth="1"/>
    <col min="12" max="12" width="4.85546875" style="283" hidden="1" customWidth="1"/>
    <col min="13" max="13" width="43.140625" style="283" customWidth="1"/>
    <col min="14" max="14" width="3.5703125" style="283" hidden="1" customWidth="1"/>
    <col min="15" max="15" width="26.7109375" style="283" customWidth="1"/>
    <col min="16" max="16" width="23.7109375" style="283" customWidth="1"/>
    <col min="17" max="17" width="3.5703125" style="283" hidden="1" customWidth="1"/>
    <col min="18" max="19" width="2.85546875" style="283" hidden="1" customWidth="1"/>
    <col min="20" max="20" width="2.7109375" style="283" hidden="1" customWidth="1"/>
    <col min="21" max="21" width="14" style="283" customWidth="1"/>
    <col min="22" max="22" width="2.7109375" style="283" customWidth="1"/>
    <col min="23" max="23" width="5.7109375" style="283" customWidth="1"/>
    <col min="24" max="24" width="5.7109375" style="282" customWidth="1"/>
    <col min="25" max="52" width="9.140625" style="282" hidden="1" customWidth="1"/>
    <col min="53" max="16384" width="9.140625" style="282"/>
  </cols>
  <sheetData>
    <row r="1" spans="1:38" s="207" customFormat="1" ht="45" customHeight="1">
      <c r="A1" s="110" t="s">
        <v>332</v>
      </c>
      <c r="B1" s="111" t="str">
        <f>VLOOKUP(VAL_Metadata!$B$2,VAL_Drop_Down_Lists!$A$3:$B$214,2,FALSE)</f>
        <v>_X</v>
      </c>
      <c r="C1" s="54"/>
      <c r="D1" s="461" t="s">
        <v>809</v>
      </c>
      <c r="E1" s="461"/>
      <c r="F1" s="461"/>
      <c r="G1" s="461"/>
      <c r="H1" s="461"/>
      <c r="I1" s="461"/>
      <c r="J1" s="461"/>
      <c r="K1" s="461"/>
      <c r="L1" s="461"/>
      <c r="M1" s="461"/>
      <c r="N1" s="461"/>
      <c r="O1" s="461"/>
      <c r="P1" s="461"/>
      <c r="Q1" s="461"/>
      <c r="R1" s="461"/>
      <c r="S1" s="461"/>
      <c r="T1" s="461"/>
      <c r="U1" s="461"/>
      <c r="V1" s="461"/>
      <c r="W1" s="461"/>
      <c r="X1" s="380"/>
      <c r="Y1" s="378"/>
      <c r="Z1" s="378"/>
      <c r="AA1" s="378"/>
      <c r="AB1" s="378"/>
      <c r="AC1" s="378"/>
      <c r="AD1" s="378"/>
      <c r="AE1" s="378"/>
      <c r="AF1" s="378"/>
      <c r="AG1" s="378"/>
      <c r="AH1" s="378"/>
      <c r="AI1" s="378"/>
      <c r="AJ1" s="378"/>
      <c r="AK1" s="378"/>
      <c r="AL1" s="378"/>
    </row>
    <row r="2" spans="1:38" s="207" customFormat="1" ht="30" customHeight="1">
      <c r="A2" s="110" t="s">
        <v>451</v>
      </c>
      <c r="B2" s="111" t="s">
        <v>347</v>
      </c>
      <c r="C2" s="203"/>
      <c r="D2" s="317" t="s">
        <v>810</v>
      </c>
      <c r="E2" s="204"/>
      <c r="F2" s="204"/>
      <c r="G2" s="204"/>
      <c r="H2" s="204"/>
      <c r="I2" s="204"/>
      <c r="J2" s="249"/>
      <c r="K2" s="249"/>
      <c r="L2" s="204"/>
      <c r="M2" s="204"/>
      <c r="N2" s="249"/>
      <c r="O2" s="204"/>
      <c r="P2" s="249"/>
      <c r="Q2" s="249"/>
      <c r="R2" s="249"/>
      <c r="S2" s="249"/>
      <c r="T2" s="204"/>
      <c r="U2" s="204"/>
      <c r="V2" s="204"/>
      <c r="W2" s="204"/>
      <c r="X2" s="380"/>
      <c r="Y2" s="378"/>
      <c r="Z2" s="378"/>
      <c r="AA2" s="378"/>
      <c r="AB2" s="378"/>
      <c r="AC2" s="378"/>
      <c r="AD2" s="378"/>
      <c r="AE2" s="378"/>
      <c r="AF2" s="378"/>
      <c r="AG2" s="378"/>
      <c r="AH2" s="378"/>
      <c r="AI2" s="378"/>
      <c r="AJ2" s="378"/>
      <c r="AK2" s="378"/>
      <c r="AL2" s="378"/>
    </row>
    <row r="3" spans="1:38" s="228" customFormat="1" ht="63.75" customHeight="1">
      <c r="A3" s="110" t="s">
        <v>356</v>
      </c>
      <c r="B3" s="111" t="s">
        <v>347</v>
      </c>
      <c r="C3" s="203"/>
      <c r="D3" s="474" t="s">
        <v>774</v>
      </c>
      <c r="E3" s="475"/>
      <c r="F3" s="250" t="s">
        <v>303</v>
      </c>
      <c r="G3" s="251"/>
      <c r="H3" s="251"/>
      <c r="I3" s="251"/>
      <c r="J3" s="252"/>
      <c r="K3" s="252"/>
      <c r="L3" s="252"/>
      <c r="M3" s="371" t="s">
        <v>811</v>
      </c>
      <c r="N3" s="252"/>
      <c r="O3" s="371" t="s">
        <v>709</v>
      </c>
      <c r="P3" s="366" t="s">
        <v>812</v>
      </c>
      <c r="Q3" s="252"/>
      <c r="R3" s="252"/>
      <c r="S3" s="252"/>
      <c r="T3" s="252"/>
      <c r="U3" s="471" t="s">
        <v>713</v>
      </c>
      <c r="V3" s="472"/>
      <c r="W3" s="473"/>
      <c r="X3" s="380"/>
      <c r="Y3" s="381"/>
      <c r="Z3" s="381"/>
      <c r="AA3" s="381"/>
      <c r="AB3" s="381"/>
      <c r="AC3" s="381"/>
      <c r="AD3" s="381"/>
      <c r="AE3" s="381"/>
      <c r="AF3" s="381"/>
      <c r="AG3" s="381"/>
      <c r="AH3" s="381"/>
      <c r="AI3" s="381"/>
      <c r="AJ3" s="381"/>
      <c r="AK3" s="381"/>
      <c r="AL3" s="381"/>
    </row>
    <row r="4" spans="1:38" s="228" customFormat="1" ht="7.5" customHeight="1">
      <c r="A4" s="110" t="s">
        <v>357</v>
      </c>
      <c r="B4" s="111" t="s">
        <v>347</v>
      </c>
      <c r="C4" s="203"/>
      <c r="D4" s="254"/>
      <c r="E4" s="254"/>
      <c r="F4" s="254"/>
      <c r="G4" s="318"/>
      <c r="H4" s="255"/>
      <c r="I4" s="318"/>
      <c r="J4" s="318"/>
      <c r="K4" s="318"/>
      <c r="L4" s="318"/>
      <c r="M4" s="318"/>
      <c r="N4" s="318"/>
      <c r="O4" s="318"/>
      <c r="P4" s="318"/>
      <c r="Q4" s="318"/>
      <c r="R4" s="318"/>
      <c r="S4" s="318"/>
      <c r="T4" s="318"/>
      <c r="U4" s="318"/>
      <c r="V4" s="318"/>
      <c r="W4" s="318"/>
      <c r="X4" s="380"/>
      <c r="Y4" s="381"/>
      <c r="Z4" s="381"/>
      <c r="AA4" s="381"/>
      <c r="AB4" s="381"/>
      <c r="AC4" s="381"/>
      <c r="AD4" s="381"/>
      <c r="AE4" s="381"/>
      <c r="AF4" s="381"/>
      <c r="AG4" s="381"/>
      <c r="AH4" s="381"/>
      <c r="AI4" s="381"/>
      <c r="AJ4" s="381"/>
      <c r="AK4" s="381"/>
      <c r="AL4" s="381"/>
    </row>
    <row r="5" spans="1:38" s="228" customFormat="1" ht="22.5" hidden="1" customHeight="1">
      <c r="A5" s="110" t="s">
        <v>450</v>
      </c>
      <c r="B5" s="111" t="s">
        <v>347</v>
      </c>
      <c r="C5" s="203"/>
      <c r="D5" s="251"/>
      <c r="E5" s="251"/>
      <c r="F5" s="251"/>
      <c r="G5" s="251"/>
      <c r="H5" s="251"/>
      <c r="I5" s="251"/>
      <c r="J5" s="257"/>
      <c r="K5" s="288"/>
      <c r="L5" s="257"/>
      <c r="M5" s="257"/>
      <c r="N5" s="257"/>
      <c r="O5" s="257"/>
      <c r="P5" s="257"/>
      <c r="Q5" s="257"/>
      <c r="R5" s="257"/>
      <c r="S5" s="258"/>
      <c r="T5" s="258" t="s">
        <v>322</v>
      </c>
      <c r="U5" s="319" t="s">
        <v>200</v>
      </c>
      <c r="V5" s="320"/>
      <c r="W5" s="320"/>
      <c r="X5" s="380"/>
      <c r="Y5" s="381"/>
      <c r="Z5" s="381"/>
      <c r="AA5" s="381"/>
      <c r="AB5" s="381"/>
      <c r="AC5" s="381"/>
      <c r="AD5" s="381"/>
      <c r="AE5" s="381"/>
      <c r="AF5" s="381"/>
      <c r="AG5" s="381"/>
      <c r="AH5" s="381"/>
      <c r="AI5" s="381"/>
      <c r="AJ5" s="381"/>
      <c r="AK5" s="381"/>
      <c r="AL5" s="381"/>
    </row>
    <row r="6" spans="1:38" s="228" customFormat="1" ht="22.5" hidden="1" customHeight="1">
      <c r="A6" s="110" t="s">
        <v>379</v>
      </c>
      <c r="B6" s="111" t="s">
        <v>347</v>
      </c>
      <c r="C6" s="203"/>
      <c r="D6" s="251"/>
      <c r="E6" s="251"/>
      <c r="F6" s="251"/>
      <c r="G6" s="251"/>
      <c r="H6" s="251"/>
      <c r="I6" s="251"/>
      <c r="J6" s="261"/>
      <c r="K6" s="261"/>
      <c r="L6" s="261"/>
      <c r="M6" s="261"/>
      <c r="N6" s="261"/>
      <c r="O6" s="261"/>
      <c r="P6" s="257"/>
      <c r="Q6" s="257"/>
      <c r="R6" s="257"/>
      <c r="S6" s="258"/>
      <c r="T6" s="258" t="s">
        <v>454</v>
      </c>
      <c r="U6" s="298" t="s">
        <v>347</v>
      </c>
      <c r="V6" s="320"/>
      <c r="W6" s="320"/>
      <c r="X6" s="380"/>
      <c r="Y6" s="381"/>
      <c r="Z6" s="381"/>
      <c r="AA6" s="381"/>
      <c r="AB6" s="381"/>
      <c r="AC6" s="381"/>
      <c r="AD6" s="381"/>
      <c r="AE6" s="381"/>
      <c r="AF6" s="381"/>
      <c r="AG6" s="381"/>
      <c r="AH6" s="381"/>
      <c r="AI6" s="381"/>
      <c r="AJ6" s="381"/>
      <c r="AK6" s="381"/>
      <c r="AL6" s="381"/>
    </row>
    <row r="7" spans="1:38" s="228" customFormat="1" ht="79.5" hidden="1" customHeight="1">
      <c r="A7" s="110" t="s">
        <v>392</v>
      </c>
      <c r="B7" s="111" t="s">
        <v>347</v>
      </c>
      <c r="C7" s="203"/>
      <c r="D7" s="251"/>
      <c r="E7" s="251"/>
      <c r="F7" s="251"/>
      <c r="G7" s="251"/>
      <c r="H7" s="251"/>
      <c r="I7" s="87"/>
      <c r="J7" s="107"/>
      <c r="K7" s="107"/>
      <c r="L7" s="107"/>
      <c r="M7" s="107"/>
      <c r="N7" s="107"/>
      <c r="O7" s="107"/>
      <c r="P7" s="108"/>
      <c r="Q7" s="108"/>
      <c r="R7" s="108"/>
      <c r="S7" s="109"/>
      <c r="T7" s="93" t="s">
        <v>440</v>
      </c>
      <c r="U7" s="298" t="s">
        <v>442</v>
      </c>
      <c r="V7" s="320"/>
      <c r="W7" s="320"/>
      <c r="X7" s="380"/>
      <c r="Y7" s="381"/>
      <c r="Z7" s="381"/>
      <c r="AA7" s="381"/>
      <c r="AB7" s="381"/>
      <c r="AC7" s="381"/>
      <c r="AD7" s="381"/>
      <c r="AE7" s="381"/>
      <c r="AF7" s="381"/>
      <c r="AG7" s="381"/>
      <c r="AH7" s="381"/>
      <c r="AI7" s="381"/>
      <c r="AJ7" s="381"/>
      <c r="AK7" s="381"/>
      <c r="AL7" s="381"/>
    </row>
    <row r="8" spans="1:38" s="228" customFormat="1" ht="82.5" hidden="1">
      <c r="A8" s="262" t="s">
        <v>408</v>
      </c>
      <c r="B8" s="263">
        <v>0</v>
      </c>
      <c r="C8" s="203"/>
      <c r="D8" s="251"/>
      <c r="E8" s="251"/>
      <c r="F8" s="251"/>
      <c r="G8" s="220" t="s">
        <v>319</v>
      </c>
      <c r="H8" s="220" t="s">
        <v>366</v>
      </c>
      <c r="I8" s="56" t="s">
        <v>359</v>
      </c>
      <c r="J8" s="95" t="s">
        <v>415</v>
      </c>
      <c r="K8" s="95" t="s">
        <v>416</v>
      </c>
      <c r="L8" s="95" t="s">
        <v>417</v>
      </c>
      <c r="M8" s="95" t="s">
        <v>418</v>
      </c>
      <c r="N8" s="95" t="s">
        <v>420</v>
      </c>
      <c r="O8" s="95" t="s">
        <v>452</v>
      </c>
      <c r="P8" s="95" t="s">
        <v>562</v>
      </c>
      <c r="Q8" s="95" t="s">
        <v>422</v>
      </c>
      <c r="R8" s="95" t="s">
        <v>421</v>
      </c>
      <c r="S8" s="95" t="s">
        <v>414</v>
      </c>
      <c r="T8" s="95" t="s">
        <v>453</v>
      </c>
      <c r="U8" s="298"/>
      <c r="V8" s="321"/>
      <c r="W8" s="321"/>
      <c r="X8" s="380"/>
      <c r="Y8" s="381"/>
      <c r="Z8" s="381"/>
      <c r="AA8" s="381"/>
      <c r="AB8" s="381"/>
      <c r="AC8" s="381"/>
      <c r="AD8" s="381"/>
      <c r="AE8" s="381"/>
      <c r="AF8" s="381"/>
      <c r="AG8" s="381"/>
      <c r="AH8" s="381"/>
      <c r="AI8" s="381"/>
      <c r="AJ8" s="381"/>
      <c r="AK8" s="381"/>
      <c r="AL8" s="381"/>
    </row>
    <row r="9" spans="1:38" s="228" customFormat="1" ht="21" customHeight="1">
      <c r="A9" s="262" t="s">
        <v>423</v>
      </c>
      <c r="B9" s="322" t="s">
        <v>45</v>
      </c>
      <c r="C9" s="222"/>
      <c r="D9" s="462">
        <v>2016</v>
      </c>
      <c r="E9" s="463"/>
      <c r="F9" s="267" t="s">
        <v>788</v>
      </c>
      <c r="G9" s="269">
        <v>2016</v>
      </c>
      <c r="H9" s="269" t="s">
        <v>361</v>
      </c>
      <c r="I9" s="81" t="s">
        <v>377</v>
      </c>
      <c r="J9" s="90"/>
      <c r="K9" s="90"/>
      <c r="L9" s="21" t="str">
        <f>VLOOKUP($AE$9,VAL_Drop_Down_Lists!$E$24:$G$27,2,FALSE)</f>
        <v>_X</v>
      </c>
      <c r="M9" s="21"/>
      <c r="N9" s="90"/>
      <c r="O9" s="21" t="str">
        <f>VLOOKUP($AF9,VAL_Drop_Down_Lists!$E$17:$G$21,2,FALSE)</f>
        <v>_X</v>
      </c>
      <c r="P9" s="21"/>
      <c r="Q9" s="90"/>
      <c r="R9" s="90"/>
      <c r="S9" s="90"/>
      <c r="T9" s="90"/>
      <c r="U9" s="105"/>
      <c r="V9" s="50"/>
      <c r="W9" s="51"/>
      <c r="X9" s="380"/>
      <c r="Y9" s="381"/>
      <c r="Z9" s="381"/>
      <c r="AA9" s="381"/>
      <c r="AB9" s="381"/>
      <c r="AC9" s="381"/>
      <c r="AD9" s="381"/>
      <c r="AE9" s="381">
        <v>0</v>
      </c>
      <c r="AF9" s="381">
        <v>1</v>
      </c>
      <c r="AG9" s="381"/>
      <c r="AH9" s="381"/>
      <c r="AI9" s="381"/>
      <c r="AJ9" s="381"/>
      <c r="AK9" s="381"/>
      <c r="AL9" s="381"/>
    </row>
    <row r="10" spans="1:38" s="228" customFormat="1" ht="21" customHeight="1">
      <c r="A10" s="262" t="s">
        <v>448</v>
      </c>
      <c r="B10" s="263" t="s">
        <v>375</v>
      </c>
      <c r="C10" s="222"/>
      <c r="D10" s="464"/>
      <c r="E10" s="465"/>
      <c r="F10" s="267" t="s">
        <v>789</v>
      </c>
      <c r="G10" s="269">
        <v>2016</v>
      </c>
      <c r="H10" s="269" t="s">
        <v>362</v>
      </c>
      <c r="I10" s="81" t="s">
        <v>377</v>
      </c>
      <c r="J10" s="90"/>
      <c r="K10" s="90"/>
      <c r="L10" s="21" t="str">
        <f>VLOOKUP($AE$9,VAL_Drop_Down_Lists!$E$24:$G$27,2,FALSE)</f>
        <v>_X</v>
      </c>
      <c r="M10" s="21"/>
      <c r="N10" s="90"/>
      <c r="O10" s="21" t="str">
        <f>VLOOKUP($AF10,VAL_Drop_Down_Lists!$E$17:$G$21,2,FALSE)</f>
        <v>_X</v>
      </c>
      <c r="P10" s="21"/>
      <c r="Q10" s="90"/>
      <c r="R10" s="90"/>
      <c r="S10" s="90"/>
      <c r="T10" s="90"/>
      <c r="U10" s="105"/>
      <c r="V10" s="50"/>
      <c r="W10" s="51"/>
      <c r="X10" s="380"/>
      <c r="Y10" s="381"/>
      <c r="Z10" s="381"/>
      <c r="AA10" s="381"/>
      <c r="AB10" s="381"/>
      <c r="AC10" s="381"/>
      <c r="AD10" s="381"/>
      <c r="AE10" s="381"/>
      <c r="AF10" s="381">
        <v>1</v>
      </c>
      <c r="AG10" s="381"/>
      <c r="AH10" s="381"/>
      <c r="AI10" s="381"/>
      <c r="AJ10" s="381"/>
      <c r="AK10" s="381"/>
      <c r="AL10" s="381"/>
    </row>
    <row r="11" spans="1:38" s="228" customFormat="1" ht="21" customHeight="1">
      <c r="A11" s="207"/>
      <c r="B11" s="281"/>
      <c r="C11" s="203"/>
      <c r="D11" s="466"/>
      <c r="E11" s="467"/>
      <c r="F11" s="267" t="s">
        <v>790</v>
      </c>
      <c r="G11" s="269">
        <v>2016</v>
      </c>
      <c r="H11" s="269" t="s">
        <v>363</v>
      </c>
      <c r="I11" s="81" t="s">
        <v>377</v>
      </c>
      <c r="J11" s="90"/>
      <c r="K11" s="90"/>
      <c r="L11" s="21" t="str">
        <f>VLOOKUP($AE$9,VAL_Drop_Down_Lists!$E$24:$G$27,2,FALSE)</f>
        <v>_X</v>
      </c>
      <c r="M11" s="21"/>
      <c r="N11" s="90"/>
      <c r="O11" s="21" t="str">
        <f>VLOOKUP($AF11,VAL_Drop_Down_Lists!$E$17:$G$21,2,FALSE)</f>
        <v>_X</v>
      </c>
      <c r="P11" s="21"/>
      <c r="Q11" s="90"/>
      <c r="R11" s="90"/>
      <c r="S11" s="90"/>
      <c r="T11" s="90"/>
      <c r="U11" s="105"/>
      <c r="V11" s="50"/>
      <c r="W11" s="51"/>
      <c r="X11" s="380"/>
      <c r="Y11" s="381"/>
      <c r="Z11" s="381"/>
      <c r="AA11" s="381"/>
      <c r="AB11" s="381"/>
      <c r="AC11" s="381"/>
      <c r="AD11" s="381"/>
      <c r="AE11" s="381"/>
      <c r="AF11" s="381">
        <v>1</v>
      </c>
      <c r="AG11" s="381"/>
      <c r="AH11" s="381"/>
      <c r="AI11" s="381"/>
      <c r="AJ11" s="381"/>
      <c r="AK11" s="381"/>
      <c r="AL11" s="381"/>
    </row>
    <row r="12" spans="1:38" s="228" customFormat="1" ht="7.5" customHeight="1">
      <c r="A12" s="207"/>
      <c r="B12" s="281"/>
      <c r="C12" s="203"/>
      <c r="D12" s="254"/>
      <c r="E12" s="254"/>
      <c r="F12" s="254"/>
      <c r="G12" s="318"/>
      <c r="H12" s="255"/>
      <c r="I12" s="85"/>
      <c r="J12" s="85"/>
      <c r="K12" s="85"/>
      <c r="L12" s="85"/>
      <c r="M12" s="85"/>
      <c r="N12" s="85"/>
      <c r="O12" s="85"/>
      <c r="P12" s="85"/>
      <c r="Q12" s="85"/>
      <c r="R12" s="85"/>
      <c r="S12" s="85"/>
      <c r="T12" s="85"/>
      <c r="U12" s="318"/>
      <c r="V12" s="318"/>
      <c r="W12" s="318"/>
      <c r="X12" s="380"/>
      <c r="Y12" s="381"/>
      <c r="Z12" s="381"/>
      <c r="AA12" s="381"/>
      <c r="AB12" s="381"/>
      <c r="AC12" s="381"/>
      <c r="AD12" s="381"/>
      <c r="AE12" s="381"/>
      <c r="AF12" s="381"/>
      <c r="AG12" s="381"/>
      <c r="AH12" s="381"/>
      <c r="AI12" s="381"/>
      <c r="AJ12" s="381"/>
      <c r="AK12" s="381"/>
      <c r="AL12" s="381"/>
    </row>
    <row r="13" spans="1:38" s="228" customFormat="1" ht="21" customHeight="1">
      <c r="A13" s="207"/>
      <c r="B13" s="281"/>
      <c r="C13" s="222"/>
      <c r="D13" s="462">
        <v>2017</v>
      </c>
      <c r="E13" s="463"/>
      <c r="F13" s="267" t="s">
        <v>788</v>
      </c>
      <c r="G13" s="269">
        <v>2017</v>
      </c>
      <c r="H13" s="269" t="s">
        <v>361</v>
      </c>
      <c r="I13" s="81" t="s">
        <v>377</v>
      </c>
      <c r="J13" s="90"/>
      <c r="K13" s="90"/>
      <c r="L13" s="21" t="str">
        <f>VLOOKUP($AE$9,VAL_Drop_Down_Lists!$E$24:$G$27,2,FALSE)</f>
        <v>_X</v>
      </c>
      <c r="M13" s="21"/>
      <c r="N13" s="90"/>
      <c r="O13" s="21" t="str">
        <f>VLOOKUP($AF13,VAL_Drop_Down_Lists!$E$17:$G$21,2,FALSE)</f>
        <v>_X</v>
      </c>
      <c r="P13" s="21"/>
      <c r="Q13" s="90"/>
      <c r="R13" s="90"/>
      <c r="S13" s="90"/>
      <c r="T13" s="90"/>
      <c r="U13" s="105"/>
      <c r="V13" s="50"/>
      <c r="W13" s="51"/>
      <c r="X13" s="380"/>
      <c r="Y13" s="381"/>
      <c r="Z13" s="381"/>
      <c r="AA13" s="381"/>
      <c r="AB13" s="381"/>
      <c r="AC13" s="381"/>
      <c r="AD13" s="381"/>
      <c r="AE13" s="381"/>
      <c r="AF13" s="381">
        <v>1</v>
      </c>
      <c r="AG13" s="381"/>
      <c r="AH13" s="381"/>
      <c r="AI13" s="381"/>
      <c r="AJ13" s="381"/>
      <c r="AK13" s="381"/>
      <c r="AL13" s="381"/>
    </row>
    <row r="14" spans="1:38" s="228" customFormat="1" ht="21" customHeight="1">
      <c r="A14" s="207"/>
      <c r="B14" s="281"/>
      <c r="C14" s="222"/>
      <c r="D14" s="464"/>
      <c r="E14" s="465"/>
      <c r="F14" s="267" t="s">
        <v>789</v>
      </c>
      <c r="G14" s="269">
        <v>2017</v>
      </c>
      <c r="H14" s="269" t="s">
        <v>362</v>
      </c>
      <c r="I14" s="81" t="s">
        <v>377</v>
      </c>
      <c r="J14" s="90"/>
      <c r="K14" s="90"/>
      <c r="L14" s="21" t="str">
        <f>VLOOKUP($AE$9,VAL_Drop_Down_Lists!$E$24:$G$27,2,FALSE)</f>
        <v>_X</v>
      </c>
      <c r="M14" s="21"/>
      <c r="N14" s="90"/>
      <c r="O14" s="21" t="str">
        <f>VLOOKUP($AF14,VAL_Drop_Down_Lists!$E$17:$G$21,2,FALSE)</f>
        <v>_X</v>
      </c>
      <c r="P14" s="21"/>
      <c r="Q14" s="90"/>
      <c r="R14" s="90"/>
      <c r="S14" s="90"/>
      <c r="T14" s="90"/>
      <c r="U14" s="105"/>
      <c r="V14" s="50"/>
      <c r="W14" s="51"/>
      <c r="X14" s="380"/>
      <c r="Y14" s="381"/>
      <c r="Z14" s="381"/>
      <c r="AA14" s="381"/>
      <c r="AB14" s="381"/>
      <c r="AC14" s="381"/>
      <c r="AD14" s="381"/>
      <c r="AE14" s="381"/>
      <c r="AF14" s="381">
        <v>1</v>
      </c>
      <c r="AG14" s="381"/>
      <c r="AH14" s="381"/>
      <c r="AI14" s="381"/>
      <c r="AJ14" s="381"/>
      <c r="AK14" s="381"/>
      <c r="AL14" s="381"/>
    </row>
    <row r="15" spans="1:38" s="228" customFormat="1" ht="21" customHeight="1">
      <c r="A15" s="207"/>
      <c r="B15" s="281"/>
      <c r="C15" s="203"/>
      <c r="D15" s="466"/>
      <c r="E15" s="467"/>
      <c r="F15" s="267" t="s">
        <v>790</v>
      </c>
      <c r="G15" s="269">
        <v>2017</v>
      </c>
      <c r="H15" s="269" t="s">
        <v>363</v>
      </c>
      <c r="I15" s="81" t="s">
        <v>377</v>
      </c>
      <c r="J15" s="90"/>
      <c r="K15" s="90"/>
      <c r="L15" s="21" t="str">
        <f>VLOOKUP($AE$9,VAL_Drop_Down_Lists!$E$24:$G$27,2,FALSE)</f>
        <v>_X</v>
      </c>
      <c r="M15" s="21"/>
      <c r="N15" s="90"/>
      <c r="O15" s="21" t="str">
        <f>VLOOKUP($AF15,VAL_Drop_Down_Lists!$E$17:$G$21,2,FALSE)</f>
        <v>_X</v>
      </c>
      <c r="P15" s="21"/>
      <c r="Q15" s="90"/>
      <c r="R15" s="90"/>
      <c r="S15" s="90"/>
      <c r="T15" s="90"/>
      <c r="U15" s="105"/>
      <c r="V15" s="50"/>
      <c r="W15" s="51"/>
      <c r="X15" s="380"/>
      <c r="Y15" s="381"/>
      <c r="Z15" s="381"/>
      <c r="AA15" s="381"/>
      <c r="AB15" s="381"/>
      <c r="AC15" s="381"/>
      <c r="AD15" s="381"/>
      <c r="AE15" s="381"/>
      <c r="AF15" s="381">
        <v>1</v>
      </c>
      <c r="AG15" s="381"/>
      <c r="AH15" s="381"/>
      <c r="AI15" s="381"/>
      <c r="AJ15" s="381"/>
      <c r="AK15" s="381"/>
      <c r="AL15" s="381"/>
    </row>
    <row r="16" spans="1:38" s="112" customFormat="1" ht="21" customHeight="1">
      <c r="A16" s="207"/>
      <c r="B16" s="281"/>
      <c r="C16" s="203"/>
      <c r="D16" s="203"/>
      <c r="E16" s="203"/>
      <c r="F16" s="203"/>
      <c r="G16" s="203"/>
      <c r="H16" s="203"/>
      <c r="I16" s="203"/>
      <c r="J16" s="203"/>
      <c r="K16" s="203"/>
      <c r="L16" s="203"/>
      <c r="M16" s="203"/>
      <c r="N16" s="203"/>
      <c r="O16" s="203"/>
      <c r="P16" s="203"/>
      <c r="Q16" s="203"/>
      <c r="R16" s="203"/>
      <c r="S16" s="203"/>
      <c r="T16" s="203"/>
      <c r="U16" s="203"/>
      <c r="V16" s="203"/>
      <c r="W16" s="203"/>
      <c r="X16" s="226"/>
    </row>
    <row r="17" spans="4:23" s="112" customFormat="1" ht="15" hidden="1" customHeight="1">
      <c r="D17" s="273"/>
      <c r="E17" s="273"/>
      <c r="F17" s="273"/>
      <c r="G17" s="273"/>
      <c r="H17" s="273"/>
      <c r="I17" s="273"/>
      <c r="J17" s="274"/>
      <c r="K17" s="274"/>
      <c r="L17" s="278"/>
      <c r="M17" s="278"/>
      <c r="N17" s="276"/>
      <c r="O17" s="278"/>
      <c r="P17" s="276"/>
      <c r="Q17" s="274"/>
      <c r="R17" s="276"/>
      <c r="S17" s="276"/>
      <c r="T17" s="278"/>
      <c r="U17" s="278"/>
      <c r="V17" s="279"/>
      <c r="W17" s="279"/>
    </row>
    <row r="18" spans="4:23" s="112" customFormat="1" ht="15" hidden="1" customHeight="1">
      <c r="D18" s="273"/>
      <c r="E18" s="273"/>
      <c r="F18" s="273"/>
      <c r="G18" s="273"/>
      <c r="H18" s="273"/>
      <c r="I18" s="273"/>
      <c r="J18" s="273"/>
      <c r="K18" s="273"/>
      <c r="L18" s="273"/>
      <c r="M18" s="273"/>
      <c r="N18" s="273"/>
      <c r="O18" s="273"/>
      <c r="P18" s="273"/>
      <c r="Q18" s="273"/>
      <c r="R18" s="273"/>
      <c r="S18" s="273"/>
      <c r="T18" s="273"/>
      <c r="U18" s="278"/>
      <c r="V18" s="279"/>
      <c r="W18" s="279"/>
    </row>
    <row r="19" spans="4:23" s="112" customFormat="1" ht="15" hidden="1" customHeight="1">
      <c r="D19" s="273"/>
      <c r="E19" s="273"/>
      <c r="F19" s="273"/>
      <c r="G19" s="273"/>
      <c r="H19" s="273"/>
      <c r="I19" s="273"/>
      <c r="J19" s="273"/>
      <c r="K19" s="273"/>
      <c r="L19" s="273"/>
      <c r="M19" s="273"/>
      <c r="N19" s="273"/>
      <c r="O19" s="273"/>
      <c r="P19" s="273"/>
      <c r="Q19" s="273"/>
      <c r="R19" s="278"/>
      <c r="S19" s="279"/>
      <c r="T19" s="273"/>
      <c r="W19" s="279"/>
    </row>
    <row r="20" spans="4:23" s="112" customFormat="1" ht="15" hidden="1" customHeight="1">
      <c r="D20" s="273"/>
      <c r="E20" s="273"/>
      <c r="F20" s="273"/>
      <c r="G20" s="273"/>
      <c r="H20" s="273"/>
      <c r="I20" s="273"/>
      <c r="J20" s="273"/>
      <c r="K20" s="273"/>
      <c r="L20" s="273"/>
      <c r="M20" s="273"/>
      <c r="N20" s="273"/>
      <c r="O20" s="273"/>
      <c r="P20" s="273"/>
      <c r="Q20" s="273"/>
      <c r="R20" s="273"/>
      <c r="S20" s="273"/>
      <c r="T20" s="273"/>
      <c r="U20" s="278"/>
      <c r="V20" s="279"/>
      <c r="W20" s="279"/>
    </row>
    <row r="21" spans="4:23" s="112" customFormat="1" ht="15" hidden="1" customHeight="1">
      <c r="D21" s="273"/>
      <c r="E21" s="273"/>
      <c r="F21" s="273"/>
      <c r="G21" s="273"/>
      <c r="H21" s="273"/>
      <c r="I21" s="273"/>
      <c r="J21" s="273"/>
      <c r="K21" s="273"/>
      <c r="L21" s="273"/>
      <c r="M21" s="273"/>
      <c r="N21" s="273"/>
      <c r="O21" s="273"/>
      <c r="P21" s="273"/>
      <c r="Q21" s="273"/>
      <c r="R21" s="273"/>
      <c r="S21" s="273"/>
      <c r="T21" s="273"/>
      <c r="U21" s="278"/>
      <c r="V21" s="279"/>
      <c r="W21" s="279"/>
    </row>
    <row r="22" spans="4:23" s="112" customFormat="1" ht="15" hidden="1" customHeight="1">
      <c r="D22" s="273"/>
      <c r="E22" s="273"/>
      <c r="F22" s="273"/>
      <c r="G22" s="273"/>
      <c r="H22" s="273"/>
      <c r="I22" s="273"/>
      <c r="J22" s="273"/>
      <c r="K22" s="273"/>
      <c r="L22" s="273"/>
      <c r="M22" s="273"/>
      <c r="N22" s="273"/>
      <c r="O22" s="273"/>
      <c r="P22" s="273"/>
      <c r="Q22" s="273"/>
      <c r="R22" s="273"/>
      <c r="S22" s="273"/>
      <c r="T22" s="273"/>
      <c r="U22" s="236">
        <f>SUMPRODUCT(--(U9:U15=0),--(U9:U15&lt;&gt;""),--(V9:V15="Z"))+SUMPRODUCT(--(U9:U15=0),--(U9:U15&lt;&gt;""),--(V9:V15=""))+SUMPRODUCT(--(U9:U15&gt;0),--(V9:V15="W"))+SUMPRODUCT(--(U9:U15&gt;0), --(U9:U15&lt;&gt;""),--(V9:V15=""))+SUMPRODUCT(--(U9:U15=""),--(V9:V15="Z"))</f>
        <v>0</v>
      </c>
      <c r="V22" s="237"/>
      <c r="W22" s="238"/>
    </row>
    <row r="23" spans="4:23" s="112" customFormat="1" ht="15" hidden="1" customHeight="1">
      <c r="D23" s="273"/>
      <c r="E23" s="273"/>
      <c r="F23" s="273"/>
      <c r="G23" s="273"/>
      <c r="H23" s="273"/>
      <c r="I23" s="273"/>
      <c r="J23" s="273"/>
      <c r="K23" s="273"/>
      <c r="L23" s="273"/>
      <c r="M23" s="273"/>
      <c r="N23" s="273"/>
      <c r="O23" s="273"/>
      <c r="P23" s="273"/>
      <c r="Q23" s="273"/>
      <c r="R23" s="273"/>
      <c r="S23" s="273"/>
      <c r="T23" s="273"/>
      <c r="U23" s="274"/>
      <c r="V23" s="275"/>
      <c r="W23" s="275"/>
    </row>
    <row r="24" spans="4:23" s="112" customFormat="1" ht="15" hidden="1" customHeight="1">
      <c r="D24" s="273"/>
      <c r="E24" s="273"/>
      <c r="F24" s="273"/>
      <c r="G24" s="273"/>
      <c r="H24" s="273"/>
      <c r="I24" s="273"/>
      <c r="J24" s="273"/>
      <c r="K24" s="273"/>
      <c r="L24" s="273"/>
      <c r="M24" s="273"/>
      <c r="N24" s="273"/>
      <c r="O24" s="273"/>
      <c r="P24" s="273"/>
      <c r="Q24" s="273"/>
      <c r="R24" s="273"/>
      <c r="S24" s="273"/>
      <c r="T24" s="273"/>
      <c r="U24" s="274"/>
      <c r="V24" s="275"/>
      <c r="W24" s="275"/>
    </row>
    <row r="25" spans="4:23" s="112" customFormat="1" ht="15" hidden="1" customHeight="1">
      <c r="D25" s="273"/>
      <c r="E25" s="273"/>
      <c r="F25" s="273"/>
      <c r="G25" s="273"/>
      <c r="H25" s="273"/>
      <c r="I25" s="273"/>
      <c r="J25" s="273"/>
      <c r="K25" s="273"/>
      <c r="L25" s="273"/>
      <c r="M25" s="273"/>
      <c r="N25" s="273"/>
      <c r="O25" s="273"/>
      <c r="P25" s="273"/>
      <c r="Q25" s="273"/>
      <c r="R25" s="273"/>
      <c r="S25" s="273"/>
      <c r="T25" s="273"/>
      <c r="U25" s="278"/>
      <c r="V25" s="279"/>
      <c r="W25" s="279"/>
    </row>
    <row r="26" spans="4:23" s="112" customFormat="1" ht="15" hidden="1" customHeight="1">
      <c r="D26" s="273"/>
      <c r="E26" s="273"/>
      <c r="F26" s="273"/>
      <c r="G26" s="273"/>
      <c r="H26" s="273"/>
      <c r="I26" s="273"/>
      <c r="J26" s="273"/>
      <c r="K26" s="273"/>
      <c r="L26" s="273"/>
      <c r="M26" s="273"/>
      <c r="N26" s="273"/>
      <c r="O26" s="273"/>
      <c r="P26" s="273"/>
      <c r="Q26" s="273"/>
      <c r="R26" s="273"/>
      <c r="S26" s="273"/>
      <c r="T26" s="273"/>
      <c r="U26" s="278"/>
      <c r="V26" s="279"/>
      <c r="W26" s="279"/>
    </row>
    <row r="27" spans="4:23" s="112" customFormat="1" ht="15" hidden="1" customHeight="1">
      <c r="D27" s="273"/>
      <c r="E27" s="273"/>
      <c r="F27" s="273"/>
      <c r="G27" s="273"/>
      <c r="H27" s="273"/>
      <c r="I27" s="273"/>
      <c r="J27" s="274"/>
      <c r="K27" s="274"/>
      <c r="L27" s="278"/>
      <c r="M27" s="278"/>
      <c r="N27" s="276"/>
      <c r="O27" s="278"/>
      <c r="P27" s="276"/>
      <c r="Q27" s="274"/>
      <c r="R27" s="276"/>
      <c r="S27" s="276"/>
      <c r="T27" s="278"/>
      <c r="U27" s="278"/>
      <c r="V27" s="279"/>
      <c r="W27" s="279"/>
    </row>
  </sheetData>
  <sheetProtection algorithmName="SHA-512" hashValue="c3Ar1kC+YMlVBGVEbEBVQ/aChLgl71D/NWtqTdCaE/866YZnzda5N9AZ8CV4Kofj5EOijKDttajk4Yl6uLWHyg==" saltValue="ZN2sJrE84znmru73rpo6Uw==" spinCount="100000" sheet="1" formatCells="0" formatColumns="0" formatRows="0" insertColumns="0" insertRows="0" insertHyperlinks="0" deleteColumns="0" deleteRows="0" sort="0" autoFilter="0" pivotTables="0"/>
  <mergeCells count="5">
    <mergeCell ref="D1:W1"/>
    <mergeCell ref="D3:E3"/>
    <mergeCell ref="U3:W3"/>
    <mergeCell ref="D9:E11"/>
    <mergeCell ref="D13:E15"/>
  </mergeCells>
  <conditionalFormatting sqref="U23:U24 U21">
    <cfRule type="expression" dxfId="454" priority="30">
      <formula xml:space="preserve"> OR(AND(U21=0,U21&lt;&gt;"",V21&lt;&gt;"Z",V21&lt;&gt;""),AND(U21&gt;0,U21&lt;&gt;"",V21&lt;&gt;"W",V21&lt;&gt;""),AND(U21="", V21="W"))</formula>
    </cfRule>
  </conditionalFormatting>
  <conditionalFormatting sqref="V23:W24 V21:W21">
    <cfRule type="expression" dxfId="453" priority="29">
      <formula xml:space="preserve"> OR(AND(U21=0,U21&lt;&gt;"",V21&lt;&gt;"Z",V21&lt;&gt;""),AND(U21&gt;0,U21&lt;&gt;"",V21&lt;&gt;"W",V21&lt;&gt;""),AND(U21="", V21="W"))</formula>
    </cfRule>
  </conditionalFormatting>
  <conditionalFormatting sqref="O9:O11">
    <cfRule type="expression" dxfId="452" priority="28">
      <formula xml:space="preserve"> OR(AND(O9=0,O9&lt;&gt;"",#REF!&lt;&gt;"Z",#REF!&lt;&gt;""),AND(O9&gt;0,O9&lt;&gt;"",#REF!&lt;&gt;"W",#REF!&lt;&gt;""),AND(O9="", #REF!="W"))</formula>
    </cfRule>
  </conditionalFormatting>
  <conditionalFormatting sqref="U25:U26">
    <cfRule type="expression" dxfId="451" priority="19">
      <formula xml:space="preserve"> OR(AND(U25=0,U25&lt;&gt;"",V25&lt;&gt;"Z",V25&lt;&gt;""),AND(U25&gt;0,U25&lt;&gt;"",V25&lt;&gt;"W",V25&lt;&gt;""),AND(U25="", V25="W"))</formula>
    </cfRule>
  </conditionalFormatting>
  <conditionalFormatting sqref="V25:W26">
    <cfRule type="expression" dxfId="450" priority="18">
      <formula xml:space="preserve"> OR(AND(U25=0,U25&lt;&gt;"",V25&lt;&gt;"Z",V25&lt;&gt;""),AND(U25&gt;0,U25&lt;&gt;"",V25&lt;&gt;"W",V25&lt;&gt;""),AND(U25="", V25="W"))</formula>
    </cfRule>
  </conditionalFormatting>
  <conditionalFormatting sqref="U23">
    <cfRule type="expression" dxfId="449" priority="20">
      <formula>OR(AND(#REF!="X",#REF!="X"),AND(#REF!="M",#REF!="M"))</formula>
    </cfRule>
    <cfRule type="expression" dxfId="448" priority="21">
      <formula>IF(OR(AND(#REF!="",#REF!=""),AND(#REF!="",#REF!=""),AND(#REF!="X",#REF!="X"),OR(#REF!="M",#REF!="M")),"",SUM(#REF!,#REF!)) &lt;&gt; U23</formula>
    </cfRule>
  </conditionalFormatting>
  <conditionalFormatting sqref="V23:W23">
    <cfRule type="expression" dxfId="447" priority="22">
      <formula>OR(AND(#REF!="X",#REF!="X"),AND(#REF!="M",#REF!="M"))</formula>
    </cfRule>
    <cfRule type="expression" dxfId="446" priority="23">
      <formula>IF(AND(OR(AND(#REF!="M",#REF!="M"),AND(#REF!="X",#REF!="X")),SUM(#REF!,#REF!)=0,ISNUMBER(U23)),"",IF(OR(#REF!="M",#REF!="M"),"M",IF(AND(#REF!=#REF!,OR(#REF!="X",#REF!="W",#REF!="Z")),UPPER(#REF!),""))) &lt;&gt; V23</formula>
    </cfRule>
  </conditionalFormatting>
  <conditionalFormatting sqref="U24">
    <cfRule type="expression" dxfId="445" priority="24">
      <formula>OR(AND(#REF!="X",V16="X"),AND(#REF!="M",V16="M"))</formula>
    </cfRule>
    <cfRule type="expression" dxfId="444" priority="25">
      <formula>IF(OR(AND(#REF!="",#REF!=""),AND(U16="",V16=""),AND(#REF!="X",V16="X"),OR(#REF!="M",V16="M")),"",SUM(#REF!,U16)) &lt;&gt; U24</formula>
    </cfRule>
  </conditionalFormatting>
  <conditionalFormatting sqref="V24:W24">
    <cfRule type="expression" dxfId="443" priority="26">
      <formula>OR(AND(#REF!="X",#REF!="X"),AND(#REF!="M",#REF!="M"))</formula>
    </cfRule>
    <cfRule type="expression" dxfId="442" priority="27">
      <formula>IF(AND(OR(AND(#REF!="M",#REF!="M"),AND(#REF!="X",#REF!="X")),SUM(#REF!,#REF!)=0,ISNUMBER(U24)),"",IF(OR(#REF!="M",#REF!="M"),"M",IF(AND(#REF!=#REF!,OR(#REF!="X",#REF!="W",#REF!="Z")),UPPER(#REF!),""))) &lt;&gt; V24</formula>
    </cfRule>
  </conditionalFormatting>
  <conditionalFormatting sqref="V8:W8">
    <cfRule type="expression" dxfId="441" priority="17">
      <formula xml:space="preserve"> OR(AND(U8=0,U8&lt;&gt;"",V8&lt;&gt;"Z",V8&lt;&gt;""),AND(U8&gt;0,U8&lt;&gt;"",V8&lt;&gt;"W",V8&lt;&gt;""),AND(U8="", V8="W"))</formula>
    </cfRule>
  </conditionalFormatting>
  <conditionalFormatting sqref="L9:L11">
    <cfRule type="expression" dxfId="440" priority="16">
      <formula xml:space="preserve"> OR(AND(L9=0,L9&lt;&gt;"",#REF!&lt;&gt;"Z",#REF!&lt;&gt;""),AND(L9&gt;0,L9&lt;&gt;"",#REF!&lt;&gt;"W",#REF!&lt;&gt;""),AND(L9="", #REF!="W"))</formula>
    </cfRule>
  </conditionalFormatting>
  <conditionalFormatting sqref="U13:U15 U9:U11">
    <cfRule type="expression" dxfId="439" priority="15">
      <formula xml:space="preserve"> OR(AND(U9=0,U9&lt;&gt;"",V9&lt;&gt;"Z",V9&lt;&gt;""),AND(U9&gt;0,U9&lt;&gt;"",V9&lt;&gt;"W",V9&lt;&gt;""),AND(U9="", V9="W"))</formula>
    </cfRule>
  </conditionalFormatting>
  <conditionalFormatting sqref="V13:V15 V9:V11">
    <cfRule type="expression" dxfId="438" priority="14">
      <formula xml:space="preserve"> OR(AND(U9=0,U9&lt;&gt;"",V9&lt;&gt;"Z",V9&lt;&gt;""),AND(U9&gt;0,U9&lt;&gt;"",V9&lt;&gt;"W",V9&lt;&gt;""),AND(U9="", V9="W"))</formula>
    </cfRule>
  </conditionalFormatting>
  <conditionalFormatting sqref="W13:W15 W9:W11">
    <cfRule type="expression" dxfId="437" priority="13">
      <formula xml:space="preserve"> AND(OR(V9="X",V9="W"),W9="")</formula>
    </cfRule>
  </conditionalFormatting>
  <conditionalFormatting sqref="V22">
    <cfRule type="expression" dxfId="436" priority="10">
      <formula xml:space="preserve"> OR(AND(U22=0,U22&lt;&gt;"",V22&lt;&gt;"Z",V22&lt;&gt;""),AND(U22&gt;0,U22&lt;&gt;"",V22&lt;&gt;"W",V22&lt;&gt;""),AND(U22="", V22="W"))</formula>
    </cfRule>
  </conditionalFormatting>
  <conditionalFormatting sqref="W22">
    <cfRule type="expression" dxfId="435" priority="9">
      <formula xml:space="preserve"> AND(OR(V22="X",V22="W"),W22="")</formula>
    </cfRule>
  </conditionalFormatting>
  <conditionalFormatting sqref="V22">
    <cfRule type="expression" dxfId="434" priority="11">
      <formula>OR(AND(#REF!="X",#REF!="X"),AND(#REF!="M",#REF!="M"))</formula>
    </cfRule>
    <cfRule type="expression" dxfId="433" priority="12">
      <formula>IF(AND(OR(AND(#REF!="M",#REF!="M"),AND(#REF!="X",#REF!="X")),SUM(#REF!,#REF!)=0,ISNUMBER(U22)),"",IF(OR(#REF!="M",#REF!="M"),"M",IF(AND(#REF!=#REF!,OR(#REF!="X",#REF!="W",#REF!="Z")),UPPER(#REF!),""))) &lt;&gt; V22</formula>
    </cfRule>
  </conditionalFormatting>
  <conditionalFormatting sqref="O13:O15">
    <cfRule type="expression" dxfId="432" priority="8">
      <formula xml:space="preserve"> OR(AND(O13=0,O13&lt;&gt;"",#REF!&lt;&gt;"Z",#REF!&lt;&gt;""),AND(O13&gt;0,O13&lt;&gt;"",#REF!&lt;&gt;"W",#REF!&lt;&gt;""),AND(O13="", #REF!="W"))</formula>
    </cfRule>
  </conditionalFormatting>
  <conditionalFormatting sqref="L13:L15">
    <cfRule type="expression" dxfId="431" priority="7">
      <formula xml:space="preserve"> OR(AND(L13=0,L13&lt;&gt;"",#REF!&lt;&gt;"Z",#REF!&lt;&gt;""),AND(L13&gt;0,L13&lt;&gt;"",#REF!&lt;&gt;"W",#REF!&lt;&gt;""),AND(L13="", #REF!="W"))</formula>
    </cfRule>
  </conditionalFormatting>
  <conditionalFormatting sqref="M9:M11 M13:M15">
    <cfRule type="expression" dxfId="430" priority="4">
      <formula xml:space="preserve"> OR(AND(M9=0,M9&lt;&gt;"",#REF!&lt;&gt;"Z",#REF!&lt;&gt;""),AND(M9&gt;0,M9&lt;&gt;"",#REF!&lt;&gt;"W",#REF!&lt;&gt;""),AND(M9="", #REF!="W"))</formula>
    </cfRule>
  </conditionalFormatting>
  <conditionalFormatting sqref="P9:P11">
    <cfRule type="expression" dxfId="429" priority="2">
      <formula xml:space="preserve"> OR(AND(P9=0,P9&lt;&gt;"",#REF!&lt;&gt;"Z",#REF!&lt;&gt;""),AND(P9&gt;0,P9&lt;&gt;"",#REF!&lt;&gt;"W",#REF!&lt;&gt;""),AND(P9="", #REF!="W"))</formula>
    </cfRule>
  </conditionalFormatting>
  <conditionalFormatting sqref="P13:P15">
    <cfRule type="expression" dxfId="428" priority="1">
      <formula xml:space="preserve"> OR(AND(P13=0,P13&lt;&gt;"",#REF!&lt;&gt;"Z",#REF!&lt;&gt;""),AND(P13&gt;0,P13&lt;&gt;"",#REF!&lt;&gt;"W",#REF!&lt;&gt;""),AND(P13="", #REF!="W"))</formula>
    </cfRule>
  </conditionalFormatting>
  <dataValidations count="7">
    <dataValidation allowBlank="1" showInputMessage="1" showErrorMessage="1" sqref="U16:W1048576 X1:XFD1048576 O4:O1048576 U12:W12 A1:L1048576 U4:W8 M1:M2 N1:N1048576 M16:M1048576 O1:O2 U1:W2 M4:M8 M12 Q1:T1048576 P1:P8 P12 P16:P1048576"/>
    <dataValidation type="decimal" operator="greaterThanOrEqual" allowBlank="1" showInputMessage="1" showErrorMessage="1" errorTitle="Entrée non valide" error="Veuillez entrer une valeur numérique" sqref="U9:U11 U13:U15 P9:P11 P13:P15">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V9:V11 V13:V15">
      <formula1>"Z,M,X,W"</formula1>
    </dataValidation>
    <dataValidation type="textLength" allowBlank="1" showInputMessage="1" showErrorMessage="1" errorTitle="Entrée non valide" error="La longueur du texte devrait être comprise entre 2 et 500 caractères" sqref="W9:W11 W13:W15 M9:M11 M13:M15">
      <formula1>2</formula1>
      <formula2>500</formula2>
    </dataValidation>
    <dataValidation allowBlank="1" showInputMessage="1" showErrorMessage="1" promptTitle="Société de distribution" prompt="Entreprise dont la vocation première est de vendre, de louer, de prêter ou d’échanger des films de long métrage aux cinémas. Voir VAL_Instructions pour plus d'informations._x000a_" sqref="M3"/>
    <dataValidation allowBlank="1" showInputMessage="1" showErrorMessage="1" promptTitle="Propriété (Participation)" prompt="Nationale: Plus de 50% de propriété nationale (siège dans le pays)._x000a_Etrangère: Plus de 50% de propriété étrangère (siège en dehors du pays)._x000a_Joint venture: Propriété / contrôle également partagés (50%/50%) entre les entreprises nationales et étrangères._x000a_" sqref="O3"/>
    <dataValidation allowBlank="1" showInputMessage="1" showErrorMessage="1" promptTitle="Part de marché (en %)" prompt="Part de marché contrôlée par une entreprise en particulier. Voir VAL_Instructions pour plus d'informations._x000a_" sqref="U3:W3"/>
  </dataValidations>
  <pageMargins left="0.19685039370078741" right="0.19685039370078741" top="0.19685039370078741" bottom="0.19685039370078741" header="0.19685039370078741" footer="0.19685039370078741"/>
  <pageSetup scale="76" fitToHeight="0" orientation="portrait" cellComments="asDisplayed" r:id="rId1"/>
  <headerFooter>
    <oddFooter>&amp;C&amp;P&amp;R&amp;F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2449" r:id="rId4" name="Drop Down 1">
              <controlPr locked="0" defaultSize="0" autoLine="0" autoPict="0">
                <anchor moveWithCells="1">
                  <from>
                    <xdr:col>13</xdr:col>
                    <xdr:colOff>0</xdr:colOff>
                    <xdr:row>4</xdr:row>
                    <xdr:rowOff>0</xdr:rowOff>
                  </from>
                  <to>
                    <xdr:col>15</xdr:col>
                    <xdr:colOff>0</xdr:colOff>
                    <xdr:row>9</xdr:row>
                    <xdr:rowOff>0</xdr:rowOff>
                  </to>
                </anchor>
              </controlPr>
            </control>
          </mc:Choice>
        </mc:AlternateContent>
        <mc:AlternateContent xmlns:mc="http://schemas.openxmlformats.org/markup-compatibility/2006">
          <mc:Choice Requires="x14">
            <control shapeId="232450" r:id="rId5" name="Drop Down 2">
              <controlPr locked="0" defaultSize="0" autoLine="0" autoPict="0">
                <anchor moveWithCells="1">
                  <from>
                    <xdr:col>13</xdr:col>
                    <xdr:colOff>0</xdr:colOff>
                    <xdr:row>9</xdr:row>
                    <xdr:rowOff>0</xdr:rowOff>
                  </from>
                  <to>
                    <xdr:col>15</xdr:col>
                    <xdr:colOff>0</xdr:colOff>
                    <xdr:row>10</xdr:row>
                    <xdr:rowOff>0</xdr:rowOff>
                  </to>
                </anchor>
              </controlPr>
            </control>
          </mc:Choice>
        </mc:AlternateContent>
        <mc:AlternateContent xmlns:mc="http://schemas.openxmlformats.org/markup-compatibility/2006">
          <mc:Choice Requires="x14">
            <control shapeId="232451" r:id="rId6" name="Drop Down 3">
              <controlPr locked="0" defaultSize="0" autoLine="0" autoPict="0">
                <anchor moveWithCells="1">
                  <from>
                    <xdr:col>13</xdr:col>
                    <xdr:colOff>0</xdr:colOff>
                    <xdr:row>10</xdr:row>
                    <xdr:rowOff>0</xdr:rowOff>
                  </from>
                  <to>
                    <xdr:col>15</xdr:col>
                    <xdr:colOff>0</xdr:colOff>
                    <xdr:row>11</xdr:row>
                    <xdr:rowOff>0</xdr:rowOff>
                  </to>
                </anchor>
              </controlPr>
            </control>
          </mc:Choice>
        </mc:AlternateContent>
        <mc:AlternateContent xmlns:mc="http://schemas.openxmlformats.org/markup-compatibility/2006">
          <mc:Choice Requires="x14">
            <control shapeId="232452" r:id="rId7" name="Drop Down 4">
              <controlPr locked="0" defaultSize="0" autoLine="0" autoPict="0">
                <anchor moveWithCells="1">
                  <from>
                    <xdr:col>13</xdr:col>
                    <xdr:colOff>0</xdr:colOff>
                    <xdr:row>12</xdr:row>
                    <xdr:rowOff>0</xdr:rowOff>
                  </from>
                  <to>
                    <xdr:col>15</xdr:col>
                    <xdr:colOff>0</xdr:colOff>
                    <xdr:row>12</xdr:row>
                    <xdr:rowOff>266700</xdr:rowOff>
                  </to>
                </anchor>
              </controlPr>
            </control>
          </mc:Choice>
        </mc:AlternateContent>
        <mc:AlternateContent xmlns:mc="http://schemas.openxmlformats.org/markup-compatibility/2006">
          <mc:Choice Requires="x14">
            <control shapeId="232453" r:id="rId8" name="Drop Down 5">
              <controlPr locked="0" defaultSize="0" autoLine="0" autoPict="0">
                <anchor moveWithCells="1">
                  <from>
                    <xdr:col>13</xdr:col>
                    <xdr:colOff>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232454" r:id="rId9" name="Drop Down 6">
              <controlPr locked="0" defaultSize="0" autoLine="0" autoPict="0">
                <anchor moveWithCells="1">
                  <from>
                    <xdr:col>13</xdr:col>
                    <xdr:colOff>0</xdr:colOff>
                    <xdr:row>13</xdr:row>
                    <xdr:rowOff>266700</xdr:rowOff>
                  </from>
                  <to>
                    <xdr:col>15</xdr:col>
                    <xdr:colOff>0</xdr:colOff>
                    <xdr:row>15</xdr:row>
                    <xdr:rowOff>0</xdr:rowOff>
                  </to>
                </anchor>
              </controlPr>
            </control>
          </mc:Choice>
        </mc:AlternateContent>
        <mc:AlternateContent xmlns:mc="http://schemas.openxmlformats.org/markup-compatibility/2006">
          <mc:Choice Requires="x14">
            <control shapeId="232455" r:id="rId10" name="Option Button 7">
              <controlPr locked="0" defaultSize="0" autoFill="0" autoLine="0" autoPict="0">
                <anchor moveWithCells="1">
                  <from>
                    <xdr:col>14</xdr:col>
                    <xdr:colOff>257175</xdr:colOff>
                    <xdr:row>0</xdr:row>
                    <xdr:rowOff>533400</xdr:rowOff>
                  </from>
                  <to>
                    <xdr:col>15</xdr:col>
                    <xdr:colOff>19050</xdr:colOff>
                    <xdr:row>1</xdr:row>
                    <xdr:rowOff>257175</xdr:rowOff>
                  </to>
                </anchor>
              </controlPr>
            </control>
          </mc:Choice>
        </mc:AlternateContent>
        <mc:AlternateContent xmlns:mc="http://schemas.openxmlformats.org/markup-compatibility/2006">
          <mc:Choice Requires="x14">
            <control shapeId="232456" r:id="rId11" name="Option Button 8">
              <controlPr locked="0" defaultSize="0" autoFill="0" autoLine="0" autoPict="0">
                <anchor moveWithCells="1">
                  <from>
                    <xdr:col>15</xdr:col>
                    <xdr:colOff>9525</xdr:colOff>
                    <xdr:row>0</xdr:row>
                    <xdr:rowOff>533400</xdr:rowOff>
                  </from>
                  <to>
                    <xdr:col>20</xdr:col>
                    <xdr:colOff>171450</xdr:colOff>
                    <xdr:row>1</xdr:row>
                    <xdr:rowOff>257175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L63"/>
  <sheetViews>
    <sheetView showGridLines="0" topLeftCell="C1" zoomScaleNormal="100" workbookViewId="0">
      <selection activeCell="C1" sqref="C1"/>
    </sheetView>
  </sheetViews>
  <sheetFormatPr defaultColWidth="9.140625" defaultRowHeight="15.75"/>
  <cols>
    <col min="1" max="1" width="17" style="282" hidden="1" customWidth="1"/>
    <col min="2" max="2" width="11.28515625" style="282" hidden="1" customWidth="1"/>
    <col min="3" max="3" width="5.7109375" style="314" customWidth="1"/>
    <col min="4" max="4" width="13" style="282" customWidth="1"/>
    <col min="5" max="5" width="34.28515625" style="282" customWidth="1"/>
    <col min="6" max="6" width="35.42578125" style="282" customWidth="1"/>
    <col min="7" max="7" width="24.140625" style="282" hidden="1" customWidth="1"/>
    <col min="8" max="13" width="5.7109375" style="282" hidden="1" customWidth="1"/>
    <col min="14" max="14" width="7.85546875" style="282" hidden="1" customWidth="1"/>
    <col min="15" max="15" width="5.42578125" style="282" hidden="1" customWidth="1"/>
    <col min="16" max="19" width="5.7109375" style="282" hidden="1" customWidth="1"/>
    <col min="20" max="20" width="11.140625" style="282" hidden="1" customWidth="1"/>
    <col min="21" max="21" width="12.7109375" style="283" customWidth="1"/>
    <col min="22" max="22" width="2.7109375" style="283" customWidth="1"/>
    <col min="23" max="23" width="5.7109375" style="283" customWidth="1"/>
    <col min="24" max="24" width="12.7109375" style="283" customWidth="1"/>
    <col min="25" max="25" width="2.7109375" style="283" customWidth="1"/>
    <col min="26" max="27" width="5.7109375" style="283" customWidth="1"/>
    <col min="28" max="28" width="12.7109375" style="282" hidden="1" customWidth="1"/>
    <col min="29" max="29" width="2.7109375" style="283" hidden="1" customWidth="1"/>
    <col min="30" max="30" width="5.7109375" style="283" hidden="1" customWidth="1"/>
    <col min="31" max="31" width="5.7109375" style="282" hidden="1" customWidth="1"/>
    <col min="32" max="32" width="9.42578125" style="282" hidden="1" customWidth="1"/>
    <col min="33" max="38" width="9.140625" style="282" hidden="1" customWidth="1"/>
    <col min="39" max="52" width="0" style="282" hidden="1" customWidth="1"/>
    <col min="53" max="16384" width="9.140625" style="282"/>
  </cols>
  <sheetData>
    <row r="1" spans="1:36" s="207" customFormat="1" ht="45" customHeight="1">
      <c r="A1" s="208" t="s">
        <v>332</v>
      </c>
      <c r="B1" s="111" t="str">
        <f>VLOOKUP(VAL_Metadata!$B$2,VAL_Drop_Down_Lists!$A$3:$B$214,2,FALSE)</f>
        <v>_X</v>
      </c>
      <c r="C1" s="54"/>
      <c r="D1" s="461" t="s">
        <v>813</v>
      </c>
      <c r="E1" s="461"/>
      <c r="F1" s="461"/>
      <c r="G1" s="461"/>
      <c r="H1" s="461"/>
      <c r="I1" s="461"/>
      <c r="J1" s="461"/>
      <c r="K1" s="461"/>
      <c r="L1" s="461"/>
      <c r="M1" s="461"/>
      <c r="N1" s="461"/>
      <c r="O1" s="461"/>
      <c r="P1" s="461"/>
      <c r="Q1" s="461"/>
      <c r="R1" s="461"/>
      <c r="S1" s="461"/>
      <c r="T1" s="461"/>
      <c r="U1" s="461"/>
      <c r="V1" s="461"/>
      <c r="W1" s="461"/>
      <c r="X1" s="461"/>
      <c r="Y1" s="461"/>
      <c r="Z1" s="461"/>
      <c r="AA1" s="204"/>
      <c r="AB1" s="295"/>
      <c r="AC1" s="295"/>
      <c r="AD1" s="295"/>
      <c r="AE1" s="295"/>
      <c r="AF1" s="295"/>
      <c r="AG1" s="295"/>
      <c r="AH1" s="295"/>
      <c r="AI1" s="295"/>
      <c r="AJ1" s="295"/>
    </row>
    <row r="2" spans="1:36" s="207" customFormat="1" ht="5.0999999999999996" customHeight="1">
      <c r="A2" s="208" t="s">
        <v>366</v>
      </c>
      <c r="B2" s="209" t="s">
        <v>347</v>
      </c>
      <c r="C2" s="203"/>
      <c r="D2" s="370"/>
      <c r="E2" s="370"/>
      <c r="F2" s="370"/>
      <c r="G2" s="370"/>
      <c r="H2" s="370"/>
      <c r="I2" s="370"/>
      <c r="J2" s="370"/>
      <c r="K2" s="370"/>
      <c r="L2" s="370"/>
      <c r="M2" s="370"/>
      <c r="N2" s="370"/>
      <c r="O2" s="370"/>
      <c r="P2" s="370"/>
      <c r="Q2" s="370"/>
      <c r="R2" s="370"/>
      <c r="S2" s="370"/>
      <c r="T2" s="370"/>
      <c r="U2" s="370"/>
      <c r="V2" s="370"/>
      <c r="W2" s="370"/>
      <c r="X2" s="370"/>
      <c r="Y2" s="370"/>
      <c r="Z2" s="370"/>
      <c r="AA2" s="204"/>
      <c r="AB2" s="295"/>
      <c r="AC2" s="295"/>
      <c r="AD2" s="295"/>
      <c r="AE2" s="295"/>
      <c r="AF2" s="295"/>
      <c r="AG2" s="295"/>
      <c r="AH2" s="295"/>
      <c r="AI2" s="295"/>
      <c r="AJ2" s="295"/>
    </row>
    <row r="3" spans="1:36" s="207" customFormat="1" ht="5.0999999999999996" customHeight="1">
      <c r="A3" s="208" t="s">
        <v>408</v>
      </c>
      <c r="B3" s="209">
        <v>0</v>
      </c>
      <c r="C3" s="203"/>
      <c r="D3" s="204"/>
      <c r="E3" s="204"/>
      <c r="F3" s="204"/>
      <c r="G3" s="204"/>
      <c r="H3" s="204"/>
      <c r="I3" s="204"/>
      <c r="J3" s="204"/>
      <c r="K3" s="204"/>
      <c r="L3" s="204"/>
      <c r="M3" s="204"/>
      <c r="N3" s="204"/>
      <c r="O3" s="204"/>
      <c r="P3" s="204"/>
      <c r="Q3" s="204"/>
      <c r="R3" s="204"/>
      <c r="S3" s="204"/>
      <c r="T3" s="204"/>
      <c r="U3" s="204"/>
      <c r="V3" s="204"/>
      <c r="W3" s="204"/>
      <c r="X3" s="204"/>
      <c r="Y3" s="204"/>
      <c r="Z3" s="204"/>
      <c r="AA3" s="204"/>
      <c r="AB3" s="295"/>
      <c r="AC3" s="295"/>
      <c r="AD3" s="295"/>
      <c r="AE3" s="295"/>
      <c r="AF3" s="295"/>
      <c r="AG3" s="295"/>
      <c r="AH3" s="295"/>
      <c r="AI3" s="295"/>
      <c r="AJ3" s="295"/>
    </row>
    <row r="4" spans="1:36" s="211" customFormat="1" ht="20.25" customHeight="1">
      <c r="A4" s="208" t="s">
        <v>423</v>
      </c>
      <c r="B4" s="209" t="s">
        <v>424</v>
      </c>
      <c r="C4" s="203"/>
      <c r="D4" s="303"/>
      <c r="E4" s="485"/>
      <c r="F4" s="485"/>
      <c r="G4" s="372"/>
      <c r="H4" s="372"/>
      <c r="I4" s="372"/>
      <c r="J4" s="372"/>
      <c r="K4" s="372"/>
      <c r="L4" s="372"/>
      <c r="M4" s="372"/>
      <c r="N4" s="372"/>
      <c r="O4" s="372"/>
      <c r="P4" s="372"/>
      <c r="Q4" s="372"/>
      <c r="R4" s="372"/>
      <c r="S4" s="372"/>
      <c r="T4" s="372"/>
      <c r="U4" s="438" t="s">
        <v>814</v>
      </c>
      <c r="V4" s="439"/>
      <c r="W4" s="439"/>
      <c r="X4" s="439"/>
      <c r="Y4" s="439"/>
      <c r="Z4" s="440"/>
      <c r="AA4" s="203"/>
    </row>
    <row r="5" spans="1:36" s="228" customFormat="1" ht="21" customHeight="1">
      <c r="A5" s="208" t="s">
        <v>448</v>
      </c>
      <c r="B5" s="209" t="s">
        <v>347</v>
      </c>
      <c r="C5" s="222"/>
      <c r="D5" s="297"/>
      <c r="E5" s="485"/>
      <c r="F5" s="485"/>
      <c r="G5" s="372"/>
      <c r="H5" s="372"/>
      <c r="I5" s="372"/>
      <c r="J5" s="372"/>
      <c r="K5" s="372"/>
      <c r="L5" s="372"/>
      <c r="M5" s="372"/>
      <c r="N5" s="372"/>
      <c r="O5" s="372"/>
      <c r="P5" s="372"/>
      <c r="Q5" s="372"/>
      <c r="R5" s="372"/>
      <c r="S5" s="372"/>
      <c r="T5" s="372"/>
      <c r="U5" s="438">
        <v>2016</v>
      </c>
      <c r="V5" s="439"/>
      <c r="W5" s="440"/>
      <c r="X5" s="438">
        <v>2017</v>
      </c>
      <c r="Y5" s="439"/>
      <c r="Z5" s="440"/>
      <c r="AA5" s="203"/>
    </row>
    <row r="6" spans="1:36" s="112" customFormat="1" ht="7.5" customHeight="1">
      <c r="A6" s="113"/>
      <c r="B6" s="113"/>
      <c r="C6" s="310"/>
      <c r="D6" s="223"/>
      <c r="E6" s="223"/>
      <c r="F6" s="223"/>
      <c r="G6" s="223"/>
      <c r="H6" s="223"/>
      <c r="I6" s="223"/>
      <c r="J6" s="223"/>
      <c r="K6" s="223"/>
      <c r="L6" s="223"/>
      <c r="M6" s="223"/>
      <c r="N6" s="223"/>
      <c r="O6" s="223"/>
      <c r="P6" s="223"/>
      <c r="Q6" s="223"/>
      <c r="R6" s="223"/>
      <c r="S6" s="223"/>
      <c r="T6" s="223"/>
      <c r="U6" s="294"/>
      <c r="V6" s="300"/>
      <c r="W6" s="272"/>
      <c r="X6" s="294"/>
      <c r="Y6" s="300"/>
      <c r="Z6" s="272"/>
      <c r="AA6" s="226"/>
      <c r="AB6" s="274"/>
      <c r="AC6" s="275"/>
      <c r="AD6" s="276"/>
      <c r="AF6" s="323"/>
    </row>
    <row r="7" spans="1:36" s="228" customFormat="1" ht="21" hidden="1" customHeight="1">
      <c r="A7" s="210"/>
      <c r="B7" s="210"/>
      <c r="C7" s="222"/>
      <c r="D7" s="297"/>
      <c r="E7" s="372"/>
      <c r="F7" s="372"/>
      <c r="G7" s="324"/>
      <c r="H7" s="324"/>
      <c r="I7" s="98"/>
      <c r="J7" s="98"/>
      <c r="K7" s="98"/>
      <c r="L7" s="98"/>
      <c r="M7" s="98"/>
      <c r="N7" s="98"/>
      <c r="O7" s="98"/>
      <c r="P7" s="98"/>
      <c r="Q7" s="98"/>
      <c r="R7" s="98"/>
      <c r="S7" s="98"/>
      <c r="T7" s="202" t="s">
        <v>319</v>
      </c>
      <c r="U7" s="443">
        <v>2016</v>
      </c>
      <c r="V7" s="443"/>
      <c r="W7" s="443"/>
      <c r="X7" s="443">
        <v>2017</v>
      </c>
      <c r="Y7" s="443"/>
      <c r="Z7" s="443"/>
      <c r="AA7" s="203"/>
    </row>
    <row r="8" spans="1:36" s="228" customFormat="1" ht="76.5" hidden="1" customHeight="1">
      <c r="A8" s="210"/>
      <c r="B8" s="210"/>
      <c r="C8" s="222"/>
      <c r="D8" s="325"/>
      <c r="E8" s="325"/>
      <c r="F8" s="325"/>
      <c r="G8" s="220" t="s">
        <v>322</v>
      </c>
      <c r="H8" s="220" t="s">
        <v>451</v>
      </c>
      <c r="I8" s="56" t="s">
        <v>356</v>
      </c>
      <c r="J8" s="56" t="s">
        <v>357</v>
      </c>
      <c r="K8" s="56" t="s">
        <v>454</v>
      </c>
      <c r="L8" s="56" t="s">
        <v>450</v>
      </c>
      <c r="M8" s="56" t="s">
        <v>392</v>
      </c>
      <c r="N8" s="56" t="s">
        <v>379</v>
      </c>
      <c r="O8" s="56" t="s">
        <v>440</v>
      </c>
      <c r="P8" s="56" t="s">
        <v>359</v>
      </c>
      <c r="Q8" s="56"/>
      <c r="R8" s="56"/>
      <c r="S8" s="56"/>
      <c r="T8" s="99"/>
      <c r="U8" s="444" t="s">
        <v>407</v>
      </c>
      <c r="V8" s="444"/>
      <c r="W8" s="444"/>
      <c r="X8" s="444" t="s">
        <v>407</v>
      </c>
      <c r="Y8" s="444"/>
      <c r="Z8" s="444"/>
      <c r="AA8" s="203"/>
    </row>
    <row r="9" spans="1:36" s="228" customFormat="1" ht="21" customHeight="1">
      <c r="A9" s="210"/>
      <c r="B9" s="210"/>
      <c r="C9" s="222"/>
      <c r="D9" s="480" t="s">
        <v>1054</v>
      </c>
      <c r="E9" s="445" t="s">
        <v>815</v>
      </c>
      <c r="F9" s="446"/>
      <c r="G9" s="308" t="s">
        <v>383</v>
      </c>
      <c r="H9" s="308" t="s">
        <v>347</v>
      </c>
      <c r="I9" s="58" t="s">
        <v>347</v>
      </c>
      <c r="J9" s="58" t="s">
        <v>347</v>
      </c>
      <c r="K9" s="58" t="s">
        <v>347</v>
      </c>
      <c r="L9" s="58" t="s">
        <v>347</v>
      </c>
      <c r="M9" s="58" t="s">
        <v>347</v>
      </c>
      <c r="N9" s="60" t="s">
        <v>380</v>
      </c>
      <c r="O9" s="60" t="s">
        <v>443</v>
      </c>
      <c r="P9" s="58" t="s">
        <v>378</v>
      </c>
      <c r="Q9" s="58"/>
      <c r="R9" s="58"/>
      <c r="S9" s="58"/>
      <c r="T9" s="59"/>
      <c r="U9" s="36"/>
      <c r="V9" s="50"/>
      <c r="W9" s="51"/>
      <c r="X9" s="36"/>
      <c r="Y9" s="50"/>
      <c r="Z9" s="51"/>
      <c r="AA9" s="203"/>
    </row>
    <row r="10" spans="1:36" s="228" customFormat="1" ht="21" customHeight="1">
      <c r="A10" s="210"/>
      <c r="B10" s="210"/>
      <c r="C10" s="222"/>
      <c r="D10" s="481"/>
      <c r="E10" s="445" t="s">
        <v>816</v>
      </c>
      <c r="F10" s="446"/>
      <c r="G10" s="308" t="s">
        <v>383</v>
      </c>
      <c r="H10" s="308" t="s">
        <v>347</v>
      </c>
      <c r="I10" s="58" t="s">
        <v>347</v>
      </c>
      <c r="J10" s="58" t="s">
        <v>347</v>
      </c>
      <c r="K10" s="58" t="s">
        <v>347</v>
      </c>
      <c r="L10" s="58" t="s">
        <v>347</v>
      </c>
      <c r="M10" s="58" t="s">
        <v>347</v>
      </c>
      <c r="N10" s="60" t="s">
        <v>381</v>
      </c>
      <c r="O10" s="60" t="s">
        <v>443</v>
      </c>
      <c r="P10" s="58" t="s">
        <v>378</v>
      </c>
      <c r="Q10" s="58"/>
      <c r="R10" s="58"/>
      <c r="S10" s="58"/>
      <c r="T10" s="59"/>
      <c r="U10" s="36"/>
      <c r="V10" s="50"/>
      <c r="W10" s="51"/>
      <c r="X10" s="36"/>
      <c r="Y10" s="50"/>
      <c r="Z10" s="51"/>
      <c r="AA10" s="203"/>
    </row>
    <row r="11" spans="1:36" s="228" customFormat="1" ht="21" customHeight="1">
      <c r="A11" s="210"/>
      <c r="B11" s="210"/>
      <c r="C11" s="222"/>
      <c r="D11" s="481"/>
      <c r="E11" s="445" t="s">
        <v>817</v>
      </c>
      <c r="F11" s="446"/>
      <c r="G11" s="308" t="s">
        <v>383</v>
      </c>
      <c r="H11" s="308" t="s">
        <v>347</v>
      </c>
      <c r="I11" s="58" t="s">
        <v>347</v>
      </c>
      <c r="J11" s="58" t="s">
        <v>347</v>
      </c>
      <c r="K11" s="58" t="s">
        <v>347</v>
      </c>
      <c r="L11" s="58" t="s">
        <v>347</v>
      </c>
      <c r="M11" s="58" t="s">
        <v>347</v>
      </c>
      <c r="N11" s="60" t="s">
        <v>382</v>
      </c>
      <c r="O11" s="60" t="s">
        <v>443</v>
      </c>
      <c r="P11" s="58" t="s">
        <v>378</v>
      </c>
      <c r="Q11" s="58"/>
      <c r="R11" s="58"/>
      <c r="S11" s="58"/>
      <c r="T11" s="61"/>
      <c r="U11" s="36"/>
      <c r="V11" s="50"/>
      <c r="W11" s="51"/>
      <c r="X11" s="36"/>
      <c r="Y11" s="50"/>
      <c r="Z11" s="51"/>
      <c r="AA11" s="203"/>
    </row>
    <row r="12" spans="1:36" s="228" customFormat="1" ht="21" customHeight="1">
      <c r="A12" s="210"/>
      <c r="B12" s="210"/>
      <c r="C12" s="326"/>
      <c r="D12" s="481"/>
      <c r="E12" s="368" t="s">
        <v>776</v>
      </c>
      <c r="F12" s="369"/>
      <c r="G12" s="308" t="s">
        <v>383</v>
      </c>
      <c r="H12" s="308" t="s">
        <v>347</v>
      </c>
      <c r="I12" s="58" t="s">
        <v>347</v>
      </c>
      <c r="J12" s="58" t="s">
        <v>347</v>
      </c>
      <c r="K12" s="58" t="s">
        <v>347</v>
      </c>
      <c r="L12" s="58" t="s">
        <v>347</v>
      </c>
      <c r="M12" s="58" t="s">
        <v>347</v>
      </c>
      <c r="N12" s="60" t="s">
        <v>3</v>
      </c>
      <c r="O12" s="60" t="s">
        <v>443</v>
      </c>
      <c r="P12" s="58" t="s">
        <v>378</v>
      </c>
      <c r="Q12" s="58"/>
      <c r="R12" s="58"/>
      <c r="S12" s="58"/>
      <c r="T12" s="59"/>
      <c r="U12" s="36"/>
      <c r="V12" s="50"/>
      <c r="W12" s="51"/>
      <c r="X12" s="36"/>
      <c r="Y12" s="50"/>
      <c r="Z12" s="51"/>
      <c r="AA12" s="304"/>
    </row>
    <row r="13" spans="1:36" s="228" customFormat="1" ht="21" customHeight="1">
      <c r="A13" s="210"/>
      <c r="B13" s="210"/>
      <c r="C13" s="326"/>
      <c r="D13" s="482"/>
      <c r="E13" s="486" t="s">
        <v>777</v>
      </c>
      <c r="F13" s="487"/>
      <c r="G13" s="308" t="s">
        <v>383</v>
      </c>
      <c r="H13" s="308" t="s">
        <v>347</v>
      </c>
      <c r="I13" s="58" t="s">
        <v>347</v>
      </c>
      <c r="J13" s="58" t="s">
        <v>347</v>
      </c>
      <c r="K13" s="58" t="s">
        <v>347</v>
      </c>
      <c r="L13" s="58" t="s">
        <v>347</v>
      </c>
      <c r="M13" s="58" t="s">
        <v>347</v>
      </c>
      <c r="N13" s="60" t="s">
        <v>347</v>
      </c>
      <c r="O13" s="60" t="s">
        <v>443</v>
      </c>
      <c r="P13" s="58" t="s">
        <v>378</v>
      </c>
      <c r="Q13" s="58"/>
      <c r="R13" s="58"/>
      <c r="S13" s="58"/>
      <c r="T13" s="59"/>
      <c r="U13" s="35" t="str">
        <f>IF(OR(SUMPRODUCT(--(U9:U12=""),--(V9:V12=""))&gt;0,COUNTIF(V9:V12,"M")&gt;0,COUNTIF(V9:V12,"X")=4),"",SUM(U9:U12))</f>
        <v/>
      </c>
      <c r="V13" s="1" t="str">
        <f>IF(AND(COUNTIF(V9:V12,"X")=4,SUM(U9:U12)=0,ISNUMBER(U13)),"",IF(COUNTIF(V9:V12,"M")&gt;0,"M",IF(AND(COUNTIF(V9:V12,V9)=4,OR(V9="X",V9="W",V9="Z")),UPPER(V9),"")))</f>
        <v/>
      </c>
      <c r="W13" s="2"/>
      <c r="X13" s="35" t="str">
        <f>IF(OR(SUMPRODUCT(--(X9:X12=""),--(Y9:Y12=""))&gt;0,COUNTIF(Y9:Y12,"M")&gt;0,COUNTIF(Y9:Y12,"X")=4),"",SUM(X9:X12))</f>
        <v/>
      </c>
      <c r="Y13" s="1" t="str">
        <f>IF(AND(COUNTIF(Y9:Y12,"X")=4,SUM(X9:X12)=0,ISNUMBER(X13)),"",IF(COUNTIF(Y9:Y12,"M")&gt;0,"M",IF(AND(COUNTIF(Y9:Y12,Y9)=4,OR(Y9="X",Y9="W",Y9="Z")),UPPER(Y9),"")))</f>
        <v/>
      </c>
      <c r="Z13" s="2"/>
      <c r="AA13" s="304"/>
    </row>
    <row r="14" spans="1:36" s="112" customFormat="1" ht="7.5" customHeight="1">
      <c r="A14" s="113"/>
      <c r="B14" s="113"/>
      <c r="C14" s="310"/>
      <c r="D14" s="223"/>
      <c r="E14" s="223"/>
      <c r="F14" s="223"/>
      <c r="G14" s="223"/>
      <c r="H14" s="223"/>
      <c r="I14" s="57"/>
      <c r="J14" s="57"/>
      <c r="K14" s="57"/>
      <c r="L14" s="57"/>
      <c r="M14" s="57"/>
      <c r="N14" s="57"/>
      <c r="O14" s="57"/>
      <c r="P14" s="57"/>
      <c r="Q14" s="57"/>
      <c r="R14" s="57"/>
      <c r="S14" s="57"/>
      <c r="T14" s="57"/>
      <c r="U14" s="229"/>
      <c r="V14" s="225"/>
      <c r="W14" s="226"/>
      <c r="X14" s="229"/>
      <c r="Y14" s="225"/>
      <c r="Z14" s="226"/>
      <c r="AA14" s="226"/>
      <c r="AB14" s="274"/>
      <c r="AC14" s="275"/>
      <c r="AD14" s="276"/>
      <c r="AF14" s="323"/>
    </row>
    <row r="15" spans="1:36" s="112" customFormat="1" ht="21" customHeight="1">
      <c r="A15" s="113"/>
      <c r="B15" s="113"/>
      <c r="C15" s="310"/>
      <c r="D15" s="441" t="s">
        <v>818</v>
      </c>
      <c r="E15" s="476"/>
      <c r="F15" s="442"/>
      <c r="G15" s="308" t="s">
        <v>386</v>
      </c>
      <c r="H15" s="308" t="s">
        <v>347</v>
      </c>
      <c r="I15" s="58" t="s">
        <v>347</v>
      </c>
      <c r="J15" s="58" t="s">
        <v>347</v>
      </c>
      <c r="K15" s="58" t="s">
        <v>347</v>
      </c>
      <c r="L15" s="58" t="s">
        <v>347</v>
      </c>
      <c r="M15" s="58" t="s">
        <v>347</v>
      </c>
      <c r="N15" s="60" t="s">
        <v>347</v>
      </c>
      <c r="O15" s="60" t="s">
        <v>443</v>
      </c>
      <c r="P15" s="58" t="s">
        <v>378</v>
      </c>
      <c r="Q15" s="58"/>
      <c r="R15" s="58"/>
      <c r="S15" s="58"/>
      <c r="T15" s="59"/>
      <c r="U15" s="36"/>
      <c r="V15" s="50"/>
      <c r="W15" s="51"/>
      <c r="X15" s="36"/>
      <c r="Y15" s="50"/>
      <c r="Z15" s="51"/>
      <c r="AA15" s="203"/>
      <c r="AB15" s="274"/>
      <c r="AC15" s="275"/>
      <c r="AD15" s="276"/>
      <c r="AF15" s="323"/>
    </row>
    <row r="16" spans="1:36" s="112" customFormat="1" ht="21" customHeight="1">
      <c r="A16" s="113"/>
      <c r="B16" s="113"/>
      <c r="C16" s="222"/>
      <c r="D16" s="477" t="s">
        <v>1015</v>
      </c>
      <c r="E16" s="478"/>
      <c r="F16" s="479"/>
      <c r="G16" s="308" t="s">
        <v>386</v>
      </c>
      <c r="H16" s="308" t="s">
        <v>347</v>
      </c>
      <c r="I16" s="58" t="s">
        <v>347</v>
      </c>
      <c r="J16" s="58" t="s">
        <v>347</v>
      </c>
      <c r="K16" s="58" t="s">
        <v>347</v>
      </c>
      <c r="L16" s="58" t="s">
        <v>347</v>
      </c>
      <c r="M16" s="58" t="s">
        <v>347</v>
      </c>
      <c r="N16" s="60" t="s">
        <v>382</v>
      </c>
      <c r="O16" s="60" t="s">
        <v>443</v>
      </c>
      <c r="P16" s="58" t="s">
        <v>378</v>
      </c>
      <c r="Q16" s="58"/>
      <c r="R16" s="58"/>
      <c r="S16" s="58"/>
      <c r="T16" s="62"/>
      <c r="U16" s="36"/>
      <c r="V16" s="50"/>
      <c r="W16" s="51"/>
      <c r="X16" s="36"/>
      <c r="Y16" s="50"/>
      <c r="Z16" s="51"/>
      <c r="AA16" s="203"/>
      <c r="AB16" s="274"/>
      <c r="AC16" s="275"/>
      <c r="AD16" s="276"/>
      <c r="AF16" s="323"/>
    </row>
    <row r="17" spans="1:32" s="112" customFormat="1" ht="21" customHeight="1">
      <c r="A17" s="113"/>
      <c r="B17" s="113"/>
      <c r="C17" s="310"/>
      <c r="D17" s="441" t="s">
        <v>819</v>
      </c>
      <c r="E17" s="476"/>
      <c r="F17" s="442"/>
      <c r="G17" s="308" t="s">
        <v>387</v>
      </c>
      <c r="H17" s="308" t="s">
        <v>347</v>
      </c>
      <c r="I17" s="58" t="s">
        <v>347</v>
      </c>
      <c r="J17" s="58" t="s">
        <v>347</v>
      </c>
      <c r="K17" s="58" t="s">
        <v>347</v>
      </c>
      <c r="L17" s="58" t="s">
        <v>347</v>
      </c>
      <c r="M17" s="58" t="s">
        <v>347</v>
      </c>
      <c r="N17" s="60" t="s">
        <v>347</v>
      </c>
      <c r="O17" s="60" t="s">
        <v>443</v>
      </c>
      <c r="P17" s="58" t="s">
        <v>378</v>
      </c>
      <c r="Q17" s="58"/>
      <c r="R17" s="58"/>
      <c r="S17" s="58"/>
      <c r="T17" s="59"/>
      <c r="U17" s="36"/>
      <c r="V17" s="50"/>
      <c r="W17" s="51"/>
      <c r="X17" s="36"/>
      <c r="Y17" s="50"/>
      <c r="Z17" s="51"/>
      <c r="AA17" s="203"/>
      <c r="AB17" s="274"/>
      <c r="AC17" s="275"/>
      <c r="AD17" s="276"/>
    </row>
    <row r="18" spans="1:32" s="112" customFormat="1" ht="21" customHeight="1">
      <c r="A18" s="113"/>
      <c r="B18" s="113"/>
      <c r="C18" s="310"/>
      <c r="D18" s="477" t="s">
        <v>1015</v>
      </c>
      <c r="E18" s="478"/>
      <c r="F18" s="479"/>
      <c r="G18" s="308" t="s">
        <v>387</v>
      </c>
      <c r="H18" s="308" t="s">
        <v>347</v>
      </c>
      <c r="I18" s="58" t="s">
        <v>347</v>
      </c>
      <c r="J18" s="58" t="s">
        <v>347</v>
      </c>
      <c r="K18" s="58" t="s">
        <v>347</v>
      </c>
      <c r="L18" s="58" t="s">
        <v>347</v>
      </c>
      <c r="M18" s="58" t="s">
        <v>347</v>
      </c>
      <c r="N18" s="60" t="s">
        <v>382</v>
      </c>
      <c r="O18" s="60" t="s">
        <v>443</v>
      </c>
      <c r="P18" s="58" t="s">
        <v>378</v>
      </c>
      <c r="Q18" s="58"/>
      <c r="R18" s="58"/>
      <c r="S18" s="58"/>
      <c r="T18" s="62"/>
      <c r="U18" s="36"/>
      <c r="V18" s="50"/>
      <c r="W18" s="51"/>
      <c r="X18" s="36"/>
      <c r="Y18" s="50"/>
      <c r="Z18" s="51"/>
      <c r="AA18" s="203"/>
      <c r="AB18" s="274"/>
      <c r="AC18" s="275"/>
      <c r="AD18" s="276"/>
    </row>
    <row r="19" spans="1:32" s="112" customFormat="1" ht="7.5" customHeight="1">
      <c r="A19" s="113"/>
      <c r="B19" s="113"/>
      <c r="C19" s="310"/>
      <c r="D19" s="223"/>
      <c r="E19" s="223"/>
      <c r="F19" s="223"/>
      <c r="G19" s="223"/>
      <c r="H19" s="223"/>
      <c r="I19" s="57"/>
      <c r="J19" s="57"/>
      <c r="K19" s="57"/>
      <c r="L19" s="57"/>
      <c r="M19" s="57"/>
      <c r="N19" s="57"/>
      <c r="O19" s="57"/>
      <c r="P19" s="57"/>
      <c r="Q19" s="57"/>
      <c r="R19" s="57"/>
      <c r="S19" s="57"/>
      <c r="T19" s="57"/>
      <c r="U19" s="229"/>
      <c r="V19" s="225"/>
      <c r="W19" s="226"/>
      <c r="X19" s="229"/>
      <c r="Y19" s="225"/>
      <c r="Z19" s="226"/>
      <c r="AA19" s="226"/>
      <c r="AB19" s="274"/>
      <c r="AC19" s="275"/>
      <c r="AD19" s="276"/>
    </row>
    <row r="20" spans="1:32" s="228" customFormat="1" ht="21" customHeight="1">
      <c r="A20" s="210"/>
      <c r="B20" s="210"/>
      <c r="C20" s="222"/>
      <c r="D20" s="441" t="s">
        <v>820</v>
      </c>
      <c r="E20" s="476"/>
      <c r="F20" s="442"/>
      <c r="G20" s="308" t="s">
        <v>384</v>
      </c>
      <c r="H20" s="308" t="s">
        <v>347</v>
      </c>
      <c r="I20" s="58" t="s">
        <v>347</v>
      </c>
      <c r="J20" s="58" t="s">
        <v>347</v>
      </c>
      <c r="K20" s="58" t="s">
        <v>347</v>
      </c>
      <c r="L20" s="58" t="s">
        <v>347</v>
      </c>
      <c r="M20" s="58" t="s">
        <v>347</v>
      </c>
      <c r="N20" s="60" t="s">
        <v>347</v>
      </c>
      <c r="O20" s="60" t="s">
        <v>443</v>
      </c>
      <c r="P20" s="58" t="s">
        <v>378</v>
      </c>
      <c r="Q20" s="58"/>
      <c r="R20" s="58"/>
      <c r="S20" s="58"/>
      <c r="T20" s="61"/>
      <c r="U20" s="36"/>
      <c r="V20" s="50"/>
      <c r="W20" s="51"/>
      <c r="X20" s="36"/>
      <c r="Y20" s="50"/>
      <c r="Z20" s="51"/>
      <c r="AA20" s="203"/>
    </row>
    <row r="21" spans="1:32" s="228" customFormat="1" ht="21" customHeight="1">
      <c r="A21" s="210"/>
      <c r="B21" s="210"/>
      <c r="C21" s="222"/>
      <c r="D21" s="441" t="s">
        <v>821</v>
      </c>
      <c r="E21" s="476"/>
      <c r="F21" s="442"/>
      <c r="G21" s="308" t="s">
        <v>385</v>
      </c>
      <c r="H21" s="308" t="s">
        <v>347</v>
      </c>
      <c r="I21" s="58" t="s">
        <v>347</v>
      </c>
      <c r="J21" s="58" t="s">
        <v>347</v>
      </c>
      <c r="K21" s="58" t="s">
        <v>347</v>
      </c>
      <c r="L21" s="58" t="s">
        <v>347</v>
      </c>
      <c r="M21" s="58" t="s">
        <v>347</v>
      </c>
      <c r="N21" s="60" t="s">
        <v>347</v>
      </c>
      <c r="O21" s="60" t="s">
        <v>443</v>
      </c>
      <c r="P21" s="58" t="s">
        <v>378</v>
      </c>
      <c r="Q21" s="58"/>
      <c r="R21" s="58"/>
      <c r="S21" s="58"/>
      <c r="T21" s="61"/>
      <c r="U21" s="36"/>
      <c r="V21" s="50"/>
      <c r="W21" s="51"/>
      <c r="X21" s="36"/>
      <c r="Y21" s="50"/>
      <c r="Z21" s="51"/>
      <c r="AA21" s="203"/>
    </row>
    <row r="22" spans="1:32" s="228" customFormat="1" ht="21" customHeight="1">
      <c r="A22" s="210"/>
      <c r="B22" s="210"/>
      <c r="C22" s="222"/>
      <c r="D22" s="477" t="s">
        <v>1015</v>
      </c>
      <c r="E22" s="478"/>
      <c r="F22" s="479"/>
      <c r="G22" s="308" t="s">
        <v>385</v>
      </c>
      <c r="H22" s="308" t="s">
        <v>347</v>
      </c>
      <c r="I22" s="58" t="s">
        <v>347</v>
      </c>
      <c r="J22" s="58" t="s">
        <v>347</v>
      </c>
      <c r="K22" s="58" t="s">
        <v>347</v>
      </c>
      <c r="L22" s="58" t="s">
        <v>347</v>
      </c>
      <c r="M22" s="58" t="s">
        <v>347</v>
      </c>
      <c r="N22" s="60" t="s">
        <v>382</v>
      </c>
      <c r="O22" s="60" t="s">
        <v>443</v>
      </c>
      <c r="P22" s="58" t="s">
        <v>378</v>
      </c>
      <c r="Q22" s="58"/>
      <c r="R22" s="58"/>
      <c r="S22" s="58"/>
      <c r="T22" s="62"/>
      <c r="U22" s="36"/>
      <c r="V22" s="50"/>
      <c r="W22" s="51"/>
      <c r="X22" s="36"/>
      <c r="Y22" s="50"/>
      <c r="Z22" s="51"/>
      <c r="AA22" s="203"/>
      <c r="AB22" s="274"/>
    </row>
    <row r="23" spans="1:32" s="112" customFormat="1" ht="7.5" customHeight="1">
      <c r="A23" s="113"/>
      <c r="B23" s="113"/>
      <c r="C23" s="310"/>
      <c r="D23" s="223"/>
      <c r="E23" s="223"/>
      <c r="F23" s="223"/>
      <c r="G23" s="223"/>
      <c r="H23" s="223"/>
      <c r="I23" s="57"/>
      <c r="J23" s="57"/>
      <c r="K23" s="57"/>
      <c r="L23" s="57"/>
      <c r="M23" s="57"/>
      <c r="N23" s="57"/>
      <c r="O23" s="57"/>
      <c r="P23" s="57"/>
      <c r="Q23" s="57"/>
      <c r="R23" s="57"/>
      <c r="S23" s="57"/>
      <c r="T23" s="57"/>
      <c r="U23" s="229"/>
      <c r="V23" s="225"/>
      <c r="W23" s="226"/>
      <c r="X23" s="229"/>
      <c r="Y23" s="225"/>
      <c r="Z23" s="226"/>
      <c r="AA23" s="226"/>
      <c r="AB23" s="274"/>
      <c r="AC23" s="275"/>
      <c r="AD23" s="276"/>
      <c r="AF23" s="323"/>
    </row>
    <row r="24" spans="1:32" s="112" customFormat="1" ht="21" customHeight="1">
      <c r="A24" s="113"/>
      <c r="B24" s="113"/>
      <c r="C24" s="310"/>
      <c r="D24" s="441" t="s">
        <v>822</v>
      </c>
      <c r="E24" s="476"/>
      <c r="F24" s="442"/>
      <c r="G24" s="308" t="s">
        <v>388</v>
      </c>
      <c r="H24" s="308" t="s">
        <v>347</v>
      </c>
      <c r="I24" s="58" t="s">
        <v>347</v>
      </c>
      <c r="J24" s="58" t="s">
        <v>347</v>
      </c>
      <c r="K24" s="58" t="s">
        <v>347</v>
      </c>
      <c r="L24" s="58" t="s">
        <v>347</v>
      </c>
      <c r="M24" s="58" t="s">
        <v>347</v>
      </c>
      <c r="N24" s="60" t="s">
        <v>347</v>
      </c>
      <c r="O24" s="60" t="s">
        <v>443</v>
      </c>
      <c r="P24" s="58" t="s">
        <v>378</v>
      </c>
      <c r="Q24" s="58"/>
      <c r="R24" s="58"/>
      <c r="S24" s="58"/>
      <c r="T24" s="59"/>
      <c r="U24" s="36"/>
      <c r="V24" s="50"/>
      <c r="W24" s="51"/>
      <c r="X24" s="36"/>
      <c r="Y24" s="50"/>
      <c r="Z24" s="51"/>
      <c r="AA24" s="203"/>
      <c r="AB24" s="274"/>
      <c r="AC24" s="275"/>
      <c r="AD24" s="276"/>
      <c r="AF24" s="323"/>
    </row>
    <row r="25" spans="1:32" s="228" customFormat="1" ht="21" customHeight="1">
      <c r="A25" s="210"/>
      <c r="B25" s="210"/>
      <c r="C25" s="222"/>
      <c r="D25" s="483" t="s">
        <v>823</v>
      </c>
      <c r="E25" s="445" t="s">
        <v>824</v>
      </c>
      <c r="F25" s="446"/>
      <c r="G25" s="308" t="s">
        <v>389</v>
      </c>
      <c r="H25" s="308" t="s">
        <v>347</v>
      </c>
      <c r="I25" s="58" t="s">
        <v>347</v>
      </c>
      <c r="J25" s="58" t="s">
        <v>347</v>
      </c>
      <c r="K25" s="58" t="s">
        <v>347</v>
      </c>
      <c r="L25" s="58" t="s">
        <v>347</v>
      </c>
      <c r="M25" s="58" t="s">
        <v>347</v>
      </c>
      <c r="N25" s="60" t="s">
        <v>347</v>
      </c>
      <c r="O25" s="60" t="s">
        <v>443</v>
      </c>
      <c r="P25" s="58" t="s">
        <v>378</v>
      </c>
      <c r="Q25" s="58"/>
      <c r="R25" s="58"/>
      <c r="S25" s="58"/>
      <c r="T25" s="59"/>
      <c r="U25" s="36"/>
      <c r="V25" s="50"/>
      <c r="W25" s="51"/>
      <c r="X25" s="36"/>
      <c r="Y25" s="50"/>
      <c r="Z25" s="51"/>
      <c r="AA25" s="203"/>
      <c r="AB25" s="274"/>
    </row>
    <row r="26" spans="1:32" s="228" customFormat="1" ht="21" customHeight="1">
      <c r="A26" s="210"/>
      <c r="B26" s="210"/>
      <c r="C26" s="222"/>
      <c r="D26" s="484"/>
      <c r="E26" s="445" t="s">
        <v>825</v>
      </c>
      <c r="F26" s="446"/>
      <c r="G26" s="308" t="s">
        <v>390</v>
      </c>
      <c r="H26" s="308" t="s">
        <v>347</v>
      </c>
      <c r="I26" s="58" t="s">
        <v>347</v>
      </c>
      <c r="J26" s="58" t="s">
        <v>347</v>
      </c>
      <c r="K26" s="58" t="s">
        <v>347</v>
      </c>
      <c r="L26" s="58" t="s">
        <v>347</v>
      </c>
      <c r="M26" s="58" t="s">
        <v>347</v>
      </c>
      <c r="N26" s="60" t="s">
        <v>347</v>
      </c>
      <c r="O26" s="60" t="s">
        <v>443</v>
      </c>
      <c r="P26" s="58" t="s">
        <v>378</v>
      </c>
      <c r="Q26" s="58"/>
      <c r="R26" s="58"/>
      <c r="S26" s="58"/>
      <c r="T26" s="59"/>
      <c r="U26" s="36"/>
      <c r="V26" s="50"/>
      <c r="W26" s="51"/>
      <c r="X26" s="36"/>
      <c r="Y26" s="50"/>
      <c r="Z26" s="51"/>
      <c r="AA26" s="203"/>
      <c r="AB26" s="274"/>
    </row>
    <row r="27" spans="1:32" s="112" customFormat="1" ht="21" customHeight="1">
      <c r="A27" s="113"/>
      <c r="B27" s="113"/>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8"/>
      <c r="AC27" s="275"/>
      <c r="AD27" s="276"/>
    </row>
    <row r="28" spans="1:32" s="112" customFormat="1" ht="15" hidden="1" customHeight="1">
      <c r="A28" s="327"/>
      <c r="B28" s="327"/>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228"/>
      <c r="AC28" s="275"/>
      <c r="AD28" s="276"/>
    </row>
    <row r="29" spans="1:32" s="112" customFormat="1" ht="15" hidden="1" customHeight="1">
      <c r="A29" s="327"/>
      <c r="B29" s="327"/>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228"/>
      <c r="AC29" s="275"/>
      <c r="AD29" s="276"/>
    </row>
    <row r="30" spans="1:32" s="112" customFormat="1" ht="15" hidden="1" customHeight="1">
      <c r="A30" s="327"/>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228"/>
      <c r="AC30" s="275"/>
      <c r="AD30" s="276"/>
    </row>
    <row r="31" spans="1:32" s="112" customFormat="1" ht="15" hidden="1" customHeight="1">
      <c r="A31" s="327"/>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228"/>
      <c r="AC31" s="275"/>
      <c r="AD31" s="276"/>
    </row>
    <row r="32" spans="1:32" s="112" customFormat="1" ht="15" hidden="1" customHeight="1">
      <c r="A32" s="327"/>
      <c r="B32" s="327"/>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228"/>
      <c r="AC32" s="275"/>
      <c r="AD32" s="276"/>
    </row>
    <row r="33" spans="3:30" s="112" customFormat="1" ht="15" hidden="1" customHeight="1">
      <c r="C33" s="314"/>
      <c r="D33" s="327"/>
      <c r="E33" s="273"/>
      <c r="F33" s="273"/>
      <c r="G33" s="273"/>
      <c r="H33" s="273"/>
      <c r="I33" s="273"/>
      <c r="J33" s="273"/>
      <c r="K33" s="273"/>
      <c r="L33" s="273"/>
      <c r="M33" s="273"/>
      <c r="N33" s="273"/>
      <c r="O33" s="273"/>
      <c r="P33" s="273"/>
      <c r="Q33" s="273"/>
      <c r="R33" s="273"/>
      <c r="S33" s="273"/>
      <c r="T33" s="273"/>
      <c r="U33" s="236">
        <f>SUMPRODUCT(--(U9:U26=0),--(U9:U26&lt;&gt;""),--(V9:V26="Z"))+SUMPRODUCT(--(U9:U26=0),--(U9:U26&lt;&gt;""),--(V9:V26=""))+SUMPRODUCT(--(U9:U26&gt;0),--(V9:V26="W"))+SUMPRODUCT(--(U9:U26&gt;0), --(U9:U26&lt;&gt;""),--(V9:V26=""))+SUMPRODUCT(--(U9:U26=""),--(V9:V26="Z"))</f>
        <v>0</v>
      </c>
      <c r="V33" s="237"/>
      <c r="W33" s="238"/>
      <c r="X33" s="236">
        <f>SUMPRODUCT(--(X9:X26=0),--(X9:X26&lt;&gt;""),--(Y9:Y26="Z"))+SUMPRODUCT(--(X9:X26=0),--(X9:X26&lt;&gt;""),--(Y9:Y26=""))+SUMPRODUCT(--(X9:X26&gt;0),--(Y9:Y26="W"))+SUMPRODUCT(--(X9:X26&gt;0), --(X9:X26&lt;&gt;""),--(Y9:Y26=""))+SUMPRODUCT(--(X9:X26=""),--(Y9:Y26="Z"))</f>
        <v>0</v>
      </c>
      <c r="Y33" s="237"/>
      <c r="Z33" s="238"/>
      <c r="AA33" s="276"/>
      <c r="AB33" s="274"/>
      <c r="AC33" s="275"/>
      <c r="AD33" s="276"/>
    </row>
    <row r="34" spans="3:30" s="112" customFormat="1" ht="15" hidden="1" customHeight="1">
      <c r="C34" s="314"/>
      <c r="D34" s="327"/>
      <c r="E34" s="273"/>
      <c r="F34" s="273"/>
      <c r="G34" s="273"/>
      <c r="H34" s="273"/>
      <c r="I34" s="273"/>
      <c r="J34" s="273"/>
      <c r="K34" s="273"/>
      <c r="L34" s="273"/>
      <c r="M34" s="273"/>
      <c r="N34" s="273"/>
      <c r="O34" s="273"/>
      <c r="P34" s="273"/>
      <c r="Q34" s="273"/>
      <c r="R34" s="273"/>
      <c r="S34" s="273"/>
      <c r="T34" s="273"/>
      <c r="U34" s="274"/>
      <c r="V34" s="275"/>
      <c r="W34" s="276"/>
      <c r="X34" s="274"/>
      <c r="Y34" s="275"/>
      <c r="Z34" s="276"/>
      <c r="AA34" s="276"/>
      <c r="AB34" s="274"/>
      <c r="AC34" s="275"/>
      <c r="AD34" s="276"/>
    </row>
    <row r="35" spans="3:30" s="112" customFormat="1" ht="15" hidden="1" customHeight="1">
      <c r="C35" s="314"/>
      <c r="D35" s="327"/>
      <c r="E35" s="273"/>
      <c r="F35" s="273"/>
      <c r="G35" s="273"/>
      <c r="H35" s="273"/>
      <c r="I35" s="273"/>
      <c r="J35" s="273"/>
      <c r="K35" s="273"/>
      <c r="L35" s="273"/>
      <c r="M35" s="273"/>
      <c r="N35" s="273"/>
      <c r="O35" s="273"/>
      <c r="P35" s="273"/>
      <c r="Q35" s="273"/>
      <c r="R35" s="273"/>
      <c r="S35" s="273"/>
      <c r="T35" s="273"/>
      <c r="U35" s="274"/>
      <c r="V35" s="275"/>
      <c r="W35" s="276"/>
      <c r="X35" s="274"/>
      <c r="Y35" s="275"/>
      <c r="Z35" s="276"/>
      <c r="AA35" s="276"/>
      <c r="AB35" s="274"/>
      <c r="AC35" s="275"/>
      <c r="AD35" s="276"/>
    </row>
    <row r="36" spans="3:30" s="112" customFormat="1" ht="15" hidden="1" customHeight="1">
      <c r="C36" s="314"/>
      <c r="D36" s="327"/>
      <c r="E36" s="273"/>
      <c r="F36" s="273"/>
      <c r="G36" s="273"/>
      <c r="H36" s="273"/>
      <c r="I36" s="273"/>
      <c r="J36" s="273"/>
      <c r="K36" s="273"/>
      <c r="L36" s="273"/>
      <c r="M36" s="273"/>
      <c r="N36" s="273"/>
      <c r="O36" s="273"/>
      <c r="P36" s="273"/>
      <c r="Q36" s="273"/>
      <c r="R36" s="273"/>
      <c r="S36" s="273"/>
      <c r="T36" s="273"/>
      <c r="U36" s="274"/>
      <c r="V36" s="275"/>
      <c r="W36" s="276"/>
      <c r="X36" s="274"/>
      <c r="Y36" s="275"/>
      <c r="Z36" s="276"/>
      <c r="AA36" s="276"/>
      <c r="AB36" s="274"/>
      <c r="AC36" s="275"/>
      <c r="AD36" s="276"/>
    </row>
    <row r="37" spans="3:30" s="112" customFormat="1" ht="15" hidden="1" customHeight="1">
      <c r="C37" s="314"/>
      <c r="D37" s="327"/>
      <c r="E37" s="273"/>
      <c r="F37" s="273"/>
      <c r="G37" s="273"/>
      <c r="H37" s="273"/>
      <c r="I37" s="273"/>
      <c r="J37" s="273"/>
      <c r="K37" s="273"/>
      <c r="L37" s="273"/>
      <c r="M37" s="273"/>
      <c r="N37" s="273"/>
      <c r="O37" s="273"/>
      <c r="P37" s="273"/>
      <c r="Q37" s="273"/>
      <c r="R37" s="273"/>
      <c r="S37" s="273"/>
      <c r="T37" s="273"/>
      <c r="U37" s="274"/>
      <c r="V37" s="275"/>
      <c r="W37" s="276"/>
      <c r="X37" s="274"/>
      <c r="Y37" s="275"/>
      <c r="Z37" s="276"/>
      <c r="AA37" s="276"/>
      <c r="AB37" s="274"/>
      <c r="AC37" s="275"/>
      <c r="AD37" s="276"/>
    </row>
    <row r="38" spans="3:30" s="112" customFormat="1" ht="15" hidden="1" customHeight="1">
      <c r="C38" s="314"/>
      <c r="D38" s="327"/>
      <c r="E38" s="273"/>
      <c r="F38" s="273"/>
      <c r="G38" s="273"/>
      <c r="H38" s="273"/>
      <c r="I38" s="273"/>
      <c r="J38" s="273"/>
      <c r="K38" s="273"/>
      <c r="L38" s="273"/>
      <c r="M38" s="273"/>
      <c r="N38" s="273"/>
      <c r="O38" s="273"/>
      <c r="P38" s="273"/>
      <c r="Q38" s="273"/>
      <c r="R38" s="273"/>
      <c r="S38" s="273"/>
      <c r="T38" s="273"/>
      <c r="U38" s="274"/>
      <c r="V38" s="275"/>
      <c r="W38" s="276"/>
      <c r="X38" s="274"/>
      <c r="Y38" s="275"/>
      <c r="Z38" s="276"/>
      <c r="AA38" s="276"/>
      <c r="AB38" s="274"/>
      <c r="AC38" s="275"/>
      <c r="AD38" s="276"/>
    </row>
    <row r="39" spans="3:30" s="112" customFormat="1" ht="15" customHeight="1">
      <c r="C39" s="314"/>
      <c r="D39" s="327"/>
      <c r="E39" s="273"/>
      <c r="F39" s="273"/>
      <c r="G39" s="273"/>
      <c r="H39" s="273"/>
      <c r="I39" s="273"/>
      <c r="J39" s="273"/>
      <c r="K39" s="273"/>
      <c r="L39" s="273"/>
      <c r="M39" s="273"/>
      <c r="N39" s="273"/>
      <c r="O39" s="273"/>
      <c r="P39" s="273"/>
      <c r="Q39" s="273"/>
      <c r="R39" s="273"/>
      <c r="S39" s="273"/>
      <c r="T39" s="273"/>
      <c r="U39" s="274"/>
      <c r="V39" s="275"/>
      <c r="W39" s="276"/>
      <c r="X39" s="274"/>
      <c r="Y39" s="275"/>
      <c r="Z39" s="276"/>
      <c r="AA39" s="276"/>
      <c r="AB39" s="274"/>
      <c r="AC39" s="275"/>
      <c r="AD39" s="276"/>
    </row>
    <row r="40" spans="3:30" s="112" customFormat="1" ht="15" customHeight="1">
      <c r="C40" s="314"/>
      <c r="D40" s="327"/>
      <c r="E40" s="273"/>
      <c r="F40" s="273"/>
      <c r="G40" s="273"/>
      <c r="H40" s="273"/>
      <c r="I40" s="273"/>
      <c r="J40" s="273"/>
      <c r="K40" s="273"/>
      <c r="L40" s="273"/>
      <c r="M40" s="273"/>
      <c r="N40" s="273"/>
      <c r="O40" s="273"/>
      <c r="P40" s="273"/>
      <c r="Q40" s="273"/>
      <c r="R40" s="273"/>
      <c r="S40" s="273"/>
      <c r="T40" s="273"/>
      <c r="U40" s="274"/>
      <c r="V40" s="275"/>
      <c r="W40" s="276"/>
      <c r="X40" s="274"/>
      <c r="Y40" s="275"/>
      <c r="Z40" s="276"/>
      <c r="AA40" s="276"/>
      <c r="AB40" s="274"/>
      <c r="AC40" s="275"/>
      <c r="AD40" s="276"/>
    </row>
    <row r="41" spans="3:30" s="112" customFormat="1" ht="15" customHeight="1">
      <c r="C41" s="314"/>
      <c r="D41" s="327"/>
      <c r="E41" s="273"/>
      <c r="F41" s="273"/>
      <c r="G41" s="273"/>
      <c r="H41" s="273"/>
      <c r="I41" s="273"/>
      <c r="J41" s="273"/>
      <c r="K41" s="273"/>
      <c r="L41" s="273"/>
      <c r="M41" s="273"/>
      <c r="N41" s="273"/>
      <c r="O41" s="273"/>
      <c r="P41" s="273"/>
      <c r="Q41" s="273"/>
      <c r="R41" s="273"/>
      <c r="S41" s="273"/>
      <c r="T41" s="273"/>
      <c r="U41" s="274"/>
      <c r="V41" s="275"/>
      <c r="W41" s="276"/>
      <c r="X41" s="274"/>
      <c r="Y41" s="275"/>
      <c r="Z41" s="276"/>
      <c r="AA41" s="276"/>
      <c r="AB41" s="274"/>
      <c r="AC41" s="275"/>
      <c r="AD41" s="276"/>
    </row>
    <row r="42" spans="3:30" s="112" customFormat="1" ht="15" customHeight="1">
      <c r="C42" s="314"/>
      <c r="D42" s="327"/>
      <c r="E42" s="273"/>
      <c r="F42" s="273"/>
      <c r="G42" s="273"/>
      <c r="H42" s="273"/>
      <c r="I42" s="273"/>
      <c r="J42" s="273"/>
      <c r="K42" s="273"/>
      <c r="L42" s="273"/>
      <c r="M42" s="273"/>
      <c r="N42" s="273"/>
      <c r="O42" s="273"/>
      <c r="P42" s="273"/>
      <c r="Q42" s="273"/>
      <c r="R42" s="273"/>
      <c r="S42" s="273"/>
      <c r="T42" s="273"/>
      <c r="U42" s="274"/>
      <c r="V42" s="275"/>
      <c r="W42" s="276"/>
      <c r="X42" s="274"/>
      <c r="Y42" s="275"/>
      <c r="Z42" s="276"/>
      <c r="AA42" s="276"/>
      <c r="AB42" s="274"/>
      <c r="AC42" s="275"/>
      <c r="AD42" s="276"/>
    </row>
    <row r="43" spans="3:30" s="112" customFormat="1" ht="15" customHeight="1">
      <c r="C43" s="314"/>
      <c r="D43" s="327"/>
      <c r="E43" s="273"/>
      <c r="F43" s="273"/>
      <c r="G43" s="273"/>
      <c r="H43" s="273"/>
      <c r="I43" s="273"/>
      <c r="J43" s="273"/>
      <c r="K43" s="273"/>
      <c r="L43" s="273"/>
      <c r="M43" s="273"/>
      <c r="N43" s="273"/>
      <c r="O43" s="273"/>
      <c r="P43" s="273"/>
      <c r="Q43" s="273"/>
      <c r="R43" s="273"/>
      <c r="S43" s="273"/>
      <c r="T43" s="273"/>
      <c r="U43" s="274"/>
      <c r="V43" s="275"/>
      <c r="W43" s="276"/>
      <c r="X43" s="274"/>
      <c r="Y43" s="275"/>
      <c r="Z43" s="276"/>
      <c r="AA43" s="276"/>
      <c r="AB43" s="274"/>
      <c r="AC43" s="275"/>
      <c r="AD43" s="276"/>
    </row>
    <row r="44" spans="3:30" s="112" customFormat="1" ht="15" customHeight="1">
      <c r="C44" s="314"/>
      <c r="D44" s="327"/>
      <c r="E44" s="273"/>
      <c r="F44" s="273"/>
      <c r="G44" s="273"/>
      <c r="H44" s="273"/>
      <c r="I44" s="273"/>
      <c r="J44" s="273"/>
      <c r="K44" s="273"/>
      <c r="L44" s="273"/>
      <c r="M44" s="273"/>
      <c r="N44" s="273"/>
      <c r="O44" s="273"/>
      <c r="P44" s="273"/>
      <c r="Q44" s="273"/>
      <c r="R44" s="273"/>
      <c r="S44" s="273"/>
      <c r="T44" s="273"/>
      <c r="U44" s="274"/>
      <c r="V44" s="275"/>
      <c r="W44" s="276"/>
      <c r="X44" s="274"/>
      <c r="Y44" s="275"/>
      <c r="Z44" s="276"/>
      <c r="AA44" s="276"/>
      <c r="AB44" s="274"/>
      <c r="AC44" s="275"/>
      <c r="AD44" s="276"/>
    </row>
    <row r="45" spans="3:30" s="112" customFormat="1" ht="15" customHeight="1">
      <c r="C45" s="314"/>
      <c r="D45" s="327"/>
      <c r="E45" s="273"/>
      <c r="F45" s="273"/>
      <c r="G45" s="273"/>
      <c r="H45" s="273"/>
      <c r="I45" s="273"/>
      <c r="J45" s="273"/>
      <c r="K45" s="273"/>
      <c r="L45" s="273"/>
      <c r="M45" s="273"/>
      <c r="N45" s="273"/>
      <c r="O45" s="273"/>
      <c r="P45" s="273"/>
      <c r="Q45" s="273"/>
      <c r="R45" s="273"/>
      <c r="S45" s="273"/>
      <c r="T45" s="273"/>
      <c r="U45" s="274"/>
      <c r="V45" s="275"/>
      <c r="W45" s="276"/>
      <c r="X45" s="274"/>
      <c r="Y45" s="275"/>
      <c r="Z45" s="276"/>
      <c r="AA45" s="276"/>
      <c r="AB45" s="274"/>
      <c r="AC45" s="275"/>
      <c r="AD45" s="276"/>
    </row>
    <row r="46" spans="3:30" s="112" customFormat="1" ht="15" customHeight="1">
      <c r="C46" s="314"/>
      <c r="D46" s="327"/>
      <c r="E46" s="273"/>
      <c r="F46" s="273"/>
      <c r="G46" s="273"/>
      <c r="H46" s="273"/>
      <c r="I46" s="273"/>
      <c r="J46" s="273"/>
      <c r="K46" s="273"/>
      <c r="L46" s="273"/>
      <c r="M46" s="273"/>
      <c r="N46" s="273"/>
      <c r="O46" s="273"/>
      <c r="P46" s="273"/>
      <c r="Q46" s="273"/>
      <c r="R46" s="273"/>
      <c r="S46" s="273"/>
      <c r="T46" s="273"/>
      <c r="U46" s="274"/>
      <c r="V46" s="275"/>
      <c r="W46" s="276"/>
      <c r="X46" s="274"/>
      <c r="Y46" s="275"/>
      <c r="Z46" s="276"/>
      <c r="AA46" s="276"/>
      <c r="AB46" s="274"/>
      <c r="AC46" s="275"/>
      <c r="AD46" s="276"/>
    </row>
    <row r="47" spans="3:30" s="112" customFormat="1" ht="15" customHeight="1">
      <c r="C47" s="314"/>
      <c r="D47" s="327"/>
      <c r="E47" s="273"/>
      <c r="F47" s="273"/>
      <c r="G47" s="273"/>
      <c r="H47" s="273"/>
      <c r="I47" s="273"/>
      <c r="J47" s="273"/>
      <c r="K47" s="273"/>
      <c r="L47" s="273"/>
      <c r="M47" s="273"/>
      <c r="N47" s="273"/>
      <c r="O47" s="273"/>
      <c r="P47" s="273"/>
      <c r="Q47" s="273"/>
      <c r="R47" s="273"/>
      <c r="S47" s="273"/>
      <c r="T47" s="273"/>
      <c r="U47" s="274"/>
      <c r="V47" s="275"/>
      <c r="W47" s="276"/>
      <c r="X47" s="274"/>
      <c r="Y47" s="275"/>
      <c r="Z47" s="276"/>
      <c r="AA47" s="276"/>
      <c r="AB47" s="274"/>
      <c r="AC47" s="275"/>
      <c r="AD47" s="276"/>
    </row>
    <row r="48" spans="3:30" s="112" customFormat="1" ht="15" customHeight="1">
      <c r="C48" s="314"/>
      <c r="D48" s="327"/>
      <c r="E48" s="273"/>
      <c r="F48" s="273"/>
      <c r="G48" s="273"/>
      <c r="H48" s="273"/>
      <c r="I48" s="273"/>
      <c r="J48" s="273"/>
      <c r="K48" s="273"/>
      <c r="L48" s="273"/>
      <c r="M48" s="273"/>
      <c r="N48" s="273"/>
      <c r="O48" s="273"/>
      <c r="P48" s="273"/>
      <c r="Q48" s="273"/>
      <c r="R48" s="273"/>
      <c r="S48" s="273"/>
      <c r="T48" s="273"/>
      <c r="U48" s="274"/>
      <c r="V48" s="275"/>
      <c r="W48" s="276"/>
      <c r="X48" s="274"/>
      <c r="Y48" s="275"/>
      <c r="Z48" s="276"/>
      <c r="AA48" s="276"/>
      <c r="AB48" s="274"/>
      <c r="AC48" s="275"/>
      <c r="AD48" s="276"/>
    </row>
    <row r="49" spans="3:30" s="112" customFormat="1" ht="15" customHeight="1">
      <c r="C49" s="314"/>
      <c r="D49" s="327"/>
      <c r="E49" s="273"/>
      <c r="F49" s="273"/>
      <c r="G49" s="273"/>
      <c r="H49" s="273"/>
      <c r="I49" s="273"/>
      <c r="J49" s="273"/>
      <c r="K49" s="273"/>
      <c r="L49" s="273"/>
      <c r="M49" s="273"/>
      <c r="N49" s="273"/>
      <c r="O49" s="273"/>
      <c r="P49" s="273"/>
      <c r="Q49" s="273"/>
      <c r="R49" s="273"/>
      <c r="S49" s="273"/>
      <c r="T49" s="273"/>
      <c r="U49" s="274"/>
      <c r="V49" s="275"/>
      <c r="W49" s="276"/>
      <c r="X49" s="274"/>
      <c r="Y49" s="275"/>
      <c r="Z49" s="276"/>
      <c r="AA49" s="276"/>
      <c r="AB49" s="274"/>
      <c r="AC49" s="275"/>
      <c r="AD49" s="276"/>
    </row>
    <row r="50" spans="3:30" s="112" customFormat="1" ht="15" customHeight="1">
      <c r="C50" s="314"/>
      <c r="D50" s="327"/>
      <c r="E50" s="273"/>
      <c r="F50" s="273"/>
      <c r="G50" s="273"/>
      <c r="H50" s="273"/>
      <c r="I50" s="273"/>
      <c r="J50" s="273"/>
      <c r="K50" s="273"/>
      <c r="L50" s="273"/>
      <c r="M50" s="273"/>
      <c r="N50" s="273"/>
      <c r="O50" s="273"/>
      <c r="P50" s="273"/>
      <c r="Q50" s="273"/>
      <c r="R50" s="273"/>
      <c r="S50" s="273"/>
      <c r="T50" s="273"/>
      <c r="U50" s="274"/>
      <c r="V50" s="275"/>
      <c r="W50" s="276"/>
      <c r="X50" s="274"/>
      <c r="Y50" s="275"/>
      <c r="Z50" s="276"/>
      <c r="AA50" s="276"/>
      <c r="AB50" s="274"/>
      <c r="AC50" s="275"/>
      <c r="AD50" s="276"/>
    </row>
    <row r="56" spans="3:30">
      <c r="U56" s="282"/>
      <c r="V56" s="282"/>
      <c r="W56" s="282"/>
      <c r="X56" s="282"/>
      <c r="Y56" s="282"/>
      <c r="Z56" s="282"/>
      <c r="AA56" s="282"/>
      <c r="AC56" s="282"/>
      <c r="AD56" s="282"/>
    </row>
    <row r="57" spans="3:30">
      <c r="U57" s="282"/>
      <c r="V57" s="282"/>
      <c r="W57" s="282"/>
      <c r="X57" s="282"/>
      <c r="Y57" s="282"/>
      <c r="Z57" s="282"/>
      <c r="AA57" s="282"/>
      <c r="AC57" s="282"/>
      <c r="AD57" s="282"/>
    </row>
    <row r="58" spans="3:30">
      <c r="U58" s="282"/>
      <c r="V58" s="282"/>
      <c r="W58" s="282"/>
      <c r="X58" s="282"/>
      <c r="Y58" s="282"/>
      <c r="Z58" s="282"/>
      <c r="AA58" s="282"/>
      <c r="AC58" s="282"/>
      <c r="AD58" s="282"/>
    </row>
    <row r="59" spans="3:30">
      <c r="U59" s="282"/>
      <c r="V59" s="282"/>
      <c r="W59" s="282"/>
      <c r="X59" s="282"/>
      <c r="Y59" s="282"/>
      <c r="Z59" s="282"/>
      <c r="AA59" s="282"/>
      <c r="AC59" s="282"/>
      <c r="AD59" s="282"/>
    </row>
    <row r="60" spans="3:30">
      <c r="U60" s="282"/>
      <c r="V60" s="282"/>
      <c r="W60" s="282"/>
      <c r="X60" s="282"/>
      <c r="Y60" s="282"/>
      <c r="Z60" s="282"/>
      <c r="AA60" s="282"/>
      <c r="AC60" s="282"/>
      <c r="AD60" s="282"/>
    </row>
    <row r="61" spans="3:30">
      <c r="U61" s="282"/>
      <c r="V61" s="282"/>
      <c r="W61" s="282"/>
      <c r="X61" s="282"/>
      <c r="Y61" s="282"/>
      <c r="Z61" s="282"/>
      <c r="AA61" s="282"/>
      <c r="AC61" s="282"/>
      <c r="AD61" s="282"/>
    </row>
    <row r="62" spans="3:30">
      <c r="U62" s="282"/>
      <c r="V62" s="282"/>
      <c r="W62" s="282"/>
      <c r="X62" s="282"/>
      <c r="Y62" s="282"/>
      <c r="Z62" s="282"/>
      <c r="AA62" s="282"/>
      <c r="AC62" s="282"/>
      <c r="AD62" s="282"/>
    </row>
    <row r="63" spans="3:30">
      <c r="U63" s="282"/>
      <c r="V63" s="282"/>
      <c r="W63" s="282"/>
      <c r="X63" s="282"/>
      <c r="Y63" s="282"/>
      <c r="Z63" s="282"/>
      <c r="AA63" s="282"/>
      <c r="AC63" s="282"/>
      <c r="AD63" s="282"/>
    </row>
  </sheetData>
  <sheetProtection algorithmName="SHA-512" hashValue="fPCbewfiruyVsGouyLxuYik+gMHrHJd5AzwwV6g2Q5PZwLCxJ89qbdh8BBHyy/yJ4+1LIGXxUAUhsNHQJhXdtw==" saltValue="Iqwk3oj+muu+CJ+hFVEvdw==" spinCount="100000" sheet="1" formatCells="0" formatColumns="0" formatRows="0" insertColumns="0" insertRows="0" insertHyperlinks="0" deleteColumns="0" deleteRows="0" sort="0" autoFilter="0" pivotTables="0"/>
  <mergeCells count="25">
    <mergeCell ref="D1:Z1"/>
    <mergeCell ref="E26:F26"/>
    <mergeCell ref="U4:Z4"/>
    <mergeCell ref="E9:F9"/>
    <mergeCell ref="E10:F10"/>
    <mergeCell ref="D25:D26"/>
    <mergeCell ref="E25:F25"/>
    <mergeCell ref="U5:W5"/>
    <mergeCell ref="X5:Z5"/>
    <mergeCell ref="E4:F5"/>
    <mergeCell ref="D15:F15"/>
    <mergeCell ref="D16:F16"/>
    <mergeCell ref="D17:F17"/>
    <mergeCell ref="D18:F18"/>
    <mergeCell ref="D20:F20"/>
    <mergeCell ref="E13:F13"/>
    <mergeCell ref="D21:F21"/>
    <mergeCell ref="U7:W7"/>
    <mergeCell ref="X7:Z7"/>
    <mergeCell ref="D22:F22"/>
    <mergeCell ref="D24:F24"/>
    <mergeCell ref="E11:F11"/>
    <mergeCell ref="D9:D13"/>
    <mergeCell ref="U8:W8"/>
    <mergeCell ref="X8:Z8"/>
  </mergeCells>
  <conditionalFormatting sqref="U14 X14 AB14:AB19 U34:U50 X34:X50 AB33:AB50">
    <cfRule type="expression" dxfId="427" priority="182">
      <formula xml:space="preserve"> OR(AND(U14=0,U14&lt;&gt;"",V14&lt;&gt;"Z",V14&lt;&gt;""),AND(U14&gt;0,U14&lt;&gt;"",V14&lt;&gt;"W",V14&lt;&gt;""),AND(U14="", V14="W"))</formula>
    </cfRule>
  </conditionalFormatting>
  <conditionalFormatting sqref="AC14:AC17 V14 Y14 V34:V50 Y34:Y50 AC33:AC50">
    <cfRule type="expression" dxfId="426" priority="181">
      <formula xml:space="preserve"> OR(AND(U14=0,U14&lt;&gt;"",V14&lt;&gt;"Z",V14&lt;&gt;""),AND(U14&gt;0,U14&lt;&gt;"",V14&lt;&gt;"W",V14&lt;&gt;""),AND(U14="", V14="W"))</formula>
    </cfRule>
  </conditionalFormatting>
  <conditionalFormatting sqref="AD14:AD17 W14 Z14 W34:W50 Z34:Z50 AD33:AD50">
    <cfRule type="expression" dxfId="425" priority="180">
      <formula xml:space="preserve"> AND(OR(V14="X",V14="W"),W14="")</formula>
    </cfRule>
  </conditionalFormatting>
  <conditionalFormatting sqref="AC18:AC19">
    <cfRule type="expression" dxfId="424" priority="175">
      <formula xml:space="preserve"> OR(AND(AB18=0,AB18&lt;&gt;"",AC18&lt;&gt;"Z",AC18&lt;&gt;""),AND(AB18&gt;0,AB18&lt;&gt;"",AC18&lt;&gt;"W",AC18&lt;&gt;""),AND(AB18="", AC18="W"))</formula>
    </cfRule>
  </conditionalFormatting>
  <conditionalFormatting sqref="AD18:AD19">
    <cfRule type="expression" dxfId="423" priority="174">
      <formula xml:space="preserve"> AND(OR(AC18="X",AC18="W"),AD18="")</formula>
    </cfRule>
  </conditionalFormatting>
  <conditionalFormatting sqref="AC18:AC19">
    <cfRule type="expression" dxfId="422" priority="179">
      <formula>OR(AND(#REF!="X",#REF!="X"),AND(#REF!="M",#REF!="M"))</formula>
    </cfRule>
  </conditionalFormatting>
  <conditionalFormatting sqref="AC27:AC32">
    <cfRule type="expression" dxfId="421" priority="172">
      <formula xml:space="preserve"> OR(AND(AB27=0,AB27&lt;&gt;"",AC27&lt;&gt;"Z",AC27&lt;&gt;""),AND(AB27&gt;0,AB27&lt;&gt;"",AC27&lt;&gt;"W",AC27&lt;&gt;""),AND(AB27="", AC27="W"))</formula>
    </cfRule>
  </conditionalFormatting>
  <conditionalFormatting sqref="AD27:AD32">
    <cfRule type="expression" dxfId="420" priority="171">
      <formula xml:space="preserve"> AND(OR(AC27="X",AC27="W"),AD27="")</formula>
    </cfRule>
  </conditionalFormatting>
  <conditionalFormatting sqref="AA14 AA33:AA50">
    <cfRule type="expression" dxfId="419" priority="183">
      <formula xml:space="preserve"> AND(OR(#REF!="X",#REF!="W"),AA14="")</formula>
    </cfRule>
  </conditionalFormatting>
  <conditionalFormatting sqref="AC18:AC19">
    <cfRule type="expression" dxfId="418" priority="184">
      <formula>IF(AND(OR(OR(#REF!="M",#REF!="M"),AND(#REF!="X",#REF!="X")),SUM(#REF!,#REF!)=0,ISNUMBER(AB18)),"",IF(OR(#REF!="M",#REF!="M"),"M",IF(AND(#REF!=#REF!,OR(#REF!="X",#REF!="W",#REF!="Z")),UPPER(#REF!),""))) &lt;&gt; AC18</formula>
    </cfRule>
  </conditionalFormatting>
  <conditionalFormatting sqref="U44 X44 AB44">
    <cfRule type="expression" dxfId="417" priority="185">
      <formula>OR(AND(#REF!="X",V33="X"),AND(#REF!="M",V33="M"))</formula>
    </cfRule>
    <cfRule type="expression" dxfId="416" priority="186">
      <formula>IF(OR(AND(#REF!="",#REF!=""),AND(U33="",V33=""),AND(#REF!="X",V33="X"),OR(#REF!="M",V33="M")),"",SUM(#REF!,U33)) &lt;&gt; U44</formula>
    </cfRule>
  </conditionalFormatting>
  <conditionalFormatting sqref="U36 X36 AB36">
    <cfRule type="expression" dxfId="415" priority="191">
      <formula>OR(AND(#REF!="X",V21="X"),AND(#REF!="M",V21="M"))</formula>
    </cfRule>
    <cfRule type="expression" dxfId="414" priority="192">
      <formula>IF(OR(AND(#REF!="",#REF!=""),AND(U21="",V21=""),AND(#REF!="X",V21="X"),OR(#REF!="M",V21="M")),"",SUM(#REF!,U21)) &lt;&gt; U36</formula>
    </cfRule>
  </conditionalFormatting>
  <conditionalFormatting sqref="AC16">
    <cfRule type="expression" dxfId="413" priority="195">
      <formula>OR(AND(#REF!="X",#REF!="X"),AND(#REF!="M",#REF!="M"))</formula>
    </cfRule>
    <cfRule type="expression" dxfId="412" priority="196">
      <formula>IF(AND(OR(AND(#REF!="M",#REF!="M"),AND(#REF!="X",#REF!="X")),SUM(#REF!,#REF!)=0,ISNUMBER(AB16)),"",IF(OR(#REF!="M",#REF!="M"),"M",IF(AND(#REF!=#REF!,OR(#REF!="X",#REF!="W",#REF!="Z")),UPPER(#REF!),""))) &lt;&gt; AC16</formula>
    </cfRule>
  </conditionalFormatting>
  <conditionalFormatting sqref="U14 X14 AB14:AB19">
    <cfRule type="expression" dxfId="411" priority="197">
      <formula>OR(AND(#REF!="X",#REF!="X"),AND(#REF!="M",#REF!="M"))</formula>
    </cfRule>
    <cfRule type="expression" dxfId="410" priority="198">
      <formula>IF(OR(AND(#REF!="",#REF!=""),AND(#REF!="",#REF!=""),AND(#REF!="X",#REF!="X"),OR(#REF!="M",#REF!="M")),"",SUM(#REF!,#REF!)) &lt;&gt; U14</formula>
    </cfRule>
  </conditionalFormatting>
  <conditionalFormatting sqref="U38 X38 AB38">
    <cfRule type="expression" dxfId="409" priority="199">
      <formula>OR(AND(#REF!="X",V23="X"),AND(#REF!="M",V23="M"))</formula>
    </cfRule>
    <cfRule type="expression" dxfId="408" priority="200">
      <formula>IF(OR(AND(#REF!="",#REF!=""),AND(U23="",V23=""),AND(#REF!="X",V23="X"),OR(#REF!="M",V23="M")),"",SUM(#REF!,U23)) &lt;&gt; U38</formula>
    </cfRule>
  </conditionalFormatting>
  <conditionalFormatting sqref="U37 X37 AB37">
    <cfRule type="expression" dxfId="407" priority="203">
      <formula>OR(AND(#REF!="X",V22="X"),AND(#REF!="M",V22="M"))</formula>
    </cfRule>
    <cfRule type="expression" dxfId="406" priority="204">
      <formula>IF(OR(AND(#REF!="",#REF!=""),AND(U22="",V22=""),AND(#REF!="X",V22="X"),OR(#REF!="M",V22="M")),"",SUM(#REF!,U22)) &lt;&gt; U37</formula>
    </cfRule>
  </conditionalFormatting>
  <conditionalFormatting sqref="AC17">
    <cfRule type="expression" dxfId="405" priority="205">
      <formula>OR(AND(#REF!="X",#REF!="X"),AND(#REF!="M",#REF!="M"))</formula>
    </cfRule>
    <cfRule type="expression" dxfId="404" priority="206">
      <formula>IF(AND(OR(AND(#REF!="M",#REF!="M"),AND(#REF!="X",#REF!="X")),SUM(#REF!,#REF!)=0,ISNUMBER(AB17)),"",IF(OR(#REF!="M",#REF!="M"),"M",IF(AND(#REF!=#REF!,OR(#REF!="X",#REF!="W",#REF!="Z")),UPPER(#REF!),""))) &lt;&gt; AC17</formula>
    </cfRule>
  </conditionalFormatting>
  <conditionalFormatting sqref="U34 X34 AB34">
    <cfRule type="expression" dxfId="403" priority="209">
      <formula>OR(AND(#REF!="X",#REF!="X"),AND(#REF!="M",#REF!="M"))</formula>
    </cfRule>
    <cfRule type="expression" dxfId="402" priority="210">
      <formula>IF(OR(AND(#REF!="",#REF!=""),AND(#REF!="",#REF!=""),AND(#REF!="X",#REF!="X"),OR(#REF!="M",#REF!="M")),"",SUM(#REF!,#REF!)) &lt;&gt; U34</formula>
    </cfRule>
  </conditionalFormatting>
  <conditionalFormatting sqref="U19 X19">
    <cfRule type="expression" dxfId="401" priority="156">
      <formula xml:space="preserve"> OR(AND(U19=0,U19&lt;&gt;"",V19&lt;&gt;"Z",V19&lt;&gt;""),AND(U19&gt;0,U19&lt;&gt;"",V19&lt;&gt;"W",V19&lt;&gt;""),AND(U19="", V19="W"))</formula>
    </cfRule>
  </conditionalFormatting>
  <conditionalFormatting sqref="V19 Y19">
    <cfRule type="expression" dxfId="400" priority="155">
      <formula xml:space="preserve"> OR(AND(U19=0,U19&lt;&gt;"",V19&lt;&gt;"Z",V19&lt;&gt;""),AND(U19&gt;0,U19&lt;&gt;"",V19&lt;&gt;"W",V19&lt;&gt;""),AND(U19="", V19="W"))</formula>
    </cfRule>
  </conditionalFormatting>
  <conditionalFormatting sqref="W19 Z19">
    <cfRule type="expression" dxfId="399" priority="154">
      <formula xml:space="preserve"> AND(OR(V19="X",V19="W"),W19="")</formula>
    </cfRule>
  </conditionalFormatting>
  <conditionalFormatting sqref="AA19">
    <cfRule type="expression" dxfId="398" priority="157">
      <formula xml:space="preserve"> AND(OR(#REF!="X",#REF!="W"),AA19="")</formula>
    </cfRule>
  </conditionalFormatting>
  <conditionalFormatting sqref="U19 X19">
    <cfRule type="expression" dxfId="397" priority="158">
      <formula>OR(AND(V17="X",#REF!="X"),AND(V17="M",#REF!="M"))</formula>
    </cfRule>
    <cfRule type="expression" dxfId="396" priority="159">
      <formula>IF(OR(AND(U17="",V17=""),AND(#REF!="",#REF!=""),AND(V17="X",#REF!="X"),OR(V17="M",#REF!="M")),"",SUM(U17,#REF!)) &lt;&gt; U19</formula>
    </cfRule>
  </conditionalFormatting>
  <conditionalFormatting sqref="V19 Y19">
    <cfRule type="expression" dxfId="395" priority="160">
      <formula>OR(AND(V17="X",#REF!="X"),AND(V17="M",#REF!="M"))</formula>
    </cfRule>
    <cfRule type="expression" dxfId="394" priority="161">
      <formula>IF(AND(OR(AND(V17="M",#REF!="M"),AND(V17="X",#REF!="X")),SUM(U17,#REF!)=0,ISNUMBER(U19)),"",IF(OR(V17="M",#REF!="M"),"M",IF(AND(V17=#REF!,OR(V17="X",V17="W",V17="Z")),UPPER(V17),""))) &lt;&gt; V19</formula>
    </cfRule>
  </conditionalFormatting>
  <conditionalFormatting sqref="U46:U47 X46:X47 AB46:AB47 U39 X39 AB39">
    <cfRule type="expression" dxfId="393" priority="217">
      <formula>OR(AND(#REF!="X",#REF!="X"),AND(#REF!="M",#REF!="M"))</formula>
    </cfRule>
    <cfRule type="expression" dxfId="392" priority="218">
      <formula>IF(OR(AND(#REF!="",#REF!=""),AND(#REF!="",#REF!=""),AND(#REF!="X",#REF!="X"),OR(#REF!="M",#REF!="M")),"",SUM(#REF!,#REF!)) &lt;&gt; U39</formula>
    </cfRule>
  </conditionalFormatting>
  <conditionalFormatting sqref="AB23 U23 X23">
    <cfRule type="expression" dxfId="391" priority="142">
      <formula xml:space="preserve"> OR(AND(U23=0,U23&lt;&gt;"",V23&lt;&gt;"Z",V23&lt;&gt;""),AND(U23&gt;0,U23&lt;&gt;"",V23&lt;&gt;"W",V23&lt;&gt;""),AND(U23="", V23="W"))</formula>
    </cfRule>
  </conditionalFormatting>
  <conditionalFormatting sqref="AC23 V23 Y23">
    <cfRule type="expression" dxfId="390" priority="141">
      <formula xml:space="preserve"> OR(AND(U23=0,U23&lt;&gt;"",V23&lt;&gt;"Z",V23&lt;&gt;""),AND(U23&gt;0,U23&lt;&gt;"",V23&lt;&gt;"W",V23&lt;&gt;""),AND(U23="", V23="W"))</formula>
    </cfRule>
  </conditionalFormatting>
  <conditionalFormatting sqref="AD23 W23 Z23">
    <cfRule type="expression" dxfId="389" priority="140">
      <formula xml:space="preserve"> AND(OR(V23="X",V23="W"),W23="")</formula>
    </cfRule>
  </conditionalFormatting>
  <conditionalFormatting sqref="AA23">
    <cfRule type="expression" dxfId="388" priority="143">
      <formula xml:space="preserve"> AND(OR(#REF!="X",#REF!="W"),AA23="")</formula>
    </cfRule>
  </conditionalFormatting>
  <conditionalFormatting sqref="U23 X23 AB23">
    <cfRule type="expression" dxfId="387" priority="144">
      <formula>OR(AND(V21="X",#REF!="X"),AND(V21="M",#REF!="M"))</formula>
    </cfRule>
    <cfRule type="expression" dxfId="386" priority="145">
      <formula>IF(OR(AND(U21="",V21=""),AND(#REF!="",#REF!=""),AND(V21="X",#REF!="X"),OR(V21="M",#REF!="M")),"",SUM(U21,#REF!)) &lt;&gt; U23</formula>
    </cfRule>
  </conditionalFormatting>
  <conditionalFormatting sqref="V23 Y23 AC23">
    <cfRule type="expression" dxfId="385" priority="146">
      <formula>OR(AND(V21="X",#REF!="X"),AND(V21="M",#REF!="M"))</formula>
    </cfRule>
    <cfRule type="expression" dxfId="384" priority="147">
      <formula>IF(AND(OR(AND(V21="M",#REF!="M"),AND(V21="X",#REF!="X")),SUM(U21,#REF!)=0,ISNUMBER(U23)),"",IF(OR(V21="M",#REF!="M"),"M",IF(AND(V21=#REF!,OR(V21="X",V21="W",V21="Z")),UPPER(V21),""))) &lt;&gt; V23</formula>
    </cfRule>
  </conditionalFormatting>
  <conditionalFormatting sqref="AB33">
    <cfRule type="expression" dxfId="383" priority="235">
      <formula>OR(AND(#REF!="X",#REF!="X"),AND(#REF!="M",#REF!="M"))</formula>
    </cfRule>
    <cfRule type="expression" dxfId="382" priority="236">
      <formula>IF(OR(AND(#REF!="",#REF!=""),AND(#REF!="",#REF!=""),AND(#REF!="X",#REF!="X"),OR(#REF!="M",#REF!="M")),"",SUM(#REF!,#REF!)) &lt;&gt; AB33</formula>
    </cfRule>
  </conditionalFormatting>
  <conditionalFormatting sqref="AC33 V39 Y39 AC39">
    <cfRule type="expression" dxfId="381" priority="237">
      <formula>OR(AND(#REF!="X",#REF!="X"),AND(#REF!="M",#REF!="M"))</formula>
    </cfRule>
    <cfRule type="expression" dxfId="380" priority="238">
      <formula>IF(AND(OR(AND(#REF!="M",#REF!="M"),AND(#REF!="X",#REF!="X")),SUM(#REF!,#REF!)=0,ISNUMBER(U33)),"",IF(OR(#REF!="M",#REF!="M"),"M",IF(AND(#REF!=#REF!,OR(#REF!="X",#REF!="W",#REF!="Z")),UPPER(#REF!),""))) &lt;&gt; V33</formula>
    </cfRule>
  </conditionalFormatting>
  <conditionalFormatting sqref="V34 Y34 AC34">
    <cfRule type="expression" dxfId="379" priority="239">
      <formula>OR(AND(#REF!="X",#REF!="X"),AND(#REF!="M",#REF!="M"))</formula>
    </cfRule>
    <cfRule type="expression" dxfId="378" priority="240">
      <formula>IF(AND(OR(AND(#REF!="M",#REF!="M"),AND(#REF!="X",#REF!="X")),SUM(#REF!,#REF!)=0,ISNUMBER(U34)),"",IF(OR(#REF!="M",#REF!="M"),"M",IF(AND(#REF!=#REF!,OR(#REF!="X",#REF!="W",#REF!="Z")),UPPER(#REF!),""))) &lt;&gt; V34</formula>
    </cfRule>
  </conditionalFormatting>
  <conditionalFormatting sqref="U48:U50 X48:X50 AB48:AB50">
    <cfRule type="expression" dxfId="377" priority="243">
      <formula>OR(AND(V15="X",#REF!="X"),AND(V15="M",#REF!="M"))</formula>
    </cfRule>
    <cfRule type="expression" dxfId="376" priority="244">
      <formula>IF(OR(AND(U15="",V15=""),AND(#REF!="",#REF!=""),AND(V15="X",#REF!="X"),OR(V15="M",#REF!="M")),"",SUM(U15,#REF!)) &lt;&gt; U48</formula>
    </cfRule>
  </conditionalFormatting>
  <conditionalFormatting sqref="U40 X40 AB40">
    <cfRule type="expression" dxfId="375" priority="255">
      <formula>OR(AND(#REF!="X",V25="X"),AND(#REF!="M",V25="M"))</formula>
    </cfRule>
    <cfRule type="expression" dxfId="374" priority="256">
      <formula>IF(OR(AND(#REF!="",#REF!=""),AND(U25="",V25=""),AND(#REF!="X",V25="X"),OR(#REF!="M",V25="M")),"",SUM(#REF!,U25)) &lt;&gt; U40</formula>
    </cfRule>
  </conditionalFormatting>
  <conditionalFormatting sqref="U45 X45 AB45">
    <cfRule type="expression" dxfId="373" priority="273">
      <formula>OR(AND(V14="X",#REF!="X"),AND(V14="M",#REF!="M"))</formula>
    </cfRule>
    <cfRule type="expression" dxfId="372" priority="274">
      <formula>IF(OR(AND(U14="",V14=""),AND(#REF!="",#REF!=""),AND(V14="X",#REF!="X"),OR(V14="M",#REF!="M")),"",SUM(U14,#REF!)) &lt;&gt; U45</formula>
    </cfRule>
  </conditionalFormatting>
  <conditionalFormatting sqref="V44 Y44 AC44">
    <cfRule type="expression" dxfId="371" priority="5545">
      <formula>OR(AND(#REF!="X",#REF!="X"),AND(#REF!="M",#REF!="M"))</formula>
    </cfRule>
    <cfRule type="expression" dxfId="370" priority="5546">
      <formula>IF(AND(OR(AND(#REF!="M",#REF!="M"),AND(#REF!="X",#REF!="X")),SUM(#REF!,#REF!)=0,ISNUMBER(U44)),"",IF(OR(#REF!="M",#REF!="M"),"M",IF(AND(#REF!=#REF!,OR(#REF!="X",#REF!="W",#REF!="Z")),UPPER(#REF!),""))) &lt;&gt; V44</formula>
    </cfRule>
  </conditionalFormatting>
  <conditionalFormatting sqref="V46:V47 Y46:Y47 AC46:AC47">
    <cfRule type="expression" dxfId="369" priority="5577">
      <formula>OR(AND(#REF!="X",#REF!="X"),AND(#REF!="M",#REF!="M"))</formula>
    </cfRule>
    <cfRule type="expression" dxfId="368" priority="5578">
      <formula>IF(AND(OR(AND(#REF!="M",#REF!="M"),AND(#REF!="X",#REF!="X")),SUM(#REF!,#REF!)=0,ISNUMBER(U46)),"",IF(OR(#REF!="M",#REF!="M"),"M",IF(AND(#REF!=#REF!,OR(#REF!="X",#REF!="W",#REF!="Z")),UPPER(#REF!),""))) &lt;&gt; V46</formula>
    </cfRule>
  </conditionalFormatting>
  <conditionalFormatting sqref="AC15">
    <cfRule type="expression" dxfId="367" priority="8516">
      <formula>OR(AND(#REF!="X",#REF!="X"),AND(#REF!="M",#REF!="M"))</formula>
    </cfRule>
    <cfRule type="expression" dxfId="366" priority="8517">
      <formula>IF(AND(OR(AND(#REF!="M",#REF!="M"),AND(#REF!="X",#REF!="X")),SUM(#REF!,#REF!)=0,ISNUMBER(AB15)),"",IF(OR(#REF!="M",#REF!="M"),"M",IF(AND(#REF!=#REF!,OR(#REF!="X",#REF!="W",#REF!="Z")),UPPER(#REF!),""))) &lt;&gt; AC15</formula>
    </cfRule>
  </conditionalFormatting>
  <conditionalFormatting sqref="U35 X35 AB35">
    <cfRule type="expression" dxfId="365" priority="8518">
      <formula>OR(AND(#REF!="X",V20="X"),AND(#REF!="M",V20="M"))</formula>
    </cfRule>
    <cfRule type="expression" dxfId="364" priority="8519">
      <formula>IF(OR(AND(#REF!="",#REF!=""),AND(U20="",V20=""),AND(#REF!="X",V20="X"),OR(#REF!="M",V20="M")),"",SUM(#REF!,U20)) &lt;&gt; U35</formula>
    </cfRule>
  </conditionalFormatting>
  <conditionalFormatting sqref="U41 X41 AB41">
    <cfRule type="expression" dxfId="363" priority="8524">
      <formula>OR(AND(#REF!="X",V26="X"),AND(#REF!="M",V26="M"))</formula>
    </cfRule>
    <cfRule type="expression" dxfId="362" priority="8525">
      <formula>IF(OR(AND(#REF!="",#REF!=""),AND(U26="",V26=""),AND(#REF!="X",V26="X"),OR(#REF!="M",V26="M")),"",SUM(#REF!,U26)) &lt;&gt; U41</formula>
    </cfRule>
  </conditionalFormatting>
  <conditionalFormatting sqref="AB24">
    <cfRule type="expression" dxfId="361" priority="112">
      <formula xml:space="preserve"> OR(AND(AB24=0,AB24&lt;&gt;"",AC24&lt;&gt;"Z",AC24&lt;&gt;""),AND(AB24&gt;0,AB24&lt;&gt;"",AC24&lt;&gt;"W",AC24&lt;&gt;""),AND(AB24="", AC24="W"))</formula>
    </cfRule>
  </conditionalFormatting>
  <conditionalFormatting sqref="AC24">
    <cfRule type="expression" dxfId="360" priority="111">
      <formula xml:space="preserve"> OR(AND(AB24=0,AB24&lt;&gt;"",AC24&lt;&gt;"Z",AC24&lt;&gt;""),AND(AB24&gt;0,AB24&lt;&gt;"",AC24&lt;&gt;"W",AC24&lt;&gt;""),AND(AB24="", AC24="W"))</formula>
    </cfRule>
  </conditionalFormatting>
  <conditionalFormatting sqref="AD24">
    <cfRule type="expression" dxfId="359" priority="110">
      <formula xml:space="preserve"> AND(OR(AC24="X",AC24="W"),AD24="")</formula>
    </cfRule>
  </conditionalFormatting>
  <conditionalFormatting sqref="AB24">
    <cfRule type="expression" dxfId="358" priority="113">
      <formula>OR(AND(#REF!="X",#REF!="X"),AND(#REF!="M",#REF!="M"))</formula>
    </cfRule>
    <cfRule type="expression" dxfId="357" priority="114">
      <formula>IF(OR(AND(#REF!="",#REF!=""),AND(#REF!="",#REF!=""),AND(#REF!="X",#REF!="X"),OR(#REF!="M",#REF!="M")),"",SUM(#REF!,#REF!)) &lt;&gt; AB24</formula>
    </cfRule>
  </conditionalFormatting>
  <conditionalFormatting sqref="AC24">
    <cfRule type="expression" dxfId="356" priority="115">
      <formula>OR(AND(#REF!="X",#REF!="X"),AND(#REF!="M",#REF!="M"))</formula>
    </cfRule>
    <cfRule type="expression" dxfId="355" priority="116">
      <formula>IF(AND(OR(AND(#REF!="M",#REF!="M"),AND(#REF!="X",#REF!="X")),SUM(#REF!,#REF!)=0,ISNUMBER(AB24)),"",IF(OR(#REF!="M",#REF!="M"),"M",IF(AND(#REF!=#REF!,OR(#REF!="X",#REF!="W",#REF!="Z")),UPPER(#REF!),""))) &lt;&gt; AC24</formula>
    </cfRule>
  </conditionalFormatting>
  <conditionalFormatting sqref="U42 X42 AB42">
    <cfRule type="expression" dxfId="354" priority="8769">
      <formula>OR(AND(#REF!="X",#REF!="X"),AND(#REF!="M",#REF!="M"))</formula>
    </cfRule>
    <cfRule type="expression" dxfId="353" priority="8770">
      <formula>IF(OR(AND(#REF!="",#REF!=""),AND(#REF!="",#REF!=""),AND(#REF!="X",#REF!="X"),OR(#REF!="M",#REF!="M")),"",SUM(#REF!,#REF!)) &lt;&gt; U42</formula>
    </cfRule>
  </conditionalFormatting>
  <conditionalFormatting sqref="V42 Y42 AC42">
    <cfRule type="expression" dxfId="352" priority="8805">
      <formula>OR(AND(#REF!="X",#REF!="X"),AND(#REF!="M",#REF!="M"))</formula>
    </cfRule>
    <cfRule type="expression" dxfId="351" priority="8806">
      <formula>IF(AND(OR(AND(#REF!="M",#REF!="M"),AND(#REF!="X",#REF!="X")),SUM(#REF!,#REF!)=0,ISNUMBER(U42)),"",IF(OR(#REF!="M",#REF!="M"),"M",IF(AND(#REF!=#REF!,OR(#REF!="X",#REF!="W",#REF!="Z")),UPPER(#REF!),""))) &lt;&gt; V42</formula>
    </cfRule>
  </conditionalFormatting>
  <conditionalFormatting sqref="AC27:AC32">
    <cfRule type="expression" dxfId="350" priority="8837">
      <formula>OR(COUNTIF(AC23:AC26,"M")=6,COUNTIF(AC23:AC26,"X")=6)</formula>
    </cfRule>
    <cfRule type="expression" dxfId="349" priority="8838">
      <formula>IF(AND(OR(COUNTIF(AC23:AC26,"M")=6,COUNTIF(AC23:AC26,"X")=6),SUM(AB23:AB26)=0,ISNUMBER(AB27)),"",IF(COUNTIF(AC23:AC26,"M")&gt;0,"M",IF(AND(COUNTIF(AC23:AC26,AC23)=6,OR(AC23="X",AC23="W",AC23="Z")),UPPER(AC23),""))) &lt;&gt; AC27</formula>
    </cfRule>
  </conditionalFormatting>
  <conditionalFormatting sqref="V36 Y36 AC36">
    <cfRule type="expression" dxfId="348" priority="8839">
      <formula>OR(AND(#REF!="X",V21="X"),AND(#REF!="M",V21="M"))</formula>
    </cfRule>
    <cfRule type="expression" dxfId="347" priority="8840">
      <formula>IF(AND(OR(AND(#REF!="M",V21="M"),AND(#REF!="X",V21="X")),SUM(#REF!,U21)=0,ISNUMBER(U36)),"",IF(OR(#REF!="M",V21="M"),"M",IF(AND(#REF!=V21,OR(#REF!="X",#REF!="W",#REF!="Z")),UPPER(#REF!),""))) &lt;&gt; V36</formula>
    </cfRule>
  </conditionalFormatting>
  <conditionalFormatting sqref="V38 Y38 AC38">
    <cfRule type="expression" dxfId="346" priority="8845">
      <formula>OR(AND(#REF!="X",V23="X"),AND(#REF!="M",V23="M"))</formula>
    </cfRule>
    <cfRule type="expression" dxfId="345" priority="8846">
      <formula>IF(AND(OR(AND(#REF!="M",V23="M"),AND(#REF!="X",V23="X")),SUM(#REF!,U23)=0,ISNUMBER(U38)),"",IF(OR(#REF!="M",V23="M"),"M",IF(AND(#REF!=V23,OR(#REF!="X",#REF!="W",#REF!="Z")),UPPER(#REF!),""))) &lt;&gt; V38</formula>
    </cfRule>
  </conditionalFormatting>
  <conditionalFormatting sqref="V37 Y37 AC37">
    <cfRule type="expression" dxfId="344" priority="8851">
      <formula>OR(AND(#REF!="X",V22="X"),AND(#REF!="M",V22="M"))</formula>
    </cfRule>
    <cfRule type="expression" dxfId="343" priority="8852">
      <formula>IF(AND(OR(AND(#REF!="M",V22="M"),AND(#REF!="X",V22="X")),SUM(#REF!,U22)=0,ISNUMBER(U37)),"",IF(OR(#REF!="M",V22="M"),"M",IF(AND(#REF!=V22,OR(#REF!="X",#REF!="W",#REF!="Z")),UPPER(#REF!),""))) &lt;&gt; V37</formula>
    </cfRule>
  </conditionalFormatting>
  <conditionalFormatting sqref="V35 Y35 AC35">
    <cfRule type="expression" dxfId="342" priority="8863">
      <formula>OR(AND(#REF!="X",V20="X"),AND(#REF!="M",V20="M"))</formula>
    </cfRule>
    <cfRule type="expression" dxfId="341" priority="8864">
      <formula>IF(AND(OR(AND(#REF!="M",V20="M"),AND(#REF!="X",V20="X")),SUM(#REF!,U20)=0,ISNUMBER(U35)),"",IF(OR(#REF!="M",V20="M"),"M",IF(AND(#REF!=V20,OR(#REF!="X",#REF!="W",#REF!="Z")),UPPER(#REF!),""))) &lt;&gt; V35</formula>
    </cfRule>
  </conditionalFormatting>
  <conditionalFormatting sqref="V14 Y14 AC14">
    <cfRule type="expression" dxfId="340" priority="9498">
      <formula>OR(AND(#REF!="X",#REF!="X"),AND(#REF!="M",#REF!="M"))</formula>
    </cfRule>
    <cfRule type="expression" dxfId="339" priority="9499">
      <formula>IF(AND(OR(AND(#REF!="M",#REF!="M"),AND(#REF!="X",#REF!="X")),SUM(#REF!,#REF!)=0,ISNUMBER(U14)),"",IF(OR(#REF!="M",#REF!="M"),"M",IF(AND(#REF!=#REF!,OR(#REF!="X",#REF!="W",#REF!="Z")),UPPER(#REF!),""))) &lt;&gt; V14</formula>
    </cfRule>
  </conditionalFormatting>
  <conditionalFormatting sqref="U24:U26 X24:X26 U20:U22 X20:X22 U15:U18 X15:X18 U9:U12 X9:X12">
    <cfRule type="expression" dxfId="338" priority="25">
      <formula xml:space="preserve"> OR(AND(U9=0,U9&lt;&gt;"",V9&lt;&gt;"Z",V9&lt;&gt;""),AND(U9&gt;0,U9&lt;&gt;"",V9&lt;&gt;"W",V9&lt;&gt;""),AND(U9="", V9="W"))</formula>
    </cfRule>
  </conditionalFormatting>
  <conditionalFormatting sqref="V24:V26 Y24:Y26 V20:V22 Y20:Y22 V15:V18 Y15:Y18 V9:V12 Y9:Y12">
    <cfRule type="expression" dxfId="337" priority="24">
      <formula xml:space="preserve"> OR(AND(U9=0,U9&lt;&gt;"",V9&lt;&gt;"Z",V9&lt;&gt;""),AND(U9&gt;0,U9&lt;&gt;"",V9&lt;&gt;"W",V9&lt;&gt;""),AND(U9="", V9="W"))</formula>
    </cfRule>
  </conditionalFormatting>
  <conditionalFormatting sqref="W24:W26 Z24:Z26 W20:W22 Z20:Z22 W15:W18 Z15:Z18 W9:W12 Z9:Z12">
    <cfRule type="expression" dxfId="336" priority="23">
      <formula xml:space="preserve"> AND(OR(V9="X",V9="W"),W9="")</formula>
    </cfRule>
  </conditionalFormatting>
  <conditionalFormatting sqref="U13 X13">
    <cfRule type="expression" dxfId="335" priority="28">
      <formula xml:space="preserve"> OR(AND(U13=0,U13&lt;&gt;"",V13&lt;&gt;"Z",V13&lt;&gt;""),AND(U13&gt;0,U13&lt;&gt;"",V13&lt;&gt;"W",V13&lt;&gt;""),AND(U13="", V13="W"))</formula>
    </cfRule>
  </conditionalFormatting>
  <conditionalFormatting sqref="V13 Y13">
    <cfRule type="expression" dxfId="334" priority="27">
      <formula xml:space="preserve"> OR(AND(U13=0,U13&lt;&gt;"",V13&lt;&gt;"Z",V13&lt;&gt;""),AND(U13&gt;0,U13&lt;&gt;"",V13&lt;&gt;"W",V13&lt;&gt;""),AND(U13="", V13="W"))</formula>
    </cfRule>
  </conditionalFormatting>
  <conditionalFormatting sqref="W13 Z13">
    <cfRule type="expression" dxfId="333" priority="26">
      <formula xml:space="preserve"> AND(OR(V13="X",V13="W"),W13="")</formula>
    </cfRule>
  </conditionalFormatting>
  <conditionalFormatting sqref="U13 X13">
    <cfRule type="expression" dxfId="332" priority="29">
      <formula>OR(COUNTIF(V9:V12,"M")=4,COUNTIF(V9:V12,"X")=4)</formula>
    </cfRule>
    <cfRule type="expression" dxfId="331" priority="30">
      <formula>IF(OR(SUMPRODUCT(--(U9:U12=""),--(V9:V12=""))&gt;0,COUNTIF(V9:V12,"M")&gt;0,COUNTIF(V9:V12,"X")=4),"",SUM(U9:U12)) &lt;&gt; U13</formula>
    </cfRule>
  </conditionalFormatting>
  <conditionalFormatting sqref="V13 Y13">
    <cfRule type="expression" dxfId="330" priority="31">
      <formula>OR(COUNTIF(V9:V12,"M")=4,COUNTIF(V9:V12,"X")=4)</formula>
    </cfRule>
    <cfRule type="expression" dxfId="329" priority="32">
      <formula>IF(AND(OR(COUNTIF(V9:V12,"M")=4,COUNTIF(V9:V12,"X")=4),SUM(U9:U12)=0,ISNUMBER(U13)),"",IF(COUNTIF(V9:V12,"M")&gt;0,"M",IF(AND(COUNTIF(V9:V12,V9)=4,OR(V9="X",V9="W",V9="Z")),UPPER(V9),""))) &lt;&gt; V13</formula>
    </cfRule>
  </conditionalFormatting>
  <conditionalFormatting sqref="V33">
    <cfRule type="expression" dxfId="328" priority="20">
      <formula xml:space="preserve"> OR(AND(U33=0,U33&lt;&gt;"",V33&lt;&gt;"Z",V33&lt;&gt;""),AND(U33&gt;0,U33&lt;&gt;"",V33&lt;&gt;"W",V33&lt;&gt;""),AND(U33="", V33="W"))</formula>
    </cfRule>
  </conditionalFormatting>
  <conditionalFormatting sqref="W33">
    <cfRule type="expression" dxfId="327" priority="19">
      <formula xml:space="preserve"> AND(OR(V33="X",V33="W"),W33="")</formula>
    </cfRule>
  </conditionalFormatting>
  <conditionalFormatting sqref="V33">
    <cfRule type="expression" dxfId="326" priority="21">
      <formula>OR(AND(#REF!="X",#REF!="X"),AND(#REF!="M",#REF!="M"))</formula>
    </cfRule>
    <cfRule type="expression" dxfId="325" priority="22">
      <formula>IF(AND(OR(AND(#REF!="M",#REF!="M"),AND(#REF!="X",#REF!="X")),SUM(#REF!,#REF!)=0,ISNUMBER(U33)),"",IF(OR(#REF!="M",#REF!="M"),"M",IF(AND(#REF!=#REF!,OR(#REF!="X",#REF!="W",#REF!="Z")),UPPER(#REF!),""))) &lt;&gt; V33</formula>
    </cfRule>
  </conditionalFormatting>
  <conditionalFormatting sqref="Y33">
    <cfRule type="expression" dxfId="324" priority="16">
      <formula xml:space="preserve"> OR(AND(X33=0,X33&lt;&gt;"",Y33&lt;&gt;"Z",Y33&lt;&gt;""),AND(X33&gt;0,X33&lt;&gt;"",Y33&lt;&gt;"W",Y33&lt;&gt;""),AND(X33="", Y33="W"))</formula>
    </cfRule>
  </conditionalFormatting>
  <conditionalFormatting sqref="Z33">
    <cfRule type="expression" dxfId="323" priority="15">
      <formula xml:space="preserve"> AND(OR(Y33="X",Y33="W"),Z33="")</formula>
    </cfRule>
  </conditionalFormatting>
  <conditionalFormatting sqref="Y33">
    <cfRule type="expression" dxfId="322" priority="17">
      <formula>OR(AND(#REF!="X",#REF!="X"),AND(#REF!="M",#REF!="M"))</formula>
    </cfRule>
    <cfRule type="expression" dxfId="321" priority="18">
      <formula>IF(AND(OR(AND(#REF!="M",#REF!="M"),AND(#REF!="X",#REF!="X")),SUM(#REF!,#REF!)=0,ISNUMBER(X33)),"",IF(OR(#REF!="M",#REF!="M"),"M",IF(AND(#REF!=#REF!,OR(#REF!="X",#REF!="W",#REF!="Z")),UPPER(#REF!),""))) &lt;&gt; Y33</formula>
    </cfRule>
  </conditionalFormatting>
  <conditionalFormatting sqref="U43 X43 AB43">
    <cfRule type="expression" dxfId="320" priority="18690">
      <formula>OR(AND(#REF!="X",V27="X"),AND(#REF!="M",V27="M"))</formula>
    </cfRule>
    <cfRule type="expression" dxfId="319" priority="18691">
      <formula>IF(OR(AND(#REF!="",#REF!=""),AND(U27="",V27=""),AND(#REF!="X",V27="X"),OR(#REF!="M",V27="M")),"",SUM(#REF!,U27)) &lt;&gt; U43</formula>
    </cfRule>
  </conditionalFormatting>
  <conditionalFormatting sqref="AB6 U6 X6">
    <cfRule type="expression" dxfId="318" priority="9">
      <formula xml:space="preserve"> OR(AND(U6=0,U6&lt;&gt;"",V6&lt;&gt;"Z",V6&lt;&gt;""),AND(U6&gt;0,U6&lt;&gt;"",V6&lt;&gt;"W",V6&lt;&gt;""),AND(U6="", V6="W"))</formula>
    </cfRule>
  </conditionalFormatting>
  <conditionalFormatting sqref="AC6 V6 Y6">
    <cfRule type="expression" dxfId="317" priority="8">
      <formula xml:space="preserve"> OR(AND(U6=0,U6&lt;&gt;"",V6&lt;&gt;"Z",V6&lt;&gt;""),AND(U6&gt;0,U6&lt;&gt;"",V6&lt;&gt;"W",V6&lt;&gt;""),AND(U6="", V6="W"))</formula>
    </cfRule>
  </conditionalFormatting>
  <conditionalFormatting sqref="AD6 W6 Z6">
    <cfRule type="expression" dxfId="316" priority="7">
      <formula xml:space="preserve"> AND(OR(V6="X",V6="W"),W6="")</formula>
    </cfRule>
  </conditionalFormatting>
  <conditionalFormatting sqref="AA6">
    <cfRule type="expression" dxfId="315" priority="10">
      <formula xml:space="preserve"> AND(OR(#REF!="X",#REF!="W"),AA6="")</formula>
    </cfRule>
  </conditionalFormatting>
  <conditionalFormatting sqref="U6 X6 AB6">
    <cfRule type="expression" dxfId="314" priority="11">
      <formula>OR(AND(#REF!="X",#REF!="X"),AND(#REF!="M",#REF!="M"))</formula>
    </cfRule>
    <cfRule type="expression" dxfId="313" priority="12">
      <formula>IF(OR(AND(#REF!="",#REF!=""),AND(#REF!="",#REF!=""),AND(#REF!="X",#REF!="X"),OR(#REF!="M",#REF!="M")),"",SUM(#REF!,#REF!)) &lt;&gt; U6</formula>
    </cfRule>
  </conditionalFormatting>
  <conditionalFormatting sqref="V6 Y6 AC6">
    <cfRule type="expression" dxfId="312" priority="13">
      <formula>OR(AND(#REF!="X",#REF!="X"),AND(#REF!="M",#REF!="M"))</formula>
    </cfRule>
    <cfRule type="expression" dxfId="311" priority="14">
      <formula>IF(AND(OR(AND(#REF!="M",#REF!="M"),AND(#REF!="X",#REF!="X")),SUM(#REF!,#REF!)=0,ISNUMBER(U6)),"",IF(OR(#REF!="M",#REF!="M"),"M",IF(AND(#REF!=#REF!,OR(#REF!="X",#REF!="W",#REF!="Z")),UPPER(#REF!),""))) &lt;&gt; V6</formula>
    </cfRule>
  </conditionalFormatting>
  <conditionalFormatting sqref="AB22">
    <cfRule type="expression" dxfId="310" priority="4">
      <formula xml:space="preserve"> OR(AND(AB22=0,AB22&lt;&gt;"",AC22&lt;&gt;"Z",AC22&lt;&gt;""),AND(AB22&gt;0,AB22&lt;&gt;"",AC22&lt;&gt;"W",AC22&lt;&gt;""),AND(AB22="", AC22="W"))</formula>
    </cfRule>
  </conditionalFormatting>
  <conditionalFormatting sqref="AB22">
    <cfRule type="expression" dxfId="309" priority="5">
      <formula>OR(AND(#REF!="X",#REF!="X"),AND(#REF!="M",#REF!="M"))</formula>
    </cfRule>
    <cfRule type="expression" dxfId="308" priority="6">
      <formula>IF(OR(AND(#REF!="",#REF!=""),AND(#REF!="",#REF!=""),AND(#REF!="X",#REF!="X"),OR(#REF!="M",#REF!="M")),"",SUM(#REF!,#REF!)) &lt;&gt; AB22</formula>
    </cfRule>
  </conditionalFormatting>
  <conditionalFormatting sqref="AB25:AB26">
    <cfRule type="expression" dxfId="307" priority="1">
      <formula xml:space="preserve"> OR(AND(AB25=0,AB25&lt;&gt;"",AC25&lt;&gt;"Z",AC25&lt;&gt;""),AND(AB25&gt;0,AB25&lt;&gt;"",AC25&lt;&gt;"W",AC25&lt;&gt;""),AND(AB25="", AC25="W"))</formula>
    </cfRule>
  </conditionalFormatting>
  <conditionalFormatting sqref="AB25:AB26">
    <cfRule type="expression" dxfId="306" priority="2">
      <formula>OR(AND(#REF!="X",#REF!="X"),AND(#REF!="M",#REF!="M"))</formula>
    </cfRule>
    <cfRule type="expression" dxfId="305" priority="3">
      <formula>IF(OR(AND(#REF!="",#REF!=""),AND(#REF!="",#REF!=""),AND(#REF!="X",#REF!="X"),OR(#REF!="M",#REF!="M")),"",SUM(#REF!,#REF!)) &lt;&gt; AB25</formula>
    </cfRule>
  </conditionalFormatting>
  <conditionalFormatting sqref="V43 Y43 AC43">
    <cfRule type="expression" dxfId="304" priority="56792">
      <formula>OR(AND(#REF!="X",V27="X"),AND(#REF!="M",V27="M"))</formula>
    </cfRule>
    <cfRule type="expression" dxfId="303" priority="56793">
      <formula>IF(AND(OR(AND(#REF!="M",V27="M"),AND(#REF!="X",V27="X")),SUM(#REF!,U27)=0,ISNUMBER(U43)),"",IF(OR(#REF!="M",V27="M"),"M",IF(AND(#REF!=V27,OR(#REF!="X",#REF!="W",#REF!="Z")),UPPER(#REF!),""))) &lt;&gt; V43</formula>
    </cfRule>
  </conditionalFormatting>
  <conditionalFormatting sqref="V40 Y40 AC40">
    <cfRule type="expression" dxfId="302" priority="56802">
      <formula>OR(AND(#REF!="X",V25="X"),AND(#REF!="M",V25="M"))</formula>
    </cfRule>
    <cfRule type="expression" dxfId="301" priority="56803">
      <formula>IF(AND(OR(AND(#REF!="M",V25="M"),AND(#REF!="X",V25="X")),SUM(#REF!,U25)=0,ISNUMBER(U40)),"",IF(OR(#REF!="M",V25="M"),"M",IF(AND(#REF!=V25,OR(#REF!="X",#REF!="W",#REF!="Z")),UPPER(#REF!),""))) &lt;&gt; V40</formula>
    </cfRule>
  </conditionalFormatting>
  <conditionalFormatting sqref="V41 Y41 AC41">
    <cfRule type="expression" dxfId="300" priority="56808">
      <formula>OR(AND(#REF!="X",V26="X"),AND(#REF!="M",V26="M"))</formula>
    </cfRule>
    <cfRule type="expression" dxfId="299" priority="56809">
      <formula>IF(AND(OR(AND(#REF!="M",V26="M"),AND(#REF!="X",V26="X")),SUM(#REF!,U26)=0,ISNUMBER(U41)),"",IF(OR(#REF!="M",V26="M"),"M",IF(AND(#REF!=V26,OR(#REF!="X",#REF!="W",#REF!="Z")),UPPER(#REF!),""))) &lt;&gt; V41</formula>
    </cfRule>
  </conditionalFormatting>
  <conditionalFormatting sqref="V45 Y45 AC45">
    <cfRule type="expression" dxfId="298" priority="56814">
      <formula>OR(AND(V14="X",#REF!="X"),AND(V14="M",#REF!="M"))</formula>
    </cfRule>
    <cfRule type="expression" dxfId="297" priority="56815">
      <formula>IF(AND(OR(AND(V14="M",#REF!="M"),AND(V14="X",#REF!="X")),SUM(U14,#REF!)=0,ISNUMBER(U45)),"",IF(OR(V14="M",#REF!="M"),"M",IF(AND(V14=#REF!,OR(V14="X",V14="W",V14="Z")),UPPER(V14),""))) &lt;&gt; V45</formula>
    </cfRule>
  </conditionalFormatting>
  <conditionalFormatting sqref="V48:V50 Y48:Y50 AC48:AC50">
    <cfRule type="expression" dxfId="296" priority="56824">
      <formula>OR(AND(V15="X",#REF!="X"),AND(V15="M",#REF!="M"))</formula>
    </cfRule>
    <cfRule type="expression" dxfId="295" priority="56825">
      <formula>IF(AND(OR(AND(V15="M",#REF!="M"),AND(V15="X",#REF!="X")),SUM(U15,#REF!)=0,ISNUMBER(U48)),"",IF(OR(V15="M",#REF!="M"),"M",IF(AND(V15=#REF!,OR(V15="X",V15="W",V15="Z")),UPPER(V15),""))) &lt;&gt; V48</formula>
    </cfRule>
  </conditionalFormatting>
  <dataValidations xWindow="357" yWindow="576" count="9">
    <dataValidation allowBlank="1" showInputMessage="1" showErrorMessage="1" sqref="Z27:Z1048576 U27:U1048576 U1:U8 U14 U19 U23 X27:X1048576 V27:V1048576 X1:X8 X14 X19 X23 Y27:Y1048576 V1:V8 V14 V19 V23 W27:W1048576 Y1:Y8 Y14 Y19 Y23 W1:W8 W14 W19 W23 AA1:XFD1048576 Z1:Z8 Z14 Z19 Z23 A1:C1048576 E25:F1048576 D1:D8 D14 G1:T1048576 E1:F14 D19 E19:F19 E23:F23 D23 D25:D1048576"/>
    <dataValidation type="decimal" operator="greaterThanOrEqual" allowBlank="1" showInputMessage="1" showErrorMessage="1" errorTitle="Entrée non valide" error="Veuillez entrer une valeur numérique" sqref="U9:U13 U15:U18 U20:U22 U24:U26 X9:X13 X15:X18 X20:X22 X24:X26">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V9:V13 V15:V18 V20:V22 V24:V26 Y9:Y13 Y15:Y18 Y20:Y22 Y24:Y26">
      <formula1>"Z,M,X,W"</formula1>
    </dataValidation>
    <dataValidation type="textLength" allowBlank="1" showInputMessage="1" showErrorMessage="1" errorTitle="Entrée non valide" error="La longueur du texte devrait être comprise entre 2 et 500 caractères" sqref="W9:W13 W15:W18 W20:W22 W24:W26 Z9:Z13 Z15:Z18 Z20:Z22 Z24:Z26">
      <formula1>2</formula1>
      <formula2>500</formula2>
    </dataValidation>
    <dataValidation allowBlank="1" showInputMessage="1" showErrorMessage="1" promptTitle="Salles de cinéma" prompt="Structure commerciale permanente ou fixe qui se consacre principalement à la diffusion d’oeuvres cinématographiques. Voir VAL_Instructions pour plus d'informations._x000a_" sqref="D9:D13 D15:F15 D17:F17"/>
    <dataValidation allowBlank="1" showInputMessage="1" showErrorMessage="1" promptTitle="Multiplexe" prompt="Cinéma en salle possédant huit écrans ou plus._x000a_" sqref="D16:F16 D18:F18 D22:F22"/>
    <dataValidation allowBlank="1" showInputMessage="1" showErrorMessage="1" promptTitle="Cinéma pour projection numérique" prompt="Salles de cinéma dotées d’au moins un écran utilisant des projecteurs numériques et permettant la projection d’images. Voir VAL_Instructions pour plus d'informations." sqref="D20:F20"/>
    <dataValidation allowBlank="1" showInputMessage="1" showErrorMessage="1" promptTitle="Écran projection numérique" prompt="Projection d’un film de long métrage sur un écran de cinéma à l’aide d’une bande et d’un projecteur numérique. Voir VAL_Instructions pour plus d'informations._x000a_" sqref="D21:F21"/>
    <dataValidation allowBlank="1" showInputMessage="1" showErrorMessage="1" promptTitle="Autres structures de cinémas" prompt="Autres structures commerciales utilisant des équipements de vidéoprojection ou des projecteurs d’un format maximal de 16 mm. Voir VAL_Instructions pour plus d'informations." sqref="D24:F24"/>
  </dataValidations>
  <pageMargins left="0.19685039370078741" right="0.19685039370078741" top="0.19685039370078741" bottom="0.19685039370078741" header="0.19685039370078741" footer="0.19685039370078741"/>
  <pageSetup scale="88" fitToHeight="0" orientation="portrait" cellComments="asDisplayed" r:id="rId1"/>
  <headerFooter>
    <oddFooter>&amp;C&amp;P&amp;R&amp;F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VAL_Instructions</vt:lpstr>
      <vt:lpstr>VAL_Metadata</vt:lpstr>
      <vt:lpstr>F1</vt:lpstr>
      <vt:lpstr>F2</vt:lpstr>
      <vt:lpstr>F3</vt:lpstr>
      <vt:lpstr>F4</vt:lpstr>
      <vt:lpstr>F5</vt:lpstr>
      <vt:lpstr>F6</vt:lpstr>
      <vt:lpstr>F7</vt:lpstr>
      <vt:lpstr>F8</vt:lpstr>
      <vt:lpstr>F9</vt:lpstr>
      <vt:lpstr>F10</vt:lpstr>
      <vt:lpstr>F11</vt:lpstr>
      <vt:lpstr>F12</vt:lpstr>
      <vt:lpstr>F13</vt:lpstr>
      <vt:lpstr>VAL_Data Check</vt:lpstr>
      <vt:lpstr>Parameters1</vt:lpstr>
      <vt:lpstr>Parameters2</vt:lpstr>
      <vt:lpstr>VAL_Drop_Down_Lists</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UNESCO Institute for Statistics</dc:creator>
  <cp:lastModifiedBy>Barbosa, Lisa</cp:lastModifiedBy>
  <cp:lastPrinted>2016-07-14T16:19:11Z</cp:lastPrinted>
  <dcterms:created xsi:type="dcterms:W3CDTF">2013-02-23T13:31:19Z</dcterms:created>
  <dcterms:modified xsi:type="dcterms:W3CDTF">2018-04-23T16:21:29Z</dcterms:modified>
</cp:coreProperties>
</file>