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20" yWindow="1035" windowWidth="11880" windowHeight="5850" tabRatio="874"/>
  </bookViews>
  <sheets>
    <sheet name="VAL_Instructions" sheetId="82" r:id="rId1"/>
    <sheet name="VAL_C1" sheetId="79" r:id="rId2"/>
    <sheet name="C2" sheetId="89" r:id="rId3"/>
    <sheet name="C3" sheetId="72" r:id="rId4"/>
    <sheet name="C4" sheetId="86" r:id="rId5"/>
    <sheet name="C5" sheetId="87" r:id="rId6"/>
    <sheet name="C6" sheetId="65" r:id="rId7"/>
    <sheet name="C7" sheetId="73" r:id="rId8"/>
    <sheet name="C8" sheetId="90" r:id="rId9"/>
    <sheet name="VAL_Data Check" sheetId="91" r:id="rId10"/>
    <sheet name="VAL_Changes" sheetId="92" r:id="rId11"/>
    <sheet name="Parameters" sheetId="75" state="hidden" r:id="rId12"/>
    <sheet name="VAL_Drop_Down_Lists" sheetId="77" state="hidden" r:id="rId13"/>
  </sheets>
  <externalReferences>
    <externalReference r:id="rId14"/>
  </externalReferences>
  <definedNames>
    <definedName name="_xlnm._FilterDatabase" localSheetId="9" hidden="1">'VAL_Data Check'!$A$16:$N$912</definedName>
    <definedName name="OBS_COMMENT" localSheetId="10">[1]A14!$X$14:$X$16,[1]A14!$AA$14:$AA$16,[1]A14!$AD$14:$AD$16</definedName>
    <definedName name="OBS_COMMENT">'C8'!$X$14:$X$23,'C8'!$AA$14:$AA$23</definedName>
    <definedName name="OBS_FIGURE" localSheetId="10">[1]A14!$V$14:$V$16,[1]A14!$Y$14:$Y$16,[1]A14!$AB$14:$AB$16</definedName>
    <definedName name="OBS_FIGURE">'C8'!$V$14:$V$23,'C8'!$Y$14:$Y$23</definedName>
    <definedName name="OBS_STATUS" localSheetId="10">[1]A14!$W$14:$W$16,[1]A14!$Z$14:$Z$16,[1]A14!$AC$14:$AC$16</definedName>
    <definedName name="OBS_STATUS">'C8'!$W$14:$W$23,'C8'!$Z$14:$Z$23</definedName>
  </definedNames>
  <calcPr calcId="162913"/>
</workbook>
</file>

<file path=xl/calcChain.xml><?xml version="1.0" encoding="utf-8"?>
<calcChain xmlns="http://schemas.openxmlformats.org/spreadsheetml/2006/main">
  <c r="AB86" i="87" l="1"/>
  <c r="AB42" i="87"/>
  <c r="AB72" i="87"/>
  <c r="L327" i="91" l="1"/>
  <c r="K327" i="91" s="1"/>
  <c r="L322" i="91"/>
  <c r="L321" i="91"/>
  <c r="K321" i="91" s="1"/>
  <c r="L319" i="91"/>
  <c r="K319" i="91" s="1"/>
  <c r="L318" i="91"/>
  <c r="L303" i="91"/>
  <c r="L302" i="91"/>
  <c r="K302" i="91" s="1"/>
  <c r="L301" i="91"/>
  <c r="L300" i="91"/>
  <c r="K300" i="91" s="1"/>
  <c r="L299" i="91"/>
  <c r="L298" i="91"/>
  <c r="K298" i="91" s="1"/>
  <c r="L297" i="91"/>
  <c r="L296" i="91"/>
  <c r="K296" i="91" s="1"/>
  <c r="L295" i="91"/>
  <c r="L294" i="91"/>
  <c r="K294" i="91" s="1"/>
  <c r="L293" i="91"/>
  <c r="L291" i="91"/>
  <c r="L290" i="91"/>
  <c r="L289" i="91"/>
  <c r="K289" i="91" s="1"/>
  <c r="L288" i="91"/>
  <c r="L287" i="91"/>
  <c r="K287" i="91" s="1"/>
  <c r="L286" i="91"/>
  <c r="L285" i="91"/>
  <c r="K285" i="91" s="1"/>
  <c r="L284" i="91"/>
  <c r="L283" i="91"/>
  <c r="K283" i="91" s="1"/>
  <c r="L282" i="91"/>
  <c r="L281" i="91"/>
  <c r="K281" i="91" s="1"/>
  <c r="L267" i="91"/>
  <c r="L266" i="91"/>
  <c r="K266" i="91" s="1"/>
  <c r="L265" i="91"/>
  <c r="L264" i="91"/>
  <c r="K264" i="91" s="1"/>
  <c r="L263" i="91"/>
  <c r="L262" i="91"/>
  <c r="K262" i="91" s="1"/>
  <c r="L261" i="91"/>
  <c r="L260" i="91"/>
  <c r="K260" i="91" s="1"/>
  <c r="L259" i="91"/>
  <c r="L258" i="91"/>
  <c r="K258" i="91" s="1"/>
  <c r="L257" i="91"/>
  <c r="K257" i="91" s="1"/>
  <c r="L255" i="91"/>
  <c r="K255" i="91" s="1"/>
  <c r="L254" i="91"/>
  <c r="L253" i="91"/>
  <c r="K253" i="91" s="1"/>
  <c r="L252" i="91"/>
  <c r="L251" i="91"/>
  <c r="K251" i="91" s="1"/>
  <c r="L250" i="91"/>
  <c r="L249" i="91"/>
  <c r="K249" i="91" s="1"/>
  <c r="L248" i="91"/>
  <c r="L247" i="91"/>
  <c r="K247" i="91" s="1"/>
  <c r="L246" i="91"/>
  <c r="L245" i="91"/>
  <c r="K245" i="91" s="1"/>
  <c r="L231" i="91"/>
  <c r="L230" i="91"/>
  <c r="K230" i="91" s="1"/>
  <c r="L229" i="91"/>
  <c r="L228" i="91"/>
  <c r="K228" i="91" s="1"/>
  <c r="L227" i="91"/>
  <c r="L226" i="91"/>
  <c r="K226" i="91" s="1"/>
  <c r="L225" i="91"/>
  <c r="L224" i="91"/>
  <c r="K224" i="91" s="1"/>
  <c r="L223" i="91"/>
  <c r="L222" i="91"/>
  <c r="K222" i="91" s="1"/>
  <c r="L221" i="91"/>
  <c r="L219" i="91"/>
  <c r="K219" i="91" s="1"/>
  <c r="L218" i="91"/>
  <c r="K218" i="91" s="1"/>
  <c r="L217" i="91"/>
  <c r="K217" i="91" s="1"/>
  <c r="L216" i="91"/>
  <c r="L215" i="91"/>
  <c r="K215" i="91" s="1"/>
  <c r="L214" i="91"/>
  <c r="L213" i="91"/>
  <c r="K213" i="91" s="1"/>
  <c r="L212" i="91"/>
  <c r="L211" i="91"/>
  <c r="K211" i="91" s="1"/>
  <c r="L210" i="91"/>
  <c r="L209" i="91"/>
  <c r="K209" i="91" s="1"/>
  <c r="L195" i="91"/>
  <c r="L194" i="91"/>
  <c r="K194" i="91" s="1"/>
  <c r="L193" i="91"/>
  <c r="L192" i="91"/>
  <c r="K192" i="91" s="1"/>
  <c r="L191" i="91"/>
  <c r="L190" i="91"/>
  <c r="K190" i="91" s="1"/>
  <c r="L189" i="91"/>
  <c r="K189" i="91" s="1"/>
  <c r="L188" i="91"/>
  <c r="K188" i="91" s="1"/>
  <c r="L187" i="91"/>
  <c r="L186" i="91"/>
  <c r="K186" i="91" s="1"/>
  <c r="L185" i="91"/>
  <c r="L183" i="91"/>
  <c r="K183" i="91" s="1"/>
  <c r="L182" i="91"/>
  <c r="L181" i="91"/>
  <c r="K181" i="91" s="1"/>
  <c r="L180" i="91"/>
  <c r="L179" i="91"/>
  <c r="K179" i="91" s="1"/>
  <c r="L178" i="91"/>
  <c r="L177" i="91"/>
  <c r="K177" i="91" s="1"/>
  <c r="L176" i="91"/>
  <c r="L175" i="91"/>
  <c r="K175" i="91" s="1"/>
  <c r="L174" i="91"/>
  <c r="K174" i="91" s="1"/>
  <c r="L173" i="91"/>
  <c r="L139" i="91"/>
  <c r="L138" i="91"/>
  <c r="K138" i="91" s="1"/>
  <c r="L137" i="91"/>
  <c r="L136" i="91"/>
  <c r="K136" i="91" s="1"/>
  <c r="L135" i="91"/>
  <c r="L134" i="91"/>
  <c r="K134" i="91" s="1"/>
  <c r="L133" i="91"/>
  <c r="L132" i="91"/>
  <c r="K132" i="91" s="1"/>
  <c r="L131" i="91"/>
  <c r="K131" i="91" s="1"/>
  <c r="L130" i="91"/>
  <c r="K130" i="91" s="1"/>
  <c r="L129" i="91"/>
  <c r="K129" i="91" s="1"/>
  <c r="L128" i="91"/>
  <c r="K128" i="91" s="1"/>
  <c r="L127" i="91"/>
  <c r="K127" i="91" s="1"/>
  <c r="L126" i="91"/>
  <c r="K126" i="91" s="1"/>
  <c r="L125" i="91"/>
  <c r="K125" i="91" s="1"/>
  <c r="L124" i="91"/>
  <c r="K124" i="91" s="1"/>
  <c r="L123" i="91"/>
  <c r="K123" i="91" s="1"/>
  <c r="L122" i="91"/>
  <c r="K122" i="91" s="1"/>
  <c r="L121" i="91"/>
  <c r="L120" i="91"/>
  <c r="K120" i="91" s="1"/>
  <c r="L119" i="91"/>
  <c r="K119" i="91" s="1"/>
  <c r="L118" i="91"/>
  <c r="K118" i="91" s="1"/>
  <c r="L117" i="91"/>
  <c r="K117" i="91" s="1"/>
  <c r="L116" i="91"/>
  <c r="K116" i="91" s="1"/>
  <c r="L115" i="91"/>
  <c r="K115" i="91" s="1"/>
  <c r="L114" i="91"/>
  <c r="K114" i="91" s="1"/>
  <c r="L113" i="91"/>
  <c r="L112" i="91"/>
  <c r="K112" i="91" s="1"/>
  <c r="L110" i="91"/>
  <c r="K110" i="91" s="1"/>
  <c r="L109" i="91"/>
  <c r="L108" i="91"/>
  <c r="K108" i="91" s="1"/>
  <c r="L107" i="91"/>
  <c r="K107" i="91" s="1"/>
  <c r="L106" i="91"/>
  <c r="K106" i="91" s="1"/>
  <c r="L105" i="91"/>
  <c r="K105" i="91" s="1"/>
  <c r="L104" i="91"/>
  <c r="K104" i="91" s="1"/>
  <c r="L103" i="91"/>
  <c r="K103" i="91" s="1"/>
  <c r="L102" i="91"/>
  <c r="K102" i="91" s="1"/>
  <c r="L101" i="91"/>
  <c r="K101" i="91" s="1"/>
  <c r="L100" i="91"/>
  <c r="K100" i="91" s="1"/>
  <c r="L99" i="91"/>
  <c r="K99" i="91" s="1"/>
  <c r="L98" i="91"/>
  <c r="L97" i="91"/>
  <c r="K97" i="91" s="1"/>
  <c r="L96" i="91"/>
  <c r="L95" i="91"/>
  <c r="K95" i="91" s="1"/>
  <c r="L94" i="91"/>
  <c r="K94" i="91" s="1"/>
  <c r="L93" i="91"/>
  <c r="K93" i="91" s="1"/>
  <c r="L92" i="91"/>
  <c r="K92" i="91" s="1"/>
  <c r="L91" i="91"/>
  <c r="K91" i="91" s="1"/>
  <c r="L90" i="91"/>
  <c r="K90" i="91" s="1"/>
  <c r="L89" i="91"/>
  <c r="K89" i="91" s="1"/>
  <c r="L88" i="91"/>
  <c r="K88" i="91" s="1"/>
  <c r="L87" i="91"/>
  <c r="K87" i="91" s="1"/>
  <c r="L86" i="91"/>
  <c r="K86" i="91" s="1"/>
  <c r="L85" i="91"/>
  <c r="K85" i="91" s="1"/>
  <c r="L84" i="91"/>
  <c r="K84" i="91" s="1"/>
  <c r="L83" i="91"/>
  <c r="K83" i="91" s="1"/>
  <c r="L74" i="91"/>
  <c r="K74" i="91" s="1"/>
  <c r="L73" i="91"/>
  <c r="K73" i="91" s="1"/>
  <c r="L71" i="91"/>
  <c r="K71" i="91" s="1"/>
  <c r="L70" i="91"/>
  <c r="K70" i="91" s="1"/>
  <c r="L68" i="91"/>
  <c r="K68" i="91" s="1"/>
  <c r="L67" i="91"/>
  <c r="K67" i="91" s="1"/>
  <c r="L59" i="91"/>
  <c r="K59" i="91" s="1"/>
  <c r="L54" i="91"/>
  <c r="K54" i="91" s="1"/>
  <c r="L53" i="91"/>
  <c r="K53" i="91" s="1"/>
  <c r="L51" i="91"/>
  <c r="K51" i="91" s="1"/>
  <c r="L50" i="91"/>
  <c r="K50" i="91" s="1"/>
  <c r="L49" i="91"/>
  <c r="K49" i="91" s="1"/>
  <c r="L44" i="91"/>
  <c r="K44" i="91" s="1"/>
  <c r="L43" i="91"/>
  <c r="K43" i="91" s="1"/>
  <c r="L41" i="91"/>
  <c r="K41" i="91" s="1"/>
  <c r="L40" i="91"/>
  <c r="K40" i="91" s="1"/>
  <c r="L39" i="91"/>
  <c r="K39" i="91" s="1"/>
  <c r="I327" i="91"/>
  <c r="H327" i="91" s="1"/>
  <c r="I322" i="91"/>
  <c r="H322" i="91" s="1"/>
  <c r="I321" i="91"/>
  <c r="H321" i="91" s="1"/>
  <c r="I319" i="91"/>
  <c r="H319" i="91" s="1"/>
  <c r="I318" i="91"/>
  <c r="H318" i="91" s="1"/>
  <c r="I303" i="91"/>
  <c r="H303" i="91" s="1"/>
  <c r="I302" i="91"/>
  <c r="H302" i="91" s="1"/>
  <c r="I301" i="91"/>
  <c r="H301" i="91" s="1"/>
  <c r="I300" i="91"/>
  <c r="H300" i="91" s="1"/>
  <c r="I299" i="91"/>
  <c r="H299" i="91" s="1"/>
  <c r="I298" i="91"/>
  <c r="H298" i="91" s="1"/>
  <c r="I297" i="91"/>
  <c r="H297" i="91" s="1"/>
  <c r="I296" i="91"/>
  <c r="H296" i="91" s="1"/>
  <c r="I295" i="91"/>
  <c r="H295" i="91" s="1"/>
  <c r="I294" i="91"/>
  <c r="H294" i="91" s="1"/>
  <c r="I293" i="91"/>
  <c r="H293" i="91" s="1"/>
  <c r="I291" i="91"/>
  <c r="H291" i="91" s="1"/>
  <c r="I290" i="91"/>
  <c r="H290" i="91" s="1"/>
  <c r="I289" i="91"/>
  <c r="H289" i="91" s="1"/>
  <c r="I288" i="91"/>
  <c r="H288" i="91" s="1"/>
  <c r="I287" i="91"/>
  <c r="H287" i="91" s="1"/>
  <c r="I286" i="91"/>
  <c r="H286" i="91" s="1"/>
  <c r="I285" i="91"/>
  <c r="H285" i="91" s="1"/>
  <c r="I284" i="91"/>
  <c r="H284" i="91" s="1"/>
  <c r="I283" i="91"/>
  <c r="H283" i="91" s="1"/>
  <c r="I282" i="91"/>
  <c r="H282" i="91" s="1"/>
  <c r="I281" i="91"/>
  <c r="H281" i="91" s="1"/>
  <c r="I267" i="91"/>
  <c r="H267" i="91" s="1"/>
  <c r="I266" i="91"/>
  <c r="H266" i="91" s="1"/>
  <c r="I265" i="91"/>
  <c r="H265" i="91" s="1"/>
  <c r="I264" i="91"/>
  <c r="H264" i="91" s="1"/>
  <c r="I263" i="91"/>
  <c r="H263" i="91" s="1"/>
  <c r="I262" i="91"/>
  <c r="H262" i="91" s="1"/>
  <c r="I261" i="91"/>
  <c r="H261" i="91" s="1"/>
  <c r="I260" i="91"/>
  <c r="H260" i="91" s="1"/>
  <c r="I259" i="91"/>
  <c r="H259" i="91" s="1"/>
  <c r="I258" i="91"/>
  <c r="H258" i="91" s="1"/>
  <c r="I257" i="91"/>
  <c r="H257" i="91" s="1"/>
  <c r="I255" i="91"/>
  <c r="H255" i="91" s="1"/>
  <c r="I254" i="91"/>
  <c r="H254" i="91" s="1"/>
  <c r="I253" i="91"/>
  <c r="H253" i="91" s="1"/>
  <c r="I252" i="91"/>
  <c r="H252" i="91" s="1"/>
  <c r="I251" i="91"/>
  <c r="H251" i="91" s="1"/>
  <c r="I250" i="91"/>
  <c r="H250" i="91" s="1"/>
  <c r="I249" i="91"/>
  <c r="I248" i="91"/>
  <c r="H248" i="91" s="1"/>
  <c r="I247" i="91"/>
  <c r="H247" i="91" s="1"/>
  <c r="I246" i="91"/>
  <c r="H246" i="91" s="1"/>
  <c r="I245" i="91"/>
  <c r="H245" i="91" s="1"/>
  <c r="I231" i="91"/>
  <c r="H231" i="91" s="1"/>
  <c r="I230" i="91"/>
  <c r="H230" i="91" s="1"/>
  <c r="I229" i="91"/>
  <c r="H229" i="91" s="1"/>
  <c r="I228" i="91"/>
  <c r="H228" i="91" s="1"/>
  <c r="I227" i="91"/>
  <c r="H227" i="91" s="1"/>
  <c r="I226" i="91"/>
  <c r="H226" i="91" s="1"/>
  <c r="I225" i="91"/>
  <c r="H225" i="91" s="1"/>
  <c r="I224" i="91"/>
  <c r="H224" i="91" s="1"/>
  <c r="I223" i="91"/>
  <c r="H223" i="91" s="1"/>
  <c r="I222" i="91"/>
  <c r="H222" i="91" s="1"/>
  <c r="I221" i="91"/>
  <c r="H221" i="91" s="1"/>
  <c r="I219" i="91"/>
  <c r="H219" i="91" s="1"/>
  <c r="I218" i="91"/>
  <c r="H218" i="91" s="1"/>
  <c r="I217" i="91"/>
  <c r="H217" i="91" s="1"/>
  <c r="I216" i="91"/>
  <c r="H216" i="91" s="1"/>
  <c r="I215" i="91"/>
  <c r="H215" i="91" s="1"/>
  <c r="I214" i="91"/>
  <c r="H214" i="91" s="1"/>
  <c r="I213" i="91"/>
  <c r="H213" i="91" s="1"/>
  <c r="I212" i="91"/>
  <c r="H212" i="91" s="1"/>
  <c r="I211" i="91"/>
  <c r="H211" i="91" s="1"/>
  <c r="I210" i="91"/>
  <c r="H210" i="91" s="1"/>
  <c r="I209" i="91"/>
  <c r="H209" i="91" s="1"/>
  <c r="I195" i="91"/>
  <c r="H195" i="91" s="1"/>
  <c r="I194" i="91"/>
  <c r="H194" i="91" s="1"/>
  <c r="I193" i="91"/>
  <c r="H193" i="91" s="1"/>
  <c r="I192" i="91"/>
  <c r="H192" i="91" s="1"/>
  <c r="I191" i="91"/>
  <c r="H191" i="91" s="1"/>
  <c r="I190" i="91"/>
  <c r="H190" i="91" s="1"/>
  <c r="I189" i="91"/>
  <c r="H189" i="91" s="1"/>
  <c r="I188" i="91"/>
  <c r="H188" i="91" s="1"/>
  <c r="I187" i="91"/>
  <c r="H187" i="91" s="1"/>
  <c r="I186" i="91"/>
  <c r="H186" i="91" s="1"/>
  <c r="I185" i="91"/>
  <c r="H185" i="91" s="1"/>
  <c r="I183" i="91"/>
  <c r="H183" i="91" s="1"/>
  <c r="I182" i="91"/>
  <c r="H182" i="91" s="1"/>
  <c r="I181" i="91"/>
  <c r="H181" i="91" s="1"/>
  <c r="I180" i="91"/>
  <c r="H180" i="91" s="1"/>
  <c r="I179" i="91"/>
  <c r="H179" i="91" s="1"/>
  <c r="I178" i="91"/>
  <c r="H178" i="91" s="1"/>
  <c r="I177" i="91"/>
  <c r="H177" i="91" s="1"/>
  <c r="I176" i="91"/>
  <c r="H176" i="91" s="1"/>
  <c r="I175" i="91"/>
  <c r="H175" i="91" s="1"/>
  <c r="I174" i="91"/>
  <c r="H174" i="91" s="1"/>
  <c r="I173" i="91"/>
  <c r="H173" i="91" s="1"/>
  <c r="I139" i="91"/>
  <c r="H139" i="91" s="1"/>
  <c r="I138" i="91"/>
  <c r="H138" i="91" s="1"/>
  <c r="I137" i="91"/>
  <c r="H137" i="91" s="1"/>
  <c r="I136" i="91"/>
  <c r="H136" i="91" s="1"/>
  <c r="I135" i="91"/>
  <c r="H135" i="91" s="1"/>
  <c r="I134" i="91"/>
  <c r="H134" i="91" s="1"/>
  <c r="I133" i="91"/>
  <c r="H133" i="91" s="1"/>
  <c r="I132" i="91"/>
  <c r="H132" i="91" s="1"/>
  <c r="I131" i="91"/>
  <c r="H131" i="91" s="1"/>
  <c r="I130" i="91"/>
  <c r="H130" i="91" s="1"/>
  <c r="I129" i="91"/>
  <c r="H129" i="91" s="1"/>
  <c r="I128" i="91"/>
  <c r="H128" i="91" s="1"/>
  <c r="I127" i="91"/>
  <c r="H127" i="91" s="1"/>
  <c r="I126" i="91"/>
  <c r="H126" i="91" s="1"/>
  <c r="I125" i="91"/>
  <c r="H125" i="91" s="1"/>
  <c r="I124" i="91"/>
  <c r="H124" i="91" s="1"/>
  <c r="I123" i="91"/>
  <c r="H123" i="91" s="1"/>
  <c r="I122" i="91"/>
  <c r="H122" i="91" s="1"/>
  <c r="I121" i="91"/>
  <c r="H121" i="91" s="1"/>
  <c r="I120" i="91"/>
  <c r="H120" i="91" s="1"/>
  <c r="I119" i="91"/>
  <c r="H119" i="91" s="1"/>
  <c r="I118" i="91"/>
  <c r="H118" i="91" s="1"/>
  <c r="I117" i="91"/>
  <c r="H117" i="91" s="1"/>
  <c r="I116" i="91"/>
  <c r="H116" i="91" s="1"/>
  <c r="I115" i="91"/>
  <c r="H115" i="91" s="1"/>
  <c r="I114" i="91"/>
  <c r="H114" i="91" s="1"/>
  <c r="I113" i="91"/>
  <c r="H113" i="91" s="1"/>
  <c r="I112" i="91"/>
  <c r="H112" i="91" s="1"/>
  <c r="I110" i="91"/>
  <c r="H110" i="91" s="1"/>
  <c r="I109" i="91"/>
  <c r="H109" i="91" s="1"/>
  <c r="I108" i="91"/>
  <c r="H108" i="91" s="1"/>
  <c r="I107" i="91"/>
  <c r="H107" i="91" s="1"/>
  <c r="I106" i="91"/>
  <c r="H106" i="91" s="1"/>
  <c r="I105" i="91"/>
  <c r="H105" i="91" s="1"/>
  <c r="I104" i="91"/>
  <c r="H104" i="91" s="1"/>
  <c r="I103" i="91"/>
  <c r="H103" i="91" s="1"/>
  <c r="I102" i="91"/>
  <c r="H102" i="91" s="1"/>
  <c r="I101" i="91"/>
  <c r="H101" i="91" s="1"/>
  <c r="I100" i="91"/>
  <c r="H100" i="91" s="1"/>
  <c r="I99" i="91"/>
  <c r="H99" i="91" s="1"/>
  <c r="I98" i="91"/>
  <c r="H98" i="91" s="1"/>
  <c r="I97" i="91"/>
  <c r="H97" i="91" s="1"/>
  <c r="I96" i="91"/>
  <c r="H96" i="91" s="1"/>
  <c r="I95" i="91"/>
  <c r="H95" i="91" s="1"/>
  <c r="I94" i="91"/>
  <c r="H94" i="91" s="1"/>
  <c r="I93" i="91"/>
  <c r="H93" i="91" s="1"/>
  <c r="I92" i="91"/>
  <c r="H92" i="91" s="1"/>
  <c r="I91" i="91"/>
  <c r="H91" i="91" s="1"/>
  <c r="I90" i="91"/>
  <c r="H90" i="91" s="1"/>
  <c r="I89" i="91"/>
  <c r="H89" i="91" s="1"/>
  <c r="I88" i="91"/>
  <c r="I87" i="91"/>
  <c r="H87" i="91" s="1"/>
  <c r="I86" i="91"/>
  <c r="H86" i="91" s="1"/>
  <c r="I85" i="91"/>
  <c r="H85" i="91" s="1"/>
  <c r="I84" i="91"/>
  <c r="H84" i="91" s="1"/>
  <c r="I83" i="91"/>
  <c r="H83" i="91" s="1"/>
  <c r="I74" i="91"/>
  <c r="I73" i="91"/>
  <c r="H73" i="91" s="1"/>
  <c r="I71" i="91"/>
  <c r="H71" i="91" s="1"/>
  <c r="I70" i="91"/>
  <c r="H70" i="91" s="1"/>
  <c r="I68" i="91"/>
  <c r="I67" i="91"/>
  <c r="H67" i="91" s="1"/>
  <c r="I65" i="91"/>
  <c r="H65" i="91" s="1"/>
  <c r="I64" i="91"/>
  <c r="H64" i="91" s="1"/>
  <c r="I63" i="91"/>
  <c r="H63" i="91" s="1"/>
  <c r="I62" i="91"/>
  <c r="H62" i="91" s="1"/>
  <c r="I61" i="91"/>
  <c r="H61" i="91" s="1"/>
  <c r="I60" i="91"/>
  <c r="H60" i="91" s="1"/>
  <c r="I59" i="91"/>
  <c r="H59" i="91" s="1"/>
  <c r="I54" i="91"/>
  <c r="H54" i="91" s="1"/>
  <c r="I53" i="91"/>
  <c r="H53" i="91" s="1"/>
  <c r="I51" i="91"/>
  <c r="H51" i="91" s="1"/>
  <c r="I50" i="91"/>
  <c r="H50" i="91" s="1"/>
  <c r="I49" i="91"/>
  <c r="H49" i="91" s="1"/>
  <c r="I44" i="91"/>
  <c r="H44" i="91" s="1"/>
  <c r="I43" i="91"/>
  <c r="H43" i="91" s="1"/>
  <c r="I41" i="91"/>
  <c r="H41" i="91" s="1"/>
  <c r="I40" i="91"/>
  <c r="H40" i="91" s="1"/>
  <c r="I39" i="91"/>
  <c r="H39" i="91" s="1"/>
  <c r="K322" i="91"/>
  <c r="K318" i="91"/>
  <c r="K303" i="91"/>
  <c r="K301" i="91"/>
  <c r="K299" i="91"/>
  <c r="K297" i="91"/>
  <c r="K295" i="91"/>
  <c r="K293" i="91"/>
  <c r="K291" i="91"/>
  <c r="K290" i="91"/>
  <c r="K288" i="91"/>
  <c r="K286" i="91"/>
  <c r="K284" i="91"/>
  <c r="K282" i="91"/>
  <c r="K267" i="91"/>
  <c r="K265" i="91"/>
  <c r="K263" i="91"/>
  <c r="K261" i="91"/>
  <c r="K259" i="91"/>
  <c r="K254" i="91"/>
  <c r="K252" i="91"/>
  <c r="K250" i="91"/>
  <c r="K248" i="91"/>
  <c r="K246" i="91"/>
  <c r="K231" i="91"/>
  <c r="K229" i="91"/>
  <c r="K227" i="91"/>
  <c r="K225" i="91"/>
  <c r="K223" i="91"/>
  <c r="K221" i="91"/>
  <c r="K216" i="91"/>
  <c r="K214" i="91"/>
  <c r="K212" i="91"/>
  <c r="K210" i="91"/>
  <c r="K195" i="91"/>
  <c r="K193" i="91"/>
  <c r="K191" i="91"/>
  <c r="K187" i="91"/>
  <c r="K185" i="91"/>
  <c r="K182" i="91"/>
  <c r="K180" i="91"/>
  <c r="K178" i="91"/>
  <c r="K176" i="91"/>
  <c r="K173" i="91"/>
  <c r="K139" i="91"/>
  <c r="K137" i="91"/>
  <c r="K135" i="91"/>
  <c r="K133" i="91"/>
  <c r="K121" i="91"/>
  <c r="K113" i="91"/>
  <c r="K109" i="91"/>
  <c r="K98" i="91"/>
  <c r="K96" i="91"/>
  <c r="H249" i="91"/>
  <c r="H88" i="91"/>
  <c r="H74" i="91"/>
  <c r="H68" i="91"/>
  <c r="H781" i="91"/>
  <c r="H779" i="91"/>
  <c r="H778" i="91"/>
  <c r="H777" i="91"/>
  <c r="H776" i="91"/>
  <c r="H775" i="91"/>
  <c r="H774" i="91"/>
  <c r="H773" i="91"/>
  <c r="H772" i="91"/>
  <c r="H771" i="91"/>
  <c r="H770" i="91"/>
  <c r="H769" i="91"/>
  <c r="H768" i="91"/>
  <c r="H767" i="91"/>
  <c r="H766" i="91"/>
  <c r="H765" i="91"/>
  <c r="H764" i="91"/>
  <c r="H763" i="91"/>
  <c r="H762" i="91"/>
  <c r="H760" i="91"/>
  <c r="H759" i="91"/>
  <c r="H758" i="91"/>
  <c r="H757" i="91"/>
  <c r="H756" i="91"/>
  <c r="H755" i="91"/>
  <c r="H754" i="91"/>
  <c r="H753" i="91"/>
  <c r="H752" i="91"/>
  <c r="H751" i="91"/>
  <c r="H750" i="91"/>
  <c r="H749" i="91"/>
  <c r="H748" i="91"/>
  <c r="H747" i="91"/>
  <c r="H746" i="91"/>
  <c r="H745" i="91"/>
  <c r="H744" i="91"/>
  <c r="H743" i="91"/>
  <c r="H742" i="91"/>
  <c r="H741" i="91"/>
  <c r="H740" i="91"/>
  <c r="H739" i="91"/>
  <c r="H738" i="91"/>
  <c r="H737" i="91"/>
  <c r="H736" i="91"/>
  <c r="H735" i="91"/>
  <c r="H734" i="91"/>
  <c r="H733" i="91"/>
  <c r="H732" i="91"/>
  <c r="H731" i="91"/>
  <c r="H730" i="91"/>
  <c r="H729" i="91"/>
  <c r="H728" i="91"/>
  <c r="H727" i="91"/>
  <c r="H726" i="91"/>
  <c r="H725" i="91"/>
  <c r="H724" i="91"/>
  <c r="H723" i="91"/>
  <c r="H722" i="91"/>
  <c r="H721" i="91"/>
  <c r="H720" i="91"/>
  <c r="H719" i="91"/>
  <c r="H718" i="91"/>
  <c r="H717" i="91"/>
  <c r="H716" i="91"/>
  <c r="H715" i="91"/>
  <c r="H713" i="91"/>
  <c r="H712" i="91"/>
  <c r="H711" i="91"/>
  <c r="H710" i="91"/>
  <c r="H709" i="91"/>
  <c r="H708" i="91"/>
  <c r="H707" i="91"/>
  <c r="H706" i="91"/>
  <c r="H705" i="91"/>
  <c r="H704" i="91"/>
  <c r="H703" i="91"/>
  <c r="H702" i="91"/>
  <c r="H701" i="91"/>
  <c r="H700" i="91"/>
  <c r="H699" i="91"/>
  <c r="H698" i="91"/>
  <c r="H697" i="91"/>
  <c r="H696" i="91"/>
  <c r="H695" i="91"/>
  <c r="H694" i="91"/>
  <c r="H693" i="91"/>
  <c r="H692" i="91"/>
  <c r="H691" i="91"/>
  <c r="H690" i="91"/>
  <c r="H689" i="91"/>
  <c r="H688" i="91"/>
  <c r="H687" i="91"/>
  <c r="H686" i="91"/>
  <c r="H685" i="91"/>
  <c r="H684" i="91"/>
  <c r="H683" i="91"/>
  <c r="H682" i="91"/>
  <c r="H681" i="91"/>
  <c r="H680" i="91"/>
  <c r="H679" i="91"/>
  <c r="H678" i="91"/>
  <c r="H677" i="91"/>
  <c r="H676" i="91"/>
  <c r="H675" i="91"/>
  <c r="H674" i="91"/>
  <c r="H673" i="91"/>
  <c r="H672" i="91"/>
  <c r="H671" i="91"/>
  <c r="H670" i="91"/>
  <c r="H669" i="91"/>
  <c r="H668" i="91"/>
  <c r="H667" i="91"/>
  <c r="H666" i="91"/>
  <c r="H665" i="91"/>
  <c r="H664" i="91"/>
  <c r="H663" i="91"/>
  <c r="H661" i="91"/>
  <c r="H660" i="91"/>
  <c r="H659" i="91"/>
  <c r="H658" i="91"/>
  <c r="H657" i="91"/>
  <c r="H656" i="91"/>
  <c r="H655" i="91"/>
  <c r="H654" i="91"/>
  <c r="H653" i="91"/>
  <c r="H652" i="91"/>
  <c r="H651" i="91"/>
  <c r="H650" i="91"/>
  <c r="H649" i="91"/>
  <c r="H648" i="91"/>
  <c r="H647" i="91"/>
  <c r="H646" i="91"/>
  <c r="H645" i="91"/>
  <c r="H644" i="91"/>
  <c r="H643" i="91"/>
  <c r="H642" i="91"/>
  <c r="H641" i="91"/>
  <c r="H640" i="91"/>
  <c r="H639" i="91"/>
  <c r="H638" i="91"/>
  <c r="H637" i="91"/>
  <c r="H636" i="91"/>
  <c r="H635" i="91"/>
  <c r="H634" i="91"/>
  <c r="H633" i="91"/>
  <c r="H632" i="91"/>
  <c r="H631" i="91"/>
  <c r="H630" i="91"/>
  <c r="H629" i="91"/>
  <c r="H628" i="91"/>
  <c r="H627" i="91"/>
  <c r="H626" i="91"/>
  <c r="H625" i="91"/>
  <c r="H624" i="91"/>
  <c r="H623" i="91"/>
  <c r="H622" i="91"/>
  <c r="H621" i="91"/>
  <c r="H620" i="91"/>
  <c r="H619" i="91"/>
  <c r="H617" i="91"/>
  <c r="H616" i="91"/>
  <c r="H615" i="91"/>
  <c r="H614" i="91"/>
  <c r="H612" i="91"/>
  <c r="H611" i="91"/>
  <c r="H610" i="91"/>
  <c r="H609" i="91"/>
  <c r="H608" i="91"/>
  <c r="H607" i="91"/>
  <c r="H606" i="91"/>
  <c r="H605" i="91"/>
  <c r="H604" i="91"/>
  <c r="H603" i="91"/>
  <c r="H602" i="91"/>
  <c r="H601" i="91"/>
  <c r="H600" i="91"/>
  <c r="H599" i="91"/>
  <c r="H598" i="91"/>
  <c r="H597" i="91"/>
  <c r="H596" i="91"/>
  <c r="H595" i="91"/>
  <c r="H594" i="91"/>
  <c r="H593" i="91"/>
  <c r="H592" i="91"/>
  <c r="H591" i="91"/>
  <c r="H590" i="91"/>
  <c r="H589" i="91"/>
  <c r="H588" i="91"/>
  <c r="H587" i="91"/>
  <c r="H586" i="91"/>
  <c r="H585" i="91"/>
  <c r="H584" i="91"/>
  <c r="H583" i="91"/>
  <c r="H582" i="91"/>
  <c r="H581" i="91"/>
  <c r="H580" i="91"/>
  <c r="H579" i="91"/>
  <c r="H578" i="91"/>
  <c r="H577" i="91"/>
  <c r="H576" i="91"/>
  <c r="H575" i="91"/>
  <c r="H574" i="91"/>
  <c r="H573" i="91"/>
  <c r="H572" i="91"/>
  <c r="H571" i="91"/>
  <c r="H570" i="91"/>
  <c r="H569" i="91"/>
  <c r="H568" i="91"/>
  <c r="H567" i="91"/>
  <c r="H566" i="91"/>
  <c r="H565" i="91"/>
  <c r="H564" i="91"/>
  <c r="H563" i="91"/>
  <c r="H562" i="91"/>
  <c r="H561" i="91"/>
  <c r="H560" i="91"/>
  <c r="H559" i="91"/>
  <c r="H558" i="91"/>
  <c r="H556" i="91"/>
  <c r="H555" i="91"/>
  <c r="H554" i="91"/>
  <c r="H553" i="91"/>
  <c r="H552" i="91"/>
  <c r="H551" i="91"/>
  <c r="H549" i="91"/>
  <c r="H548" i="91"/>
  <c r="H547" i="91"/>
  <c r="H546" i="91"/>
  <c r="H545" i="91"/>
  <c r="H544" i="91"/>
  <c r="H542" i="91"/>
  <c r="H541" i="91"/>
  <c r="H540" i="91"/>
  <c r="H539" i="91"/>
  <c r="H538" i="91"/>
  <c r="H537" i="91"/>
  <c r="H536" i="91"/>
  <c r="H535" i="91"/>
  <c r="H534" i="91"/>
  <c r="H533" i="91"/>
  <c r="H532" i="91"/>
  <c r="H531" i="91"/>
  <c r="H530" i="91"/>
  <c r="H529" i="91"/>
  <c r="H528" i="91"/>
  <c r="H527" i="91"/>
  <c r="H526" i="91"/>
  <c r="H525" i="91"/>
  <c r="H524" i="91"/>
  <c r="H523" i="91"/>
  <c r="H522" i="91"/>
  <c r="H521" i="91"/>
  <c r="H520" i="91"/>
  <c r="H519" i="91"/>
  <c r="H518" i="91"/>
  <c r="H517" i="91"/>
  <c r="H516" i="91"/>
  <c r="H515" i="91"/>
  <c r="H514" i="91"/>
  <c r="H513" i="91"/>
  <c r="H511" i="91"/>
  <c r="H510" i="91"/>
  <c r="H509" i="91"/>
  <c r="H508" i="91"/>
  <c r="H507" i="91"/>
  <c r="H506" i="91"/>
  <c r="H505" i="91"/>
  <c r="H504" i="91"/>
  <c r="H503" i="91"/>
  <c r="H502" i="91"/>
  <c r="H501" i="91"/>
  <c r="H500" i="91"/>
  <c r="H499" i="91"/>
  <c r="H498" i="91"/>
  <c r="H497" i="91"/>
  <c r="H496" i="91"/>
  <c r="H495" i="91"/>
  <c r="H494" i="91"/>
  <c r="H493" i="91"/>
  <c r="H492" i="91"/>
  <c r="H491" i="91"/>
  <c r="H490" i="91"/>
  <c r="H489" i="91"/>
  <c r="H488" i="91"/>
  <c r="H487" i="91"/>
  <c r="H486" i="91"/>
  <c r="H485" i="91"/>
  <c r="H484" i="91"/>
  <c r="H483" i="91"/>
  <c r="H482" i="91"/>
  <c r="H480" i="91"/>
  <c r="H479" i="91"/>
  <c r="H478" i="91"/>
  <c r="H477" i="91"/>
  <c r="H476" i="91"/>
  <c r="H475" i="91"/>
  <c r="H474" i="91"/>
  <c r="H473" i="91"/>
  <c r="H472" i="91"/>
  <c r="H471" i="91"/>
  <c r="H470" i="91"/>
  <c r="H469" i="91"/>
  <c r="H468" i="91"/>
  <c r="H467" i="91"/>
  <c r="H466" i="91"/>
  <c r="H465" i="91"/>
  <c r="H464" i="91"/>
  <c r="H463" i="91"/>
  <c r="H462" i="91"/>
  <c r="H461" i="91"/>
  <c r="H460" i="91"/>
  <c r="H459" i="91"/>
  <c r="H458" i="91"/>
  <c r="H457" i="91"/>
  <c r="H456" i="91"/>
  <c r="H455" i="91"/>
  <c r="H454" i="91"/>
  <c r="H453" i="91"/>
  <c r="H452" i="91"/>
  <c r="H451" i="91"/>
  <c r="H372" i="91"/>
  <c r="H367" i="91"/>
  <c r="H366" i="91"/>
  <c r="H364" i="91"/>
  <c r="H363" i="91"/>
  <c r="H361" i="91"/>
  <c r="H360" i="91"/>
  <c r="H359" i="91"/>
  <c r="H358" i="91"/>
  <c r="H356" i="91"/>
  <c r="H355" i="91"/>
  <c r="H354" i="91"/>
  <c r="H353" i="91"/>
  <c r="H351" i="91"/>
  <c r="H350" i="91"/>
  <c r="H349" i="91"/>
  <c r="H348" i="91"/>
  <c r="H346" i="91"/>
  <c r="H345" i="91"/>
  <c r="H344" i="91"/>
  <c r="H343" i="91"/>
  <c r="H341" i="91"/>
  <c r="H340" i="91"/>
  <c r="H339" i="91"/>
  <c r="H338" i="91"/>
  <c r="H336" i="91"/>
  <c r="H335" i="91"/>
  <c r="H334" i="91"/>
  <c r="H333" i="91"/>
  <c r="H331" i="91"/>
  <c r="H330" i="91"/>
  <c r="H329" i="91"/>
  <c r="H328" i="91"/>
  <c r="H373" i="91"/>
  <c r="H374" i="91"/>
  <c r="H375" i="91"/>
  <c r="H376" i="91"/>
  <c r="H377" i="91"/>
  <c r="H378" i="91"/>
  <c r="H379" i="91"/>
  <c r="H380" i="91"/>
  <c r="H381" i="91"/>
  <c r="H382" i="91"/>
  <c r="H383" i="91"/>
  <c r="H384" i="91"/>
  <c r="H385" i="91"/>
  <c r="H386" i="91"/>
  <c r="H388" i="91"/>
  <c r="H389" i="91"/>
  <c r="H390" i="91"/>
  <c r="H391" i="91"/>
  <c r="H392" i="91"/>
  <c r="H393" i="91"/>
  <c r="H394" i="91"/>
  <c r="H395" i="91"/>
  <c r="H396" i="91"/>
  <c r="H397" i="91"/>
  <c r="H398" i="91"/>
  <c r="H399" i="91"/>
  <c r="H400" i="91"/>
  <c r="H402" i="91"/>
  <c r="H403" i="91"/>
  <c r="H404" i="91"/>
  <c r="H405" i="91"/>
  <c r="H406" i="91"/>
  <c r="H407" i="91"/>
  <c r="H408" i="91"/>
  <c r="H409" i="91"/>
  <c r="H410" i="91"/>
  <c r="H411" i="91"/>
  <c r="H412" i="91"/>
  <c r="H413" i="91"/>
  <c r="H414" i="91"/>
  <c r="H416" i="91"/>
  <c r="H417" i="91"/>
  <c r="H418" i="91"/>
  <c r="H419" i="91"/>
  <c r="H420" i="91"/>
  <c r="H421" i="91"/>
  <c r="H422" i="91"/>
  <c r="H423" i="91"/>
  <c r="H424" i="91"/>
  <c r="H425" i="91"/>
  <c r="H426" i="91"/>
  <c r="H427" i="91"/>
  <c r="H428" i="91"/>
  <c r="H444" i="91"/>
  <c r="H445" i="91"/>
  <c r="H446" i="91"/>
  <c r="H447" i="91"/>
  <c r="H448" i="91"/>
  <c r="H449" i="91"/>
  <c r="H450" i="91"/>
  <c r="H783" i="91"/>
  <c r="H784" i="91"/>
  <c r="H785" i="91"/>
  <c r="H786" i="91"/>
  <c r="H787" i="91"/>
  <c r="H788" i="91"/>
  <c r="H789" i="91"/>
  <c r="H790" i="91"/>
  <c r="H791" i="91"/>
  <c r="H792" i="91"/>
  <c r="H793" i="91"/>
  <c r="H794" i="91"/>
  <c r="H795" i="91"/>
  <c r="H797" i="91"/>
  <c r="H798" i="91"/>
  <c r="H799" i="91"/>
  <c r="H800" i="91"/>
  <c r="H801" i="91"/>
  <c r="H802" i="91"/>
  <c r="H803" i="91"/>
  <c r="H804" i="91"/>
  <c r="H805" i="91"/>
  <c r="H806" i="91"/>
  <c r="H807" i="91"/>
  <c r="H808" i="91"/>
  <c r="H809" i="91"/>
  <c r="H811" i="91"/>
  <c r="H812" i="91"/>
  <c r="H813" i="91"/>
  <c r="H814" i="91"/>
  <c r="H815" i="91"/>
  <c r="H816" i="91"/>
  <c r="H817" i="91"/>
  <c r="H818" i="91"/>
  <c r="H819" i="91"/>
  <c r="H820" i="91"/>
  <c r="H821" i="91"/>
  <c r="H822" i="91"/>
  <c r="H823" i="91"/>
  <c r="H825" i="91"/>
  <c r="H826" i="91"/>
  <c r="H827" i="91"/>
  <c r="H828" i="91"/>
  <c r="H829" i="91"/>
  <c r="H830" i="91"/>
  <c r="H831" i="91"/>
  <c r="H832" i="91"/>
  <c r="H833" i="91"/>
  <c r="H834" i="91"/>
  <c r="H835" i="91"/>
  <c r="H836" i="91"/>
  <c r="H837" i="91"/>
  <c r="H839" i="91"/>
  <c r="H840" i="91"/>
  <c r="H841" i="91"/>
  <c r="H842" i="91"/>
  <c r="H843" i="91"/>
  <c r="H844" i="91"/>
  <c r="H845" i="91"/>
  <c r="H846" i="91"/>
  <c r="H847" i="91"/>
  <c r="H848" i="91"/>
  <c r="H849" i="91"/>
  <c r="H850" i="91"/>
  <c r="H851" i="91"/>
  <c r="H853" i="91"/>
  <c r="H854" i="91"/>
  <c r="H855" i="91"/>
  <c r="H856" i="91"/>
  <c r="H857" i="91"/>
  <c r="H858" i="91"/>
  <c r="H859" i="91"/>
  <c r="H860" i="91"/>
  <c r="H861" i="91"/>
  <c r="H862" i="91"/>
  <c r="H863" i="91"/>
  <c r="H864" i="91"/>
  <c r="H865" i="91"/>
  <c r="H867" i="91"/>
  <c r="H868" i="91"/>
  <c r="H869" i="91"/>
  <c r="H870" i="91"/>
  <c r="H871" i="91"/>
  <c r="H872" i="91"/>
  <c r="H873" i="91"/>
  <c r="H874" i="91"/>
  <c r="H875" i="91"/>
  <c r="H876" i="91"/>
  <c r="H877" i="91"/>
  <c r="H879" i="91"/>
  <c r="H880" i="91"/>
  <c r="H881" i="91"/>
  <c r="H882" i="91"/>
  <c r="H883" i="91"/>
  <c r="H884" i="91"/>
  <c r="H885" i="91"/>
  <c r="H886" i="91"/>
  <c r="H887" i="91"/>
  <c r="H888" i="91"/>
  <c r="H889" i="91"/>
  <c r="H903" i="91"/>
  <c r="H904" i="91"/>
  <c r="H905" i="91"/>
  <c r="H906" i="91"/>
  <c r="H908" i="91"/>
  <c r="H909" i="91"/>
  <c r="H910" i="91"/>
  <c r="H911" i="91"/>
  <c r="V484" i="65"/>
  <c r="W484" i="65" s="1"/>
  <c r="L576" i="91" s="1"/>
  <c r="AB101" i="87"/>
  <c r="AC101" i="87" s="1"/>
  <c r="L542" i="91" s="1"/>
  <c r="AB100" i="87"/>
  <c r="AC100" i="87" s="1"/>
  <c r="L541" i="91" s="1"/>
  <c r="AB99" i="87"/>
  <c r="AC99" i="87" s="1"/>
  <c r="L540" i="91" s="1"/>
  <c r="AB98" i="87"/>
  <c r="AC98" i="87" s="1"/>
  <c r="L539" i="91" s="1"/>
  <c r="AB97" i="87"/>
  <c r="AC97" i="87" s="1"/>
  <c r="L538" i="91" s="1"/>
  <c r="AB96" i="87"/>
  <c r="AC96" i="87" s="1"/>
  <c r="L537" i="91" s="1"/>
  <c r="AB95" i="87"/>
  <c r="AC95" i="87" s="1"/>
  <c r="L536" i="91" s="1"/>
  <c r="AB94" i="87"/>
  <c r="AC94" i="87" s="1"/>
  <c r="L535" i="91" s="1"/>
  <c r="AB93" i="87"/>
  <c r="AC93" i="87" s="1"/>
  <c r="L534" i="91" s="1"/>
  <c r="AB92" i="87"/>
  <c r="AC92" i="87" s="1"/>
  <c r="L533" i="91" s="1"/>
  <c r="AB91" i="87"/>
  <c r="AC91" i="87" s="1"/>
  <c r="L532" i="91" s="1"/>
  <c r="AB90" i="87"/>
  <c r="AC90" i="87" s="1"/>
  <c r="L531" i="91" s="1"/>
  <c r="AB89" i="87"/>
  <c r="AC89" i="87" s="1"/>
  <c r="L530" i="91" s="1"/>
  <c r="AB88" i="87"/>
  <c r="AC88" i="87" s="1"/>
  <c r="L529" i="91" s="1"/>
  <c r="AB87" i="87"/>
  <c r="AC87" i="87" s="1"/>
  <c r="L528" i="91" s="1"/>
  <c r="AC86" i="87"/>
  <c r="L527" i="91" s="1"/>
  <c r="AB85" i="87"/>
  <c r="AC85" i="87" s="1"/>
  <c r="L526" i="91" s="1"/>
  <c r="AB84" i="87"/>
  <c r="AC84" i="87" s="1"/>
  <c r="L525" i="91" s="1"/>
  <c r="AB83" i="87"/>
  <c r="AC83" i="87" s="1"/>
  <c r="L524" i="91" s="1"/>
  <c r="AB82" i="87"/>
  <c r="AC82" i="87" s="1"/>
  <c r="L523" i="91" s="1"/>
  <c r="AB81" i="87"/>
  <c r="AC81" i="87" s="1"/>
  <c r="L522" i="91" s="1"/>
  <c r="AB80" i="87"/>
  <c r="AC80" i="87" s="1"/>
  <c r="L521" i="91" s="1"/>
  <c r="AB79" i="87"/>
  <c r="AC79" i="87" s="1"/>
  <c r="L520" i="91" s="1"/>
  <c r="AB78" i="87"/>
  <c r="AC78" i="87" s="1"/>
  <c r="L519" i="91" s="1"/>
  <c r="AB77" i="87"/>
  <c r="AC77" i="87" s="1"/>
  <c r="L518" i="91" s="1"/>
  <c r="AB76" i="87"/>
  <c r="AC76" i="87" s="1"/>
  <c r="L517" i="91" s="1"/>
  <c r="AB75" i="87"/>
  <c r="AC75" i="87" s="1"/>
  <c r="L516" i="91" s="1"/>
  <c r="AB74" i="87"/>
  <c r="AC74" i="87" s="1"/>
  <c r="L515" i="91" s="1"/>
  <c r="AC72" i="87"/>
  <c r="I81" i="91" s="1"/>
  <c r="AC42" i="87"/>
  <c r="I80" i="91" s="1"/>
  <c r="AB16" i="86"/>
  <c r="Y21" i="89"/>
  <c r="Z21" i="89" s="1"/>
  <c r="L336" i="91" s="1"/>
  <c r="Y20" i="89"/>
  <c r="Z20" i="89" s="1"/>
  <c r="L335" i="91" s="1"/>
  <c r="Y19" i="89"/>
  <c r="Z19" i="89" s="1"/>
  <c r="L334" i="91" s="1"/>
  <c r="Y16" i="89"/>
  <c r="Z16" i="89" s="1"/>
  <c r="L333" i="91" s="1"/>
  <c r="I576" i="91" l="1"/>
  <c r="K576" i="91"/>
  <c r="I514" i="91"/>
  <c r="H81" i="91"/>
  <c r="L514" i="91"/>
  <c r="K514" i="91" s="1"/>
  <c r="K542" i="91"/>
  <c r="I542" i="91"/>
  <c r="I541" i="91"/>
  <c r="K541" i="91"/>
  <c r="K540" i="91"/>
  <c r="I540" i="91"/>
  <c r="M540" i="91" s="1"/>
  <c r="I539" i="91"/>
  <c r="K539" i="91"/>
  <c r="K538" i="91"/>
  <c r="I538" i="91"/>
  <c r="M538" i="91" s="1"/>
  <c r="I537" i="91"/>
  <c r="K537" i="91"/>
  <c r="K536" i="91"/>
  <c r="I536" i="91"/>
  <c r="I535" i="91"/>
  <c r="K535" i="91"/>
  <c r="K534" i="91"/>
  <c r="I534" i="91"/>
  <c r="M534" i="91" s="1"/>
  <c r="I533" i="91"/>
  <c r="K533" i="91"/>
  <c r="K532" i="91"/>
  <c r="I532" i="91"/>
  <c r="I531" i="91"/>
  <c r="K531" i="91"/>
  <c r="K530" i="91"/>
  <c r="I530" i="91"/>
  <c r="M530" i="91" s="1"/>
  <c r="I529" i="91"/>
  <c r="K529" i="91"/>
  <c r="K528" i="91"/>
  <c r="I528" i="91"/>
  <c r="I527" i="91"/>
  <c r="K527" i="91"/>
  <c r="K526" i="91"/>
  <c r="I526" i="91"/>
  <c r="M526" i="91" s="1"/>
  <c r="I525" i="91"/>
  <c r="K525" i="91"/>
  <c r="K524" i="91"/>
  <c r="I524" i="91"/>
  <c r="I523" i="91"/>
  <c r="K523" i="91"/>
  <c r="K522" i="91"/>
  <c r="I522" i="91"/>
  <c r="M522" i="91" s="1"/>
  <c r="I521" i="91"/>
  <c r="K521" i="91"/>
  <c r="K520" i="91"/>
  <c r="I520" i="91"/>
  <c r="I519" i="91"/>
  <c r="K519" i="91"/>
  <c r="K518" i="91"/>
  <c r="I518" i="91"/>
  <c r="I517" i="91"/>
  <c r="M517" i="91" s="1"/>
  <c r="K517" i="91"/>
  <c r="K516" i="91"/>
  <c r="I516" i="91"/>
  <c r="M516" i="91" s="1"/>
  <c r="H80" i="91"/>
  <c r="L513" i="91"/>
  <c r="K513" i="91" s="1"/>
  <c r="H543" i="91"/>
  <c r="K515" i="91"/>
  <c r="I513" i="91"/>
  <c r="I515" i="91"/>
  <c r="I446" i="91"/>
  <c r="M39" i="91"/>
  <c r="I37" i="91"/>
  <c r="H37" i="91" s="1"/>
  <c r="I334" i="91"/>
  <c r="K334" i="91"/>
  <c r="I336" i="91"/>
  <c r="K336" i="91"/>
  <c r="H337" i="91"/>
  <c r="I335" i="91"/>
  <c r="K335" i="91"/>
  <c r="I36" i="91"/>
  <c r="H36" i="91" s="1"/>
  <c r="I333" i="91"/>
  <c r="K333" i="91"/>
  <c r="AB102" i="87"/>
  <c r="Y22" i="89"/>
  <c r="I337" i="91" s="1"/>
  <c r="M334" i="91" l="1"/>
  <c r="M336" i="91"/>
  <c r="M335" i="91"/>
  <c r="M533" i="91"/>
  <c r="M529" i="91"/>
  <c r="M539" i="91"/>
  <c r="M537" i="91"/>
  <c r="M531" i="91"/>
  <c r="M527" i="91"/>
  <c r="M576" i="91"/>
  <c r="M519" i="91"/>
  <c r="M523" i="91"/>
  <c r="M542" i="91"/>
  <c r="M541" i="91"/>
  <c r="M532" i="91"/>
  <c r="M528" i="91"/>
  <c r="M525" i="91"/>
  <c r="M524" i="91"/>
  <c r="M536" i="91"/>
  <c r="M520" i="91"/>
  <c r="M515" i="91"/>
  <c r="M521" i="91"/>
  <c r="M535" i="91"/>
  <c r="M518" i="91"/>
  <c r="M514" i="91"/>
  <c r="M513" i="91"/>
  <c r="AC102" i="87"/>
  <c r="I543" i="91"/>
  <c r="M333" i="91"/>
  <c r="Z22" i="89"/>
  <c r="AB106" i="87" l="1"/>
  <c r="L20" i="91"/>
  <c r="K20" i="91" s="1"/>
  <c r="L543" i="91"/>
  <c r="K543" i="91" s="1"/>
  <c r="M543" i="91" s="1"/>
  <c r="I82" i="91"/>
  <c r="H82" i="91" s="1"/>
  <c r="L337" i="91"/>
  <c r="K337" i="91" s="1"/>
  <c r="M337" i="91" s="1"/>
  <c r="I38" i="91"/>
  <c r="H38" i="91" s="1"/>
  <c r="I20" i="91"/>
  <c r="H20" i="91" s="1"/>
  <c r="Y27" i="89"/>
  <c r="M20" i="91" l="1"/>
  <c r="B2" i="90"/>
  <c r="B3" i="90"/>
  <c r="B4" i="90"/>
  <c r="B7" i="90"/>
  <c r="B8" i="90"/>
  <c r="V16" i="90"/>
  <c r="Y16" i="90"/>
  <c r="Z16" i="90" s="1"/>
  <c r="V19" i="90"/>
  <c r="Y19" i="90"/>
  <c r="Z19" i="90" s="1"/>
  <c r="V20" i="90"/>
  <c r="Y20" i="90"/>
  <c r="Z20" i="90" s="1"/>
  <c r="V21" i="90"/>
  <c r="Y21" i="90"/>
  <c r="Z21" i="90" s="1"/>
  <c r="B2" i="73"/>
  <c r="B3" i="73"/>
  <c r="B4" i="73"/>
  <c r="B7" i="73"/>
  <c r="B8" i="73"/>
  <c r="AN14" i="73"/>
  <c r="AN15" i="73"/>
  <c r="AN16" i="73"/>
  <c r="AO16" i="73" s="1"/>
  <c r="AN17" i="73"/>
  <c r="AN18" i="73"/>
  <c r="AO18" i="73" s="1"/>
  <c r="AN19" i="73"/>
  <c r="AN20" i="73"/>
  <c r="AO20" i="73" s="1"/>
  <c r="AN21" i="73"/>
  <c r="AN22" i="73"/>
  <c r="AO22" i="73" s="1"/>
  <c r="AN23" i="73"/>
  <c r="AN24" i="73"/>
  <c r="AO24" i="73" s="1"/>
  <c r="V25" i="73"/>
  <c r="Y25" i="73"/>
  <c r="Z25" i="73" s="1"/>
  <c r="AB25" i="73"/>
  <c r="AE25" i="73"/>
  <c r="AH25" i="73"/>
  <c r="AK25" i="73"/>
  <c r="AN26" i="73"/>
  <c r="AN27" i="73"/>
  <c r="AN28" i="73"/>
  <c r="AN29" i="73"/>
  <c r="AN30" i="73"/>
  <c r="AN31" i="73"/>
  <c r="AN32" i="73"/>
  <c r="AO32" i="73" s="1"/>
  <c r="L885" i="91" s="1"/>
  <c r="AN33" i="73"/>
  <c r="AN34" i="73"/>
  <c r="AN35" i="73"/>
  <c r="AN36" i="73"/>
  <c r="V37" i="73"/>
  <c r="Y37" i="73"/>
  <c r="AB37" i="73"/>
  <c r="AE37" i="73"/>
  <c r="AH37" i="73"/>
  <c r="AK37" i="73"/>
  <c r="V38" i="73"/>
  <c r="Y38" i="73"/>
  <c r="AB38" i="73"/>
  <c r="AE38" i="73"/>
  <c r="AH38" i="73"/>
  <c r="AK38" i="73"/>
  <c r="V39" i="73"/>
  <c r="Y39" i="73"/>
  <c r="AB39" i="73"/>
  <c r="AE39" i="73"/>
  <c r="AH39" i="73"/>
  <c r="AK39" i="73"/>
  <c r="AL39" i="73" s="1"/>
  <c r="V40" i="73"/>
  <c r="Y40" i="73"/>
  <c r="AB40" i="73"/>
  <c r="AE40" i="73"/>
  <c r="AH40" i="73"/>
  <c r="AK40" i="73"/>
  <c r="V41" i="73"/>
  <c r="Y41" i="73"/>
  <c r="AB41" i="73"/>
  <c r="AE41" i="73"/>
  <c r="AH41" i="73"/>
  <c r="AK41" i="73"/>
  <c r="V42" i="73"/>
  <c r="W42" i="73" s="1"/>
  <c r="Y42" i="73"/>
  <c r="AB42" i="73"/>
  <c r="AE42" i="73"/>
  <c r="AH42" i="73"/>
  <c r="AK42" i="73"/>
  <c r="V43" i="73"/>
  <c r="Y43" i="73"/>
  <c r="Z43" i="73" s="1"/>
  <c r="AB43" i="73"/>
  <c r="AE43" i="73"/>
  <c r="AH43" i="73"/>
  <c r="AK43" i="73"/>
  <c r="V44" i="73"/>
  <c r="Y44" i="73"/>
  <c r="AB44" i="73"/>
  <c r="AC44" i="73" s="1"/>
  <c r="L819" i="91" s="1"/>
  <c r="AE44" i="73"/>
  <c r="AH44" i="73"/>
  <c r="AK44" i="73"/>
  <c r="V45" i="73"/>
  <c r="Y45" i="73"/>
  <c r="AB45" i="73"/>
  <c r="AE45" i="73"/>
  <c r="AF45" i="73" s="1"/>
  <c r="AH45" i="73"/>
  <c r="AK45" i="73"/>
  <c r="V46" i="73"/>
  <c r="Y46" i="73"/>
  <c r="AB46" i="73"/>
  <c r="AE46" i="73"/>
  <c r="AH46" i="73"/>
  <c r="AK46" i="73"/>
  <c r="V47" i="73"/>
  <c r="Y47" i="73"/>
  <c r="AB47" i="73"/>
  <c r="AE47" i="73"/>
  <c r="AH47" i="73"/>
  <c r="AK47" i="73"/>
  <c r="AL47" i="73" s="1"/>
  <c r="V48" i="73"/>
  <c r="Y48" i="73"/>
  <c r="AB48" i="73"/>
  <c r="AE48" i="73"/>
  <c r="AH48" i="73"/>
  <c r="AK48" i="73"/>
  <c r="B2" i="65"/>
  <c r="B3" i="65"/>
  <c r="B4" i="65"/>
  <c r="B7" i="65"/>
  <c r="B8" i="65"/>
  <c r="B9" i="65"/>
  <c r="V69" i="65"/>
  <c r="V74" i="65"/>
  <c r="W74" i="65" s="1"/>
  <c r="V118" i="65"/>
  <c r="V170" i="65"/>
  <c r="V217" i="65"/>
  <c r="V236" i="65"/>
  <c r="V295" i="65"/>
  <c r="V300" i="65"/>
  <c r="V344" i="65"/>
  <c r="V396" i="65"/>
  <c r="V443" i="65"/>
  <c r="V462" i="65"/>
  <c r="V466" i="65"/>
  <c r="V467" i="65"/>
  <c r="V468" i="65"/>
  <c r="V469" i="65"/>
  <c r="V470" i="65"/>
  <c r="V471" i="65"/>
  <c r="V472" i="65"/>
  <c r="V473" i="65"/>
  <c r="V474" i="65"/>
  <c r="V475" i="65"/>
  <c r="V476" i="65"/>
  <c r="V477" i="65"/>
  <c r="V478" i="65"/>
  <c r="V479" i="65"/>
  <c r="V480" i="65"/>
  <c r="V481" i="65"/>
  <c r="V482" i="65"/>
  <c r="V483" i="65"/>
  <c r="V485" i="65"/>
  <c r="V486" i="65"/>
  <c r="V487" i="65"/>
  <c r="V488" i="65"/>
  <c r="V489" i="65"/>
  <c r="V490" i="65"/>
  <c r="V491" i="65"/>
  <c r="V492" i="65"/>
  <c r="V493" i="65"/>
  <c r="V494" i="65"/>
  <c r="V495" i="65"/>
  <c r="V496" i="65"/>
  <c r="V497" i="65"/>
  <c r="V498" i="65"/>
  <c r="V499" i="65"/>
  <c r="V500" i="65"/>
  <c r="V501" i="65"/>
  <c r="V502" i="65"/>
  <c r="V503" i="65"/>
  <c r="V504" i="65"/>
  <c r="V505" i="65"/>
  <c r="V506" i="65"/>
  <c r="V507" i="65"/>
  <c r="V508" i="65"/>
  <c r="V509" i="65"/>
  <c r="V510" i="65"/>
  <c r="V511" i="65"/>
  <c r="V512" i="65"/>
  <c r="V513" i="65"/>
  <c r="V514" i="65"/>
  <c r="V515" i="65"/>
  <c r="V516" i="65"/>
  <c r="V517" i="65"/>
  <c r="V518" i="65"/>
  <c r="V519" i="65"/>
  <c r="V520" i="65"/>
  <c r="V522" i="65"/>
  <c r="V523" i="65"/>
  <c r="V524" i="65"/>
  <c r="V525" i="65"/>
  <c r="V527" i="65"/>
  <c r="V528" i="65"/>
  <c r="V529" i="65"/>
  <c r="V530" i="65"/>
  <c r="V531" i="65"/>
  <c r="V532" i="65"/>
  <c r="V533" i="65"/>
  <c r="V534" i="65"/>
  <c r="V535" i="65"/>
  <c r="V536" i="65"/>
  <c r="V537" i="65"/>
  <c r="V538" i="65"/>
  <c r="V539" i="65"/>
  <c r="V540" i="65"/>
  <c r="V541" i="65"/>
  <c r="V542" i="65"/>
  <c r="V543" i="65"/>
  <c r="V544" i="65"/>
  <c r="V545" i="65"/>
  <c r="V546" i="65"/>
  <c r="V547" i="65"/>
  <c r="V548" i="65"/>
  <c r="V549" i="65"/>
  <c r="V550" i="65"/>
  <c r="V551" i="65"/>
  <c r="V552" i="65"/>
  <c r="V553" i="65"/>
  <c r="V554" i="65"/>
  <c r="V555" i="65"/>
  <c r="V556" i="65"/>
  <c r="V557" i="65"/>
  <c r="V558" i="65"/>
  <c r="V559" i="65"/>
  <c r="V560" i="65"/>
  <c r="V561" i="65"/>
  <c r="V562" i="65"/>
  <c r="V563" i="65"/>
  <c r="V564" i="65"/>
  <c r="V565" i="65"/>
  <c r="V566" i="65"/>
  <c r="V567" i="65"/>
  <c r="V568" i="65"/>
  <c r="V569" i="65"/>
  <c r="V571" i="65"/>
  <c r="V572" i="65"/>
  <c r="V573" i="65"/>
  <c r="V574" i="65"/>
  <c r="V575" i="65"/>
  <c r="V576" i="65"/>
  <c r="V577" i="65"/>
  <c r="V578" i="65"/>
  <c r="V579" i="65"/>
  <c r="V580" i="65"/>
  <c r="V581" i="65"/>
  <c r="V582" i="65"/>
  <c r="V583" i="65"/>
  <c r="V584" i="65"/>
  <c r="V585" i="65"/>
  <c r="V586" i="65"/>
  <c r="V587" i="65"/>
  <c r="V588" i="65"/>
  <c r="V589" i="65"/>
  <c r="V590" i="65"/>
  <c r="V591" i="65"/>
  <c r="V592" i="65"/>
  <c r="V593" i="65"/>
  <c r="V594" i="65"/>
  <c r="V595" i="65"/>
  <c r="V596" i="65"/>
  <c r="V597" i="65"/>
  <c r="V598" i="65"/>
  <c r="V599" i="65"/>
  <c r="V600" i="65"/>
  <c r="V601" i="65"/>
  <c r="V602" i="65"/>
  <c r="V603" i="65"/>
  <c r="V604" i="65"/>
  <c r="V605" i="65"/>
  <c r="V606" i="65"/>
  <c r="V607" i="65"/>
  <c r="V608" i="65"/>
  <c r="V609" i="65"/>
  <c r="V610" i="65"/>
  <c r="V611" i="65"/>
  <c r="V612" i="65"/>
  <c r="V613" i="65"/>
  <c r="V614" i="65"/>
  <c r="V615" i="65"/>
  <c r="V616" i="65"/>
  <c r="V617" i="65"/>
  <c r="V618" i="65"/>
  <c r="V619" i="65"/>
  <c r="V620" i="65"/>
  <c r="V621" i="65"/>
  <c r="V623" i="65"/>
  <c r="V624" i="65"/>
  <c r="V625" i="65"/>
  <c r="V626" i="65"/>
  <c r="V627" i="65"/>
  <c r="V628" i="65"/>
  <c r="V629" i="65"/>
  <c r="V630" i="65"/>
  <c r="V631" i="65"/>
  <c r="V632" i="65"/>
  <c r="V633" i="65"/>
  <c r="V634" i="65"/>
  <c r="V635" i="65"/>
  <c r="V636" i="65"/>
  <c r="V637" i="65"/>
  <c r="V638" i="65"/>
  <c r="V639" i="65"/>
  <c r="V640" i="65"/>
  <c r="V641" i="65"/>
  <c r="V642" i="65"/>
  <c r="V643" i="65"/>
  <c r="V644" i="65"/>
  <c r="V645" i="65"/>
  <c r="V646" i="65"/>
  <c r="V647" i="65"/>
  <c r="V648" i="65"/>
  <c r="V649" i="65"/>
  <c r="V650" i="65"/>
  <c r="V651" i="65"/>
  <c r="V652" i="65"/>
  <c r="V653" i="65"/>
  <c r="V654" i="65"/>
  <c r="V655" i="65"/>
  <c r="V656" i="65"/>
  <c r="V657" i="65"/>
  <c r="V658" i="65"/>
  <c r="V659" i="65"/>
  <c r="V660" i="65"/>
  <c r="V661" i="65"/>
  <c r="V662" i="65"/>
  <c r="V663" i="65"/>
  <c r="V664" i="65"/>
  <c r="V665" i="65"/>
  <c r="V666" i="65"/>
  <c r="V667" i="65"/>
  <c r="V668" i="65"/>
  <c r="V670" i="65"/>
  <c r="V671" i="65"/>
  <c r="V672" i="65"/>
  <c r="V673" i="65"/>
  <c r="V674" i="65"/>
  <c r="V675" i="65"/>
  <c r="V676" i="65"/>
  <c r="V677" i="65"/>
  <c r="V678" i="65"/>
  <c r="V679" i="65"/>
  <c r="V680" i="65"/>
  <c r="V681" i="65"/>
  <c r="V682" i="65"/>
  <c r="V683" i="65"/>
  <c r="V684" i="65"/>
  <c r="V685" i="65"/>
  <c r="V686" i="65"/>
  <c r="V687" i="65"/>
  <c r="V689" i="65"/>
  <c r="B2" i="87"/>
  <c r="B3" i="87"/>
  <c r="B4" i="87"/>
  <c r="B7" i="87"/>
  <c r="B8" i="87"/>
  <c r="V42" i="87"/>
  <c r="W42" i="87" s="1"/>
  <c r="Y42" i="87"/>
  <c r="V72" i="87"/>
  <c r="Y72" i="87"/>
  <c r="Z72" i="87" s="1"/>
  <c r="V74" i="87"/>
  <c r="W74" i="87" s="1"/>
  <c r="Y74" i="87"/>
  <c r="V75" i="87"/>
  <c r="Y75" i="87"/>
  <c r="Z75" i="87" s="1"/>
  <c r="V76" i="87"/>
  <c r="W76" i="87" s="1"/>
  <c r="Y76" i="87"/>
  <c r="Z76" i="87" s="1"/>
  <c r="V77" i="87"/>
  <c r="Y77" i="87"/>
  <c r="Z77" i="87" s="1"/>
  <c r="V78" i="87"/>
  <c r="W78" i="87" s="1"/>
  <c r="Y78" i="87"/>
  <c r="Z78" i="87" s="1"/>
  <c r="V79" i="87"/>
  <c r="W79" i="87" s="1"/>
  <c r="Y79" i="87"/>
  <c r="Z79" i="87" s="1"/>
  <c r="V80" i="87"/>
  <c r="W80" i="87" s="1"/>
  <c r="Y80" i="87"/>
  <c r="Z80" i="87" s="1"/>
  <c r="V81" i="87"/>
  <c r="W81" i="87" s="1"/>
  <c r="Y81" i="87"/>
  <c r="Z81" i="87" s="1"/>
  <c r="V82" i="87"/>
  <c r="W82" i="87" s="1"/>
  <c r="Y82" i="87"/>
  <c r="Z82" i="87" s="1"/>
  <c r="V83" i="87"/>
  <c r="W83" i="87" s="1"/>
  <c r="Y83" i="87"/>
  <c r="Z83" i="87" s="1"/>
  <c r="V84" i="87"/>
  <c r="W84" i="87" s="1"/>
  <c r="Y84" i="87"/>
  <c r="Z84" i="87" s="1"/>
  <c r="V85" i="87"/>
  <c r="W85" i="87" s="1"/>
  <c r="Y85" i="87"/>
  <c r="Z85" i="87" s="1"/>
  <c r="V86" i="87"/>
  <c r="W86" i="87" s="1"/>
  <c r="Y86" i="87"/>
  <c r="Z86" i="87" s="1"/>
  <c r="V87" i="87"/>
  <c r="W87" i="87" s="1"/>
  <c r="Y87" i="87"/>
  <c r="Z87" i="87" s="1"/>
  <c r="V88" i="87"/>
  <c r="W88" i="87" s="1"/>
  <c r="Y88" i="87"/>
  <c r="Z88" i="87" s="1"/>
  <c r="V89" i="87"/>
  <c r="W89" i="87" s="1"/>
  <c r="Y89" i="87"/>
  <c r="Z89" i="87" s="1"/>
  <c r="V90" i="87"/>
  <c r="W90" i="87" s="1"/>
  <c r="Y90" i="87"/>
  <c r="Z90" i="87" s="1"/>
  <c r="V91" i="87"/>
  <c r="W91" i="87" s="1"/>
  <c r="Y91" i="87"/>
  <c r="Z91" i="87" s="1"/>
  <c r="V92" i="87"/>
  <c r="W92" i="87" s="1"/>
  <c r="Y92" i="87"/>
  <c r="Z92" i="87" s="1"/>
  <c r="V93" i="87"/>
  <c r="W93" i="87" s="1"/>
  <c r="Y93" i="87"/>
  <c r="Z93" i="87" s="1"/>
  <c r="V94" i="87"/>
  <c r="W94" i="87" s="1"/>
  <c r="Y94" i="87"/>
  <c r="Z94" i="87" s="1"/>
  <c r="V95" i="87"/>
  <c r="W95" i="87" s="1"/>
  <c r="Y95" i="87"/>
  <c r="Z95" i="87" s="1"/>
  <c r="V96" i="87"/>
  <c r="W96" i="87" s="1"/>
  <c r="Y96" i="87"/>
  <c r="Z96" i="87" s="1"/>
  <c r="V97" i="87"/>
  <c r="W97" i="87" s="1"/>
  <c r="Y97" i="87"/>
  <c r="Z97" i="87" s="1"/>
  <c r="V98" i="87"/>
  <c r="W98" i="87" s="1"/>
  <c r="Y98" i="87"/>
  <c r="Z98" i="87" s="1"/>
  <c r="V99" i="87"/>
  <c r="W99" i="87" s="1"/>
  <c r="Y99" i="87"/>
  <c r="Z99" i="87" s="1"/>
  <c r="V100" i="87"/>
  <c r="W100" i="87" s="1"/>
  <c r="Y100" i="87"/>
  <c r="Z100" i="87" s="1"/>
  <c r="V101" i="87"/>
  <c r="W101" i="87" s="1"/>
  <c r="Y101" i="87"/>
  <c r="Z101" i="87" s="1"/>
  <c r="B2" i="86"/>
  <c r="B3" i="86"/>
  <c r="B4" i="86"/>
  <c r="B7" i="86"/>
  <c r="B8" i="86"/>
  <c r="V16" i="86"/>
  <c r="Y16" i="86"/>
  <c r="AC16" i="86"/>
  <c r="AE16" i="86"/>
  <c r="AH16" i="86"/>
  <c r="AK16" i="86"/>
  <c r="AN16" i="86"/>
  <c r="B2" i="72"/>
  <c r="B3" i="72"/>
  <c r="B4" i="72"/>
  <c r="B7" i="72"/>
  <c r="B8" i="72"/>
  <c r="AH14" i="72"/>
  <c r="AH15" i="72"/>
  <c r="AI15" i="72" s="1"/>
  <c r="AH16" i="72"/>
  <c r="AH17" i="72"/>
  <c r="AI17" i="72" s="1"/>
  <c r="AH18" i="72"/>
  <c r="AI18" i="72" s="1"/>
  <c r="AH19" i="72"/>
  <c r="AI19" i="72" s="1"/>
  <c r="AH20" i="72"/>
  <c r="AH21" i="72"/>
  <c r="AI21" i="72" s="1"/>
  <c r="AH22" i="72"/>
  <c r="AI22" i="72" s="1"/>
  <c r="AH23" i="72"/>
  <c r="AI23" i="72" s="1"/>
  <c r="AH24" i="72"/>
  <c r="V25" i="72"/>
  <c r="Y25" i="72"/>
  <c r="Z25" i="72" s="1"/>
  <c r="AB25" i="72"/>
  <c r="AC25" i="72" s="1"/>
  <c r="AE25" i="72"/>
  <c r="AH26" i="72"/>
  <c r="AH27" i="72"/>
  <c r="AI27" i="72" s="1"/>
  <c r="AH28" i="72"/>
  <c r="AI28" i="72" s="1"/>
  <c r="AH29" i="72"/>
  <c r="AI29" i="72" s="1"/>
  <c r="AH30" i="72"/>
  <c r="AI30" i="72" s="1"/>
  <c r="AH31" i="72"/>
  <c r="AI31" i="72" s="1"/>
  <c r="AH32" i="72"/>
  <c r="AI32" i="72" s="1"/>
  <c r="AH33" i="72"/>
  <c r="AI33" i="72" s="1"/>
  <c r="AH34" i="72"/>
  <c r="AI34" i="72" s="1"/>
  <c r="AH35" i="72"/>
  <c r="AI35" i="72" s="1"/>
  <c r="AH36" i="72"/>
  <c r="AI36" i="72" s="1"/>
  <c r="V37" i="72"/>
  <c r="W37" i="72" s="1"/>
  <c r="Y37" i="72"/>
  <c r="Z37" i="72" s="1"/>
  <c r="AB37" i="72"/>
  <c r="AC37" i="72" s="1"/>
  <c r="AE37" i="72"/>
  <c r="AF37" i="72" s="1"/>
  <c r="V38" i="72"/>
  <c r="Y38" i="72"/>
  <c r="Z38" i="72" s="1"/>
  <c r="AB38" i="72"/>
  <c r="AC38" i="72" s="1"/>
  <c r="AE38" i="72"/>
  <c r="AF38" i="72" s="1"/>
  <c r="V39" i="72"/>
  <c r="W39" i="72" s="1"/>
  <c r="Y39" i="72"/>
  <c r="AB39" i="72"/>
  <c r="AC39" i="72" s="1"/>
  <c r="AE39" i="72"/>
  <c r="AF39" i="72" s="1"/>
  <c r="V40" i="72"/>
  <c r="W40" i="72" s="1"/>
  <c r="Y40" i="72"/>
  <c r="Z40" i="72" s="1"/>
  <c r="AB40" i="72"/>
  <c r="AE40" i="72"/>
  <c r="AF40" i="72" s="1"/>
  <c r="V41" i="72"/>
  <c r="Y41" i="72"/>
  <c r="AB41" i="72"/>
  <c r="AC41" i="72" s="1"/>
  <c r="AE41" i="72"/>
  <c r="V42" i="72"/>
  <c r="W42" i="72" s="1"/>
  <c r="Y42" i="72"/>
  <c r="AB42" i="72"/>
  <c r="AE42" i="72"/>
  <c r="V43" i="72"/>
  <c r="Y43" i="72"/>
  <c r="Z43" i="72" s="1"/>
  <c r="AB43" i="72"/>
  <c r="AC43" i="72" s="1"/>
  <c r="AE43" i="72"/>
  <c r="V44" i="72"/>
  <c r="W44" i="72" s="1"/>
  <c r="Y44" i="72"/>
  <c r="AB44" i="72"/>
  <c r="AE44" i="72"/>
  <c r="V45" i="72"/>
  <c r="Y45" i="72"/>
  <c r="AB45" i="72"/>
  <c r="AC45" i="72" s="1"/>
  <c r="AE45" i="72"/>
  <c r="AF45" i="72" s="1"/>
  <c r="V46" i="72"/>
  <c r="W46" i="72" s="1"/>
  <c r="Y46" i="72"/>
  <c r="AB46" i="72"/>
  <c r="AE46" i="72"/>
  <c r="V47" i="72"/>
  <c r="Y47" i="72"/>
  <c r="AB47" i="72"/>
  <c r="AC47" i="72" s="1"/>
  <c r="AE47" i="72"/>
  <c r="V48" i="72"/>
  <c r="W48" i="72" s="1"/>
  <c r="Y48" i="72"/>
  <c r="AB48" i="72"/>
  <c r="AE48" i="72"/>
  <c r="B2" i="89"/>
  <c r="B3" i="89"/>
  <c r="B4" i="89"/>
  <c r="B7" i="89"/>
  <c r="B8" i="89"/>
  <c r="AQ14" i="89"/>
  <c r="AQ15" i="89"/>
  <c r="V16" i="89"/>
  <c r="AB16" i="89"/>
  <c r="AE16" i="89"/>
  <c r="AH16" i="89"/>
  <c r="AK16" i="89"/>
  <c r="AN16" i="89"/>
  <c r="AQ17" i="89"/>
  <c r="AQ18" i="89"/>
  <c r="V19" i="89"/>
  <c r="AB19" i="89"/>
  <c r="AE19" i="89"/>
  <c r="AH19" i="89"/>
  <c r="AK19" i="89"/>
  <c r="AN19" i="89"/>
  <c r="V20" i="89"/>
  <c r="AB20" i="89"/>
  <c r="AE20" i="89"/>
  <c r="AH20" i="89"/>
  <c r="AK20" i="89"/>
  <c r="AN20" i="89"/>
  <c r="V21" i="89"/>
  <c r="AB21" i="89"/>
  <c r="AC21" i="89" s="1"/>
  <c r="AE21" i="89"/>
  <c r="AH21" i="89"/>
  <c r="AK21" i="89"/>
  <c r="AN21" i="89"/>
  <c r="AO21" i="89" s="1"/>
  <c r="AQ23" i="89"/>
  <c r="L909" i="91" l="1"/>
  <c r="K909" i="91" s="1"/>
  <c r="I323" i="91"/>
  <c r="H323" i="91" s="1"/>
  <c r="I909" i="91"/>
  <c r="L911" i="91"/>
  <c r="K911" i="91" s="1"/>
  <c r="I325" i="91"/>
  <c r="H325" i="91" s="1"/>
  <c r="I911" i="91"/>
  <c r="L910" i="91"/>
  <c r="K910" i="91" s="1"/>
  <c r="I324" i="91"/>
  <c r="H324" i="91" s="1"/>
  <c r="Y22" i="90"/>
  <c r="I912" i="91" s="1"/>
  <c r="L908" i="91"/>
  <c r="K908" i="91" s="1"/>
  <c r="I320" i="91"/>
  <c r="H320" i="91" s="1"/>
  <c r="H912" i="91"/>
  <c r="I908" i="91"/>
  <c r="I910" i="91"/>
  <c r="W19" i="90"/>
  <c r="I904" i="91"/>
  <c r="W21" i="90"/>
  <c r="I906" i="91"/>
  <c r="W20" i="90"/>
  <c r="I905" i="91"/>
  <c r="W16" i="90"/>
  <c r="I903" i="91"/>
  <c r="AL37" i="73"/>
  <c r="I854" i="91"/>
  <c r="AL48" i="73"/>
  <c r="I865" i="91"/>
  <c r="I314" i="91"/>
  <c r="H314" i="91" s="1"/>
  <c r="L864" i="91"/>
  <c r="K864" i="91" s="1"/>
  <c r="I864" i="91"/>
  <c r="AL46" i="73"/>
  <c r="I863" i="91"/>
  <c r="AL45" i="73"/>
  <c r="I862" i="91"/>
  <c r="AL44" i="73"/>
  <c r="I861" i="91"/>
  <c r="AL43" i="73"/>
  <c r="I860" i="91"/>
  <c r="AL42" i="73"/>
  <c r="I859" i="91"/>
  <c r="AL41" i="73"/>
  <c r="I858" i="91"/>
  <c r="AL40" i="73"/>
  <c r="I857" i="91"/>
  <c r="I306" i="91"/>
  <c r="H306" i="91" s="1"/>
  <c r="L856" i="91"/>
  <c r="K856" i="91" s="1"/>
  <c r="I856" i="91"/>
  <c r="I853" i="91"/>
  <c r="AL38" i="73"/>
  <c r="I855" i="91"/>
  <c r="AL25" i="73"/>
  <c r="AI37" i="73"/>
  <c r="L840" i="91" s="1"/>
  <c r="K840" i="91" s="1"/>
  <c r="I840" i="91"/>
  <c r="AI48" i="73"/>
  <c r="L851" i="91" s="1"/>
  <c r="K851" i="91" s="1"/>
  <c r="I851" i="91"/>
  <c r="AI47" i="73"/>
  <c r="L850" i="91" s="1"/>
  <c r="K850" i="91" s="1"/>
  <c r="I850" i="91"/>
  <c r="I849" i="91"/>
  <c r="AI46" i="73"/>
  <c r="L849" i="91" s="1"/>
  <c r="K849" i="91" s="1"/>
  <c r="AI45" i="73"/>
  <c r="L848" i="91" s="1"/>
  <c r="K848" i="91" s="1"/>
  <c r="I848" i="91"/>
  <c r="AI44" i="73"/>
  <c r="L847" i="91" s="1"/>
  <c r="K847" i="91" s="1"/>
  <c r="I847" i="91"/>
  <c r="AI43" i="73"/>
  <c r="L846" i="91" s="1"/>
  <c r="K846" i="91" s="1"/>
  <c r="I846" i="91"/>
  <c r="AI42" i="73"/>
  <c r="L845" i="91" s="1"/>
  <c r="K845" i="91" s="1"/>
  <c r="I845" i="91"/>
  <c r="AI41" i="73"/>
  <c r="L844" i="91" s="1"/>
  <c r="K844" i="91" s="1"/>
  <c r="I844" i="91"/>
  <c r="AI40" i="73"/>
  <c r="L843" i="91" s="1"/>
  <c r="K843" i="91" s="1"/>
  <c r="I843" i="91"/>
  <c r="AI39" i="73"/>
  <c r="L842" i="91" s="1"/>
  <c r="K842" i="91" s="1"/>
  <c r="I842" i="91"/>
  <c r="I841" i="91"/>
  <c r="AI38" i="73"/>
  <c r="L841" i="91" s="1"/>
  <c r="K841" i="91" s="1"/>
  <c r="AI25" i="73"/>
  <c r="AH49" i="73" s="1"/>
  <c r="AI49" i="73" s="1"/>
  <c r="L852" i="91" s="1"/>
  <c r="I839" i="91"/>
  <c r="I826" i="91"/>
  <c r="AF37" i="73"/>
  <c r="AF48" i="73"/>
  <c r="I837" i="91"/>
  <c r="AF47" i="73"/>
  <c r="I836" i="91"/>
  <c r="AF46" i="73"/>
  <c r="I835" i="91"/>
  <c r="L834" i="91"/>
  <c r="K834" i="91" s="1"/>
  <c r="I276" i="91"/>
  <c r="H276" i="91" s="1"/>
  <c r="I834" i="91"/>
  <c r="AF44" i="73"/>
  <c r="I833" i="91"/>
  <c r="AF43" i="73"/>
  <c r="I832" i="91"/>
  <c r="AF42" i="73"/>
  <c r="I831" i="91"/>
  <c r="AF41" i="73"/>
  <c r="I830" i="91"/>
  <c r="AF40" i="73"/>
  <c r="I829" i="91"/>
  <c r="AF39" i="73"/>
  <c r="I828" i="91"/>
  <c r="AF38" i="73"/>
  <c r="I827" i="91"/>
  <c r="I825" i="91"/>
  <c r="AC37" i="73"/>
  <c r="L812" i="91" s="1"/>
  <c r="K812" i="91" s="1"/>
  <c r="I812" i="91"/>
  <c r="AC48" i="73"/>
  <c r="L823" i="91" s="1"/>
  <c r="K823" i="91" s="1"/>
  <c r="I823" i="91"/>
  <c r="AC47" i="73"/>
  <c r="L822" i="91" s="1"/>
  <c r="K822" i="91" s="1"/>
  <c r="I822" i="91"/>
  <c r="AC46" i="73"/>
  <c r="L821" i="91" s="1"/>
  <c r="K821" i="91" s="1"/>
  <c r="I821" i="91"/>
  <c r="AC45" i="73"/>
  <c r="L820" i="91" s="1"/>
  <c r="K820" i="91" s="1"/>
  <c r="I820" i="91"/>
  <c r="K819" i="91"/>
  <c r="I819" i="91"/>
  <c r="AC43" i="73"/>
  <c r="L818" i="91" s="1"/>
  <c r="K818" i="91" s="1"/>
  <c r="I818" i="91"/>
  <c r="AC42" i="73"/>
  <c r="L817" i="91" s="1"/>
  <c r="K817" i="91" s="1"/>
  <c r="I817" i="91"/>
  <c r="AC41" i="73"/>
  <c r="L816" i="91" s="1"/>
  <c r="K816" i="91" s="1"/>
  <c r="I816" i="91"/>
  <c r="AC40" i="73"/>
  <c r="L815" i="91" s="1"/>
  <c r="K815" i="91" s="1"/>
  <c r="I815" i="91"/>
  <c r="AC39" i="73"/>
  <c r="L814" i="91" s="1"/>
  <c r="K814" i="91" s="1"/>
  <c r="I814" i="91"/>
  <c r="AC38" i="73"/>
  <c r="L813" i="91" s="1"/>
  <c r="K813" i="91" s="1"/>
  <c r="I813" i="91"/>
  <c r="AC25" i="73"/>
  <c r="I811" i="91"/>
  <c r="I798" i="91"/>
  <c r="Z48" i="73"/>
  <c r="I809" i="91"/>
  <c r="Z47" i="73"/>
  <c r="I808" i="91"/>
  <c r="Z46" i="73"/>
  <c r="I807" i="91"/>
  <c r="Z45" i="73"/>
  <c r="I806" i="91"/>
  <c r="Z44" i="73"/>
  <c r="I805" i="91"/>
  <c r="I238" i="91"/>
  <c r="H238" i="91" s="1"/>
  <c r="L804" i="91"/>
  <c r="K804" i="91" s="1"/>
  <c r="I804" i="91"/>
  <c r="Z42" i="73"/>
  <c r="I803" i="91"/>
  <c r="Z41" i="73"/>
  <c r="I802" i="91"/>
  <c r="Z40" i="73"/>
  <c r="I801" i="91"/>
  <c r="Z39" i="73"/>
  <c r="I800" i="91"/>
  <c r="L797" i="91"/>
  <c r="K797" i="91" s="1"/>
  <c r="I220" i="91"/>
  <c r="Z38" i="73"/>
  <c r="I799" i="91"/>
  <c r="I797" i="91"/>
  <c r="H220" i="91"/>
  <c r="AO36" i="73"/>
  <c r="L889" i="91" s="1"/>
  <c r="K889" i="91" s="1"/>
  <c r="I889" i="91"/>
  <c r="I888" i="91"/>
  <c r="AO34" i="73"/>
  <c r="L887" i="91" s="1"/>
  <c r="K887" i="91" s="1"/>
  <c r="I887" i="91"/>
  <c r="AO33" i="73"/>
  <c r="L886" i="91" s="1"/>
  <c r="K886" i="91" s="1"/>
  <c r="I886" i="91"/>
  <c r="I885" i="91"/>
  <c r="K885" i="91"/>
  <c r="AO31" i="73"/>
  <c r="L884" i="91" s="1"/>
  <c r="K884" i="91" s="1"/>
  <c r="I884" i="91"/>
  <c r="AO30" i="73"/>
  <c r="L883" i="91" s="1"/>
  <c r="K883" i="91" s="1"/>
  <c r="I883" i="91"/>
  <c r="AO29" i="73"/>
  <c r="L882" i="91" s="1"/>
  <c r="K882" i="91" s="1"/>
  <c r="I882" i="91"/>
  <c r="AO28" i="73"/>
  <c r="L881" i="91" s="1"/>
  <c r="K881" i="91" s="1"/>
  <c r="I881" i="91"/>
  <c r="I880" i="91"/>
  <c r="W37" i="73"/>
  <c r="I784" i="91"/>
  <c r="AO26" i="73"/>
  <c r="I879" i="91"/>
  <c r="L877" i="91"/>
  <c r="K877" i="91" s="1"/>
  <c r="W48" i="73"/>
  <c r="I795" i="91"/>
  <c r="I877" i="91"/>
  <c r="W47" i="73"/>
  <c r="I794" i="91"/>
  <c r="AO23" i="73"/>
  <c r="I876" i="91"/>
  <c r="L875" i="91"/>
  <c r="K875" i="91" s="1"/>
  <c r="W46" i="73"/>
  <c r="I793" i="91"/>
  <c r="I875" i="91"/>
  <c r="AO21" i="73"/>
  <c r="I874" i="91"/>
  <c r="W45" i="73"/>
  <c r="I792" i="91"/>
  <c r="L873" i="91"/>
  <c r="K873" i="91" s="1"/>
  <c r="I873" i="91"/>
  <c r="H897" i="91"/>
  <c r="W44" i="73"/>
  <c r="I791" i="91"/>
  <c r="W43" i="73"/>
  <c r="I790" i="91"/>
  <c r="AO19" i="73"/>
  <c r="H896" i="91" s="1"/>
  <c r="I872" i="91"/>
  <c r="L789" i="91"/>
  <c r="K789" i="91" s="1"/>
  <c r="I201" i="91"/>
  <c r="H201" i="91" s="1"/>
  <c r="L871" i="91"/>
  <c r="K871" i="91" s="1"/>
  <c r="I789" i="91"/>
  <c r="I871" i="91"/>
  <c r="I870" i="91"/>
  <c r="W41" i="73"/>
  <c r="I788" i="91"/>
  <c r="L869" i="91"/>
  <c r="K869" i="91" s="1"/>
  <c r="I869" i="91"/>
  <c r="W40" i="73"/>
  <c r="I787" i="91"/>
  <c r="W39" i="73"/>
  <c r="I786" i="91"/>
  <c r="AO15" i="73"/>
  <c r="I868" i="91"/>
  <c r="W38" i="73"/>
  <c r="I785" i="91"/>
  <c r="I867" i="91"/>
  <c r="I783" i="91"/>
  <c r="AO14" i="73"/>
  <c r="W462" i="65"/>
  <c r="L556" i="91" s="1"/>
  <c r="K556" i="91" s="1"/>
  <c r="I556" i="91"/>
  <c r="W443" i="65"/>
  <c r="L555" i="91" s="1"/>
  <c r="K555" i="91" s="1"/>
  <c r="I555" i="91"/>
  <c r="W396" i="65"/>
  <c r="L554" i="91" s="1"/>
  <c r="K554" i="91" s="1"/>
  <c r="I554" i="91"/>
  <c r="W344" i="65"/>
  <c r="L553" i="91" s="1"/>
  <c r="K553" i="91" s="1"/>
  <c r="I553" i="91"/>
  <c r="W300" i="65"/>
  <c r="L552" i="91" s="1"/>
  <c r="K552" i="91" s="1"/>
  <c r="I552" i="91"/>
  <c r="W295" i="65"/>
  <c r="I551" i="91"/>
  <c r="W689" i="65"/>
  <c r="L781" i="91" s="1"/>
  <c r="K781" i="91" s="1"/>
  <c r="I781" i="91"/>
  <c r="W687" i="65"/>
  <c r="L779" i="91" s="1"/>
  <c r="K779" i="91" s="1"/>
  <c r="I779" i="91"/>
  <c r="W686" i="65"/>
  <c r="L778" i="91" s="1"/>
  <c r="K778" i="91" s="1"/>
  <c r="I778" i="91"/>
  <c r="W685" i="65"/>
  <c r="L777" i="91" s="1"/>
  <c r="K777" i="91" s="1"/>
  <c r="I777" i="91"/>
  <c r="W684" i="65"/>
  <c r="L776" i="91" s="1"/>
  <c r="K776" i="91" s="1"/>
  <c r="I776" i="91"/>
  <c r="W683" i="65"/>
  <c r="L775" i="91" s="1"/>
  <c r="K775" i="91" s="1"/>
  <c r="I775" i="91"/>
  <c r="W682" i="65"/>
  <c r="L774" i="91" s="1"/>
  <c r="K774" i="91" s="1"/>
  <c r="I774" i="91"/>
  <c r="W681" i="65"/>
  <c r="L773" i="91" s="1"/>
  <c r="K773" i="91" s="1"/>
  <c r="I773" i="91"/>
  <c r="W680" i="65"/>
  <c r="L772" i="91" s="1"/>
  <c r="K772" i="91" s="1"/>
  <c r="I772" i="91"/>
  <c r="W679" i="65"/>
  <c r="L771" i="91" s="1"/>
  <c r="K771" i="91" s="1"/>
  <c r="I771" i="91"/>
  <c r="W678" i="65"/>
  <c r="L770" i="91" s="1"/>
  <c r="K770" i="91" s="1"/>
  <c r="I770" i="91"/>
  <c r="W677" i="65"/>
  <c r="L769" i="91" s="1"/>
  <c r="K769" i="91" s="1"/>
  <c r="M769" i="91" s="1"/>
  <c r="I769" i="91"/>
  <c r="W676" i="65"/>
  <c r="L768" i="91" s="1"/>
  <c r="K768" i="91" s="1"/>
  <c r="M768" i="91" s="1"/>
  <c r="I768" i="91"/>
  <c r="W675" i="65"/>
  <c r="L767" i="91" s="1"/>
  <c r="K767" i="91" s="1"/>
  <c r="I767" i="91"/>
  <c r="W674" i="65"/>
  <c r="L766" i="91" s="1"/>
  <c r="K766" i="91" s="1"/>
  <c r="I766" i="91"/>
  <c r="W673" i="65"/>
  <c r="L765" i="91" s="1"/>
  <c r="K765" i="91" s="1"/>
  <c r="I765" i="91"/>
  <c r="W672" i="65"/>
  <c r="L764" i="91" s="1"/>
  <c r="K764" i="91" s="1"/>
  <c r="I764" i="91"/>
  <c r="W671" i="65"/>
  <c r="L763" i="91" s="1"/>
  <c r="K763" i="91" s="1"/>
  <c r="M763" i="91" s="1"/>
  <c r="I763" i="91"/>
  <c r="W670" i="65"/>
  <c r="L762" i="91" s="1"/>
  <c r="K762" i="91" s="1"/>
  <c r="I762" i="91"/>
  <c r="W236" i="65"/>
  <c r="I549" i="91"/>
  <c r="W668" i="65"/>
  <c r="L760" i="91" s="1"/>
  <c r="K760" i="91" s="1"/>
  <c r="I760" i="91"/>
  <c r="W667" i="65"/>
  <c r="L759" i="91" s="1"/>
  <c r="K759" i="91" s="1"/>
  <c r="I759" i="91"/>
  <c r="W666" i="65"/>
  <c r="L758" i="91" s="1"/>
  <c r="K758" i="91" s="1"/>
  <c r="I758" i="91"/>
  <c r="W665" i="65"/>
  <c r="L757" i="91" s="1"/>
  <c r="K757" i="91" s="1"/>
  <c r="I757" i="91"/>
  <c r="W664" i="65"/>
  <c r="L756" i="91" s="1"/>
  <c r="K756" i="91" s="1"/>
  <c r="I756" i="91"/>
  <c r="W663" i="65"/>
  <c r="L755" i="91" s="1"/>
  <c r="K755" i="91" s="1"/>
  <c r="I755" i="91"/>
  <c r="W662" i="65"/>
  <c r="L754" i="91" s="1"/>
  <c r="K754" i="91" s="1"/>
  <c r="I754" i="91"/>
  <c r="W661" i="65"/>
  <c r="L753" i="91" s="1"/>
  <c r="K753" i="91" s="1"/>
  <c r="I753" i="91"/>
  <c r="W660" i="65"/>
  <c r="L752" i="91" s="1"/>
  <c r="K752" i="91" s="1"/>
  <c r="I752" i="91"/>
  <c r="W659" i="65"/>
  <c r="L751" i="91" s="1"/>
  <c r="K751" i="91" s="1"/>
  <c r="I751" i="91"/>
  <c r="W658" i="65"/>
  <c r="L750" i="91" s="1"/>
  <c r="K750" i="91" s="1"/>
  <c r="I750" i="91"/>
  <c r="W657" i="65"/>
  <c r="L749" i="91" s="1"/>
  <c r="K749" i="91" s="1"/>
  <c r="I749" i="91"/>
  <c r="W656" i="65"/>
  <c r="L748" i="91" s="1"/>
  <c r="K748" i="91" s="1"/>
  <c r="I748" i="91"/>
  <c r="W655" i="65"/>
  <c r="L747" i="91" s="1"/>
  <c r="K747" i="91" s="1"/>
  <c r="I747" i="91"/>
  <c r="W654" i="65"/>
  <c r="L746" i="91" s="1"/>
  <c r="K746" i="91" s="1"/>
  <c r="I746" i="91"/>
  <c r="W653" i="65"/>
  <c r="L745" i="91" s="1"/>
  <c r="K745" i="91" s="1"/>
  <c r="I745" i="91"/>
  <c r="W652" i="65"/>
  <c r="L744" i="91" s="1"/>
  <c r="K744" i="91" s="1"/>
  <c r="I744" i="91"/>
  <c r="W651" i="65"/>
  <c r="L743" i="91" s="1"/>
  <c r="K743" i="91" s="1"/>
  <c r="I743" i="91"/>
  <c r="W650" i="65"/>
  <c r="L742" i="91" s="1"/>
  <c r="K742" i="91" s="1"/>
  <c r="I742" i="91"/>
  <c r="W649" i="65"/>
  <c r="L741" i="91" s="1"/>
  <c r="K741" i="91" s="1"/>
  <c r="I741" i="91"/>
  <c r="W648" i="65"/>
  <c r="L740" i="91" s="1"/>
  <c r="K740" i="91" s="1"/>
  <c r="I740" i="91"/>
  <c r="W647" i="65"/>
  <c r="L739" i="91" s="1"/>
  <c r="K739" i="91" s="1"/>
  <c r="I739" i="91"/>
  <c r="W646" i="65"/>
  <c r="L738" i="91" s="1"/>
  <c r="K738" i="91" s="1"/>
  <c r="I738" i="91"/>
  <c r="W645" i="65"/>
  <c r="L737" i="91" s="1"/>
  <c r="K737" i="91" s="1"/>
  <c r="I737" i="91"/>
  <c r="W644" i="65"/>
  <c r="L736" i="91" s="1"/>
  <c r="K736" i="91" s="1"/>
  <c r="I736" i="91"/>
  <c r="W643" i="65"/>
  <c r="L735" i="91" s="1"/>
  <c r="K735" i="91" s="1"/>
  <c r="I735" i="91"/>
  <c r="W642" i="65"/>
  <c r="L734" i="91" s="1"/>
  <c r="K734" i="91" s="1"/>
  <c r="I734" i="91"/>
  <c r="W641" i="65"/>
  <c r="L733" i="91" s="1"/>
  <c r="K733" i="91" s="1"/>
  <c r="I733" i="91"/>
  <c r="W640" i="65"/>
  <c r="L732" i="91" s="1"/>
  <c r="K732" i="91" s="1"/>
  <c r="I732" i="91"/>
  <c r="W639" i="65"/>
  <c r="L731" i="91" s="1"/>
  <c r="K731" i="91" s="1"/>
  <c r="I731" i="91"/>
  <c r="W638" i="65"/>
  <c r="L730" i="91" s="1"/>
  <c r="K730" i="91" s="1"/>
  <c r="I730" i="91"/>
  <c r="W637" i="65"/>
  <c r="L729" i="91" s="1"/>
  <c r="K729" i="91" s="1"/>
  <c r="I729" i="91"/>
  <c r="W636" i="65"/>
  <c r="L728" i="91" s="1"/>
  <c r="K728" i="91" s="1"/>
  <c r="I728" i="91"/>
  <c r="W635" i="65"/>
  <c r="L727" i="91" s="1"/>
  <c r="K727" i="91" s="1"/>
  <c r="I727" i="91"/>
  <c r="W634" i="65"/>
  <c r="L726" i="91" s="1"/>
  <c r="K726" i="91" s="1"/>
  <c r="I726" i="91"/>
  <c r="W633" i="65"/>
  <c r="L725" i="91" s="1"/>
  <c r="K725" i="91" s="1"/>
  <c r="I725" i="91"/>
  <c r="W632" i="65"/>
  <c r="L724" i="91" s="1"/>
  <c r="K724" i="91" s="1"/>
  <c r="I724" i="91"/>
  <c r="W631" i="65"/>
  <c r="L723" i="91" s="1"/>
  <c r="K723" i="91" s="1"/>
  <c r="I723" i="91"/>
  <c r="W630" i="65"/>
  <c r="L722" i="91" s="1"/>
  <c r="K722" i="91" s="1"/>
  <c r="I722" i="91"/>
  <c r="W629" i="65"/>
  <c r="L721" i="91" s="1"/>
  <c r="K721" i="91" s="1"/>
  <c r="I721" i="91"/>
  <c r="W628" i="65"/>
  <c r="L720" i="91" s="1"/>
  <c r="K720" i="91" s="1"/>
  <c r="I720" i="91"/>
  <c r="W627" i="65"/>
  <c r="L719" i="91" s="1"/>
  <c r="K719" i="91" s="1"/>
  <c r="I719" i="91"/>
  <c r="W626" i="65"/>
  <c r="L718" i="91" s="1"/>
  <c r="K718" i="91" s="1"/>
  <c r="I718" i="91"/>
  <c r="W625" i="65"/>
  <c r="L717" i="91" s="1"/>
  <c r="K717" i="91" s="1"/>
  <c r="I717" i="91"/>
  <c r="W624" i="65"/>
  <c r="L716" i="91" s="1"/>
  <c r="K716" i="91" s="1"/>
  <c r="I716" i="91"/>
  <c r="W623" i="65"/>
  <c r="L715" i="91" s="1"/>
  <c r="K715" i="91" s="1"/>
  <c r="I715" i="91"/>
  <c r="W217" i="65"/>
  <c r="I548" i="91"/>
  <c r="W621" i="65"/>
  <c r="L713" i="91" s="1"/>
  <c r="K713" i="91" s="1"/>
  <c r="I713" i="91"/>
  <c r="W620" i="65"/>
  <c r="L712" i="91" s="1"/>
  <c r="K712" i="91" s="1"/>
  <c r="I712" i="91"/>
  <c r="W619" i="65"/>
  <c r="L711" i="91" s="1"/>
  <c r="K711" i="91" s="1"/>
  <c r="I711" i="91"/>
  <c r="W618" i="65"/>
  <c r="L710" i="91" s="1"/>
  <c r="K710" i="91" s="1"/>
  <c r="I710" i="91"/>
  <c r="W617" i="65"/>
  <c r="L709" i="91" s="1"/>
  <c r="K709" i="91" s="1"/>
  <c r="I709" i="91"/>
  <c r="W616" i="65"/>
  <c r="L708" i="91" s="1"/>
  <c r="K708" i="91" s="1"/>
  <c r="I708" i="91"/>
  <c r="W615" i="65"/>
  <c r="L707" i="91" s="1"/>
  <c r="K707" i="91" s="1"/>
  <c r="I707" i="91"/>
  <c r="W614" i="65"/>
  <c r="L706" i="91" s="1"/>
  <c r="K706" i="91" s="1"/>
  <c r="I706" i="91"/>
  <c r="W613" i="65"/>
  <c r="L705" i="91" s="1"/>
  <c r="K705" i="91" s="1"/>
  <c r="I705" i="91"/>
  <c r="W612" i="65"/>
  <c r="L704" i="91" s="1"/>
  <c r="K704" i="91" s="1"/>
  <c r="I704" i="91"/>
  <c r="W611" i="65"/>
  <c r="L703" i="91" s="1"/>
  <c r="K703" i="91" s="1"/>
  <c r="I703" i="91"/>
  <c r="W610" i="65"/>
  <c r="L702" i="91" s="1"/>
  <c r="K702" i="91" s="1"/>
  <c r="I702" i="91"/>
  <c r="W609" i="65"/>
  <c r="L701" i="91" s="1"/>
  <c r="K701" i="91" s="1"/>
  <c r="I701" i="91"/>
  <c r="W608" i="65"/>
  <c r="L700" i="91" s="1"/>
  <c r="K700" i="91" s="1"/>
  <c r="I700" i="91"/>
  <c r="W607" i="65"/>
  <c r="L699" i="91" s="1"/>
  <c r="K699" i="91" s="1"/>
  <c r="I699" i="91"/>
  <c r="W606" i="65"/>
  <c r="L698" i="91" s="1"/>
  <c r="K698" i="91" s="1"/>
  <c r="I698" i="91"/>
  <c r="W605" i="65"/>
  <c r="L697" i="91" s="1"/>
  <c r="K697" i="91" s="1"/>
  <c r="I697" i="91"/>
  <c r="W604" i="65"/>
  <c r="L696" i="91" s="1"/>
  <c r="K696" i="91" s="1"/>
  <c r="I696" i="91"/>
  <c r="W603" i="65"/>
  <c r="L695" i="91" s="1"/>
  <c r="K695" i="91" s="1"/>
  <c r="I695" i="91"/>
  <c r="W602" i="65"/>
  <c r="L694" i="91" s="1"/>
  <c r="K694" i="91" s="1"/>
  <c r="I694" i="91"/>
  <c r="W601" i="65"/>
  <c r="L693" i="91" s="1"/>
  <c r="K693" i="91" s="1"/>
  <c r="I693" i="91"/>
  <c r="W600" i="65"/>
  <c r="L692" i="91" s="1"/>
  <c r="K692" i="91" s="1"/>
  <c r="I692" i="91"/>
  <c r="W599" i="65"/>
  <c r="L691" i="91" s="1"/>
  <c r="K691" i="91" s="1"/>
  <c r="I691" i="91"/>
  <c r="W598" i="65"/>
  <c r="L690" i="91" s="1"/>
  <c r="K690" i="91" s="1"/>
  <c r="I690" i="91"/>
  <c r="W597" i="65"/>
  <c r="L689" i="91" s="1"/>
  <c r="K689" i="91" s="1"/>
  <c r="I689" i="91"/>
  <c r="W596" i="65"/>
  <c r="L688" i="91" s="1"/>
  <c r="K688" i="91" s="1"/>
  <c r="I688" i="91"/>
  <c r="W595" i="65"/>
  <c r="L687" i="91" s="1"/>
  <c r="K687" i="91" s="1"/>
  <c r="I687" i="91"/>
  <c r="W594" i="65"/>
  <c r="L686" i="91" s="1"/>
  <c r="K686" i="91" s="1"/>
  <c r="I686" i="91"/>
  <c r="W593" i="65"/>
  <c r="L685" i="91" s="1"/>
  <c r="K685" i="91" s="1"/>
  <c r="I685" i="91"/>
  <c r="W592" i="65"/>
  <c r="L684" i="91" s="1"/>
  <c r="K684" i="91" s="1"/>
  <c r="I684" i="91"/>
  <c r="W591" i="65"/>
  <c r="L683" i="91" s="1"/>
  <c r="K683" i="91" s="1"/>
  <c r="I683" i="91"/>
  <c r="W590" i="65"/>
  <c r="L682" i="91" s="1"/>
  <c r="K682" i="91" s="1"/>
  <c r="I682" i="91"/>
  <c r="W589" i="65"/>
  <c r="L681" i="91" s="1"/>
  <c r="K681" i="91" s="1"/>
  <c r="I681" i="91"/>
  <c r="W588" i="65"/>
  <c r="L680" i="91" s="1"/>
  <c r="K680" i="91" s="1"/>
  <c r="I680" i="91"/>
  <c r="W587" i="65"/>
  <c r="L679" i="91" s="1"/>
  <c r="K679" i="91" s="1"/>
  <c r="I679" i="91"/>
  <c r="W586" i="65"/>
  <c r="L678" i="91" s="1"/>
  <c r="K678" i="91" s="1"/>
  <c r="I678" i="91"/>
  <c r="W585" i="65"/>
  <c r="L677" i="91" s="1"/>
  <c r="K677" i="91" s="1"/>
  <c r="I677" i="91"/>
  <c r="W584" i="65"/>
  <c r="L676" i="91" s="1"/>
  <c r="K676" i="91" s="1"/>
  <c r="I676" i="91"/>
  <c r="W583" i="65"/>
  <c r="L675" i="91" s="1"/>
  <c r="K675" i="91" s="1"/>
  <c r="I675" i="91"/>
  <c r="W582" i="65"/>
  <c r="L674" i="91" s="1"/>
  <c r="K674" i="91" s="1"/>
  <c r="I674" i="91"/>
  <c r="W581" i="65"/>
  <c r="L673" i="91" s="1"/>
  <c r="K673" i="91" s="1"/>
  <c r="I673" i="91"/>
  <c r="W580" i="65"/>
  <c r="L672" i="91" s="1"/>
  <c r="K672" i="91" s="1"/>
  <c r="I672" i="91"/>
  <c r="W579" i="65"/>
  <c r="L671" i="91" s="1"/>
  <c r="K671" i="91" s="1"/>
  <c r="I671" i="91"/>
  <c r="W578" i="65"/>
  <c r="L670" i="91" s="1"/>
  <c r="K670" i="91" s="1"/>
  <c r="I670" i="91"/>
  <c r="W577" i="65"/>
  <c r="L669" i="91" s="1"/>
  <c r="K669" i="91" s="1"/>
  <c r="I669" i="91"/>
  <c r="W576" i="65"/>
  <c r="L668" i="91" s="1"/>
  <c r="K668" i="91" s="1"/>
  <c r="I668" i="91"/>
  <c r="W575" i="65"/>
  <c r="L667" i="91" s="1"/>
  <c r="K667" i="91" s="1"/>
  <c r="I667" i="91"/>
  <c r="W574" i="65"/>
  <c r="L666" i="91" s="1"/>
  <c r="K666" i="91" s="1"/>
  <c r="I666" i="91"/>
  <c r="W573" i="65"/>
  <c r="L665" i="91" s="1"/>
  <c r="K665" i="91" s="1"/>
  <c r="I665" i="91"/>
  <c r="W572" i="65"/>
  <c r="L664" i="91" s="1"/>
  <c r="K664" i="91" s="1"/>
  <c r="I664" i="91"/>
  <c r="W571" i="65"/>
  <c r="L663" i="91" s="1"/>
  <c r="K663" i="91" s="1"/>
  <c r="I663" i="91"/>
  <c r="W170" i="65"/>
  <c r="I547" i="91"/>
  <c r="W569" i="65"/>
  <c r="L661" i="91" s="1"/>
  <c r="K661" i="91" s="1"/>
  <c r="I661" i="91"/>
  <c r="W568" i="65"/>
  <c r="L660" i="91" s="1"/>
  <c r="K660" i="91" s="1"/>
  <c r="I660" i="91"/>
  <c r="W567" i="65"/>
  <c r="L659" i="91" s="1"/>
  <c r="K659" i="91" s="1"/>
  <c r="I659" i="91"/>
  <c r="W566" i="65"/>
  <c r="L658" i="91" s="1"/>
  <c r="K658" i="91" s="1"/>
  <c r="I658" i="91"/>
  <c r="W565" i="65"/>
  <c r="L657" i="91" s="1"/>
  <c r="K657" i="91" s="1"/>
  <c r="I657" i="91"/>
  <c r="W564" i="65"/>
  <c r="L656" i="91" s="1"/>
  <c r="K656" i="91" s="1"/>
  <c r="I656" i="91"/>
  <c r="W563" i="65"/>
  <c r="L655" i="91" s="1"/>
  <c r="K655" i="91" s="1"/>
  <c r="I655" i="91"/>
  <c r="W562" i="65"/>
  <c r="L654" i="91" s="1"/>
  <c r="K654" i="91" s="1"/>
  <c r="I654" i="91"/>
  <c r="W561" i="65"/>
  <c r="L653" i="91" s="1"/>
  <c r="K653" i="91" s="1"/>
  <c r="I653" i="91"/>
  <c r="W560" i="65"/>
  <c r="L652" i="91" s="1"/>
  <c r="K652" i="91" s="1"/>
  <c r="I652" i="91"/>
  <c r="W559" i="65"/>
  <c r="L651" i="91" s="1"/>
  <c r="K651" i="91" s="1"/>
  <c r="I651" i="91"/>
  <c r="W558" i="65"/>
  <c r="L650" i="91" s="1"/>
  <c r="K650" i="91" s="1"/>
  <c r="I650" i="91"/>
  <c r="W557" i="65"/>
  <c r="L649" i="91" s="1"/>
  <c r="K649" i="91" s="1"/>
  <c r="I649" i="91"/>
  <c r="W556" i="65"/>
  <c r="L648" i="91" s="1"/>
  <c r="K648" i="91" s="1"/>
  <c r="I648" i="91"/>
  <c r="W555" i="65"/>
  <c r="L647" i="91" s="1"/>
  <c r="K647" i="91" s="1"/>
  <c r="I647" i="91"/>
  <c r="W554" i="65"/>
  <c r="L646" i="91" s="1"/>
  <c r="K646" i="91" s="1"/>
  <c r="I646" i="91"/>
  <c r="W553" i="65"/>
  <c r="L645" i="91" s="1"/>
  <c r="K645" i="91" s="1"/>
  <c r="I645" i="91"/>
  <c r="W552" i="65"/>
  <c r="L644" i="91" s="1"/>
  <c r="K644" i="91" s="1"/>
  <c r="I644" i="91"/>
  <c r="W551" i="65"/>
  <c r="L643" i="91" s="1"/>
  <c r="K643" i="91" s="1"/>
  <c r="I643" i="91"/>
  <c r="W550" i="65"/>
  <c r="L642" i="91" s="1"/>
  <c r="K642" i="91" s="1"/>
  <c r="I642" i="91"/>
  <c r="W549" i="65"/>
  <c r="L641" i="91" s="1"/>
  <c r="K641" i="91" s="1"/>
  <c r="I641" i="91"/>
  <c r="W548" i="65"/>
  <c r="L640" i="91" s="1"/>
  <c r="K640" i="91" s="1"/>
  <c r="I640" i="91"/>
  <c r="W547" i="65"/>
  <c r="L639" i="91" s="1"/>
  <c r="K639" i="91" s="1"/>
  <c r="I639" i="91"/>
  <c r="W546" i="65"/>
  <c r="L638" i="91" s="1"/>
  <c r="K638" i="91" s="1"/>
  <c r="I638" i="91"/>
  <c r="W545" i="65"/>
  <c r="L637" i="91" s="1"/>
  <c r="K637" i="91" s="1"/>
  <c r="I637" i="91"/>
  <c r="W544" i="65"/>
  <c r="L636" i="91" s="1"/>
  <c r="K636" i="91" s="1"/>
  <c r="I636" i="91"/>
  <c r="W543" i="65"/>
  <c r="L635" i="91" s="1"/>
  <c r="K635" i="91" s="1"/>
  <c r="I635" i="91"/>
  <c r="W542" i="65"/>
  <c r="L634" i="91" s="1"/>
  <c r="K634" i="91" s="1"/>
  <c r="I634" i="91"/>
  <c r="W541" i="65"/>
  <c r="L633" i="91" s="1"/>
  <c r="K633" i="91" s="1"/>
  <c r="I633" i="91"/>
  <c r="W540" i="65"/>
  <c r="L632" i="91" s="1"/>
  <c r="K632" i="91" s="1"/>
  <c r="I632" i="91"/>
  <c r="W539" i="65"/>
  <c r="L631" i="91" s="1"/>
  <c r="K631" i="91" s="1"/>
  <c r="I631" i="91"/>
  <c r="W538" i="65"/>
  <c r="L630" i="91" s="1"/>
  <c r="K630" i="91" s="1"/>
  <c r="I630" i="91"/>
  <c r="W537" i="65"/>
  <c r="L629" i="91" s="1"/>
  <c r="K629" i="91" s="1"/>
  <c r="I629" i="91"/>
  <c r="W536" i="65"/>
  <c r="L628" i="91" s="1"/>
  <c r="K628" i="91" s="1"/>
  <c r="I628" i="91"/>
  <c r="W535" i="65"/>
  <c r="L627" i="91" s="1"/>
  <c r="K627" i="91" s="1"/>
  <c r="I627" i="91"/>
  <c r="W534" i="65"/>
  <c r="L626" i="91" s="1"/>
  <c r="K626" i="91" s="1"/>
  <c r="I626" i="91"/>
  <c r="W533" i="65"/>
  <c r="L625" i="91" s="1"/>
  <c r="K625" i="91" s="1"/>
  <c r="I625" i="91"/>
  <c r="W532" i="65"/>
  <c r="L624" i="91" s="1"/>
  <c r="K624" i="91" s="1"/>
  <c r="I624" i="91"/>
  <c r="W531" i="65"/>
  <c r="L623" i="91" s="1"/>
  <c r="K623" i="91" s="1"/>
  <c r="I623" i="91"/>
  <c r="W530" i="65"/>
  <c r="L622" i="91" s="1"/>
  <c r="K622" i="91" s="1"/>
  <c r="I622" i="91"/>
  <c r="W529" i="65"/>
  <c r="L621" i="91" s="1"/>
  <c r="K621" i="91" s="1"/>
  <c r="I621" i="91"/>
  <c r="W528" i="65"/>
  <c r="L620" i="91" s="1"/>
  <c r="K620" i="91" s="1"/>
  <c r="I620" i="91"/>
  <c r="W118" i="65"/>
  <c r="I546" i="91"/>
  <c r="W527" i="65"/>
  <c r="L619" i="91" s="1"/>
  <c r="K619" i="91" s="1"/>
  <c r="I619" i="91"/>
  <c r="W525" i="65"/>
  <c r="L617" i="91" s="1"/>
  <c r="K617" i="91" s="1"/>
  <c r="I617" i="91"/>
  <c r="W524" i="65"/>
  <c r="L616" i="91" s="1"/>
  <c r="K616" i="91" s="1"/>
  <c r="I616" i="91"/>
  <c r="W523" i="65"/>
  <c r="L615" i="91" s="1"/>
  <c r="K615" i="91" s="1"/>
  <c r="I615" i="91"/>
  <c r="V526" i="65"/>
  <c r="I618" i="91" s="1"/>
  <c r="L545" i="91"/>
  <c r="K545" i="91" s="1"/>
  <c r="I545" i="91"/>
  <c r="W522" i="65"/>
  <c r="L614" i="91" s="1"/>
  <c r="K614" i="91" s="1"/>
  <c r="I614" i="91"/>
  <c r="W520" i="65"/>
  <c r="L612" i="91" s="1"/>
  <c r="K612" i="91" s="1"/>
  <c r="I612" i="91"/>
  <c r="W519" i="65"/>
  <c r="L611" i="91" s="1"/>
  <c r="K611" i="91" s="1"/>
  <c r="I611" i="91"/>
  <c r="W518" i="65"/>
  <c r="L610" i="91" s="1"/>
  <c r="K610" i="91" s="1"/>
  <c r="I610" i="91"/>
  <c r="W517" i="65"/>
  <c r="L609" i="91" s="1"/>
  <c r="K609" i="91" s="1"/>
  <c r="I609" i="91"/>
  <c r="W516" i="65"/>
  <c r="L608" i="91" s="1"/>
  <c r="K608" i="91" s="1"/>
  <c r="I608" i="91"/>
  <c r="W515" i="65"/>
  <c r="L607" i="91" s="1"/>
  <c r="K607" i="91" s="1"/>
  <c r="I607" i="91"/>
  <c r="W514" i="65"/>
  <c r="L606" i="91" s="1"/>
  <c r="K606" i="91" s="1"/>
  <c r="I606" i="91"/>
  <c r="W513" i="65"/>
  <c r="L605" i="91" s="1"/>
  <c r="K605" i="91" s="1"/>
  <c r="I605" i="91"/>
  <c r="W512" i="65"/>
  <c r="L604" i="91" s="1"/>
  <c r="K604" i="91" s="1"/>
  <c r="I604" i="91"/>
  <c r="W511" i="65"/>
  <c r="L603" i="91" s="1"/>
  <c r="K603" i="91" s="1"/>
  <c r="I603" i="91"/>
  <c r="W510" i="65"/>
  <c r="L602" i="91" s="1"/>
  <c r="K602" i="91" s="1"/>
  <c r="I602" i="91"/>
  <c r="W509" i="65"/>
  <c r="L601" i="91" s="1"/>
  <c r="K601" i="91" s="1"/>
  <c r="I601" i="91"/>
  <c r="W508" i="65"/>
  <c r="L600" i="91" s="1"/>
  <c r="K600" i="91" s="1"/>
  <c r="I600" i="91"/>
  <c r="W507" i="65"/>
  <c r="L599" i="91" s="1"/>
  <c r="K599" i="91" s="1"/>
  <c r="I599" i="91"/>
  <c r="W506" i="65"/>
  <c r="L598" i="91" s="1"/>
  <c r="K598" i="91" s="1"/>
  <c r="I598" i="91"/>
  <c r="W505" i="65"/>
  <c r="L597" i="91" s="1"/>
  <c r="K597" i="91" s="1"/>
  <c r="I597" i="91"/>
  <c r="W504" i="65"/>
  <c r="L596" i="91" s="1"/>
  <c r="K596" i="91" s="1"/>
  <c r="I596" i="91"/>
  <c r="W503" i="65"/>
  <c r="L595" i="91" s="1"/>
  <c r="K595" i="91" s="1"/>
  <c r="I595" i="91"/>
  <c r="W502" i="65"/>
  <c r="L594" i="91" s="1"/>
  <c r="K594" i="91" s="1"/>
  <c r="I594" i="91"/>
  <c r="W501" i="65"/>
  <c r="L593" i="91" s="1"/>
  <c r="K593" i="91" s="1"/>
  <c r="I593" i="91"/>
  <c r="W500" i="65"/>
  <c r="L592" i="91" s="1"/>
  <c r="K592" i="91" s="1"/>
  <c r="I592" i="91"/>
  <c r="W499" i="65"/>
  <c r="L591" i="91" s="1"/>
  <c r="K591" i="91" s="1"/>
  <c r="I591" i="91"/>
  <c r="W498" i="65"/>
  <c r="L590" i="91" s="1"/>
  <c r="K590" i="91" s="1"/>
  <c r="I590" i="91"/>
  <c r="W497" i="65"/>
  <c r="L589" i="91" s="1"/>
  <c r="K589" i="91" s="1"/>
  <c r="I589" i="91"/>
  <c r="W496" i="65"/>
  <c r="L588" i="91" s="1"/>
  <c r="K588" i="91" s="1"/>
  <c r="I588" i="91"/>
  <c r="W495" i="65"/>
  <c r="L587" i="91" s="1"/>
  <c r="K587" i="91" s="1"/>
  <c r="I587" i="91"/>
  <c r="W494" i="65"/>
  <c r="L586" i="91" s="1"/>
  <c r="K586" i="91" s="1"/>
  <c r="I586" i="91"/>
  <c r="W493" i="65"/>
  <c r="L585" i="91" s="1"/>
  <c r="K585" i="91" s="1"/>
  <c r="I585" i="91"/>
  <c r="W492" i="65"/>
  <c r="L584" i="91" s="1"/>
  <c r="K584" i="91" s="1"/>
  <c r="I584" i="91"/>
  <c r="W491" i="65"/>
  <c r="L583" i="91" s="1"/>
  <c r="K583" i="91" s="1"/>
  <c r="I583" i="91"/>
  <c r="W490" i="65"/>
  <c r="L582" i="91" s="1"/>
  <c r="K582" i="91" s="1"/>
  <c r="I582" i="91"/>
  <c r="W489" i="65"/>
  <c r="L581" i="91" s="1"/>
  <c r="K581" i="91" s="1"/>
  <c r="I581" i="91"/>
  <c r="W488" i="65"/>
  <c r="L580" i="91" s="1"/>
  <c r="K580" i="91" s="1"/>
  <c r="I580" i="91"/>
  <c r="W487" i="65"/>
  <c r="L579" i="91" s="1"/>
  <c r="K579" i="91" s="1"/>
  <c r="I579" i="91"/>
  <c r="W486" i="65"/>
  <c r="L578" i="91" s="1"/>
  <c r="K578" i="91" s="1"/>
  <c r="I578" i="91"/>
  <c r="W485" i="65"/>
  <c r="L577" i="91" s="1"/>
  <c r="K577" i="91" s="1"/>
  <c r="I577" i="91"/>
  <c r="W483" i="65"/>
  <c r="L575" i="91" s="1"/>
  <c r="K575" i="91" s="1"/>
  <c r="I575" i="91"/>
  <c r="W482" i="65"/>
  <c r="L574" i="91" s="1"/>
  <c r="K574" i="91" s="1"/>
  <c r="I574" i="91"/>
  <c r="W481" i="65"/>
  <c r="L573" i="91" s="1"/>
  <c r="K573" i="91" s="1"/>
  <c r="I573" i="91"/>
  <c r="W480" i="65"/>
  <c r="L572" i="91" s="1"/>
  <c r="K572" i="91" s="1"/>
  <c r="I572" i="91"/>
  <c r="W479" i="65"/>
  <c r="L571" i="91" s="1"/>
  <c r="K571" i="91" s="1"/>
  <c r="I571" i="91"/>
  <c r="W478" i="65"/>
  <c r="L570" i="91" s="1"/>
  <c r="K570" i="91" s="1"/>
  <c r="I570" i="91"/>
  <c r="W477" i="65"/>
  <c r="L569" i="91" s="1"/>
  <c r="K569" i="91" s="1"/>
  <c r="I569" i="91"/>
  <c r="W476" i="65"/>
  <c r="L568" i="91" s="1"/>
  <c r="K568" i="91" s="1"/>
  <c r="I568" i="91"/>
  <c r="W475" i="65"/>
  <c r="L567" i="91" s="1"/>
  <c r="K567" i="91" s="1"/>
  <c r="I567" i="91"/>
  <c r="W474" i="65"/>
  <c r="L566" i="91" s="1"/>
  <c r="K566" i="91" s="1"/>
  <c r="I566" i="91"/>
  <c r="W473" i="65"/>
  <c r="L565" i="91" s="1"/>
  <c r="K565" i="91" s="1"/>
  <c r="I565" i="91"/>
  <c r="W472" i="65"/>
  <c r="L564" i="91" s="1"/>
  <c r="K564" i="91" s="1"/>
  <c r="I564" i="91"/>
  <c r="W471" i="65"/>
  <c r="L563" i="91" s="1"/>
  <c r="K563" i="91" s="1"/>
  <c r="I563" i="91"/>
  <c r="W470" i="65"/>
  <c r="L562" i="91" s="1"/>
  <c r="K562" i="91" s="1"/>
  <c r="I562" i="91"/>
  <c r="W469" i="65"/>
  <c r="L561" i="91" s="1"/>
  <c r="K561" i="91" s="1"/>
  <c r="I561" i="91"/>
  <c r="W468" i="65"/>
  <c r="L560" i="91" s="1"/>
  <c r="K560" i="91" s="1"/>
  <c r="I560" i="91"/>
  <c r="W467" i="65"/>
  <c r="L559" i="91" s="1"/>
  <c r="K559" i="91" s="1"/>
  <c r="I559" i="91"/>
  <c r="W466" i="65"/>
  <c r="L558" i="91" s="1"/>
  <c r="K558" i="91" s="1"/>
  <c r="I558" i="91"/>
  <c r="W69" i="65"/>
  <c r="I544" i="91"/>
  <c r="L483" i="91"/>
  <c r="K483" i="91" s="1"/>
  <c r="I140" i="91"/>
  <c r="H140" i="91" s="1"/>
  <c r="I483" i="91"/>
  <c r="I511" i="91"/>
  <c r="L511" i="91"/>
  <c r="K511" i="91" s="1"/>
  <c r="I168" i="91"/>
  <c r="H168" i="91" s="1"/>
  <c r="I510" i="91"/>
  <c r="L510" i="91"/>
  <c r="K510" i="91" s="1"/>
  <c r="I167" i="91"/>
  <c r="H167" i="91" s="1"/>
  <c r="I166" i="91"/>
  <c r="H166" i="91" s="1"/>
  <c r="L509" i="91"/>
  <c r="K509" i="91" s="1"/>
  <c r="I509" i="91"/>
  <c r="I508" i="91"/>
  <c r="L508" i="91"/>
  <c r="K508" i="91" s="1"/>
  <c r="I165" i="91"/>
  <c r="H165" i="91" s="1"/>
  <c r="I507" i="91"/>
  <c r="L507" i="91"/>
  <c r="K507" i="91" s="1"/>
  <c r="I164" i="91"/>
  <c r="H164" i="91" s="1"/>
  <c r="I506" i="91"/>
  <c r="L506" i="91"/>
  <c r="K506" i="91" s="1"/>
  <c r="I163" i="91"/>
  <c r="H163" i="91" s="1"/>
  <c r="I505" i="91"/>
  <c r="I162" i="91"/>
  <c r="H162" i="91" s="1"/>
  <c r="L505" i="91"/>
  <c r="K505" i="91" s="1"/>
  <c r="L504" i="91"/>
  <c r="K504" i="91" s="1"/>
  <c r="I161" i="91"/>
  <c r="H161" i="91" s="1"/>
  <c r="I504" i="91"/>
  <c r="I503" i="91"/>
  <c r="L503" i="91"/>
  <c r="K503" i="91" s="1"/>
  <c r="I160" i="91"/>
  <c r="H160" i="91" s="1"/>
  <c r="I502" i="91"/>
  <c r="L502" i="91"/>
  <c r="K502" i="91" s="1"/>
  <c r="I159" i="91"/>
  <c r="H159" i="91" s="1"/>
  <c r="I501" i="91"/>
  <c r="I158" i="91"/>
  <c r="H158" i="91" s="1"/>
  <c r="L501" i="91"/>
  <c r="K501" i="91" s="1"/>
  <c r="L500" i="91"/>
  <c r="K500" i="91" s="1"/>
  <c r="I157" i="91"/>
  <c r="H157" i="91" s="1"/>
  <c r="I500" i="91"/>
  <c r="L499" i="91"/>
  <c r="K499" i="91" s="1"/>
  <c r="I156" i="91"/>
  <c r="H156" i="91" s="1"/>
  <c r="I499" i="91"/>
  <c r="L498" i="91"/>
  <c r="K498" i="91" s="1"/>
  <c r="I155" i="91"/>
  <c r="H155" i="91" s="1"/>
  <c r="I498" i="91"/>
  <c r="I497" i="91"/>
  <c r="I154" i="91"/>
  <c r="H154" i="91" s="1"/>
  <c r="L497" i="91"/>
  <c r="K497" i="91" s="1"/>
  <c r="I496" i="91"/>
  <c r="L496" i="91"/>
  <c r="K496" i="91" s="1"/>
  <c r="I153" i="91"/>
  <c r="H153" i="91" s="1"/>
  <c r="L495" i="91"/>
  <c r="K495" i="91" s="1"/>
  <c r="I152" i="91"/>
  <c r="H152" i="91" s="1"/>
  <c r="I495" i="91"/>
  <c r="I494" i="91"/>
  <c r="I151" i="91"/>
  <c r="H151" i="91" s="1"/>
  <c r="L494" i="91"/>
  <c r="K494" i="91" s="1"/>
  <c r="I493" i="91"/>
  <c r="I150" i="91"/>
  <c r="H150" i="91" s="1"/>
  <c r="L493" i="91"/>
  <c r="K493" i="91" s="1"/>
  <c r="L492" i="91"/>
  <c r="K492" i="91" s="1"/>
  <c r="I149" i="91"/>
  <c r="H149" i="91" s="1"/>
  <c r="I492" i="91"/>
  <c r="I491" i="91"/>
  <c r="L491" i="91"/>
  <c r="K491" i="91" s="1"/>
  <c r="I148" i="91"/>
  <c r="H148" i="91" s="1"/>
  <c r="I490" i="91"/>
  <c r="L490" i="91"/>
  <c r="K490" i="91" s="1"/>
  <c r="I147" i="91"/>
  <c r="H147" i="91" s="1"/>
  <c r="I146" i="91"/>
  <c r="H146" i="91" s="1"/>
  <c r="L489" i="91"/>
  <c r="K489" i="91" s="1"/>
  <c r="I489" i="91"/>
  <c r="I488" i="91"/>
  <c r="L488" i="91"/>
  <c r="K488" i="91" s="1"/>
  <c r="I145" i="91"/>
  <c r="H145" i="91" s="1"/>
  <c r="L487" i="91"/>
  <c r="K487" i="91" s="1"/>
  <c r="I144" i="91"/>
  <c r="H144" i="91" s="1"/>
  <c r="I487" i="91"/>
  <c r="L486" i="91"/>
  <c r="K486" i="91" s="1"/>
  <c r="I143" i="91"/>
  <c r="H143" i="91" s="1"/>
  <c r="I486" i="91"/>
  <c r="I142" i="91"/>
  <c r="H142" i="91" s="1"/>
  <c r="L485" i="91"/>
  <c r="K485" i="91" s="1"/>
  <c r="I485" i="91"/>
  <c r="I484" i="91"/>
  <c r="Z42" i="87"/>
  <c r="H512" i="91" s="1"/>
  <c r="I482" i="91"/>
  <c r="Z74" i="87"/>
  <c r="I452" i="91"/>
  <c r="W72" i="87"/>
  <c r="V102" i="87" s="1"/>
  <c r="I481" i="91" s="1"/>
  <c r="L168" i="91"/>
  <c r="L480" i="91"/>
  <c r="K480" i="91" s="1"/>
  <c r="I480" i="91"/>
  <c r="K168" i="91"/>
  <c r="L479" i="91"/>
  <c r="K479" i="91" s="1"/>
  <c r="L167" i="91"/>
  <c r="K167" i="91" s="1"/>
  <c r="I479" i="91"/>
  <c r="L166" i="91"/>
  <c r="K166" i="91" s="1"/>
  <c r="L478" i="91"/>
  <c r="K478" i="91" s="1"/>
  <c r="I478" i="91"/>
  <c r="L477" i="91"/>
  <c r="K477" i="91" s="1"/>
  <c r="L165" i="91"/>
  <c r="K165" i="91" s="1"/>
  <c r="I477" i="91"/>
  <c r="L164" i="91"/>
  <c r="K164" i="91" s="1"/>
  <c r="L476" i="91"/>
  <c r="K476" i="91" s="1"/>
  <c r="I476" i="91"/>
  <c r="L475" i="91"/>
  <c r="K475" i="91" s="1"/>
  <c r="L163" i="91"/>
  <c r="K163" i="91" s="1"/>
  <c r="I475" i="91"/>
  <c r="L162" i="91"/>
  <c r="K162" i="91" s="1"/>
  <c r="L474" i="91"/>
  <c r="K474" i="91" s="1"/>
  <c r="I474" i="91"/>
  <c r="L473" i="91"/>
  <c r="K473" i="91" s="1"/>
  <c r="L161" i="91"/>
  <c r="K161" i="91" s="1"/>
  <c r="I473" i="91"/>
  <c r="L160" i="91"/>
  <c r="K160" i="91" s="1"/>
  <c r="L472" i="91"/>
  <c r="K472" i="91" s="1"/>
  <c r="I472" i="91"/>
  <c r="L471" i="91"/>
  <c r="K471" i="91" s="1"/>
  <c r="L159" i="91"/>
  <c r="K159" i="91" s="1"/>
  <c r="I471" i="91"/>
  <c r="L158" i="91"/>
  <c r="K158" i="91" s="1"/>
  <c r="L470" i="91"/>
  <c r="K470" i="91" s="1"/>
  <c r="I470" i="91"/>
  <c r="L469" i="91"/>
  <c r="K469" i="91" s="1"/>
  <c r="L157" i="91"/>
  <c r="K157" i="91" s="1"/>
  <c r="I469" i="91"/>
  <c r="L156" i="91"/>
  <c r="K156" i="91" s="1"/>
  <c r="L468" i="91"/>
  <c r="K468" i="91" s="1"/>
  <c r="I468" i="91"/>
  <c r="L467" i="91"/>
  <c r="L155" i="91"/>
  <c r="K155" i="91" s="1"/>
  <c r="I467" i="91"/>
  <c r="K467" i="91"/>
  <c r="L154" i="91"/>
  <c r="K154" i="91" s="1"/>
  <c r="L466" i="91"/>
  <c r="K466" i="91" s="1"/>
  <c r="I466" i="91"/>
  <c r="L465" i="91"/>
  <c r="K465" i="91" s="1"/>
  <c r="L153" i="91"/>
  <c r="K153" i="91" s="1"/>
  <c r="I465" i="91"/>
  <c r="L152" i="91"/>
  <c r="K152" i="91" s="1"/>
  <c r="L464" i="91"/>
  <c r="K464" i="91" s="1"/>
  <c r="I464" i="91"/>
  <c r="L463" i="91"/>
  <c r="K463" i="91" s="1"/>
  <c r="L151" i="91"/>
  <c r="K151" i="91" s="1"/>
  <c r="I463" i="91"/>
  <c r="L150" i="91"/>
  <c r="K150" i="91" s="1"/>
  <c r="L462" i="91"/>
  <c r="K462" i="91" s="1"/>
  <c r="I462" i="91"/>
  <c r="L461" i="91"/>
  <c r="K461" i="91" s="1"/>
  <c r="L149" i="91"/>
  <c r="K149" i="91" s="1"/>
  <c r="I461" i="91"/>
  <c r="L148" i="91"/>
  <c r="K148" i="91" s="1"/>
  <c r="L460" i="91"/>
  <c r="K460" i="91" s="1"/>
  <c r="I460" i="91"/>
  <c r="L459" i="91"/>
  <c r="K459" i="91" s="1"/>
  <c r="L147" i="91"/>
  <c r="K147" i="91" s="1"/>
  <c r="I459" i="91"/>
  <c r="L146" i="91"/>
  <c r="K146" i="91" s="1"/>
  <c r="L458" i="91"/>
  <c r="K458" i="91" s="1"/>
  <c r="I458" i="91"/>
  <c r="L457" i="91"/>
  <c r="K457" i="91" s="1"/>
  <c r="L145" i="91"/>
  <c r="K145" i="91" s="1"/>
  <c r="I457" i="91"/>
  <c r="I456" i="91"/>
  <c r="W77" i="87"/>
  <c r="L455" i="91"/>
  <c r="K455" i="91" s="1"/>
  <c r="L143" i="91"/>
  <c r="K143" i="91" s="1"/>
  <c r="I455" i="91"/>
  <c r="I454" i="91"/>
  <c r="W75" i="87"/>
  <c r="L32" i="91"/>
  <c r="K32" i="91" s="1"/>
  <c r="L451" i="91"/>
  <c r="K451" i="91" s="1"/>
  <c r="L80" i="91"/>
  <c r="K80" i="91" s="1"/>
  <c r="L111" i="91"/>
  <c r="K111" i="91" s="1"/>
  <c r="I451" i="91"/>
  <c r="L141" i="91"/>
  <c r="K141" i="91" s="1"/>
  <c r="L453" i="91"/>
  <c r="K453" i="91" s="1"/>
  <c r="I453" i="91"/>
  <c r="AO16" i="86"/>
  <c r="I450" i="91"/>
  <c r="AL16" i="86"/>
  <c r="I449" i="91"/>
  <c r="AI16" i="86"/>
  <c r="I448" i="91"/>
  <c r="AF16" i="86"/>
  <c r="I447" i="91"/>
  <c r="L75" i="91"/>
  <c r="K75" i="91" s="1"/>
  <c r="L446" i="91"/>
  <c r="K446" i="91" s="1"/>
  <c r="I78" i="91"/>
  <c r="H78" i="91" s="1"/>
  <c r="Z16" i="86"/>
  <c r="I445" i="91"/>
  <c r="W16" i="86"/>
  <c r="I444" i="91"/>
  <c r="L417" i="91"/>
  <c r="K417" i="91" s="1"/>
  <c r="L304" i="91"/>
  <c r="K304" i="91" s="1"/>
  <c r="L29" i="91"/>
  <c r="K29" i="91" s="1"/>
  <c r="I417" i="91"/>
  <c r="I428" i="91"/>
  <c r="AF48" i="72"/>
  <c r="I427" i="91"/>
  <c r="AF47" i="72"/>
  <c r="I426" i="91"/>
  <c r="AF46" i="72"/>
  <c r="L425" i="91"/>
  <c r="K425" i="91" s="1"/>
  <c r="L312" i="91"/>
  <c r="K312" i="91" s="1"/>
  <c r="I425" i="91"/>
  <c r="I424" i="91"/>
  <c r="AF44" i="72"/>
  <c r="I423" i="91"/>
  <c r="AF43" i="72"/>
  <c r="I422" i="91"/>
  <c r="AF42" i="72"/>
  <c r="I421" i="91"/>
  <c r="AF41" i="72"/>
  <c r="L420" i="91"/>
  <c r="K420" i="91" s="1"/>
  <c r="L307" i="91"/>
  <c r="K307" i="91" s="1"/>
  <c r="I420" i="91"/>
  <c r="L306" i="91"/>
  <c r="K306" i="91" s="1"/>
  <c r="L419" i="91"/>
  <c r="K419" i="91" s="1"/>
  <c r="I419" i="91"/>
  <c r="I416" i="91"/>
  <c r="L418" i="91"/>
  <c r="K418" i="91" s="1"/>
  <c r="L305" i="91"/>
  <c r="K305" i="91" s="1"/>
  <c r="I418" i="91"/>
  <c r="AF25" i="72"/>
  <c r="AE49" i="72" s="1"/>
  <c r="L403" i="91"/>
  <c r="K403" i="91" s="1"/>
  <c r="L268" i="91"/>
  <c r="K268" i="91" s="1"/>
  <c r="L28" i="91"/>
  <c r="K28" i="91" s="1"/>
  <c r="I403" i="91"/>
  <c r="I414" i="91"/>
  <c r="AC48" i="72"/>
  <c r="L413" i="91"/>
  <c r="K413" i="91" s="1"/>
  <c r="L278" i="91"/>
  <c r="K278" i="91" s="1"/>
  <c r="I413" i="91"/>
  <c r="I412" i="91"/>
  <c r="AC46" i="72"/>
  <c r="L411" i="91"/>
  <c r="K411" i="91" s="1"/>
  <c r="L276" i="91"/>
  <c r="K276" i="91" s="1"/>
  <c r="I411" i="91"/>
  <c r="I410" i="91"/>
  <c r="AC44" i="72"/>
  <c r="L409" i="91"/>
  <c r="K409" i="91" s="1"/>
  <c r="L274" i="91"/>
  <c r="K274" i="91" s="1"/>
  <c r="I409" i="91"/>
  <c r="I408" i="91"/>
  <c r="AC42" i="72"/>
  <c r="L407" i="91"/>
  <c r="K407" i="91" s="1"/>
  <c r="L272" i="91"/>
  <c r="K272" i="91" s="1"/>
  <c r="I407" i="91"/>
  <c r="I406" i="91"/>
  <c r="AC40" i="72"/>
  <c r="L405" i="91"/>
  <c r="K405" i="91" s="1"/>
  <c r="L270" i="91"/>
  <c r="K270" i="91" s="1"/>
  <c r="I405" i="91"/>
  <c r="AB49" i="72"/>
  <c r="AC49" i="72" s="1"/>
  <c r="L402" i="91"/>
  <c r="K402" i="91" s="1"/>
  <c r="L256" i="91"/>
  <c r="K256" i="91" s="1"/>
  <c r="L34" i="91"/>
  <c r="K34" i="91" s="1"/>
  <c r="L404" i="91"/>
  <c r="L269" i="91"/>
  <c r="K269" i="91" s="1"/>
  <c r="I402" i="91"/>
  <c r="H415" i="91"/>
  <c r="K404" i="91"/>
  <c r="I404" i="91"/>
  <c r="L389" i="91"/>
  <c r="K389" i="91" s="1"/>
  <c r="L232" i="91"/>
  <c r="K232" i="91" s="1"/>
  <c r="L27" i="91"/>
  <c r="K27" i="91" s="1"/>
  <c r="I389" i="91"/>
  <c r="I400" i="91"/>
  <c r="Z48" i="72"/>
  <c r="I399" i="91"/>
  <c r="Z47" i="72"/>
  <c r="I398" i="91"/>
  <c r="Z46" i="72"/>
  <c r="I397" i="91"/>
  <c r="Z45" i="72"/>
  <c r="I396" i="91"/>
  <c r="Z44" i="72"/>
  <c r="L238" i="91"/>
  <c r="K238" i="91" s="1"/>
  <c r="L395" i="91"/>
  <c r="K395" i="91" s="1"/>
  <c r="I395" i="91"/>
  <c r="I394" i="91"/>
  <c r="Z42" i="72"/>
  <c r="I393" i="91"/>
  <c r="Z41" i="72"/>
  <c r="I392" i="91"/>
  <c r="L392" i="91"/>
  <c r="K392" i="91" s="1"/>
  <c r="L235" i="91"/>
  <c r="K235" i="91" s="1"/>
  <c r="I391" i="91"/>
  <c r="Z39" i="72"/>
  <c r="L33" i="91"/>
  <c r="K33" i="91" s="1"/>
  <c r="L388" i="91"/>
  <c r="K388" i="91" s="1"/>
  <c r="L220" i="91"/>
  <c r="K220" i="91" s="1"/>
  <c r="L390" i="91"/>
  <c r="K390" i="91" s="1"/>
  <c r="L233" i="91"/>
  <c r="K233" i="91" s="1"/>
  <c r="I390" i="91"/>
  <c r="I388" i="91"/>
  <c r="H401" i="91"/>
  <c r="L375" i="91"/>
  <c r="K375" i="91" s="1"/>
  <c r="L196" i="91"/>
  <c r="K196" i="91" s="1"/>
  <c r="L24" i="91"/>
  <c r="K24" i="91" s="1"/>
  <c r="I375" i="91"/>
  <c r="AI26" i="72"/>
  <c r="H431" i="91" s="1"/>
  <c r="L386" i="91"/>
  <c r="K386" i="91" s="1"/>
  <c r="L207" i="91"/>
  <c r="K207" i="91" s="1"/>
  <c r="I386" i="91"/>
  <c r="AI24" i="72"/>
  <c r="AH48" i="72" s="1"/>
  <c r="AH47" i="72"/>
  <c r="AI47" i="72" s="1"/>
  <c r="L441" i="91" s="1"/>
  <c r="I385" i="91"/>
  <c r="H441" i="91"/>
  <c r="W47" i="72"/>
  <c r="L205" i="91"/>
  <c r="K205" i="91" s="1"/>
  <c r="L384" i="91"/>
  <c r="K384" i="91" s="1"/>
  <c r="H440" i="91"/>
  <c r="I384" i="91"/>
  <c r="AH45" i="72"/>
  <c r="I439" i="91" s="1"/>
  <c r="I383" i="91"/>
  <c r="W45" i="72"/>
  <c r="H439" i="91"/>
  <c r="L382" i="91"/>
  <c r="K382" i="91" s="1"/>
  <c r="L203" i="91"/>
  <c r="K203" i="91" s="1"/>
  <c r="I382" i="91"/>
  <c r="AI20" i="72"/>
  <c r="AH44" i="72" s="1"/>
  <c r="AH43" i="72"/>
  <c r="I437" i="91" s="1"/>
  <c r="I381" i="91"/>
  <c r="H437" i="91"/>
  <c r="W43" i="72"/>
  <c r="L201" i="91"/>
  <c r="K201" i="91" s="1"/>
  <c r="L380" i="91"/>
  <c r="K380" i="91" s="1"/>
  <c r="H436" i="91"/>
  <c r="I380" i="91"/>
  <c r="AH41" i="72"/>
  <c r="I435" i="91" s="1"/>
  <c r="I379" i="91"/>
  <c r="W41" i="72"/>
  <c r="H435" i="91"/>
  <c r="L378" i="91"/>
  <c r="K378" i="91" s="1"/>
  <c r="L199" i="91"/>
  <c r="K199" i="91" s="1"/>
  <c r="I378" i="91"/>
  <c r="AI16" i="72"/>
  <c r="AH39" i="72"/>
  <c r="I433" i="91" s="1"/>
  <c r="L198" i="91"/>
  <c r="K198" i="91" s="1"/>
  <c r="L377" i="91"/>
  <c r="K377" i="91" s="1"/>
  <c r="H433" i="91"/>
  <c r="I377" i="91"/>
  <c r="W38" i="72"/>
  <c r="I376" i="91"/>
  <c r="W25" i="72"/>
  <c r="H387" i="91" s="1"/>
  <c r="I374" i="91"/>
  <c r="AI14" i="72"/>
  <c r="AO19" i="89"/>
  <c r="L359" i="91" s="1"/>
  <c r="K359" i="91" s="1"/>
  <c r="I359" i="91"/>
  <c r="L361" i="91"/>
  <c r="K361" i="91" s="1"/>
  <c r="I29" i="91"/>
  <c r="H29" i="91" s="1"/>
  <c r="I361" i="91"/>
  <c r="AO16" i="89"/>
  <c r="AN22" i="89" s="1"/>
  <c r="I358" i="91"/>
  <c r="AO20" i="89"/>
  <c r="I360" i="91"/>
  <c r="AL19" i="89"/>
  <c r="I354" i="91"/>
  <c r="AL21" i="89"/>
  <c r="I356" i="91"/>
  <c r="AL20" i="89"/>
  <c r="I355" i="91"/>
  <c r="AL16" i="89"/>
  <c r="I353" i="91"/>
  <c r="AI19" i="89"/>
  <c r="I349" i="91"/>
  <c r="I351" i="91"/>
  <c r="AI21" i="89"/>
  <c r="AI20" i="89"/>
  <c r="I350" i="91"/>
  <c r="AI16" i="89"/>
  <c r="I348" i="91"/>
  <c r="AF19" i="89"/>
  <c r="I344" i="91"/>
  <c r="AF21" i="89"/>
  <c r="I346" i="91"/>
  <c r="AF16" i="89"/>
  <c r="I343" i="91"/>
  <c r="AF20" i="89"/>
  <c r="I345" i="91"/>
  <c r="AC19" i="89"/>
  <c r="I339" i="91"/>
  <c r="L47" i="91"/>
  <c r="K47" i="91" s="1"/>
  <c r="L341" i="91"/>
  <c r="K341" i="91" s="1"/>
  <c r="I27" i="91"/>
  <c r="H27" i="91" s="1"/>
  <c r="I341" i="91"/>
  <c r="AC16" i="89"/>
  <c r="I338" i="91"/>
  <c r="AC20" i="89"/>
  <c r="I340" i="91"/>
  <c r="AR23" i="89"/>
  <c r="I372" i="91"/>
  <c r="I373" i="91"/>
  <c r="AR18" i="89"/>
  <c r="L367" i="91" s="1"/>
  <c r="K367" i="91" s="1"/>
  <c r="I367" i="91"/>
  <c r="AR17" i="89"/>
  <c r="I366" i="91"/>
  <c r="W19" i="89"/>
  <c r="I329" i="91"/>
  <c r="W21" i="89"/>
  <c r="I331" i="91"/>
  <c r="AR15" i="89"/>
  <c r="I364" i="91"/>
  <c r="AR14" i="89"/>
  <c r="I363" i="91"/>
  <c r="W20" i="89"/>
  <c r="I330" i="91"/>
  <c r="W16" i="89"/>
  <c r="I328" i="91"/>
  <c r="AO35" i="73"/>
  <c r="AN40" i="73"/>
  <c r="Y49" i="72"/>
  <c r="AH46" i="72"/>
  <c r="AH42" i="72"/>
  <c r="Z37" i="73"/>
  <c r="AO27" i="73"/>
  <c r="AF25" i="73"/>
  <c r="W25" i="73"/>
  <c r="AO17" i="73"/>
  <c r="V22" i="90"/>
  <c r="AN44" i="73"/>
  <c r="AN46" i="73" l="1"/>
  <c r="AO46" i="73" s="1"/>
  <c r="L899" i="91" s="1"/>
  <c r="K899" i="91" s="1"/>
  <c r="H824" i="91"/>
  <c r="M682" i="91"/>
  <c r="M672" i="91"/>
  <c r="M666" i="91"/>
  <c r="M712" i="91"/>
  <c r="M710" i="91"/>
  <c r="M708" i="91"/>
  <c r="M706" i="91"/>
  <c r="M704" i="91"/>
  <c r="M700" i="91"/>
  <c r="M698" i="91"/>
  <c r="M696" i="91"/>
  <c r="M690" i="91"/>
  <c r="M670" i="91"/>
  <c r="M702" i="91"/>
  <c r="M694" i="91"/>
  <c r="M692" i="91"/>
  <c r="M674" i="91"/>
  <c r="M668" i="91"/>
  <c r="V622" i="65"/>
  <c r="W622" i="65" s="1"/>
  <c r="L714" i="91" s="1"/>
  <c r="K714" i="91" s="1"/>
  <c r="M359" i="91"/>
  <c r="AN38" i="73"/>
  <c r="AO38" i="73" s="1"/>
  <c r="L891" i="91" s="1"/>
  <c r="K891" i="91" s="1"/>
  <c r="H662" i="91"/>
  <c r="M602" i="91"/>
  <c r="M773" i="91"/>
  <c r="M749" i="91"/>
  <c r="M737" i="91"/>
  <c r="M735" i="91"/>
  <c r="M733" i="91"/>
  <c r="M729" i="91"/>
  <c r="M723" i="91"/>
  <c r="M722" i="91"/>
  <c r="M716" i="91"/>
  <c r="M453" i="91"/>
  <c r="M492" i="91"/>
  <c r="M488" i="91"/>
  <c r="M489" i="91"/>
  <c r="M485" i="91"/>
  <c r="M471" i="91"/>
  <c r="M341" i="91"/>
  <c r="H342" i="91"/>
  <c r="H907" i="91"/>
  <c r="Z22" i="90"/>
  <c r="Y27" i="90" s="1"/>
  <c r="L904" i="91"/>
  <c r="K904" i="91" s="1"/>
  <c r="L323" i="91"/>
  <c r="K323" i="91" s="1"/>
  <c r="L325" i="91"/>
  <c r="K325" i="91" s="1"/>
  <c r="L906" i="91"/>
  <c r="K906" i="91" s="1"/>
  <c r="I907" i="91"/>
  <c r="L903" i="91"/>
  <c r="K903" i="91" s="1"/>
  <c r="L320" i="91"/>
  <c r="K320" i="91" s="1"/>
  <c r="L324" i="91"/>
  <c r="K324" i="91" s="1"/>
  <c r="L905" i="91"/>
  <c r="K905" i="91" s="1"/>
  <c r="H796" i="91"/>
  <c r="H866" i="91"/>
  <c r="H898" i="91"/>
  <c r="L854" i="91"/>
  <c r="K854" i="91" s="1"/>
  <c r="I304" i="91"/>
  <c r="H304" i="91" s="1"/>
  <c r="L865" i="91"/>
  <c r="K865" i="91" s="1"/>
  <c r="I315" i="91"/>
  <c r="H315" i="91" s="1"/>
  <c r="L863" i="91"/>
  <c r="K863" i="91" s="1"/>
  <c r="I313" i="91"/>
  <c r="H313" i="91" s="1"/>
  <c r="L862" i="91"/>
  <c r="K862" i="91" s="1"/>
  <c r="I312" i="91"/>
  <c r="H312" i="91" s="1"/>
  <c r="L861" i="91"/>
  <c r="K861" i="91" s="1"/>
  <c r="I311" i="91"/>
  <c r="H311" i="91" s="1"/>
  <c r="I310" i="91"/>
  <c r="H310" i="91" s="1"/>
  <c r="L860" i="91"/>
  <c r="K860" i="91" s="1"/>
  <c r="L859" i="91"/>
  <c r="K859" i="91" s="1"/>
  <c r="I309" i="91"/>
  <c r="H309" i="91" s="1"/>
  <c r="L858" i="91"/>
  <c r="K858" i="91" s="1"/>
  <c r="I308" i="91"/>
  <c r="H308" i="91" s="1"/>
  <c r="L857" i="91"/>
  <c r="K857" i="91" s="1"/>
  <c r="I307" i="91"/>
  <c r="H307" i="91" s="1"/>
  <c r="L853" i="91"/>
  <c r="K853" i="91" s="1"/>
  <c r="I292" i="91"/>
  <c r="H292" i="91" s="1"/>
  <c r="L855" i="91"/>
  <c r="K855" i="91" s="1"/>
  <c r="I305" i="91"/>
  <c r="H305" i="91" s="1"/>
  <c r="AK49" i="73"/>
  <c r="K852" i="91"/>
  <c r="L839" i="91"/>
  <c r="K839" i="91" s="1"/>
  <c r="I852" i="91"/>
  <c r="H852" i="91"/>
  <c r="H901" i="91"/>
  <c r="AN37" i="73"/>
  <c r="I890" i="91" s="1"/>
  <c r="L826" i="91"/>
  <c r="K826" i="91" s="1"/>
  <c r="I268" i="91"/>
  <c r="H268" i="91" s="1"/>
  <c r="H891" i="91"/>
  <c r="L837" i="91"/>
  <c r="K837" i="91" s="1"/>
  <c r="I279" i="91"/>
  <c r="H279" i="91" s="1"/>
  <c r="I278" i="91"/>
  <c r="H278" i="91" s="1"/>
  <c r="L836" i="91"/>
  <c r="K836" i="91" s="1"/>
  <c r="L835" i="91"/>
  <c r="K835" i="91" s="1"/>
  <c r="I277" i="91"/>
  <c r="H277" i="91" s="1"/>
  <c r="L833" i="91"/>
  <c r="K833" i="91" s="1"/>
  <c r="I275" i="91"/>
  <c r="H275" i="91" s="1"/>
  <c r="I274" i="91"/>
  <c r="H274" i="91" s="1"/>
  <c r="L832" i="91"/>
  <c r="K832" i="91" s="1"/>
  <c r="L831" i="91"/>
  <c r="K831" i="91" s="1"/>
  <c r="I273" i="91"/>
  <c r="H273" i="91" s="1"/>
  <c r="L830" i="91"/>
  <c r="K830" i="91" s="1"/>
  <c r="I272" i="91"/>
  <c r="H272" i="91" s="1"/>
  <c r="L829" i="91"/>
  <c r="K829" i="91" s="1"/>
  <c r="I271" i="91"/>
  <c r="H271" i="91" s="1"/>
  <c r="I270" i="91"/>
  <c r="H270" i="91" s="1"/>
  <c r="L828" i="91"/>
  <c r="K828" i="91" s="1"/>
  <c r="AE49" i="73"/>
  <c r="I838" i="91" s="1"/>
  <c r="L825" i="91"/>
  <c r="K825" i="91" s="1"/>
  <c r="I256" i="91"/>
  <c r="H256" i="91" s="1"/>
  <c r="H838" i="91"/>
  <c r="L827" i="91"/>
  <c r="K827" i="91" s="1"/>
  <c r="I269" i="91"/>
  <c r="H269" i="91" s="1"/>
  <c r="M771" i="91"/>
  <c r="M775" i="91"/>
  <c r="M781" i="91"/>
  <c r="M770" i="91"/>
  <c r="M774" i="91"/>
  <c r="L811" i="91"/>
  <c r="K811" i="91" s="1"/>
  <c r="AB49" i="73"/>
  <c r="AN48" i="73"/>
  <c r="I901" i="91" s="1"/>
  <c r="H899" i="91"/>
  <c r="H895" i="91"/>
  <c r="AN42" i="73"/>
  <c r="L798" i="91"/>
  <c r="K798" i="91" s="1"/>
  <c r="I232" i="91"/>
  <c r="H232" i="91" s="1"/>
  <c r="H810" i="91"/>
  <c r="Y49" i="73"/>
  <c r="I810" i="91" s="1"/>
  <c r="L809" i="91"/>
  <c r="K809" i="91" s="1"/>
  <c r="I243" i="91"/>
  <c r="H243" i="91" s="1"/>
  <c r="I242" i="91"/>
  <c r="H242" i="91" s="1"/>
  <c r="L808" i="91"/>
  <c r="K808" i="91" s="1"/>
  <c r="L807" i="91"/>
  <c r="K807" i="91" s="1"/>
  <c r="I241" i="91"/>
  <c r="H241" i="91" s="1"/>
  <c r="L806" i="91"/>
  <c r="K806" i="91" s="1"/>
  <c r="I240" i="91"/>
  <c r="H240" i="91" s="1"/>
  <c r="L805" i="91"/>
  <c r="K805" i="91" s="1"/>
  <c r="I239" i="91"/>
  <c r="H239" i="91" s="1"/>
  <c r="L803" i="91"/>
  <c r="K803" i="91" s="1"/>
  <c r="I237" i="91"/>
  <c r="H237" i="91" s="1"/>
  <c r="L802" i="91"/>
  <c r="K802" i="91" s="1"/>
  <c r="I236" i="91"/>
  <c r="H236" i="91" s="1"/>
  <c r="L801" i="91"/>
  <c r="K801" i="91" s="1"/>
  <c r="I235" i="91"/>
  <c r="H235" i="91" s="1"/>
  <c r="I234" i="91"/>
  <c r="H234" i="91" s="1"/>
  <c r="L800" i="91"/>
  <c r="K800" i="91" s="1"/>
  <c r="L799" i="91"/>
  <c r="K799" i="91" s="1"/>
  <c r="I233" i="91"/>
  <c r="H233" i="91" s="1"/>
  <c r="M766" i="91"/>
  <c r="AN47" i="73"/>
  <c r="AO47" i="73" s="1"/>
  <c r="L900" i="91" s="1"/>
  <c r="K900" i="91" s="1"/>
  <c r="L888" i="91"/>
  <c r="K888" i="91" s="1"/>
  <c r="H900" i="91"/>
  <c r="H893" i="91"/>
  <c r="AN39" i="73"/>
  <c r="I892" i="91" s="1"/>
  <c r="L880" i="91"/>
  <c r="K880" i="91" s="1"/>
  <c r="H892" i="91"/>
  <c r="H890" i="91"/>
  <c r="L879" i="91"/>
  <c r="K879" i="91" s="1"/>
  <c r="L784" i="91"/>
  <c r="K784" i="91" s="1"/>
  <c r="I196" i="91"/>
  <c r="H196" i="91" s="1"/>
  <c r="L795" i="91"/>
  <c r="K795" i="91" s="1"/>
  <c r="I207" i="91"/>
  <c r="H207" i="91" s="1"/>
  <c r="L876" i="91"/>
  <c r="K876" i="91" s="1"/>
  <c r="L794" i="91"/>
  <c r="K794" i="91" s="1"/>
  <c r="I206" i="91"/>
  <c r="H206" i="91" s="1"/>
  <c r="L793" i="91"/>
  <c r="K793" i="91" s="1"/>
  <c r="I205" i="91"/>
  <c r="H205" i="91" s="1"/>
  <c r="I899" i="91"/>
  <c r="L792" i="91"/>
  <c r="K792" i="91" s="1"/>
  <c r="I204" i="91"/>
  <c r="H204" i="91" s="1"/>
  <c r="L874" i="91"/>
  <c r="K874" i="91" s="1"/>
  <c r="AN45" i="73"/>
  <c r="I898" i="91" s="1"/>
  <c r="AO44" i="73"/>
  <c r="L897" i="91" s="1"/>
  <c r="K897" i="91" s="1"/>
  <c r="L791" i="91"/>
  <c r="K791" i="91" s="1"/>
  <c r="I203" i="91"/>
  <c r="H203" i="91" s="1"/>
  <c r="I897" i="91"/>
  <c r="L872" i="91"/>
  <c r="K872" i="91" s="1"/>
  <c r="AN43" i="73"/>
  <c r="L790" i="91"/>
  <c r="K790" i="91" s="1"/>
  <c r="I202" i="91"/>
  <c r="H202" i="91" s="1"/>
  <c r="L870" i="91"/>
  <c r="K870" i="91" s="1"/>
  <c r="L788" i="91"/>
  <c r="K788" i="91" s="1"/>
  <c r="I200" i="91"/>
  <c r="H200" i="91" s="1"/>
  <c r="AN41" i="73"/>
  <c r="I894" i="91" s="1"/>
  <c r="AN25" i="73"/>
  <c r="I878" i="91" s="1"/>
  <c r="H894" i="91"/>
  <c r="AO40" i="73"/>
  <c r="L893" i="91" s="1"/>
  <c r="K893" i="91" s="1"/>
  <c r="V49" i="73"/>
  <c r="I796" i="91" s="1"/>
  <c r="L787" i="91"/>
  <c r="K787" i="91" s="1"/>
  <c r="I199" i="91"/>
  <c r="H199" i="91" s="1"/>
  <c r="I893" i="91"/>
  <c r="H878" i="91"/>
  <c r="L868" i="91"/>
  <c r="K868" i="91" s="1"/>
  <c r="L786" i="91"/>
  <c r="K786" i="91" s="1"/>
  <c r="I198" i="91"/>
  <c r="H198" i="91" s="1"/>
  <c r="M639" i="91"/>
  <c r="L783" i="91"/>
  <c r="K783" i="91" s="1"/>
  <c r="I184" i="91"/>
  <c r="H184" i="91" s="1"/>
  <c r="L867" i="91"/>
  <c r="K867" i="91" s="1"/>
  <c r="I891" i="91"/>
  <c r="I197" i="91"/>
  <c r="H197" i="91" s="1"/>
  <c r="L785" i="91"/>
  <c r="K785" i="91" s="1"/>
  <c r="M779" i="91"/>
  <c r="M778" i="91"/>
  <c r="M777" i="91"/>
  <c r="M776" i="91"/>
  <c r="V464" i="65"/>
  <c r="W464" i="65" s="1"/>
  <c r="M767" i="91"/>
  <c r="M765" i="91"/>
  <c r="M764" i="91"/>
  <c r="V688" i="65"/>
  <c r="I780" i="91" s="1"/>
  <c r="M753" i="91"/>
  <c r="M747" i="91"/>
  <c r="M741" i="91"/>
  <c r="M739" i="91"/>
  <c r="M731" i="91"/>
  <c r="M727" i="91"/>
  <c r="M725" i="91"/>
  <c r="M721" i="91"/>
  <c r="M719" i="91"/>
  <c r="M717" i="91"/>
  <c r="M664" i="91"/>
  <c r="M659" i="91"/>
  <c r="M657" i="91"/>
  <c r="M653" i="91"/>
  <c r="M641" i="91"/>
  <c r="M635" i="91"/>
  <c r="M633" i="91"/>
  <c r="M631" i="91"/>
  <c r="M629" i="91"/>
  <c r="M627" i="91"/>
  <c r="M614" i="91"/>
  <c r="H618" i="91"/>
  <c r="M612" i="91"/>
  <c r="M600" i="91"/>
  <c r="M598" i="91"/>
  <c r="M594" i="91"/>
  <c r="M592" i="91"/>
  <c r="M590" i="91"/>
  <c r="M588" i="91"/>
  <c r="M586" i="91"/>
  <c r="M580" i="91"/>
  <c r="M575" i="91"/>
  <c r="M567" i="91"/>
  <c r="M760" i="91"/>
  <c r="M758" i="91"/>
  <c r="M756" i="91"/>
  <c r="M754" i="91"/>
  <c r="M752" i="91"/>
  <c r="M750" i="91"/>
  <c r="M748" i="91"/>
  <c r="M746" i="91"/>
  <c r="M745" i="91"/>
  <c r="M744" i="91"/>
  <c r="M743" i="91"/>
  <c r="M742" i="91"/>
  <c r="M740" i="91"/>
  <c r="M738" i="91"/>
  <c r="M736" i="91"/>
  <c r="M734" i="91"/>
  <c r="M732" i="91"/>
  <c r="M730" i="91"/>
  <c r="M728" i="91"/>
  <c r="M726" i="91"/>
  <c r="M724" i="91"/>
  <c r="M720" i="91"/>
  <c r="M718" i="91"/>
  <c r="M713" i="91"/>
  <c r="M711" i="91"/>
  <c r="M709" i="91"/>
  <c r="M707" i="91"/>
  <c r="M705" i="91"/>
  <c r="M703" i="91"/>
  <c r="M701" i="91"/>
  <c r="M699" i="91"/>
  <c r="M697" i="91"/>
  <c r="M695" i="91"/>
  <c r="M693" i="91"/>
  <c r="M691" i="91"/>
  <c r="M689" i="91"/>
  <c r="M683" i="91"/>
  <c r="M675" i="91"/>
  <c r="M673" i="91"/>
  <c r="M671" i="91"/>
  <c r="M669" i="91"/>
  <c r="M667" i="91"/>
  <c r="M665" i="91"/>
  <c r="M660" i="91"/>
  <c r="M658" i="91"/>
  <c r="M656" i="91"/>
  <c r="M654" i="91"/>
  <c r="M652" i="91"/>
  <c r="M650" i="91"/>
  <c r="M648" i="91"/>
  <c r="M646" i="91"/>
  <c r="M644" i="91"/>
  <c r="M640" i="91"/>
  <c r="M638" i="91"/>
  <c r="M636" i="91"/>
  <c r="M634" i="91"/>
  <c r="M632" i="91"/>
  <c r="M630" i="91"/>
  <c r="M628" i="91"/>
  <c r="M626" i="91"/>
  <c r="M624" i="91"/>
  <c r="M622" i="91"/>
  <c r="M620" i="91"/>
  <c r="M678" i="91"/>
  <c r="M677" i="91"/>
  <c r="M605" i="91"/>
  <c r="M604" i="91"/>
  <c r="M603" i="91"/>
  <c r="M601" i="91"/>
  <c r="M599" i="91"/>
  <c r="M597" i="91"/>
  <c r="M596" i="91"/>
  <c r="M595" i="91"/>
  <c r="M593" i="91"/>
  <c r="M591" i="91"/>
  <c r="M589" i="91"/>
  <c r="M587" i="91"/>
  <c r="M585" i="91"/>
  <c r="M584" i="91"/>
  <c r="M583" i="91"/>
  <c r="M582" i="91"/>
  <c r="M581" i="91"/>
  <c r="M579" i="91"/>
  <c r="M578" i="91"/>
  <c r="M577" i="91"/>
  <c r="M574" i="91"/>
  <c r="M573" i="91"/>
  <c r="M572" i="91"/>
  <c r="M571" i="91"/>
  <c r="M570" i="91"/>
  <c r="M569" i="91"/>
  <c r="M568" i="91"/>
  <c r="M566" i="91"/>
  <c r="M565" i="91"/>
  <c r="M558" i="91"/>
  <c r="M676" i="91"/>
  <c r="M772" i="91"/>
  <c r="M556" i="91"/>
  <c r="M564" i="91"/>
  <c r="M688" i="91"/>
  <c r="M762" i="91"/>
  <c r="M759" i="91"/>
  <c r="M757" i="91"/>
  <c r="M755" i="91"/>
  <c r="M751" i="91"/>
  <c r="M555" i="91"/>
  <c r="H761" i="91"/>
  <c r="M563" i="91"/>
  <c r="M617" i="91"/>
  <c r="M687" i="91"/>
  <c r="M715" i="91"/>
  <c r="M554" i="91"/>
  <c r="M663" i="91"/>
  <c r="M562" i="91"/>
  <c r="M616" i="91"/>
  <c r="M686" i="91"/>
  <c r="M661" i="91"/>
  <c r="M655" i="91"/>
  <c r="M651" i="91"/>
  <c r="M649" i="91"/>
  <c r="M647" i="91"/>
  <c r="M645" i="91"/>
  <c r="M643" i="91"/>
  <c r="M642" i="91"/>
  <c r="M637" i="91"/>
  <c r="M625" i="91"/>
  <c r="M623" i="91"/>
  <c r="M621" i="91"/>
  <c r="M553" i="91"/>
  <c r="M619" i="91"/>
  <c r="M561" i="91"/>
  <c r="M615" i="91"/>
  <c r="M685" i="91"/>
  <c r="W526" i="65"/>
  <c r="L618" i="91" s="1"/>
  <c r="K618" i="91" s="1"/>
  <c r="M560" i="91"/>
  <c r="M552" i="91"/>
  <c r="H557" i="91"/>
  <c r="M684" i="91"/>
  <c r="M559" i="91"/>
  <c r="L551" i="91"/>
  <c r="K551" i="91" s="1"/>
  <c r="M551" i="91" s="1"/>
  <c r="M611" i="91"/>
  <c r="L549" i="91"/>
  <c r="K549" i="91" s="1"/>
  <c r="M549" i="91" s="1"/>
  <c r="H780" i="91"/>
  <c r="M681" i="91"/>
  <c r="M680" i="91"/>
  <c r="M610" i="91"/>
  <c r="L548" i="91"/>
  <c r="K548" i="91" s="1"/>
  <c r="M548" i="91" s="1"/>
  <c r="V669" i="65"/>
  <c r="M679" i="91"/>
  <c r="M609" i="91"/>
  <c r="L547" i="91"/>
  <c r="K547" i="91" s="1"/>
  <c r="M547" i="91" s="1"/>
  <c r="H714" i="91"/>
  <c r="V570" i="65"/>
  <c r="W570" i="65" s="1"/>
  <c r="L662" i="91" s="1"/>
  <c r="M509" i="91"/>
  <c r="H550" i="91"/>
  <c r="M608" i="91"/>
  <c r="L546" i="91"/>
  <c r="K546" i="91" s="1"/>
  <c r="M546" i="91" s="1"/>
  <c r="M607" i="91"/>
  <c r="M508" i="91"/>
  <c r="M545" i="91"/>
  <c r="M606" i="91"/>
  <c r="V238" i="65"/>
  <c r="I550" i="91" s="1"/>
  <c r="V521" i="65"/>
  <c r="I613" i="91" s="1"/>
  <c r="L544" i="91"/>
  <c r="K544" i="91" s="1"/>
  <c r="M544" i="91" s="1"/>
  <c r="H613" i="91"/>
  <c r="M504" i="91"/>
  <c r="M501" i="91"/>
  <c r="M497" i="91"/>
  <c r="M493" i="91"/>
  <c r="M511" i="91"/>
  <c r="M507" i="91"/>
  <c r="M506" i="91"/>
  <c r="M505" i="91"/>
  <c r="M502" i="91"/>
  <c r="M487" i="91"/>
  <c r="M486" i="91"/>
  <c r="M461" i="91"/>
  <c r="M458" i="91"/>
  <c r="M491" i="91"/>
  <c r="M465" i="91"/>
  <c r="M460" i="91"/>
  <c r="M510" i="91"/>
  <c r="M503" i="91"/>
  <c r="M496" i="91"/>
  <c r="M494" i="91"/>
  <c r="M490" i="91"/>
  <c r="M469" i="91"/>
  <c r="M483" i="91"/>
  <c r="M500" i="91"/>
  <c r="M499" i="91"/>
  <c r="M498" i="91"/>
  <c r="M495" i="91"/>
  <c r="Y102" i="87"/>
  <c r="I512" i="91" s="1"/>
  <c r="I111" i="91"/>
  <c r="H111" i="91" s="1"/>
  <c r="L482" i="91"/>
  <c r="K482" i="91" s="1"/>
  <c r="M482" i="91" s="1"/>
  <c r="M468" i="91"/>
  <c r="L484" i="91"/>
  <c r="K484" i="91" s="1"/>
  <c r="M484" i="91" s="1"/>
  <c r="I141" i="91"/>
  <c r="H141" i="91" s="1"/>
  <c r="M480" i="91"/>
  <c r="M478" i="91"/>
  <c r="M476" i="91"/>
  <c r="M474" i="91"/>
  <c r="M473" i="91"/>
  <c r="M472" i="91"/>
  <c r="M470" i="91"/>
  <c r="M464" i="91"/>
  <c r="M462" i="91"/>
  <c r="L81" i="91"/>
  <c r="L26" i="91"/>
  <c r="K26" i="91" s="1"/>
  <c r="L452" i="91"/>
  <c r="K452" i="91" s="1"/>
  <c r="M452" i="91" s="1"/>
  <c r="L140" i="91"/>
  <c r="K140" i="91" s="1"/>
  <c r="H481" i="91"/>
  <c r="M479" i="91"/>
  <c r="M477" i="91"/>
  <c r="M475" i="91"/>
  <c r="M467" i="91"/>
  <c r="M466" i="91"/>
  <c r="M463" i="91"/>
  <c r="M459" i="91"/>
  <c r="M457" i="91"/>
  <c r="L144" i="91"/>
  <c r="K144" i="91" s="1"/>
  <c r="L456" i="91"/>
  <c r="K456" i="91" s="1"/>
  <c r="M456" i="91" s="1"/>
  <c r="M455" i="91"/>
  <c r="L142" i="91"/>
  <c r="K142" i="91" s="1"/>
  <c r="L454" i="91"/>
  <c r="K454" i="91" s="1"/>
  <c r="M454" i="91" s="1"/>
  <c r="M80" i="91"/>
  <c r="W102" i="87"/>
  <c r="M451" i="91"/>
  <c r="I75" i="91"/>
  <c r="H75" i="91" s="1"/>
  <c r="L450" i="91"/>
  <c r="K450" i="91" s="1"/>
  <c r="I72" i="91"/>
  <c r="H72" i="91" s="1"/>
  <c r="L449" i="91"/>
  <c r="K449" i="91" s="1"/>
  <c r="L448" i="91"/>
  <c r="K448" i="91" s="1"/>
  <c r="I69" i="91"/>
  <c r="H69" i="91" s="1"/>
  <c r="I79" i="91"/>
  <c r="H79" i="91" s="1"/>
  <c r="L447" i="91"/>
  <c r="K447" i="91" s="1"/>
  <c r="L72" i="91"/>
  <c r="K72" i="91" s="1"/>
  <c r="I77" i="91"/>
  <c r="H77" i="91" s="1"/>
  <c r="L445" i="91"/>
  <c r="K445" i="91" s="1"/>
  <c r="L444" i="91"/>
  <c r="K444" i="91" s="1"/>
  <c r="L69" i="91"/>
  <c r="K69" i="91" s="1"/>
  <c r="I76" i="91"/>
  <c r="H76" i="91" s="1"/>
  <c r="AH37" i="72"/>
  <c r="I431" i="91" s="1"/>
  <c r="H432" i="91"/>
  <c r="L428" i="91"/>
  <c r="K428" i="91" s="1"/>
  <c r="L315" i="91"/>
  <c r="K315" i="91" s="1"/>
  <c r="L314" i="91"/>
  <c r="K314" i="91" s="1"/>
  <c r="L427" i="91"/>
  <c r="K427" i="91" s="1"/>
  <c r="L313" i="91"/>
  <c r="K313" i="91" s="1"/>
  <c r="L426" i="91"/>
  <c r="K426" i="91" s="1"/>
  <c r="L424" i="91"/>
  <c r="K424" i="91" s="1"/>
  <c r="L311" i="91"/>
  <c r="K311" i="91" s="1"/>
  <c r="L310" i="91"/>
  <c r="K310" i="91" s="1"/>
  <c r="L423" i="91"/>
  <c r="K423" i="91" s="1"/>
  <c r="L309" i="91"/>
  <c r="K309" i="91" s="1"/>
  <c r="L422" i="91"/>
  <c r="K422" i="91" s="1"/>
  <c r="L421" i="91"/>
  <c r="K421" i="91" s="1"/>
  <c r="L308" i="91"/>
  <c r="K308" i="91" s="1"/>
  <c r="I429" i="91"/>
  <c r="L416" i="91"/>
  <c r="K416" i="91" s="1"/>
  <c r="L292" i="91"/>
  <c r="K292" i="91" s="1"/>
  <c r="L35" i="91"/>
  <c r="K35" i="91" s="1"/>
  <c r="AF49" i="72"/>
  <c r="H429" i="91"/>
  <c r="L279" i="91"/>
  <c r="K279" i="91" s="1"/>
  <c r="L414" i="91"/>
  <c r="K414" i="91" s="1"/>
  <c r="L277" i="91"/>
  <c r="K277" i="91" s="1"/>
  <c r="L412" i="91"/>
  <c r="K412" i="91" s="1"/>
  <c r="AI45" i="72"/>
  <c r="L439" i="91" s="1"/>
  <c r="K439" i="91" s="1"/>
  <c r="L275" i="91"/>
  <c r="K275" i="91" s="1"/>
  <c r="L410" i="91"/>
  <c r="K410" i="91" s="1"/>
  <c r="L273" i="91"/>
  <c r="K273" i="91" s="1"/>
  <c r="L408" i="91"/>
  <c r="K408" i="91" s="1"/>
  <c r="L271" i="91"/>
  <c r="K271" i="91" s="1"/>
  <c r="L406" i="91"/>
  <c r="K406" i="91" s="1"/>
  <c r="L280" i="91"/>
  <c r="K280" i="91" s="1"/>
  <c r="L22" i="91"/>
  <c r="K22" i="91" s="1"/>
  <c r="L415" i="91"/>
  <c r="K415" i="91" s="1"/>
  <c r="I415" i="91"/>
  <c r="I441" i="91"/>
  <c r="AI41" i="72"/>
  <c r="L435" i="91" s="1"/>
  <c r="K435" i="91" s="1"/>
  <c r="L400" i="91"/>
  <c r="K400" i="91" s="1"/>
  <c r="L243" i="91"/>
  <c r="K243" i="91" s="1"/>
  <c r="L242" i="91"/>
  <c r="K242" i="91" s="1"/>
  <c r="L399" i="91"/>
  <c r="K399" i="91" s="1"/>
  <c r="L241" i="91"/>
  <c r="K241" i="91" s="1"/>
  <c r="L398" i="91"/>
  <c r="K398" i="91" s="1"/>
  <c r="L397" i="91"/>
  <c r="K397" i="91" s="1"/>
  <c r="L240" i="91"/>
  <c r="K240" i="91" s="1"/>
  <c r="L396" i="91"/>
  <c r="K396" i="91" s="1"/>
  <c r="L239" i="91"/>
  <c r="K239" i="91" s="1"/>
  <c r="L237" i="91"/>
  <c r="K237" i="91" s="1"/>
  <c r="L394" i="91"/>
  <c r="K394" i="91" s="1"/>
  <c r="L393" i="91"/>
  <c r="K393" i="91" s="1"/>
  <c r="L236" i="91"/>
  <c r="K236" i="91" s="1"/>
  <c r="L234" i="91"/>
  <c r="K234" i="91" s="1"/>
  <c r="L391" i="91"/>
  <c r="K391" i="91" s="1"/>
  <c r="Z49" i="72"/>
  <c r="I401" i="91"/>
  <c r="AH25" i="72"/>
  <c r="I430" i="91" s="1"/>
  <c r="AI48" i="72"/>
  <c r="L442" i="91" s="1"/>
  <c r="K442" i="91" s="1"/>
  <c r="I442" i="91"/>
  <c r="H442" i="91"/>
  <c r="L206" i="91"/>
  <c r="K206" i="91" s="1"/>
  <c r="L385" i="91"/>
  <c r="K385" i="91" s="1"/>
  <c r="K441" i="91"/>
  <c r="AI46" i="72"/>
  <c r="L440" i="91" s="1"/>
  <c r="K440" i="91" s="1"/>
  <c r="I440" i="91"/>
  <c r="L383" i="91"/>
  <c r="K383" i="91" s="1"/>
  <c r="L204" i="91"/>
  <c r="K204" i="91" s="1"/>
  <c r="I438" i="91"/>
  <c r="H438" i="91"/>
  <c r="AI44" i="72"/>
  <c r="L438" i="91" s="1"/>
  <c r="K438" i="91" s="1"/>
  <c r="L202" i="91"/>
  <c r="K202" i="91" s="1"/>
  <c r="L381" i="91"/>
  <c r="K381" i="91" s="1"/>
  <c r="AI43" i="72"/>
  <c r="L437" i="91" s="1"/>
  <c r="K437" i="91" s="1"/>
  <c r="AI42" i="72"/>
  <c r="L436" i="91" s="1"/>
  <c r="K436" i="91" s="1"/>
  <c r="I436" i="91"/>
  <c r="L379" i="91"/>
  <c r="K379" i="91" s="1"/>
  <c r="L200" i="91"/>
  <c r="K200" i="91" s="1"/>
  <c r="AH40" i="72"/>
  <c r="H434" i="91"/>
  <c r="AI39" i="72"/>
  <c r="L433" i="91" s="1"/>
  <c r="K433" i="91" s="1"/>
  <c r="H430" i="91"/>
  <c r="AH38" i="72"/>
  <c r="I432" i="91" s="1"/>
  <c r="V49" i="72"/>
  <c r="I387" i="91" s="1"/>
  <c r="L30" i="91"/>
  <c r="K30" i="91" s="1"/>
  <c r="L374" i="91"/>
  <c r="K374" i="91" s="1"/>
  <c r="L184" i="91"/>
  <c r="K184" i="91" s="1"/>
  <c r="L376" i="91"/>
  <c r="K376" i="91" s="1"/>
  <c r="L197" i="91"/>
  <c r="K197" i="91" s="1"/>
  <c r="H362" i="91"/>
  <c r="AK22" i="89"/>
  <c r="AL22" i="89" s="1"/>
  <c r="AK27" i="89" s="1"/>
  <c r="H352" i="91"/>
  <c r="M367" i="91"/>
  <c r="M361" i="91"/>
  <c r="H369" i="91"/>
  <c r="I35" i="91"/>
  <c r="H35" i="91" s="1"/>
  <c r="L360" i="91"/>
  <c r="K360" i="91" s="1"/>
  <c r="M360" i="91" s="1"/>
  <c r="AO22" i="89"/>
  <c r="AN27" i="89" s="1"/>
  <c r="I362" i="91"/>
  <c r="L358" i="91"/>
  <c r="K358" i="91" s="1"/>
  <c r="M358" i="91" s="1"/>
  <c r="L354" i="91"/>
  <c r="K354" i="91" s="1"/>
  <c r="M354" i="91" s="1"/>
  <c r="I55" i="91"/>
  <c r="H55" i="91" s="1"/>
  <c r="H357" i="91"/>
  <c r="L356" i="91"/>
  <c r="K356" i="91" s="1"/>
  <c r="M356" i="91" s="1"/>
  <c r="I57" i="91"/>
  <c r="H57" i="91" s="1"/>
  <c r="L353" i="91"/>
  <c r="K353" i="91" s="1"/>
  <c r="M353" i="91" s="1"/>
  <c r="I52" i="91"/>
  <c r="H52" i="91" s="1"/>
  <c r="L355" i="91"/>
  <c r="K355" i="91" s="1"/>
  <c r="M355" i="91" s="1"/>
  <c r="I56" i="91"/>
  <c r="H56" i="91" s="1"/>
  <c r="L55" i="91"/>
  <c r="K55" i="91" s="1"/>
  <c r="L349" i="91"/>
  <c r="K349" i="91" s="1"/>
  <c r="M349" i="91" s="1"/>
  <c r="L351" i="91"/>
  <c r="K351" i="91" s="1"/>
  <c r="M351" i="91" s="1"/>
  <c r="L57" i="91"/>
  <c r="K57" i="91" s="1"/>
  <c r="I28" i="91"/>
  <c r="H28" i="91" s="1"/>
  <c r="L52" i="91"/>
  <c r="K52" i="91" s="1"/>
  <c r="L348" i="91"/>
  <c r="K348" i="91" s="1"/>
  <c r="M348" i="91" s="1"/>
  <c r="L56" i="91"/>
  <c r="K56" i="91" s="1"/>
  <c r="I34" i="91"/>
  <c r="H34" i="91" s="1"/>
  <c r="L350" i="91"/>
  <c r="K350" i="91" s="1"/>
  <c r="M350" i="91" s="1"/>
  <c r="AH22" i="89"/>
  <c r="AI22" i="89" s="1"/>
  <c r="H347" i="91"/>
  <c r="L344" i="91"/>
  <c r="K344" i="91" s="1"/>
  <c r="M344" i="91" s="1"/>
  <c r="I45" i="91"/>
  <c r="H45" i="91" s="1"/>
  <c r="AE22" i="89"/>
  <c r="AF22" i="89" s="1"/>
  <c r="AE27" i="89" s="1"/>
  <c r="I47" i="91"/>
  <c r="H47" i="91" s="1"/>
  <c r="L346" i="91"/>
  <c r="K346" i="91" s="1"/>
  <c r="M346" i="91" s="1"/>
  <c r="L345" i="91"/>
  <c r="K345" i="91" s="1"/>
  <c r="M345" i="91" s="1"/>
  <c r="I46" i="91"/>
  <c r="H46" i="91" s="1"/>
  <c r="I347" i="91"/>
  <c r="L343" i="91"/>
  <c r="K343" i="91" s="1"/>
  <c r="M343" i="91" s="1"/>
  <c r="I42" i="91"/>
  <c r="H42" i="91" s="1"/>
  <c r="AQ19" i="89"/>
  <c r="AR19" i="89" s="1"/>
  <c r="L368" i="91" s="1"/>
  <c r="K368" i="91" s="1"/>
  <c r="H370" i="91"/>
  <c r="H368" i="91"/>
  <c r="L45" i="91"/>
  <c r="K45" i="91" s="1"/>
  <c r="L339" i="91"/>
  <c r="K339" i="91" s="1"/>
  <c r="M339" i="91" s="1"/>
  <c r="AB22" i="89"/>
  <c r="AC22" i="89" s="1"/>
  <c r="H365" i="91"/>
  <c r="I33" i="91"/>
  <c r="H33" i="91" s="1"/>
  <c r="L340" i="91"/>
  <c r="K340" i="91" s="1"/>
  <c r="M340" i="91" s="1"/>
  <c r="L46" i="91"/>
  <c r="K46" i="91" s="1"/>
  <c r="AQ20" i="89"/>
  <c r="AR20" i="89" s="1"/>
  <c r="AQ16" i="89"/>
  <c r="AR16" i="89" s="1"/>
  <c r="L338" i="91"/>
  <c r="K338" i="91" s="1"/>
  <c r="M338" i="91" s="1"/>
  <c r="L42" i="91"/>
  <c r="K42" i="91" s="1"/>
  <c r="L372" i="91"/>
  <c r="K372" i="91" s="1"/>
  <c r="M372" i="91" s="1"/>
  <c r="I66" i="91"/>
  <c r="H66" i="91" s="1"/>
  <c r="L373" i="91"/>
  <c r="K373" i="91" s="1"/>
  <c r="L329" i="91"/>
  <c r="K329" i="91" s="1"/>
  <c r="M329" i="91" s="1"/>
  <c r="L37" i="91"/>
  <c r="L366" i="91"/>
  <c r="K366" i="91" s="1"/>
  <c r="M366" i="91" s="1"/>
  <c r="L364" i="91"/>
  <c r="K364" i="91" s="1"/>
  <c r="M364" i="91" s="1"/>
  <c r="L331" i="91"/>
  <c r="K331" i="91" s="1"/>
  <c r="M331" i="91" s="1"/>
  <c r="I24" i="91"/>
  <c r="H24" i="91" s="1"/>
  <c r="AQ21" i="89"/>
  <c r="I370" i="91" s="1"/>
  <c r="H332" i="91"/>
  <c r="V22" i="89"/>
  <c r="L328" i="91"/>
  <c r="K328" i="91" s="1"/>
  <c r="M328" i="91" s="1"/>
  <c r="L36" i="91"/>
  <c r="I30" i="91"/>
  <c r="H30" i="91" s="1"/>
  <c r="L330" i="91"/>
  <c r="K330" i="91" s="1"/>
  <c r="M330" i="91" s="1"/>
  <c r="L363" i="91"/>
  <c r="K363" i="91" s="1"/>
  <c r="M363" i="91" s="1"/>
  <c r="W22" i="90"/>
  <c r="V27" i="90" s="1"/>
  <c r="I714" i="91" l="1"/>
  <c r="M714" i="91" s="1"/>
  <c r="AF49" i="73"/>
  <c r="L838" i="91" s="1"/>
  <c r="K838" i="91" s="1"/>
  <c r="Z49" i="73"/>
  <c r="L810" i="91" s="1"/>
  <c r="K810" i="91" s="1"/>
  <c r="I357" i="91"/>
  <c r="L912" i="91"/>
  <c r="K912" i="91" s="1"/>
  <c r="I326" i="91"/>
  <c r="H326" i="91" s="1"/>
  <c r="I317" i="91"/>
  <c r="H317" i="91" s="1"/>
  <c r="L317" i="91"/>
  <c r="K317" i="91" s="1"/>
  <c r="L907" i="91"/>
  <c r="K907" i="91" s="1"/>
  <c r="L326" i="91"/>
  <c r="K326" i="91" s="1"/>
  <c r="AO39" i="73"/>
  <c r="L892" i="91" s="1"/>
  <c r="K892" i="91" s="1"/>
  <c r="AO37" i="73"/>
  <c r="L890" i="91" s="1"/>
  <c r="K890" i="91" s="1"/>
  <c r="W49" i="73"/>
  <c r="L796" i="91" s="1"/>
  <c r="K796" i="91" s="1"/>
  <c r="AO41" i="73"/>
  <c r="L894" i="91" s="1"/>
  <c r="K894" i="91" s="1"/>
  <c r="AO48" i="73"/>
  <c r="L901" i="91" s="1"/>
  <c r="K901" i="91" s="1"/>
  <c r="I900" i="91"/>
  <c r="AL49" i="73"/>
  <c r="I866" i="91"/>
  <c r="AC49" i="73"/>
  <c r="L824" i="91" s="1"/>
  <c r="K824" i="91" s="1"/>
  <c r="I824" i="91"/>
  <c r="I895" i="91"/>
  <c r="AO42" i="73"/>
  <c r="L895" i="91" s="1"/>
  <c r="K895" i="91" s="1"/>
  <c r="AO25" i="73"/>
  <c r="AO45" i="73"/>
  <c r="L898" i="91" s="1"/>
  <c r="K898" i="91" s="1"/>
  <c r="AO43" i="73"/>
  <c r="L896" i="91" s="1"/>
  <c r="K896" i="91" s="1"/>
  <c r="I896" i="91"/>
  <c r="I557" i="91"/>
  <c r="W688" i="65"/>
  <c r="L780" i="91" s="1"/>
  <c r="K780" i="91" s="1"/>
  <c r="M780" i="91" s="1"/>
  <c r="M618" i="91"/>
  <c r="K662" i="91"/>
  <c r="I662" i="91"/>
  <c r="W521" i="65"/>
  <c r="L613" i="91" s="1"/>
  <c r="K613" i="91" s="1"/>
  <c r="M613" i="91" s="1"/>
  <c r="I171" i="91"/>
  <c r="H171" i="91" s="1"/>
  <c r="L557" i="91"/>
  <c r="K557" i="91" s="1"/>
  <c r="W669" i="65"/>
  <c r="L761" i="91" s="1"/>
  <c r="K761" i="91" s="1"/>
  <c r="I761" i="91"/>
  <c r="W238" i="65"/>
  <c r="H782" i="91" s="1"/>
  <c r="Z102" i="87"/>
  <c r="K81" i="91"/>
  <c r="M81" i="91" s="1"/>
  <c r="L82" i="91"/>
  <c r="L169" i="91"/>
  <c r="K169" i="91" s="1"/>
  <c r="L481" i="91"/>
  <c r="K481" i="91" s="1"/>
  <c r="M481" i="91" s="1"/>
  <c r="L19" i="91"/>
  <c r="K19" i="91" s="1"/>
  <c r="AI37" i="72"/>
  <c r="L25" i="91" s="1"/>
  <c r="K25" i="91" s="1"/>
  <c r="L429" i="91"/>
  <c r="K429" i="91" s="1"/>
  <c r="L316" i="91"/>
  <c r="K316" i="91" s="1"/>
  <c r="L23" i="91"/>
  <c r="K23" i="91" s="1"/>
  <c r="AI25" i="72"/>
  <c r="L21" i="91"/>
  <c r="K21" i="91" s="1"/>
  <c r="L401" i="91"/>
  <c r="K401" i="91" s="1"/>
  <c r="L244" i="91"/>
  <c r="K244" i="91" s="1"/>
  <c r="AI40" i="72"/>
  <c r="L434" i="91" s="1"/>
  <c r="K434" i="91" s="1"/>
  <c r="I434" i="91"/>
  <c r="W49" i="72"/>
  <c r="AI38" i="72"/>
  <c r="L432" i="91" s="1"/>
  <c r="K432" i="91" s="1"/>
  <c r="I369" i="91"/>
  <c r="L79" i="91"/>
  <c r="K79" i="91" s="1"/>
  <c r="I23" i="91"/>
  <c r="H23" i="91" s="1"/>
  <c r="L362" i="91"/>
  <c r="K362" i="91" s="1"/>
  <c r="M362" i="91" s="1"/>
  <c r="L65" i="91"/>
  <c r="K65" i="91" s="1"/>
  <c r="L357" i="91"/>
  <c r="K357" i="91" s="1"/>
  <c r="I58" i="91"/>
  <c r="H58" i="91" s="1"/>
  <c r="L64" i="91"/>
  <c r="K64" i="91" s="1"/>
  <c r="I368" i="91"/>
  <c r="M368" i="91" s="1"/>
  <c r="L78" i="91"/>
  <c r="K78" i="91" s="1"/>
  <c r="L63" i="91"/>
  <c r="K63" i="91" s="1"/>
  <c r="I22" i="91"/>
  <c r="H22" i="91" s="1"/>
  <c r="L352" i="91"/>
  <c r="K352" i="91" s="1"/>
  <c r="L58" i="91"/>
  <c r="K58" i="91" s="1"/>
  <c r="I365" i="91"/>
  <c r="AH27" i="89"/>
  <c r="I352" i="91"/>
  <c r="I48" i="91"/>
  <c r="H48" i="91" s="1"/>
  <c r="L347" i="91"/>
  <c r="K347" i="91" s="1"/>
  <c r="M347" i="91" s="1"/>
  <c r="L77" i="91"/>
  <c r="K77" i="91" s="1"/>
  <c r="L62" i="91"/>
  <c r="K62" i="91" s="1"/>
  <c r="I342" i="91"/>
  <c r="AQ22" i="89"/>
  <c r="I371" i="91" s="1"/>
  <c r="L61" i="91"/>
  <c r="K61" i="91" s="1"/>
  <c r="L48" i="91"/>
  <c r="K48" i="91" s="1"/>
  <c r="I21" i="91"/>
  <c r="H21" i="91" s="1"/>
  <c r="L342" i="91"/>
  <c r="K342" i="91" s="1"/>
  <c r="AB27" i="89"/>
  <c r="K37" i="91"/>
  <c r="M37" i="91" s="1"/>
  <c r="AR21" i="89"/>
  <c r="L365" i="91"/>
  <c r="K365" i="91" s="1"/>
  <c r="I332" i="91"/>
  <c r="L369" i="91"/>
  <c r="K369" i="91" s="1"/>
  <c r="I32" i="91"/>
  <c r="H32" i="91" s="1"/>
  <c r="I31" i="91"/>
  <c r="H31" i="91" s="1"/>
  <c r="L170" i="91"/>
  <c r="K170" i="91" s="1"/>
  <c r="K36" i="91"/>
  <c r="M36" i="91" s="1"/>
  <c r="H371" i="91"/>
  <c r="W22" i="89"/>
  <c r="M322" i="91"/>
  <c r="M323" i="91"/>
  <c r="M327" i="91"/>
  <c r="M321" i="91"/>
  <c r="M325" i="91"/>
  <c r="M318" i="91"/>
  <c r="M319" i="91"/>
  <c r="M320" i="91"/>
  <c r="M324" i="91"/>
  <c r="M326" i="91" l="1"/>
  <c r="I280" i="91"/>
  <c r="H280" i="91" s="1"/>
  <c r="I244" i="91"/>
  <c r="H244" i="91" s="1"/>
  <c r="M357" i="91"/>
  <c r="M369" i="91"/>
  <c r="AN49" i="73"/>
  <c r="AO49" i="73" s="1"/>
  <c r="L902" i="91" s="1"/>
  <c r="K902" i="91" s="1"/>
  <c r="I208" i="91"/>
  <c r="H208" i="91" s="1"/>
  <c r="L866" i="91"/>
  <c r="K866" i="91" s="1"/>
  <c r="I316" i="91"/>
  <c r="H316" i="91" s="1"/>
  <c r="L878" i="91"/>
  <c r="K878" i="91" s="1"/>
  <c r="H902" i="91"/>
  <c r="M557" i="91"/>
  <c r="M662" i="91"/>
  <c r="M761" i="91"/>
  <c r="I170" i="91"/>
  <c r="H170" i="91" s="1"/>
  <c r="L550" i="91"/>
  <c r="K550" i="91" s="1"/>
  <c r="M550" i="91" s="1"/>
  <c r="V690" i="65"/>
  <c r="W690" i="65" s="1"/>
  <c r="L512" i="91"/>
  <c r="K512" i="91" s="1"/>
  <c r="M512" i="91" s="1"/>
  <c r="I169" i="91"/>
  <c r="H169" i="91" s="1"/>
  <c r="K82" i="91"/>
  <c r="M82" i="91" s="1"/>
  <c r="H443" i="91"/>
  <c r="L431" i="91"/>
  <c r="K431" i="91" s="1"/>
  <c r="L430" i="91"/>
  <c r="K430" i="91" s="1"/>
  <c r="AH49" i="72"/>
  <c r="I443" i="91" s="1"/>
  <c r="L31" i="91"/>
  <c r="K31" i="91" s="1"/>
  <c r="M365" i="91"/>
  <c r="L387" i="91"/>
  <c r="K387" i="91" s="1"/>
  <c r="L208" i="91"/>
  <c r="K208" i="91" s="1"/>
  <c r="L17" i="91"/>
  <c r="K17" i="91" s="1"/>
  <c r="M342" i="91"/>
  <c r="M352" i="91"/>
  <c r="AR22" i="89"/>
  <c r="AQ27" i="89" s="1"/>
  <c r="I26" i="91"/>
  <c r="H26" i="91" s="1"/>
  <c r="L370" i="91"/>
  <c r="K370" i="91" s="1"/>
  <c r="M370" i="91" s="1"/>
  <c r="L171" i="91"/>
  <c r="K171" i="91" s="1"/>
  <c r="I25" i="91"/>
  <c r="H25" i="91" s="1"/>
  <c r="V27" i="89"/>
  <c r="I17" i="91"/>
  <c r="H17" i="91" s="1"/>
  <c r="L332" i="91"/>
  <c r="K332" i="91" s="1"/>
  <c r="M332" i="91" s="1"/>
  <c r="L76" i="91"/>
  <c r="K76" i="91" s="1"/>
  <c r="L60" i="91"/>
  <c r="K60" i="91" s="1"/>
  <c r="L38" i="91"/>
  <c r="M93" i="91"/>
  <c r="M261" i="91"/>
  <c r="M250" i="91"/>
  <c r="M225" i="91"/>
  <c r="M260" i="91"/>
  <c r="I902" i="91" l="1"/>
  <c r="L782" i="91"/>
  <c r="K782" i="91" s="1"/>
  <c r="I172" i="91"/>
  <c r="H172" i="91" s="1"/>
  <c r="I782" i="91"/>
  <c r="AI49" i="72"/>
  <c r="L443" i="91" s="1"/>
  <c r="K443" i="91" s="1"/>
  <c r="I19" i="91"/>
  <c r="H19" i="91" s="1"/>
  <c r="L66" i="91"/>
  <c r="K66" i="91" s="1"/>
  <c r="L172" i="91"/>
  <c r="K172" i="91" s="1"/>
  <c r="L371" i="91"/>
  <c r="K371" i="91" s="1"/>
  <c r="M371" i="91" s="1"/>
  <c r="I18" i="91"/>
  <c r="H18" i="91" s="1"/>
  <c r="K38" i="91"/>
  <c r="M38" i="91" s="1"/>
  <c r="M257" i="91"/>
  <c r="M218" i="91"/>
  <c r="M212" i="91"/>
  <c r="M258" i="91"/>
  <c r="M109" i="91"/>
  <c r="M125" i="91"/>
  <c r="M119" i="91"/>
  <c r="M103" i="91"/>
  <c r="M180" i="91"/>
  <c r="M194" i="91"/>
  <c r="M154" i="91"/>
  <c r="M85" i="91"/>
  <c r="M127" i="91"/>
  <c r="M70" i="91"/>
  <c r="M177" i="91"/>
  <c r="M178" i="91"/>
  <c r="M210" i="91"/>
  <c r="M252" i="91"/>
  <c r="M186" i="91"/>
  <c r="M188" i="91"/>
  <c r="M228" i="91"/>
  <c r="M111" i="91"/>
  <c r="M135" i="91"/>
  <c r="M141" i="91"/>
  <c r="M87" i="91"/>
  <c r="M74" i="91"/>
  <c r="M95" i="91"/>
  <c r="M117" i="91"/>
  <c r="M143" i="91"/>
  <c r="M148" i="91"/>
  <c r="M226" i="91"/>
  <c r="M229" i="91"/>
  <c r="M266" i="91"/>
  <c r="M193" i="91"/>
  <c r="M209" i="91"/>
  <c r="M91" i="91"/>
  <c r="M107" i="91"/>
  <c r="M123" i="91"/>
  <c r="M139" i="91"/>
  <c r="M101" i="91"/>
  <c r="M133" i="91"/>
  <c r="M83" i="91"/>
  <c r="M99" i="91"/>
  <c r="M115" i="91"/>
  <c r="M131" i="91"/>
  <c r="M156" i="91"/>
  <c r="M68" i="91"/>
  <c r="M181" i="91"/>
  <c r="M213" i="91"/>
  <c r="M44" i="91"/>
  <c r="M50" i="91"/>
  <c r="M89" i="91"/>
  <c r="M97" i="91"/>
  <c r="M105" i="91"/>
  <c r="M113" i="91"/>
  <c r="M121" i="91"/>
  <c r="M129" i="91"/>
  <c r="M137" i="91"/>
  <c r="M145" i="91"/>
  <c r="M164" i="91"/>
  <c r="M161" i="91"/>
  <c r="M149" i="91"/>
  <c r="M165" i="91"/>
  <c r="M54" i="91"/>
  <c r="M40" i="91"/>
  <c r="M162" i="91"/>
  <c r="M245" i="91"/>
  <c r="M86" i="91"/>
  <c r="M102" i="91"/>
  <c r="M118" i="91"/>
  <c r="M128" i="91"/>
  <c r="M43" i="91"/>
  <c r="M51" i="91"/>
  <c r="M59" i="91"/>
  <c r="M67" i="91"/>
  <c r="M94" i="91"/>
  <c r="M41" i="91"/>
  <c r="M49" i="91"/>
  <c r="M73" i="91"/>
  <c r="M84" i="91"/>
  <c r="M92" i="91"/>
  <c r="M100" i="91"/>
  <c r="M106" i="91"/>
  <c r="M112" i="91"/>
  <c r="M122" i="91"/>
  <c r="M296" i="91"/>
  <c r="M71" i="91"/>
  <c r="M90" i="91"/>
  <c r="M98" i="91"/>
  <c r="M110" i="91"/>
  <c r="M126" i="91"/>
  <c r="M130" i="91"/>
  <c r="M138" i="91"/>
  <c r="M146" i="91"/>
  <c r="M53" i="91"/>
  <c r="M88" i="91"/>
  <c r="M96" i="91"/>
  <c r="M114" i="91"/>
  <c r="M120" i="91"/>
  <c r="M176" i="91"/>
  <c r="M151" i="91"/>
  <c r="M157" i="91"/>
  <c r="M167" i="91"/>
  <c r="M173" i="91"/>
  <c r="M183" i="91"/>
  <c r="M189" i="91"/>
  <c r="M215" i="91"/>
  <c r="M221" i="91"/>
  <c r="M231" i="91"/>
  <c r="M247" i="91"/>
  <c r="M253" i="91"/>
  <c r="M263" i="91"/>
  <c r="M134" i="91"/>
  <c r="M142" i="91"/>
  <c r="M150" i="91"/>
  <c r="M155" i="91"/>
  <c r="M158" i="91"/>
  <c r="M160" i="91"/>
  <c r="M166" i="91"/>
  <c r="M174" i="91"/>
  <c r="M182" i="91"/>
  <c r="M187" i="91"/>
  <c r="M190" i="91"/>
  <c r="M192" i="91"/>
  <c r="M214" i="91"/>
  <c r="M219" i="91"/>
  <c r="M222" i="91"/>
  <c r="M224" i="91"/>
  <c r="M230" i="91"/>
  <c r="M246" i="91"/>
  <c r="M251" i="91"/>
  <c r="M254" i="91"/>
  <c r="M262" i="91"/>
  <c r="M267" i="91"/>
  <c r="M281" i="91"/>
  <c r="M282" i="91"/>
  <c r="M284" i="91"/>
  <c r="M285" i="91"/>
  <c r="M286" i="91"/>
  <c r="M288" i="91"/>
  <c r="M289" i="91"/>
  <c r="M290" i="91"/>
  <c r="M293" i="91"/>
  <c r="M294" i="91"/>
  <c r="M297" i="91"/>
  <c r="M298" i="91"/>
  <c r="M300" i="91"/>
  <c r="M301" i="91"/>
  <c r="M302" i="91"/>
  <c r="M159" i="91"/>
  <c r="M175" i="91"/>
  <c r="M191" i="91"/>
  <c r="M223" i="91"/>
  <c r="M255" i="91"/>
  <c r="M283" i="91"/>
  <c r="M287" i="91"/>
  <c r="M291" i="91"/>
  <c r="M295" i="91"/>
  <c r="M299" i="91"/>
  <c r="M303" i="91"/>
  <c r="M104" i="91"/>
  <c r="M108" i="91"/>
  <c r="M116" i="91"/>
  <c r="M124" i="91"/>
  <c r="M132" i="91"/>
  <c r="M136" i="91"/>
  <c r="M140" i="91"/>
  <c r="M144" i="91"/>
  <c r="M147" i="91"/>
  <c r="M152" i="91"/>
  <c r="M153" i="91"/>
  <c r="M163" i="91"/>
  <c r="M168" i="91"/>
  <c r="M179" i="91"/>
  <c r="M185" i="91"/>
  <c r="M195" i="91"/>
  <c r="M211" i="91"/>
  <c r="M216" i="91"/>
  <c r="M217" i="91"/>
  <c r="M227" i="91"/>
  <c r="M248" i="91"/>
  <c r="M249" i="91"/>
  <c r="M259" i="91"/>
  <c r="M264" i="91"/>
  <c r="M265" i="91"/>
  <c r="M782" i="91" l="1"/>
  <c r="L18" i="91"/>
  <c r="K18" i="91" s="1"/>
  <c r="B9" i="91" s="1"/>
  <c r="M169" i="91"/>
  <c r="M909" i="91" l="1"/>
  <c r="M911" i="91"/>
  <c r="M908" i="91"/>
  <c r="M910" i="91"/>
  <c r="M904" i="91"/>
  <c r="M906" i="91"/>
  <c r="M905" i="91"/>
  <c r="M903" i="91"/>
  <c r="M854" i="91"/>
  <c r="M865" i="91"/>
  <c r="M864" i="91"/>
  <c r="M863" i="91"/>
  <c r="M862" i="91"/>
  <c r="M861" i="91"/>
  <c r="M860" i="91"/>
  <c r="M859" i="91"/>
  <c r="M858" i="91"/>
  <c r="M857" i="91"/>
  <c r="M856" i="91"/>
  <c r="M855" i="91"/>
  <c r="M853" i="91"/>
  <c r="M840" i="91"/>
  <c r="M851" i="91"/>
  <c r="M850" i="91"/>
  <c r="M849" i="91"/>
  <c r="M848" i="91"/>
  <c r="M847" i="91"/>
  <c r="M846" i="91"/>
  <c r="M845" i="91"/>
  <c r="M844" i="91"/>
  <c r="M843" i="91"/>
  <c r="M842" i="91"/>
  <c r="M841" i="91"/>
  <c r="M839" i="91"/>
  <c r="M826" i="91"/>
  <c r="M837" i="91"/>
  <c r="M836" i="91"/>
  <c r="M835" i="91"/>
  <c r="M834" i="91"/>
  <c r="M833" i="91"/>
  <c r="M832" i="91"/>
  <c r="M831" i="91"/>
  <c r="M830" i="91"/>
  <c r="M829" i="91"/>
  <c r="M828" i="91"/>
  <c r="M827" i="91"/>
  <c r="M825" i="91"/>
  <c r="M812" i="91"/>
  <c r="M823" i="91"/>
  <c r="M822" i="91"/>
  <c r="M821" i="91"/>
  <c r="M820" i="91"/>
  <c r="M819" i="91"/>
  <c r="M818" i="91"/>
  <c r="M817" i="91"/>
  <c r="M816" i="91"/>
  <c r="M815" i="91"/>
  <c r="M814" i="91"/>
  <c r="M813" i="91"/>
  <c r="M811" i="91"/>
  <c r="M798" i="91"/>
  <c r="M809" i="91"/>
  <c r="M808" i="91"/>
  <c r="M807" i="91"/>
  <c r="M806" i="91"/>
  <c r="M805" i="91"/>
  <c r="M804" i="91"/>
  <c r="M803" i="91"/>
  <c r="M802" i="91"/>
  <c r="M801" i="91"/>
  <c r="M800" i="91"/>
  <c r="M799" i="91"/>
  <c r="M797" i="91"/>
  <c r="M889" i="91"/>
  <c r="M888" i="91"/>
  <c r="M887" i="91"/>
  <c r="M886" i="91"/>
  <c r="M885" i="91"/>
  <c r="M884" i="91"/>
  <c r="M883" i="91"/>
  <c r="M882" i="91"/>
  <c r="M881" i="91"/>
  <c r="M880" i="91"/>
  <c r="M784" i="91"/>
  <c r="M879" i="91"/>
  <c r="M877" i="91"/>
  <c r="M795" i="91"/>
  <c r="M794" i="91"/>
  <c r="M876" i="91"/>
  <c r="M875" i="91"/>
  <c r="M793" i="91"/>
  <c r="M792" i="91"/>
  <c r="M874" i="91"/>
  <c r="M791" i="91"/>
  <c r="M873" i="91"/>
  <c r="M790" i="91"/>
  <c r="M872" i="91"/>
  <c r="M871" i="91"/>
  <c r="M789" i="91"/>
  <c r="M788" i="91"/>
  <c r="M870" i="91"/>
  <c r="M787" i="91"/>
  <c r="M869" i="91"/>
  <c r="M868" i="91"/>
  <c r="M786" i="91"/>
  <c r="M785" i="91"/>
  <c r="M783" i="91"/>
  <c r="M867" i="91"/>
  <c r="M450" i="91"/>
  <c r="M449" i="91"/>
  <c r="M448" i="91"/>
  <c r="M447" i="91"/>
  <c r="M446" i="91"/>
  <c r="M445" i="91"/>
  <c r="M444" i="91"/>
  <c r="M417" i="91"/>
  <c r="M428" i="91"/>
  <c r="M427" i="91"/>
  <c r="M426" i="91"/>
  <c r="M425" i="91"/>
  <c r="M424" i="91"/>
  <c r="M423" i="91"/>
  <c r="M422" i="91"/>
  <c r="M421" i="91"/>
  <c r="M420" i="91"/>
  <c r="M419" i="91"/>
  <c r="M416" i="91"/>
  <c r="M418" i="91"/>
  <c r="M403" i="91"/>
  <c r="M414" i="91"/>
  <c r="M413" i="91"/>
  <c r="M412" i="91"/>
  <c r="M411" i="91"/>
  <c r="M410" i="91"/>
  <c r="M409" i="91"/>
  <c r="M408" i="91"/>
  <c r="M407" i="91"/>
  <c r="M406" i="91"/>
  <c r="M405" i="91"/>
  <c r="M402" i="91"/>
  <c r="M404" i="91"/>
  <c r="M389" i="91"/>
  <c r="M400" i="91"/>
  <c r="M399" i="91"/>
  <c r="M398" i="91"/>
  <c r="M397" i="91"/>
  <c r="M396" i="91"/>
  <c r="M395" i="91"/>
  <c r="M394" i="91"/>
  <c r="M393" i="91"/>
  <c r="M392" i="91"/>
  <c r="M391" i="91"/>
  <c r="M390" i="91"/>
  <c r="M388" i="91"/>
  <c r="M375" i="91"/>
  <c r="M386" i="91"/>
  <c r="M385" i="91"/>
  <c r="M384" i="91"/>
  <c r="M383" i="91"/>
  <c r="M382" i="91"/>
  <c r="M381" i="91"/>
  <c r="M380" i="91"/>
  <c r="M379" i="91"/>
  <c r="M378" i="91"/>
  <c r="M377" i="91"/>
  <c r="M374" i="91"/>
  <c r="M376" i="91"/>
  <c r="M373" i="91"/>
  <c r="M436" i="91" l="1"/>
  <c r="M435" i="91"/>
  <c r="M35" i="91"/>
  <c r="M313" i="91"/>
  <c r="M30" i="91"/>
  <c r="M29" i="91"/>
  <c r="M28" i="91"/>
  <c r="M34" i="91"/>
  <c r="M24" i="91"/>
  <c r="M27" i="91"/>
  <c r="M69" i="91"/>
  <c r="M75" i="91"/>
  <c r="M72" i="91"/>
  <c r="M220" i="91"/>
  <c r="M33" i="91"/>
  <c r="M270" i="91"/>
  <c r="M272" i="91"/>
  <c r="M274" i="91"/>
  <c r="M276" i="91"/>
  <c r="M278" i="91"/>
  <c r="M306" i="91"/>
  <c r="M308" i="91"/>
  <c r="M310" i="91"/>
  <c r="M312" i="91"/>
  <c r="M314" i="91"/>
  <c r="M198" i="91"/>
  <c r="M268" i="91"/>
  <c r="M304" i="91"/>
  <c r="M197" i="91"/>
  <c r="M199" i="91"/>
  <c r="M201" i="91"/>
  <c r="M203" i="91"/>
  <c r="M205" i="91"/>
  <c r="M207" i="91"/>
  <c r="M234" i="91"/>
  <c r="M236" i="91"/>
  <c r="M238" i="91"/>
  <c r="M240" i="91"/>
  <c r="M242" i="91"/>
  <c r="M269" i="91"/>
  <c r="M271" i="91"/>
  <c r="M273" i="91"/>
  <c r="M275" i="91"/>
  <c r="M277" i="91"/>
  <c r="M279" i="91"/>
  <c r="M305" i="91"/>
  <c r="M307" i="91"/>
  <c r="M309" i="91"/>
  <c r="M311" i="91"/>
  <c r="M315" i="91"/>
  <c r="M292" i="91"/>
  <c r="M184" i="91"/>
  <c r="M232" i="91"/>
  <c r="M256" i="91"/>
  <c r="M196" i="91"/>
  <c r="M200" i="91"/>
  <c r="M202" i="91"/>
  <c r="M204" i="91"/>
  <c r="M206" i="91"/>
  <c r="M233" i="91"/>
  <c r="M235" i="91"/>
  <c r="M237" i="91"/>
  <c r="M239" i="91"/>
  <c r="M241" i="91"/>
  <c r="M243" i="91"/>
  <c r="M46" i="91"/>
  <c r="M52" i="91"/>
  <c r="M47" i="91"/>
  <c r="M56" i="91"/>
  <c r="M55" i="91"/>
  <c r="M57" i="91"/>
  <c r="M42" i="91"/>
  <c r="M45" i="91"/>
  <c r="M429" i="91" l="1"/>
  <c r="M434" i="91"/>
  <c r="M912" i="91"/>
  <c r="M907" i="91"/>
  <c r="M892" i="91"/>
  <c r="M866" i="91"/>
  <c r="M852" i="91"/>
  <c r="M891" i="91"/>
  <c r="M838" i="91"/>
  <c r="M824" i="91"/>
  <c r="M901" i="91"/>
  <c r="M899" i="91"/>
  <c r="M897" i="91"/>
  <c r="M895" i="91"/>
  <c r="M893" i="91"/>
  <c r="M810" i="91"/>
  <c r="M900" i="91"/>
  <c r="M898" i="91"/>
  <c r="M896" i="91"/>
  <c r="M890" i="91"/>
  <c r="M894" i="91"/>
  <c r="M796" i="91"/>
  <c r="M878" i="91"/>
  <c r="M433" i="91"/>
  <c r="M415" i="91"/>
  <c r="M22" i="91"/>
  <c r="M441" i="91"/>
  <c r="M401" i="91"/>
  <c r="M21" i="91"/>
  <c r="M442" i="91"/>
  <c r="M440" i="91"/>
  <c r="M439" i="91"/>
  <c r="M438" i="91"/>
  <c r="M437" i="91"/>
  <c r="M431" i="91"/>
  <c r="M432" i="91"/>
  <c r="M387" i="91"/>
  <c r="M430" i="91"/>
  <c r="M65" i="91"/>
  <c r="M79" i="91"/>
  <c r="M23" i="91"/>
  <c r="M26" i="91"/>
  <c r="M32" i="91"/>
  <c r="M62" i="91"/>
  <c r="M77" i="91"/>
  <c r="M63" i="91"/>
  <c r="M61" i="91"/>
  <c r="M48" i="91"/>
  <c r="M78" i="91"/>
  <c r="M60" i="91" l="1"/>
  <c r="M316" i="91"/>
  <c r="M280" i="91"/>
  <c r="M171" i="91"/>
  <c r="M25" i="91"/>
  <c r="M64" i="91"/>
  <c r="M58" i="91"/>
  <c r="M208" i="91"/>
  <c r="M31" i="91"/>
  <c r="M170" i="91"/>
  <c r="M317" i="91"/>
  <c r="M244" i="91"/>
  <c r="M76" i="91"/>
  <c r="AH20" i="86"/>
  <c r="Y20" i="86"/>
  <c r="AK20" i="86"/>
  <c r="AN20" i="86"/>
  <c r="AB20" i="86"/>
  <c r="V20" i="86"/>
  <c r="M902" i="91" l="1"/>
  <c r="M443" i="91"/>
  <c r="M172" i="91"/>
  <c r="M19" i="91"/>
  <c r="M17" i="91"/>
  <c r="AK53" i="73"/>
  <c r="Y53" i="73"/>
  <c r="AE20" i="86"/>
  <c r="AB53" i="73"/>
  <c r="Y53" i="72"/>
  <c r="AB53" i="72"/>
  <c r="AH53" i="73"/>
  <c r="Y106" i="87"/>
  <c r="B10" i="91" l="1"/>
  <c r="M66" i="91"/>
  <c r="V53" i="73"/>
  <c r="V694" i="65"/>
  <c r="V53" i="72"/>
  <c r="V106" i="87"/>
  <c r="AE53" i="72"/>
  <c r="AE53" i="73"/>
  <c r="M18" i="91" l="1"/>
  <c r="B8" i="91" s="1"/>
  <c r="AN53" i="73"/>
  <c r="AH53" i="72" l="1"/>
  <c r="B7" i="91" s="1"/>
</calcChain>
</file>

<file path=xl/sharedStrings.xml><?xml version="1.0" encoding="utf-8"?>
<sst xmlns="http://schemas.openxmlformats.org/spreadsheetml/2006/main" count="16879" uniqueCount="2791">
  <si>
    <t>_T</t>
  </si>
  <si>
    <t>STAT_UNIT</t>
  </si>
  <si>
    <t>GRADE</t>
  </si>
  <si>
    <t>Angola</t>
  </si>
  <si>
    <t>Botswana</t>
  </si>
  <si>
    <t>Burkina Faso</t>
  </si>
  <si>
    <t>Burundi</t>
  </si>
  <si>
    <t>Congo</t>
  </si>
  <si>
    <t>Côte d'Ivoire</t>
  </si>
  <si>
    <t>Djibouti</t>
  </si>
  <si>
    <t>Gabon</t>
  </si>
  <si>
    <t>Ghana</t>
  </si>
  <si>
    <t>Kenya</t>
  </si>
  <si>
    <t>Lesotho</t>
  </si>
  <si>
    <t>Madagascar</t>
  </si>
  <si>
    <t>Malawi</t>
  </si>
  <si>
    <t>Mali</t>
  </si>
  <si>
    <t>Mozambique</t>
  </si>
  <si>
    <t>Niger</t>
  </si>
  <si>
    <t>Rwanda</t>
  </si>
  <si>
    <t>Seychelles</t>
  </si>
  <si>
    <t>Sierra Leone</t>
  </si>
  <si>
    <t>Togo</t>
  </si>
  <si>
    <t>Zimbabwe</t>
  </si>
  <si>
    <t>Canada</t>
  </si>
  <si>
    <t>Anguilla</t>
  </si>
  <si>
    <t>Aruba</t>
  </si>
  <si>
    <t>Bahamas</t>
  </si>
  <si>
    <t>Belize</t>
  </si>
  <si>
    <t>Costa Rica</t>
  </si>
  <si>
    <t>Cuba</t>
  </si>
  <si>
    <t>Curaçao</t>
  </si>
  <si>
    <t>El Salvador</t>
  </si>
  <si>
    <t>Guatemala</t>
  </si>
  <si>
    <t>Guyana</t>
  </si>
  <si>
    <t>Honduras</t>
  </si>
  <si>
    <t>Montserrat</t>
  </si>
  <si>
    <t>Nicaragua</t>
  </si>
  <si>
    <t>Panama</t>
  </si>
  <si>
    <t>Paraguay</t>
  </si>
  <si>
    <t>Suriname</t>
  </si>
  <si>
    <t>Uruguay</t>
  </si>
  <si>
    <t>Afghanistan</t>
  </si>
  <si>
    <t>Bangladesh</t>
  </si>
  <si>
    <t>Iraq</t>
  </si>
  <si>
    <t>Kazakhstan</t>
  </si>
  <si>
    <t>Maldives</t>
  </si>
  <si>
    <t>Myanmar</t>
  </si>
  <si>
    <t>Oman</t>
  </si>
  <si>
    <t>Pakistan</t>
  </si>
  <si>
    <t>Palestine</t>
  </si>
  <si>
    <t>Philippines</t>
  </si>
  <si>
    <t>Qatar</t>
  </si>
  <si>
    <t>Sri Lanka</t>
  </si>
  <si>
    <t>Timor-Leste</t>
  </si>
  <si>
    <t>Viet Nam</t>
  </si>
  <si>
    <t>Europe</t>
  </si>
  <si>
    <t>France</t>
  </si>
  <si>
    <t>Gibraltar</t>
  </si>
  <si>
    <t>Liechtenstein</t>
  </si>
  <si>
    <t>Luxembourg</t>
  </si>
  <si>
    <t>Monaco</t>
  </si>
  <si>
    <t>Portugal</t>
  </si>
  <si>
    <t>Ukraine</t>
  </si>
  <si>
    <t>Kiribati</t>
  </si>
  <si>
    <t>Nauru</t>
  </si>
  <si>
    <t>Samoa</t>
  </si>
  <si>
    <t>Tonga</t>
  </si>
  <si>
    <t>Tuvalu</t>
  </si>
  <si>
    <t>Vanuatu</t>
  </si>
  <si>
    <t>&gt;59</t>
  </si>
  <si>
    <t>35-39</t>
  </si>
  <si>
    <t>40-44</t>
  </si>
  <si>
    <t>45-49</t>
  </si>
  <si>
    <t>50-54</t>
  </si>
  <si>
    <t>55-59</t>
  </si>
  <si>
    <t>Type</t>
  </si>
  <si>
    <t>PosType</t>
  </si>
  <si>
    <t>Position</t>
  </si>
  <si>
    <t>DataStart</t>
  </si>
  <si>
    <t>TABLE_IDENTIFIER</t>
  </si>
  <si>
    <t>DIM</t>
  </si>
  <si>
    <t>CELL</t>
  </si>
  <si>
    <t>B1</t>
  </si>
  <si>
    <t>NumColums</t>
  </si>
  <si>
    <t>60</t>
  </si>
  <si>
    <t>REF_AREA</t>
  </si>
  <si>
    <t>B2</t>
  </si>
  <si>
    <t>MaxEmptyRows</t>
  </si>
  <si>
    <t>B3</t>
  </si>
  <si>
    <t>REF_YEAR_START</t>
  </si>
  <si>
    <t>ATT</t>
  </si>
  <si>
    <t>B4</t>
  </si>
  <si>
    <t>REF_YEAR_END</t>
  </si>
  <si>
    <t>B5</t>
  </si>
  <si>
    <t>EDU_TYPE</t>
  </si>
  <si>
    <t>B6</t>
  </si>
  <si>
    <t>TIME_PER_COLLECT</t>
  </si>
  <si>
    <t>B7</t>
  </si>
  <si>
    <t>TIME_PERIOD</t>
  </si>
  <si>
    <t>B8</t>
  </si>
  <si>
    <t>REF_YEAR_AGES</t>
  </si>
  <si>
    <t>B9</t>
  </si>
  <si>
    <t>ORIGIN_CRITERION</t>
  </si>
  <si>
    <t>B10</t>
  </si>
  <si>
    <t>UNIT_MULT</t>
  </si>
  <si>
    <t>B11</t>
  </si>
  <si>
    <t>DECIMALS</t>
  </si>
  <si>
    <t>SEX</t>
  </si>
  <si>
    <t>COLUMN</t>
  </si>
  <si>
    <t>8</t>
  </si>
  <si>
    <t>SECTOR</t>
  </si>
  <si>
    <t>9</t>
  </si>
  <si>
    <t>AGE</t>
  </si>
  <si>
    <t>10</t>
  </si>
  <si>
    <t>UNIT_MEASURE</t>
  </si>
  <si>
    <t>FIELD</t>
  </si>
  <si>
    <t>COUNTRY_ORIGIN</t>
  </si>
  <si>
    <t>COUNTRY_CITIZENSHIP</t>
  </si>
  <si>
    <t>15</t>
  </si>
  <si>
    <t>ROW</t>
  </si>
  <si>
    <t>ISC11_LEVEL</t>
  </si>
  <si>
    <t>ISCP11_CAT</t>
  </si>
  <si>
    <t>ISCP11_SUB</t>
  </si>
  <si>
    <t>OBS_STATUS</t>
  </si>
  <si>
    <t>OBS_LEVEL</t>
  </si>
  <si>
    <t>COMMENT_OBS</t>
  </si>
  <si>
    <t>M</t>
  </si>
  <si>
    <t>F</t>
  </si>
  <si>
    <t>INST_PUB</t>
  </si>
  <si>
    <t>INST_PRIV</t>
  </si>
  <si>
    <t>INST_T</t>
  </si>
  <si>
    <t>PER</t>
  </si>
  <si>
    <t>FTE</t>
  </si>
  <si>
    <t>_X</t>
  </si>
  <si>
    <t>ISC5</t>
  </si>
  <si>
    <t>ISC6</t>
  </si>
  <si>
    <t>ISC7</t>
  </si>
  <si>
    <t>ISC8</t>
  </si>
  <si>
    <t>ISC5T8</t>
  </si>
  <si>
    <t>ISC_SUB1_5T6</t>
  </si>
  <si>
    <t>A2</t>
  </si>
  <si>
    <t>AT</t>
  </si>
  <si>
    <t>C2</t>
  </si>
  <si>
    <t>ISC_SUB1_6T7</t>
  </si>
  <si>
    <t>FENT</t>
  </si>
  <si>
    <t>NENT</t>
  </si>
  <si>
    <t>C4</t>
  </si>
  <si>
    <t>Y16</t>
  </si>
  <si>
    <t>Y17</t>
  </si>
  <si>
    <t>Y18</t>
  </si>
  <si>
    <t>Y19</t>
  </si>
  <si>
    <t>Y20</t>
  </si>
  <si>
    <t>Y21</t>
  </si>
  <si>
    <t>Y22</t>
  </si>
  <si>
    <t>Y23</t>
  </si>
  <si>
    <t>Y24</t>
  </si>
  <si>
    <t>Y25</t>
  </si>
  <si>
    <t>Y26</t>
  </si>
  <si>
    <t>Y27</t>
  </si>
  <si>
    <t>Y28</t>
  </si>
  <si>
    <t>Y29</t>
  </si>
  <si>
    <t>Y30</t>
  </si>
  <si>
    <t>Y31</t>
  </si>
  <si>
    <t>Y32</t>
  </si>
  <si>
    <t>Y33</t>
  </si>
  <si>
    <t>Y34</t>
  </si>
  <si>
    <t>Y35T39</t>
  </si>
  <si>
    <t>Y40T44</t>
  </si>
  <si>
    <t>Y45T49</t>
  </si>
  <si>
    <t>Y50T54</t>
  </si>
  <si>
    <t>Y55T59</t>
  </si>
  <si>
    <t>Y_GE60</t>
  </si>
  <si>
    <t>_U</t>
  </si>
  <si>
    <t>STU</t>
  </si>
  <si>
    <t>ISC5T7</t>
  </si>
  <si>
    <t>ISC_SUB1_4T6</t>
  </si>
  <si>
    <t>C5</t>
  </si>
  <si>
    <t>DZ</t>
  </si>
  <si>
    <t>AO</t>
  </si>
  <si>
    <t>BJ</t>
  </si>
  <si>
    <t>BW</t>
  </si>
  <si>
    <t>BF</t>
  </si>
  <si>
    <t>BI</t>
  </si>
  <si>
    <t>CM</t>
  </si>
  <si>
    <t>CV</t>
  </si>
  <si>
    <t>CF</t>
  </si>
  <si>
    <t>TD</t>
  </si>
  <si>
    <t>KM</t>
  </si>
  <si>
    <t>CG</t>
  </si>
  <si>
    <t>CI</t>
  </si>
  <si>
    <t>DJ</t>
  </si>
  <si>
    <t>EG</t>
  </si>
  <si>
    <t>GQ</t>
  </si>
  <si>
    <t>ER</t>
  </si>
  <si>
    <t>ET</t>
  </si>
  <si>
    <t>GA</t>
  </si>
  <si>
    <t>GM</t>
  </si>
  <si>
    <t>GH</t>
  </si>
  <si>
    <t>GN</t>
  </si>
  <si>
    <t>GW</t>
  </si>
  <si>
    <t>KE</t>
  </si>
  <si>
    <t>LS</t>
  </si>
  <si>
    <t>LR</t>
  </si>
  <si>
    <t>LY</t>
  </si>
  <si>
    <t>MG</t>
  </si>
  <si>
    <t>MW</t>
  </si>
  <si>
    <t>ML</t>
  </si>
  <si>
    <t>MR</t>
  </si>
  <si>
    <t>MU</t>
  </si>
  <si>
    <t>MA</t>
  </si>
  <si>
    <t>MZ</t>
  </si>
  <si>
    <t>NA</t>
  </si>
  <si>
    <t>NE</t>
  </si>
  <si>
    <t>NG</t>
  </si>
  <si>
    <t>RW</t>
  </si>
  <si>
    <t>ST</t>
  </si>
  <si>
    <t>SN</t>
  </si>
  <si>
    <t>SC</t>
  </si>
  <si>
    <t>SL</t>
  </si>
  <si>
    <t>SO</t>
  </si>
  <si>
    <t>ZA</t>
  </si>
  <si>
    <t>SS</t>
  </si>
  <si>
    <t>SD</t>
  </si>
  <si>
    <t>SZ</t>
  </si>
  <si>
    <t>TG</t>
  </si>
  <si>
    <t>TN</t>
  </si>
  <si>
    <t>UG</t>
  </si>
  <si>
    <t>TZ</t>
  </si>
  <si>
    <t>ZM</t>
  </si>
  <si>
    <t>ZW</t>
  </si>
  <si>
    <t>F19</t>
  </si>
  <si>
    <t>F1</t>
  </si>
  <si>
    <t>BM</t>
  </si>
  <si>
    <t>CA</t>
  </si>
  <si>
    <t>US</t>
  </si>
  <si>
    <t>A29</t>
  </si>
  <si>
    <t>AI</t>
  </si>
  <si>
    <t>AG</t>
  </si>
  <si>
    <t>AR</t>
  </si>
  <si>
    <t>AW</t>
  </si>
  <si>
    <t>BS</t>
  </si>
  <si>
    <t>BB</t>
  </si>
  <si>
    <t>BZ</t>
  </si>
  <si>
    <t>BO</t>
  </si>
  <si>
    <t>BR</t>
  </si>
  <si>
    <t>VG</t>
  </si>
  <si>
    <t>KY</t>
  </si>
  <si>
    <t>CL</t>
  </si>
  <si>
    <t>CO</t>
  </si>
  <si>
    <t>CR</t>
  </si>
  <si>
    <t>CU</t>
  </si>
  <si>
    <t>CW</t>
  </si>
  <si>
    <t>DM</t>
  </si>
  <si>
    <t>DO</t>
  </si>
  <si>
    <t>EC</t>
  </si>
  <si>
    <t>SV</t>
  </si>
  <si>
    <t>GD</t>
  </si>
  <si>
    <t>GT</t>
  </si>
  <si>
    <t>GY</t>
  </si>
  <si>
    <t>HT</t>
  </si>
  <si>
    <t>HN</t>
  </si>
  <si>
    <t>JM</t>
  </si>
  <si>
    <t>MX</t>
  </si>
  <si>
    <t>MS</t>
  </si>
  <si>
    <t>NI</t>
  </si>
  <si>
    <t>PA</t>
  </si>
  <si>
    <t>PY</t>
  </si>
  <si>
    <t>PE</t>
  </si>
  <si>
    <t>PR</t>
  </si>
  <si>
    <t>KN</t>
  </si>
  <si>
    <t>LC</t>
  </si>
  <si>
    <t>VC</t>
  </si>
  <si>
    <t>SX</t>
  </si>
  <si>
    <t>SR</t>
  </si>
  <si>
    <t>TT</t>
  </si>
  <si>
    <t>TC</t>
  </si>
  <si>
    <t>UY</t>
  </si>
  <si>
    <t>VE</t>
  </si>
  <si>
    <t>A99</t>
  </si>
  <si>
    <t>A9</t>
  </si>
  <si>
    <t>AF</t>
  </si>
  <si>
    <t>AM</t>
  </si>
  <si>
    <t>AZ</t>
  </si>
  <si>
    <t>BH</t>
  </si>
  <si>
    <t>BD</t>
  </si>
  <si>
    <t>BT</t>
  </si>
  <si>
    <t>BN</t>
  </si>
  <si>
    <t>KH</t>
  </si>
  <si>
    <t>CN</t>
  </si>
  <si>
    <t>HK</t>
  </si>
  <si>
    <t>MO</t>
  </si>
  <si>
    <t>CY</t>
  </si>
  <si>
    <t>GE</t>
  </si>
  <si>
    <t>IN</t>
  </si>
  <si>
    <t>ID</t>
  </si>
  <si>
    <t>IR</t>
  </si>
  <si>
    <t>IQ</t>
  </si>
  <si>
    <t>IL</t>
  </si>
  <si>
    <t>JP</t>
  </si>
  <si>
    <t>JO</t>
  </si>
  <si>
    <t>KZ</t>
  </si>
  <si>
    <t>KP</t>
  </si>
  <si>
    <t>KR</t>
  </si>
  <si>
    <t>KW</t>
  </si>
  <si>
    <t>KG</t>
  </si>
  <si>
    <t>LA</t>
  </si>
  <si>
    <t>LB</t>
  </si>
  <si>
    <t>MY</t>
  </si>
  <si>
    <t>MV</t>
  </si>
  <si>
    <t>MN</t>
  </si>
  <si>
    <t>MM</t>
  </si>
  <si>
    <t>NP</t>
  </si>
  <si>
    <t>OM</t>
  </si>
  <si>
    <t>PK</t>
  </si>
  <si>
    <t>PS</t>
  </si>
  <si>
    <t>PH</t>
  </si>
  <si>
    <t>QA</t>
  </si>
  <si>
    <t>SA</t>
  </si>
  <si>
    <t>SG</t>
  </si>
  <si>
    <t>LK</t>
  </si>
  <si>
    <t>SY</t>
  </si>
  <si>
    <t>TJ</t>
  </si>
  <si>
    <t>TH</t>
  </si>
  <si>
    <t>TL</t>
  </si>
  <si>
    <t>TR</t>
  </si>
  <si>
    <t>TM</t>
  </si>
  <si>
    <t>AE</t>
  </si>
  <si>
    <t>UZ</t>
  </si>
  <si>
    <t>VN</t>
  </si>
  <si>
    <t>YE</t>
  </si>
  <si>
    <t>S19</t>
  </si>
  <si>
    <t>AL</t>
  </si>
  <si>
    <t>AD</t>
  </si>
  <si>
    <t>BY</t>
  </si>
  <si>
    <t>BE</t>
  </si>
  <si>
    <t>BA</t>
  </si>
  <si>
    <t>BG</t>
  </si>
  <si>
    <t>HR</t>
  </si>
  <si>
    <t>CZ</t>
  </si>
  <si>
    <t>DK</t>
  </si>
  <si>
    <t>EE</t>
  </si>
  <si>
    <t>FI</t>
  </si>
  <si>
    <t>FR</t>
  </si>
  <si>
    <t>DE</t>
  </si>
  <si>
    <t>GI</t>
  </si>
  <si>
    <t>GR</t>
  </si>
  <si>
    <t>VA</t>
  </si>
  <si>
    <t>HU</t>
  </si>
  <si>
    <t>IS</t>
  </si>
  <si>
    <t>IE</t>
  </si>
  <si>
    <t>IT</t>
  </si>
  <si>
    <t>LV</t>
  </si>
  <si>
    <t>LI</t>
  </si>
  <si>
    <t>LT</t>
  </si>
  <si>
    <t>LU</t>
  </si>
  <si>
    <t>MK</t>
  </si>
  <si>
    <t>MT</t>
  </si>
  <si>
    <t>MD</t>
  </si>
  <si>
    <t>MC</t>
  </si>
  <si>
    <t>ME</t>
  </si>
  <si>
    <t>NL</t>
  </si>
  <si>
    <t>NO</t>
  </si>
  <si>
    <t>PL</t>
  </si>
  <si>
    <t>PT</t>
  </si>
  <si>
    <t>RO</t>
  </si>
  <si>
    <t>RU</t>
  </si>
  <si>
    <t>SM</t>
  </si>
  <si>
    <t>RS</t>
  </si>
  <si>
    <t>SK</t>
  </si>
  <si>
    <t>SI</t>
  </si>
  <si>
    <t>ES</t>
  </si>
  <si>
    <t>SE</t>
  </si>
  <si>
    <t>CH</t>
  </si>
  <si>
    <t>UA</t>
  </si>
  <si>
    <t>GB</t>
  </si>
  <si>
    <t>E19</t>
  </si>
  <si>
    <t>AU</t>
  </si>
  <si>
    <t>CK</t>
  </si>
  <si>
    <t>FJ</t>
  </si>
  <si>
    <t>KI</t>
  </si>
  <si>
    <t>MH</t>
  </si>
  <si>
    <t>FM</t>
  </si>
  <si>
    <t>NR</t>
  </si>
  <si>
    <t>NZ</t>
  </si>
  <si>
    <t>NU</t>
  </si>
  <si>
    <t>PW</t>
  </si>
  <si>
    <t>PG</t>
  </si>
  <si>
    <t>WS</t>
  </si>
  <si>
    <t>SB</t>
  </si>
  <si>
    <t>TK</t>
  </si>
  <si>
    <t>TO</t>
  </si>
  <si>
    <t>TV</t>
  </si>
  <si>
    <t>VU</t>
  </si>
  <si>
    <t>O39</t>
  </si>
  <si>
    <t>W19</t>
  </si>
  <si>
    <t>SEC_ED</t>
  </si>
  <si>
    <t>ISC_SUB5T6</t>
  </si>
  <si>
    <t>GRAD</t>
  </si>
  <si>
    <t>TEACH</t>
  </si>
  <si>
    <t>W00</t>
  </si>
  <si>
    <t>C3</t>
  </si>
  <si>
    <t>C7</t>
  </si>
  <si>
    <t>C8</t>
  </si>
  <si>
    <t>Country ISO 2 Code</t>
  </si>
  <si>
    <t>UIS Country Name</t>
  </si>
  <si>
    <t>Cabo Verde</t>
  </si>
  <si>
    <t>CD</t>
  </si>
  <si>
    <t>PO Box 6128, Station Centre-ville</t>
  </si>
  <si>
    <t>CANADA</t>
  </si>
  <si>
    <t>S1</t>
  </si>
  <si>
    <t>E1</t>
  </si>
  <si>
    <t>O3</t>
  </si>
  <si>
    <t>RES</t>
  </si>
  <si>
    <t>CTZ</t>
  </si>
  <si>
    <t>Criteria of origin for international students</t>
  </si>
  <si>
    <t>VAL_C1</t>
  </si>
  <si>
    <t>Vlookup</t>
  </si>
  <si>
    <t>&lt;15</t>
  </si>
  <si>
    <t>Y_LT15</t>
  </si>
  <si>
    <t>Y15</t>
  </si>
  <si>
    <t>OTH</t>
  </si>
  <si>
    <t>uis.survey@unesco.org</t>
  </si>
  <si>
    <t>Codes</t>
  </si>
  <si>
    <t>Montreal, QC H3C 3J7</t>
  </si>
  <si>
    <t>http://www.uis.unesco.org</t>
  </si>
  <si>
    <t>+1 514 343 6880</t>
  </si>
  <si>
    <t>+1 514 343 5740</t>
  </si>
  <si>
    <t>DSD</t>
  </si>
  <si>
    <t>Excel_File</t>
  </si>
  <si>
    <t>C6</t>
  </si>
  <si>
    <t>Element</t>
  </si>
  <si>
    <t>DefaultValue</t>
  </si>
  <si>
    <t>NaN</t>
  </si>
  <si>
    <t>v1</t>
  </si>
  <si>
    <t>ISC_F01</t>
  </si>
  <si>
    <t>ISC_F02</t>
  </si>
  <si>
    <t>ISC_F03</t>
  </si>
  <si>
    <t>ISC_F04</t>
  </si>
  <si>
    <t>ISC_F05</t>
  </si>
  <si>
    <t>ISC_F06</t>
  </si>
  <si>
    <t>ISC_F07</t>
  </si>
  <si>
    <t>ISC_F08</t>
  </si>
  <si>
    <t>ISC_F09</t>
  </si>
  <si>
    <t>ISC_F10</t>
  </si>
  <si>
    <t>_Z</t>
  </si>
  <si>
    <t>FREQ</t>
  </si>
  <si>
    <t>FIX</t>
  </si>
  <si>
    <t>A</t>
  </si>
  <si>
    <t>VAL_Data Check</t>
  </si>
  <si>
    <t>Description</t>
  </si>
  <si>
    <t>Code</t>
  </si>
  <si>
    <t>=</t>
  </si>
  <si>
    <t>&lt;=</t>
  </si>
  <si>
    <t>V14</t>
  </si>
  <si>
    <t>QUAL_LEVEL</t>
  </si>
  <si>
    <t>16</t>
  </si>
  <si>
    <t>INFRASTR</t>
  </si>
  <si>
    <t>Country names</t>
  </si>
  <si>
    <t>C2'!V22 =C3'!V49</t>
  </si>
  <si>
    <t>V22</t>
  </si>
  <si>
    <t>V49</t>
  </si>
  <si>
    <t>AN22</t>
  </si>
  <si>
    <t>AH49</t>
  </si>
  <si>
    <t>V102</t>
  </si>
  <si>
    <t>Y49</t>
  </si>
  <si>
    <t>AE22</t>
  </si>
  <si>
    <t>AB49</t>
  </si>
  <si>
    <t>AK22</t>
  </si>
  <si>
    <t>AE49</t>
  </si>
  <si>
    <t>C2'!V21 =C3'!V37</t>
  </si>
  <si>
    <t>V21</t>
  </si>
  <si>
    <t>V37</t>
  </si>
  <si>
    <t>AN21</t>
  </si>
  <si>
    <t>AH37</t>
  </si>
  <si>
    <t>V72</t>
  </si>
  <si>
    <t>Y37</t>
  </si>
  <si>
    <t>AE21</t>
  </si>
  <si>
    <t>AB37</t>
  </si>
  <si>
    <t>AK21</t>
  </si>
  <si>
    <t>AE37</t>
  </si>
  <si>
    <t>C2'!V20 =C3'!V25</t>
  </si>
  <si>
    <t>V20</t>
  </si>
  <si>
    <t>V25</t>
  </si>
  <si>
    <t>AN20</t>
  </si>
  <si>
    <t>AH25</t>
  </si>
  <si>
    <t>V42</t>
  </si>
  <si>
    <t>AE20</t>
  </si>
  <si>
    <t>AB25</t>
  </si>
  <si>
    <t>AK20</t>
  </si>
  <si>
    <t>AE25</t>
  </si>
  <si>
    <t>AB14</t>
  </si>
  <si>
    <t>Y14</t>
  </si>
  <si>
    <t>AB15</t>
  </si>
  <si>
    <t>AB16</t>
  </si>
  <si>
    <t>AB17</t>
  </si>
  <si>
    <t>AB18</t>
  </si>
  <si>
    <t>AB19</t>
  </si>
  <si>
    <t>AB20</t>
  </si>
  <si>
    <t>AB21</t>
  </si>
  <si>
    <t>AB22</t>
  </si>
  <si>
    <t>AB23</t>
  </si>
  <si>
    <t>AH14</t>
  </si>
  <si>
    <t>AE14</t>
  </si>
  <si>
    <t>AH15</t>
  </si>
  <si>
    <t>AE15</t>
  </si>
  <si>
    <t>AH16</t>
  </si>
  <si>
    <t>AE16</t>
  </si>
  <si>
    <t>AH17</t>
  </si>
  <si>
    <t>AE17</t>
  </si>
  <si>
    <t>AH18</t>
  </si>
  <si>
    <t>AE18</t>
  </si>
  <si>
    <t>AH19</t>
  </si>
  <si>
    <t>AE19</t>
  </si>
  <si>
    <t>AH20</t>
  </si>
  <si>
    <t>AH21</t>
  </si>
  <si>
    <t>AH22</t>
  </si>
  <si>
    <t>AH23</t>
  </si>
  <si>
    <t>AE23</t>
  </si>
  <si>
    <t>C2'!V23 &lt;=C2'!V22</t>
  </si>
  <si>
    <t>V23</t>
  </si>
  <si>
    <t>C2'!AB23 &lt;=C2'!AB22</t>
  </si>
  <si>
    <t>C2'!AE23 &lt;=C2'!AE22</t>
  </si>
  <si>
    <t>C2'!AH23 &lt;=C2'!AH22</t>
  </si>
  <si>
    <t>C2'!AK23 &lt;=C2'!AK22</t>
  </si>
  <si>
    <t>AK23</t>
  </si>
  <si>
    <t>C2'!AN23 &lt;=C2'!AN22</t>
  </si>
  <si>
    <t>AN23</t>
  </si>
  <si>
    <t>C4'!AH14 &lt;=C4'!V14</t>
  </si>
  <si>
    <t>C4'!AH15 &lt;=C4'!V15</t>
  </si>
  <si>
    <t>V15</t>
  </si>
  <si>
    <t>C4'!AH16 &lt;=C4'!V16</t>
  </si>
  <si>
    <t>V16</t>
  </si>
  <si>
    <t>C4'!AK14 &lt;=C4'!Y14</t>
  </si>
  <si>
    <t>AK14</t>
  </si>
  <si>
    <t>C4'!AK15 &lt;=C4'!Y15</t>
  </si>
  <si>
    <t>AK15</t>
  </si>
  <si>
    <t>C4'!AK16 &lt;=C4'!Y16</t>
  </si>
  <si>
    <t>AK16</t>
  </si>
  <si>
    <t>C4'!AN14 &lt;=C4'!AB14</t>
  </si>
  <si>
    <t>AN14</t>
  </si>
  <si>
    <t>C4'!AN15 &lt;=C4'!AB15</t>
  </si>
  <si>
    <t>AN15</t>
  </si>
  <si>
    <t>C4'!AN16 &lt;=C4'!AB16</t>
  </si>
  <si>
    <t>AN16</t>
  </si>
  <si>
    <t>C4'!V16 &lt;=C2'!V22</t>
  </si>
  <si>
    <t>C5'!Y14 &lt;=C5'!V14</t>
  </si>
  <si>
    <t>C5'!Y15 &lt;=C5'!V15</t>
  </si>
  <si>
    <t>C5'!Y16 &lt;=C5'!V16</t>
  </si>
  <si>
    <t>C5'!Y17 &lt;=C5'!V17</t>
  </si>
  <si>
    <t>V17</t>
  </si>
  <si>
    <t>C5'!Y18 &lt;=C5'!V18</t>
  </si>
  <si>
    <t>V18</t>
  </si>
  <si>
    <t>C5'!Y19 &lt;=C5'!V19</t>
  </si>
  <si>
    <t>V19</t>
  </si>
  <si>
    <t>C5'!Y20 &lt;=C5'!V20</t>
  </si>
  <si>
    <t>C5'!Y21 &lt;=C5'!V21</t>
  </si>
  <si>
    <t>C5'!Y22 &lt;=C5'!V22</t>
  </si>
  <si>
    <t>C5'!Y23 &lt;=C5'!V23</t>
  </si>
  <si>
    <t>C5'!Y24 &lt;=C5'!V24</t>
  </si>
  <si>
    <t>V24</t>
  </si>
  <si>
    <t>C5'!Y25 &lt;=C5'!V25</t>
  </si>
  <si>
    <t>C5'!Y26 &lt;=C5'!V26</t>
  </si>
  <si>
    <t>V26</t>
  </si>
  <si>
    <t>C5'!Y27 &lt;=C5'!V27</t>
  </si>
  <si>
    <t>V27</t>
  </si>
  <si>
    <t>C5'!Y28 &lt;=C5'!V28</t>
  </si>
  <si>
    <t>V28</t>
  </si>
  <si>
    <t>C5'!Y29 &lt;=C5'!V29</t>
  </si>
  <si>
    <t>V29</t>
  </si>
  <si>
    <t>C5'!Y30 &lt;=C5'!V30</t>
  </si>
  <si>
    <t>V30</t>
  </si>
  <si>
    <t>C5'!Y31 &lt;=C5'!V31</t>
  </si>
  <si>
    <t>V31</t>
  </si>
  <si>
    <t>C5'!Y32 &lt;=C5'!V32</t>
  </si>
  <si>
    <t>V32</t>
  </si>
  <si>
    <t>C5'!Y33 &lt;=C5'!V33</t>
  </si>
  <si>
    <t>V33</t>
  </si>
  <si>
    <t>C5'!Y34 &lt;=C5'!V34</t>
  </si>
  <si>
    <t>V34</t>
  </si>
  <si>
    <t>C5'!Y35 &lt;=C5'!V35</t>
  </si>
  <si>
    <t>Y35</t>
  </si>
  <si>
    <t>V35</t>
  </si>
  <si>
    <t>C5'!Y36 &lt;=C5'!V36</t>
  </si>
  <si>
    <t>Y36</t>
  </si>
  <si>
    <t>V36</t>
  </si>
  <si>
    <t>C5'!Y37 &lt;=C5'!V37</t>
  </si>
  <si>
    <t>C5'!Y38 &lt;=C5'!V38</t>
  </si>
  <si>
    <t>Y38</t>
  </si>
  <si>
    <t>V38</t>
  </si>
  <si>
    <t>C5'!Y39 &lt;=C5'!V39</t>
  </si>
  <si>
    <t>Y39</t>
  </si>
  <si>
    <t>V39</t>
  </si>
  <si>
    <t>C5'!Y40 &lt;=C5'!V40</t>
  </si>
  <si>
    <t>Y40</t>
  </si>
  <si>
    <t>V40</t>
  </si>
  <si>
    <t>C5'!Y41 &lt;=C5'!V41</t>
  </si>
  <si>
    <t>Y41</t>
  </si>
  <si>
    <t>V41</t>
  </si>
  <si>
    <t>C5'!Y42 &lt;=C5'!V42</t>
  </si>
  <si>
    <t>Y42</t>
  </si>
  <si>
    <t>C5'!Y44 &lt;=C5'!V44</t>
  </si>
  <si>
    <t>Y44</t>
  </si>
  <si>
    <t>V44</t>
  </si>
  <si>
    <t>C5'!Y45 &lt;=C5'!V45</t>
  </si>
  <si>
    <t>Y45</t>
  </si>
  <si>
    <t>V45</t>
  </si>
  <si>
    <t>C5'!Y46 &lt;=C5'!V46</t>
  </si>
  <si>
    <t>Y46</t>
  </si>
  <si>
    <t>V46</t>
  </si>
  <si>
    <t>C5'!Y47 &lt;=C5'!V47</t>
  </si>
  <si>
    <t>Y47</t>
  </si>
  <si>
    <t>V47</t>
  </si>
  <si>
    <t>C5'!Y48 &lt;=C5'!V48</t>
  </si>
  <si>
    <t>Y48</t>
  </si>
  <si>
    <t>V48</t>
  </si>
  <si>
    <t>C5'!Y49 &lt;=C5'!V49</t>
  </si>
  <si>
    <t>C5'!Y50 &lt;=C5'!V50</t>
  </si>
  <si>
    <t>Y50</t>
  </si>
  <si>
    <t>V50</t>
  </si>
  <si>
    <t>C5'!Y51 &lt;=C5'!V51</t>
  </si>
  <si>
    <t>Y51</t>
  </si>
  <si>
    <t>V51</t>
  </si>
  <si>
    <t>C5'!Y52 &lt;=C5'!V52</t>
  </si>
  <si>
    <t>Y52</t>
  </si>
  <si>
    <t>V52</t>
  </si>
  <si>
    <t>C5'!Y53 &lt;=C5'!V53</t>
  </si>
  <si>
    <t>Y53</t>
  </si>
  <si>
    <t>V53</t>
  </si>
  <si>
    <t>C5'!Y54 &lt;=C5'!V54</t>
  </si>
  <si>
    <t>Y54</t>
  </si>
  <si>
    <t>V54</t>
  </si>
  <si>
    <t>C5'!Y55 &lt;=C5'!V55</t>
  </si>
  <si>
    <t>Y55</t>
  </si>
  <si>
    <t>V55</t>
  </si>
  <si>
    <t>C5'!Y56 &lt;=C5'!V56</t>
  </si>
  <si>
    <t>Y56</t>
  </si>
  <si>
    <t>V56</t>
  </si>
  <si>
    <t>C5'!Y57 &lt;=C5'!V57</t>
  </si>
  <si>
    <t>Y57</t>
  </si>
  <si>
    <t>V57</t>
  </si>
  <si>
    <t>C5'!Y58 &lt;=C5'!V58</t>
  </si>
  <si>
    <t>Y58</t>
  </si>
  <si>
    <t>V58</t>
  </si>
  <si>
    <t>C5'!Y59 &lt;=C5'!V59</t>
  </si>
  <si>
    <t>Y59</t>
  </si>
  <si>
    <t>V59</t>
  </si>
  <si>
    <t>C5'!Y60 &lt;=C5'!V60</t>
  </si>
  <si>
    <t>Y60</t>
  </si>
  <si>
    <t>V60</t>
  </si>
  <si>
    <t>C5'!Y61 &lt;=C5'!V61</t>
  </si>
  <si>
    <t>Y61</t>
  </si>
  <si>
    <t>V61</t>
  </si>
  <si>
    <t>C5'!Y62 &lt;=C5'!V62</t>
  </si>
  <si>
    <t>Y62</t>
  </si>
  <si>
    <t>V62</t>
  </si>
  <si>
    <t>C5'!Y63 &lt;=C5'!V63</t>
  </si>
  <si>
    <t>Y63</t>
  </si>
  <si>
    <t>V63</t>
  </si>
  <si>
    <t>C5'!Y64 &lt;=C5'!V64</t>
  </si>
  <si>
    <t>Y64</t>
  </si>
  <si>
    <t>V64</t>
  </si>
  <si>
    <t>C5'!Y65 &lt;=C5'!V65</t>
  </si>
  <si>
    <t>Y65</t>
  </si>
  <si>
    <t>V65</t>
  </si>
  <si>
    <t>C5'!Y66 &lt;=C5'!V66</t>
  </si>
  <si>
    <t>Y66</t>
  </si>
  <si>
    <t>V66</t>
  </si>
  <si>
    <t>C5'!Y67 &lt;=C5'!V67</t>
  </si>
  <si>
    <t>Y67</t>
  </si>
  <si>
    <t>V67</t>
  </si>
  <si>
    <t>C5'!Y68 &lt;=C5'!V68</t>
  </si>
  <si>
    <t>Y68</t>
  </si>
  <si>
    <t>V68</t>
  </si>
  <si>
    <t>C5'!Y69 &lt;=C5'!V69</t>
  </si>
  <si>
    <t>Y69</t>
  </si>
  <si>
    <t>V69</t>
  </si>
  <si>
    <t>C5'!Y70 &lt;=C5'!V70</t>
  </si>
  <si>
    <t>Y70</t>
  </si>
  <si>
    <t>V70</t>
  </si>
  <si>
    <t>C5'!Y71 &lt;=C5'!V71</t>
  </si>
  <si>
    <t>Y71</t>
  </si>
  <si>
    <t>V71</t>
  </si>
  <si>
    <t>C5'!Y72 &lt;=C5'!V72</t>
  </si>
  <si>
    <t>Y72</t>
  </si>
  <si>
    <t>C5'!Y74 &lt;=C5'!V74</t>
  </si>
  <si>
    <t>Y74</t>
  </si>
  <si>
    <t>V74</t>
  </si>
  <si>
    <t>C5'!Y75 &lt;=C5'!V75</t>
  </si>
  <si>
    <t>Y75</t>
  </si>
  <si>
    <t>V75</t>
  </si>
  <si>
    <t>C5'!Y76 &lt;=C5'!V76</t>
  </si>
  <si>
    <t>Y76</t>
  </si>
  <si>
    <t>V76</t>
  </si>
  <si>
    <t>C5'!Y77 &lt;=C5'!V77</t>
  </si>
  <si>
    <t>Y77</t>
  </si>
  <si>
    <t>V77</t>
  </si>
  <si>
    <t>C5'!Y78 &lt;=C5'!V78</t>
  </si>
  <si>
    <t>Y78</t>
  </si>
  <si>
    <t>V78</t>
  </si>
  <si>
    <t>C5'!Y79 &lt;=C5'!V79</t>
  </si>
  <si>
    <t>Y79</t>
  </si>
  <si>
    <t>V79</t>
  </si>
  <si>
    <t>C5'!Y80 &lt;=C5'!V80</t>
  </si>
  <si>
    <t>Y80</t>
  </si>
  <si>
    <t>V80</t>
  </si>
  <si>
    <t>C5'!Y81 &lt;=C5'!V81</t>
  </si>
  <si>
    <t>Y81</t>
  </si>
  <si>
    <t>V81</t>
  </si>
  <si>
    <t>C5'!Y82 &lt;=C5'!V82</t>
  </si>
  <si>
    <t>Y82</t>
  </si>
  <si>
    <t>V82</t>
  </si>
  <si>
    <t>C5'!Y83 &lt;=C5'!V83</t>
  </si>
  <si>
    <t>Y83</t>
  </si>
  <si>
    <t>V83</t>
  </si>
  <si>
    <t>C5'!Y84 &lt;=C5'!V84</t>
  </si>
  <si>
    <t>Y84</t>
  </si>
  <si>
    <t>V84</t>
  </si>
  <si>
    <t>C5'!Y85 &lt;=C5'!V85</t>
  </si>
  <si>
    <t>Y85</t>
  </si>
  <si>
    <t>V85</t>
  </si>
  <si>
    <t>C5'!Y86 &lt;=C5'!V86</t>
  </si>
  <si>
    <t>Y86</t>
  </si>
  <si>
    <t>V86</t>
  </si>
  <si>
    <t>C5'!Y87 &lt;=C5'!V87</t>
  </si>
  <si>
    <t>Y87</t>
  </si>
  <si>
    <t>V87</t>
  </si>
  <si>
    <t>C5'!Y88 &lt;=C5'!V88</t>
  </si>
  <si>
    <t>Y88</t>
  </si>
  <si>
    <t>V88</t>
  </si>
  <si>
    <t>C5'!Y89 &lt;=C5'!V89</t>
  </si>
  <si>
    <t>Y89</t>
  </si>
  <si>
    <t>V89</t>
  </si>
  <si>
    <t>C5'!Y90 &lt;=C5'!V90</t>
  </si>
  <si>
    <t>Y90</t>
  </si>
  <si>
    <t>V90</t>
  </si>
  <si>
    <t>C5'!Y91 &lt;=C5'!V91</t>
  </si>
  <si>
    <t>Y91</t>
  </si>
  <si>
    <t>V91</t>
  </si>
  <si>
    <t>C5'!Y92 &lt;=C5'!V92</t>
  </si>
  <si>
    <t>Y92</t>
  </si>
  <si>
    <t>V92</t>
  </si>
  <si>
    <t>C5'!Y93 &lt;=C5'!V93</t>
  </si>
  <si>
    <t>Y93</t>
  </si>
  <si>
    <t>V93</t>
  </si>
  <si>
    <t>C5'!Y94 &lt;=C5'!V94</t>
  </si>
  <si>
    <t>Y94</t>
  </si>
  <si>
    <t>V94</t>
  </si>
  <si>
    <t>C5'!Y95 &lt;=C5'!V95</t>
  </si>
  <si>
    <t>Y95</t>
  </si>
  <si>
    <t>V95</t>
  </si>
  <si>
    <t>C5'!Y96 &lt;=C5'!V96</t>
  </si>
  <si>
    <t>Y96</t>
  </si>
  <si>
    <t>V96</t>
  </si>
  <si>
    <t>C5'!Y97 &lt;=C5'!V97</t>
  </si>
  <si>
    <t>Y97</t>
  </si>
  <si>
    <t>V97</t>
  </si>
  <si>
    <t>C5'!Y98 &lt;=C5'!V98</t>
  </si>
  <si>
    <t>Y98</t>
  </si>
  <si>
    <t>V98</t>
  </si>
  <si>
    <t>C5'!Y99 &lt;=C5'!V99</t>
  </si>
  <si>
    <t>Y99</t>
  </si>
  <si>
    <t>V99</t>
  </si>
  <si>
    <t>C5'!Y100 &lt;=C5'!V100</t>
  </si>
  <si>
    <t>Y100</t>
  </si>
  <si>
    <t>V100</t>
  </si>
  <si>
    <t>C5'!Y101 &lt;=C5'!V101</t>
  </si>
  <si>
    <t>Y101</t>
  </si>
  <si>
    <t>V101</t>
  </si>
  <si>
    <t>C5'!Y102 &lt;=C5'!V102</t>
  </si>
  <si>
    <t>Y102</t>
  </si>
  <si>
    <t>V238</t>
  </si>
  <si>
    <t>V464</t>
  </si>
  <si>
    <t>V690</t>
  </si>
  <si>
    <t>C7'!V14 &lt;=C3'!V14</t>
  </si>
  <si>
    <t>C7'!V15 &lt;=C3'!V15</t>
  </si>
  <si>
    <t>C7'!V16 &lt;=C3'!V16</t>
  </si>
  <si>
    <t>C7'!V17 &lt;=C3'!V17</t>
  </si>
  <si>
    <t>C7'!V18 &lt;=C3'!V18</t>
  </si>
  <si>
    <t>C7'!V19 &lt;=C3'!V19</t>
  </si>
  <si>
    <t>C7'!V20 &lt;=C3'!V20</t>
  </si>
  <si>
    <t>C7'!V21 &lt;=C3'!V21</t>
  </si>
  <si>
    <t>C7'!V22 &lt;=C3'!V22</t>
  </si>
  <si>
    <t>C7'!V23 &lt;=C3'!V23</t>
  </si>
  <si>
    <t>C7'!V24 &lt;=C3'!V24</t>
  </si>
  <si>
    <t>C7'!V25 &lt;=C3'!V25</t>
  </si>
  <si>
    <t>C7'!V26 &lt;=C3'!V26</t>
  </si>
  <si>
    <t>C7'!V27 &lt;=C3'!V27</t>
  </si>
  <si>
    <t>C7'!V28 &lt;=C3'!V28</t>
  </si>
  <si>
    <t>C7'!V29 &lt;=C3'!V29</t>
  </si>
  <si>
    <t>C7'!V30 &lt;=C3'!V30</t>
  </si>
  <si>
    <t>C7'!V31 &lt;=C3'!V31</t>
  </si>
  <si>
    <t>C7'!V32 &lt;=C3'!V32</t>
  </si>
  <si>
    <t>C7'!V33 &lt;=C3'!V33</t>
  </si>
  <si>
    <t>C7'!V34 &lt;=C3'!V34</t>
  </si>
  <si>
    <t>C7'!V35 &lt;=C3'!V35</t>
  </si>
  <si>
    <t>C7'!V36 &lt;=C3'!V36</t>
  </si>
  <si>
    <t>C7'!V37 &lt;=C3'!V37</t>
  </si>
  <si>
    <t>C7'!V38 &lt;=C3'!V38</t>
  </si>
  <si>
    <t>C7'!V39 &lt;=C3'!V39</t>
  </si>
  <si>
    <t>C7'!V40 &lt;=C3'!V40</t>
  </si>
  <si>
    <t>C7'!V41 &lt;=C3'!V41</t>
  </si>
  <si>
    <t>C7'!V42 &lt;=C3'!V42</t>
  </si>
  <si>
    <t>C7'!V43 &lt;=C3'!V43</t>
  </si>
  <si>
    <t>V43</t>
  </si>
  <si>
    <t>C7'!V44 &lt;=C3'!V44</t>
  </si>
  <si>
    <t>C7'!V45 &lt;=C3'!V45</t>
  </si>
  <si>
    <t>C7'!V46 &lt;=C3'!V46</t>
  </si>
  <si>
    <t>C7'!V47 &lt;=C3'!V47</t>
  </si>
  <si>
    <t>C7'!V48 &lt;=C3'!V48</t>
  </si>
  <si>
    <t>C7'!V49 &lt;=C3'!V49</t>
  </si>
  <si>
    <t>C7'!Y14 &lt;=C3'!Y14</t>
  </si>
  <si>
    <t>C7'!Y15 &lt;=C3'!Y15</t>
  </si>
  <si>
    <t>C7'!Y16 &lt;=C3'!Y16</t>
  </si>
  <si>
    <t>C7'!Y17 &lt;=C3'!Y17</t>
  </si>
  <si>
    <t>C7'!Y18 &lt;=C3'!Y18</t>
  </si>
  <si>
    <t>C7'!Y19 &lt;=C3'!Y19</t>
  </si>
  <si>
    <t>C7'!Y20 &lt;=C3'!Y20</t>
  </si>
  <si>
    <t>C7'!Y21 &lt;=C3'!Y21</t>
  </si>
  <si>
    <t>C7'!Y22 &lt;=C3'!Y22</t>
  </si>
  <si>
    <t>C7'!Y23 &lt;=C3'!Y23</t>
  </si>
  <si>
    <t>C7'!Y24 &lt;=C3'!Y24</t>
  </si>
  <si>
    <t>C7'!Y25 &lt;=C3'!Y25</t>
  </si>
  <si>
    <t>C7'!Y26 &lt;=C3'!Y26</t>
  </si>
  <si>
    <t>C7'!Y27 &lt;=C3'!Y27</t>
  </si>
  <si>
    <t>C7'!Y28 &lt;=C3'!Y28</t>
  </si>
  <si>
    <t>C7'!Y29 &lt;=C3'!Y29</t>
  </si>
  <si>
    <t>C7'!Y30 &lt;=C3'!Y30</t>
  </si>
  <si>
    <t>C7'!Y31 &lt;=C3'!Y31</t>
  </si>
  <si>
    <t>C7'!Y32 &lt;=C3'!Y32</t>
  </si>
  <si>
    <t>C7'!Y33 &lt;=C3'!Y33</t>
  </si>
  <si>
    <t>C7'!Y34 &lt;=C3'!Y34</t>
  </si>
  <si>
    <t>C7'!Y35 &lt;=C3'!Y35</t>
  </si>
  <si>
    <t>C7'!Y36 &lt;=C3'!Y36</t>
  </si>
  <si>
    <t>C7'!Y37 &lt;=C3'!Y37</t>
  </si>
  <si>
    <t>C7'!Y38 &lt;=C3'!Y38</t>
  </si>
  <si>
    <t>C7'!Y39 &lt;=C3'!Y39</t>
  </si>
  <si>
    <t>C7'!Y40 &lt;=C3'!Y40</t>
  </si>
  <si>
    <t>C7'!Y41 &lt;=C3'!Y41</t>
  </si>
  <si>
    <t>C7'!Y42 &lt;=C3'!Y42</t>
  </si>
  <si>
    <t>C7'!Y43 &lt;=C3'!Y43</t>
  </si>
  <si>
    <t>Y43</t>
  </si>
  <si>
    <t>C7'!Y44 &lt;=C3'!Y44</t>
  </si>
  <si>
    <t>C7'!Y45 &lt;=C3'!Y45</t>
  </si>
  <si>
    <t>C7'!Y46 &lt;=C3'!Y46</t>
  </si>
  <si>
    <t>C7'!Y47 &lt;=C3'!Y47</t>
  </si>
  <si>
    <t>C7'!Y48 &lt;=C3'!Y48</t>
  </si>
  <si>
    <t>C7'!Y49 &lt;=C3'!Y49</t>
  </si>
  <si>
    <t>C7'!AE14 &lt;=C3'!AB14</t>
  </si>
  <si>
    <t>C7'!AE15 &lt;=C3'!AB15</t>
  </si>
  <si>
    <t>C7'!AE16 &lt;=C3'!AB16</t>
  </si>
  <si>
    <t>C7'!AE17 &lt;=C3'!AB17</t>
  </si>
  <si>
    <t>C7'!AE18 &lt;=C3'!AB18</t>
  </si>
  <si>
    <t>C7'!AE19 &lt;=C3'!AB19</t>
  </si>
  <si>
    <t>C7'!AE20 &lt;=C3'!AB20</t>
  </si>
  <si>
    <t>C7'!AE21 &lt;=C3'!AB21</t>
  </si>
  <si>
    <t>C7'!AE22 &lt;=C3'!AB22</t>
  </si>
  <si>
    <t>C7'!AE23 &lt;=C3'!AB23</t>
  </si>
  <si>
    <t>C7'!AE24 &lt;=C3'!AB24</t>
  </si>
  <si>
    <t>AE24</t>
  </si>
  <si>
    <t>AB24</t>
  </si>
  <si>
    <t>C7'!AE25 &lt;=C3'!AB25</t>
  </si>
  <si>
    <t>C7'!AE26 &lt;=C3'!AB26</t>
  </si>
  <si>
    <t>AE26</t>
  </si>
  <si>
    <t>AB26</t>
  </si>
  <si>
    <t>C7'!AE27 &lt;=C3'!AB27</t>
  </si>
  <si>
    <t>AE27</t>
  </si>
  <si>
    <t>AB27</t>
  </si>
  <si>
    <t>C7'!AE28 &lt;=C3'!AB28</t>
  </si>
  <si>
    <t>AE28</t>
  </si>
  <si>
    <t>AB28</t>
  </si>
  <si>
    <t>C7'!AE29 &lt;=C3'!AB29</t>
  </si>
  <si>
    <t>AE29</t>
  </si>
  <si>
    <t>AB29</t>
  </si>
  <si>
    <t>C7'!AE30 &lt;=C3'!AB30</t>
  </si>
  <si>
    <t>AE30</t>
  </si>
  <si>
    <t>AB30</t>
  </si>
  <si>
    <t>C7'!AE31 &lt;=C3'!AB31</t>
  </si>
  <si>
    <t>AE31</t>
  </si>
  <si>
    <t>AB31</t>
  </si>
  <si>
    <t>C7'!AE32 &lt;=C3'!AB32</t>
  </si>
  <si>
    <t>AE32</t>
  </si>
  <si>
    <t>AB32</t>
  </si>
  <si>
    <t>C7'!AE33 &lt;=C3'!AB33</t>
  </si>
  <si>
    <t>AE33</t>
  </si>
  <si>
    <t>AB33</t>
  </si>
  <si>
    <t>C7'!AE34 &lt;=C3'!AB34</t>
  </si>
  <si>
    <t>AE34</t>
  </si>
  <si>
    <t>AB34</t>
  </si>
  <si>
    <t>C7'!AE35 &lt;=C3'!AB35</t>
  </si>
  <si>
    <t>AE35</t>
  </si>
  <si>
    <t>AB35</t>
  </si>
  <si>
    <t>C7'!AE36 &lt;=C3'!AB36</t>
  </si>
  <si>
    <t>AE36</t>
  </si>
  <si>
    <t>AB36</t>
  </si>
  <si>
    <t>C7'!AE37 &lt;=C3'!AB37</t>
  </si>
  <si>
    <t>C7'!AE38 &lt;=C3'!AB38</t>
  </si>
  <si>
    <t>AE38</t>
  </si>
  <si>
    <t>AB38</t>
  </si>
  <si>
    <t>C7'!AE39 &lt;=C3'!AB39</t>
  </si>
  <si>
    <t>AE39</t>
  </si>
  <si>
    <t>AB39</t>
  </si>
  <si>
    <t>C7'!AE40 &lt;=C3'!AB40</t>
  </si>
  <si>
    <t>AE40</t>
  </si>
  <si>
    <t>AB40</t>
  </si>
  <si>
    <t>C7'!AE41 &lt;=C3'!AB41</t>
  </si>
  <si>
    <t>AE41</t>
  </si>
  <si>
    <t>AB41</t>
  </si>
  <si>
    <t>C7'!AE42 &lt;=C3'!AB42</t>
  </si>
  <si>
    <t>AE42</t>
  </si>
  <si>
    <t>AB42</t>
  </si>
  <si>
    <t>C7'!AE43 &lt;=C3'!AB43</t>
  </si>
  <si>
    <t>AE43</t>
  </si>
  <si>
    <t>AB43</t>
  </si>
  <si>
    <t>C7'!AE44 &lt;=C3'!AB44</t>
  </si>
  <si>
    <t>AE44</t>
  </si>
  <si>
    <t>AB44</t>
  </si>
  <si>
    <t>C7'!AE45 &lt;=C3'!AB45</t>
  </si>
  <si>
    <t>AE45</t>
  </si>
  <si>
    <t>AB45</t>
  </si>
  <si>
    <t>C7'!AE46 &lt;=C3'!AB46</t>
  </si>
  <si>
    <t>AE46</t>
  </si>
  <si>
    <t>AB46</t>
  </si>
  <si>
    <t>C7'!AE47 &lt;=C3'!AB47</t>
  </si>
  <si>
    <t>AE47</t>
  </si>
  <si>
    <t>AB47</t>
  </si>
  <si>
    <t>C7'!AE48 &lt;=C3'!AB48</t>
  </si>
  <si>
    <t>AE48</t>
  </si>
  <si>
    <t>AB48</t>
  </si>
  <si>
    <t>C7'!AE49 &lt;=C3'!AB49</t>
  </si>
  <si>
    <t>C7'!AK14 &lt;=C3'!AE14</t>
  </si>
  <si>
    <t>C7'!AK15 &lt;=C3'!AE15</t>
  </si>
  <si>
    <t>C7'!AK16 &lt;=C3'!AE16</t>
  </si>
  <si>
    <t>C7'!AK17 &lt;=C3'!AE17</t>
  </si>
  <si>
    <t>AK17</t>
  </si>
  <si>
    <t>C7'!AK18 &lt;=C3'!AE18</t>
  </si>
  <si>
    <t>AK18</t>
  </si>
  <si>
    <t>C7'!AK19 &lt;=C3'!AE19</t>
  </si>
  <si>
    <t>AK19</t>
  </si>
  <si>
    <t>C7'!AK20 &lt;=C3'!AE20</t>
  </si>
  <si>
    <t>C7'!AK21 &lt;=C3'!AE21</t>
  </si>
  <si>
    <t>C7'!AK22 &lt;=C3'!AE22</t>
  </si>
  <si>
    <t>C7'!AK23 &lt;=C3'!AE23</t>
  </si>
  <si>
    <t>C7'!AK24 &lt;=C3'!AE24</t>
  </si>
  <si>
    <t>AK24</t>
  </si>
  <si>
    <t>C7'!AK25 &lt;=C3'!AE25</t>
  </si>
  <si>
    <t>AK25</t>
  </si>
  <si>
    <t>C7'!AK26 &lt;=C3'!AE26</t>
  </si>
  <si>
    <t>AK26</t>
  </si>
  <si>
    <t>C7'!AK27 &lt;=C3'!AE27</t>
  </si>
  <si>
    <t>AK27</t>
  </si>
  <si>
    <t>C7'!AK28 &lt;=C3'!AE28</t>
  </si>
  <si>
    <t>AK28</t>
  </si>
  <si>
    <t>C7'!AK29 &lt;=C3'!AE29</t>
  </si>
  <si>
    <t>AK29</t>
  </si>
  <si>
    <t>C7'!AK30 &lt;=C3'!AE30</t>
  </si>
  <si>
    <t>AK30</t>
  </si>
  <si>
    <t>C7'!AK31 &lt;=C3'!AE31</t>
  </si>
  <si>
    <t>AK31</t>
  </si>
  <si>
    <t>C7'!AK32 &lt;=C3'!AE32</t>
  </si>
  <si>
    <t>AK32</t>
  </si>
  <si>
    <t>C7'!AK33 &lt;=C3'!AE33</t>
  </si>
  <si>
    <t>AK33</t>
  </si>
  <si>
    <t>C7'!AK34 &lt;=C3'!AE34</t>
  </si>
  <si>
    <t>AK34</t>
  </si>
  <si>
    <t>C7'!AK35 &lt;=C3'!AE35</t>
  </si>
  <si>
    <t>AK35</t>
  </si>
  <si>
    <t>C7'!AK36 &lt;=C3'!AE36</t>
  </si>
  <si>
    <t>AK36</t>
  </si>
  <si>
    <t>C7'!AK37 &lt;=C3'!AE37</t>
  </si>
  <si>
    <t>AK37</t>
  </si>
  <si>
    <t>C7'!AK38 &lt;=C3'!AE38</t>
  </si>
  <si>
    <t>AK38</t>
  </si>
  <si>
    <t>C7'!AK39 &lt;=C3'!AE39</t>
  </si>
  <si>
    <t>AK39</t>
  </si>
  <si>
    <t>C7'!AK40 &lt;=C3'!AE40</t>
  </si>
  <si>
    <t>AK40</t>
  </si>
  <si>
    <t>C7'!AK41 &lt;=C3'!AE41</t>
  </si>
  <si>
    <t>AK41</t>
  </si>
  <si>
    <t>C7'!AK42 &lt;=C3'!AE42</t>
  </si>
  <si>
    <t>AK42</t>
  </si>
  <si>
    <t>C7'!AK43 &lt;=C3'!AE43</t>
  </si>
  <si>
    <t>AK43</t>
  </si>
  <si>
    <t>C7'!AK44 &lt;=C3'!AE44</t>
  </si>
  <si>
    <t>AK44</t>
  </si>
  <si>
    <t>C7'!AK45 &lt;=C3'!AE45</t>
  </si>
  <si>
    <t>AK45</t>
  </si>
  <si>
    <t>C7'!AK46 &lt;=C3'!AE46</t>
  </si>
  <si>
    <t>AK46</t>
  </si>
  <si>
    <t>C7'!AK47 &lt;=C3'!AE47</t>
  </si>
  <si>
    <t>AK47</t>
  </si>
  <si>
    <t>C7'!AK48 &lt;=C3'!AE48</t>
  </si>
  <si>
    <t>AK48</t>
  </si>
  <si>
    <t>C7'!AK49 &lt;=C3'!AE49</t>
  </si>
  <si>
    <t>AK49</t>
  </si>
  <si>
    <t>C8'!Y22 &lt;=C8'!V22</t>
  </si>
  <si>
    <t>AN17</t>
  </si>
  <si>
    <t>AN18</t>
  </si>
  <si>
    <t>AN19</t>
  </si>
  <si>
    <t>AH38</t>
  </si>
  <si>
    <t>AH39</t>
  </si>
  <si>
    <t>AH40</t>
  </si>
  <si>
    <t>AH41</t>
  </si>
  <si>
    <t>AH42</t>
  </si>
  <si>
    <t>AH43</t>
  </si>
  <si>
    <t>AH44</t>
  </si>
  <si>
    <t>AH45</t>
  </si>
  <si>
    <t>AH46</t>
  </si>
  <si>
    <t>AH47</t>
  </si>
  <si>
    <t>AH48</t>
  </si>
  <si>
    <t>V118</t>
  </si>
  <si>
    <t>V170</t>
  </si>
  <si>
    <t>V217</t>
  </si>
  <si>
    <t>V236</t>
  </si>
  <si>
    <t>V295</t>
  </si>
  <si>
    <t>V300</t>
  </si>
  <si>
    <t>V344</t>
  </si>
  <si>
    <t>V396</t>
  </si>
  <si>
    <t>V443</t>
  </si>
  <si>
    <t>V462</t>
  </si>
  <si>
    <t>V466</t>
  </si>
  <si>
    <t>V467</t>
  </si>
  <si>
    <t>V468</t>
  </si>
  <si>
    <t>V469</t>
  </si>
  <si>
    <t>V470</t>
  </si>
  <si>
    <t>V471</t>
  </si>
  <si>
    <t>V472</t>
  </si>
  <si>
    <t>V473</t>
  </si>
  <si>
    <t>V474</t>
  </si>
  <si>
    <t>V475</t>
  </si>
  <si>
    <t>V476</t>
  </si>
  <si>
    <t>V477</t>
  </si>
  <si>
    <t>V478</t>
  </si>
  <si>
    <t>V479</t>
  </si>
  <si>
    <t>V480</t>
  </si>
  <si>
    <t>V481</t>
  </si>
  <si>
    <t>V482</t>
  </si>
  <si>
    <t>V483</t>
  </si>
  <si>
    <t>V484</t>
  </si>
  <si>
    <t>V485</t>
  </si>
  <si>
    <t>V486</t>
  </si>
  <si>
    <t>V487</t>
  </si>
  <si>
    <t>V488</t>
  </si>
  <si>
    <t>V489</t>
  </si>
  <si>
    <t>V490</t>
  </si>
  <si>
    <t>V491</t>
  </si>
  <si>
    <t>V492</t>
  </si>
  <si>
    <t>V493</t>
  </si>
  <si>
    <t>V494</t>
  </si>
  <si>
    <t>V495</t>
  </si>
  <si>
    <t>V496</t>
  </si>
  <si>
    <t>V497</t>
  </si>
  <si>
    <t>V498</t>
  </si>
  <si>
    <t>V499</t>
  </si>
  <si>
    <t>V500</t>
  </si>
  <si>
    <t>V501</t>
  </si>
  <si>
    <t>V502</t>
  </si>
  <si>
    <t>V503</t>
  </si>
  <si>
    <t>V504</t>
  </si>
  <si>
    <t>V505</t>
  </si>
  <si>
    <t>V506</t>
  </si>
  <si>
    <t>V507</t>
  </si>
  <si>
    <t>V508</t>
  </si>
  <si>
    <t>V509</t>
  </si>
  <si>
    <t>V510</t>
  </si>
  <si>
    <t>V511</t>
  </si>
  <si>
    <t>V512</t>
  </si>
  <si>
    <t>V513</t>
  </si>
  <si>
    <t>V514</t>
  </si>
  <si>
    <t>V515</t>
  </si>
  <si>
    <t>V516</t>
  </si>
  <si>
    <t>V517</t>
  </si>
  <si>
    <t>V518</t>
  </si>
  <si>
    <t>V519</t>
  </si>
  <si>
    <t>V520</t>
  </si>
  <si>
    <t>V521</t>
  </si>
  <si>
    <t>V522</t>
  </si>
  <si>
    <t>V523</t>
  </si>
  <si>
    <t>V524</t>
  </si>
  <si>
    <t>V525</t>
  </si>
  <si>
    <t>V526</t>
  </si>
  <si>
    <t>V527</t>
  </si>
  <si>
    <t>V528</t>
  </si>
  <si>
    <t>V529</t>
  </si>
  <si>
    <t>V530</t>
  </si>
  <si>
    <t>V531</t>
  </si>
  <si>
    <t>V532</t>
  </si>
  <si>
    <t>V533</t>
  </si>
  <si>
    <t>V534</t>
  </si>
  <si>
    <t>V535</t>
  </si>
  <si>
    <t>V536</t>
  </si>
  <si>
    <t>V537</t>
  </si>
  <si>
    <t>V538</t>
  </si>
  <si>
    <t>V539</t>
  </si>
  <si>
    <t>V540</t>
  </si>
  <si>
    <t>V541</t>
  </si>
  <si>
    <t>V542</t>
  </si>
  <si>
    <t>V543</t>
  </si>
  <si>
    <t>V544</t>
  </si>
  <si>
    <t>V545</t>
  </si>
  <si>
    <t>V546</t>
  </si>
  <si>
    <t>V547</t>
  </si>
  <si>
    <t>V548</t>
  </si>
  <si>
    <t>V549</t>
  </si>
  <si>
    <t>V550</t>
  </si>
  <si>
    <t>V551</t>
  </si>
  <si>
    <t>V552</t>
  </si>
  <si>
    <t>V553</t>
  </si>
  <si>
    <t>V554</t>
  </si>
  <si>
    <t>V555</t>
  </si>
  <si>
    <t>V556</t>
  </si>
  <si>
    <t>V557</t>
  </si>
  <si>
    <t>V558</t>
  </si>
  <si>
    <t>V559</t>
  </si>
  <si>
    <t>V560</t>
  </si>
  <si>
    <t>V561</t>
  </si>
  <si>
    <t>V562</t>
  </si>
  <si>
    <t>V563</t>
  </si>
  <si>
    <t>V564</t>
  </si>
  <si>
    <t>V565</t>
  </si>
  <si>
    <t>V566</t>
  </si>
  <si>
    <t>V567</t>
  </si>
  <si>
    <t>V568</t>
  </si>
  <si>
    <t>V569</t>
  </si>
  <si>
    <t>V570</t>
  </si>
  <si>
    <t>V571</t>
  </si>
  <si>
    <t>V572</t>
  </si>
  <si>
    <t>V573</t>
  </si>
  <si>
    <t>V574</t>
  </si>
  <si>
    <t>V575</t>
  </si>
  <si>
    <t>V576</t>
  </si>
  <si>
    <t>V577</t>
  </si>
  <si>
    <t>V578</t>
  </si>
  <si>
    <t>V579</t>
  </si>
  <si>
    <t>V580</t>
  </si>
  <si>
    <t>V581</t>
  </si>
  <si>
    <t>V582</t>
  </si>
  <si>
    <t>V583</t>
  </si>
  <si>
    <t>V584</t>
  </si>
  <si>
    <t>V585</t>
  </si>
  <si>
    <t>V586</t>
  </si>
  <si>
    <t>V587</t>
  </si>
  <si>
    <t>V588</t>
  </si>
  <si>
    <t>V589</t>
  </si>
  <si>
    <t>V590</t>
  </si>
  <si>
    <t>V591</t>
  </si>
  <si>
    <t>V592</t>
  </si>
  <si>
    <t>V593</t>
  </si>
  <si>
    <t>V594</t>
  </si>
  <si>
    <t>V595</t>
  </si>
  <si>
    <t>V596</t>
  </si>
  <si>
    <t>V597</t>
  </si>
  <si>
    <t>V598</t>
  </si>
  <si>
    <t>V599</t>
  </si>
  <si>
    <t>V600</t>
  </si>
  <si>
    <t>V601</t>
  </si>
  <si>
    <t>V602</t>
  </si>
  <si>
    <t>V603</t>
  </si>
  <si>
    <t>V604</t>
  </si>
  <si>
    <t>V605</t>
  </si>
  <si>
    <t>V606</t>
  </si>
  <si>
    <t>V607</t>
  </si>
  <si>
    <t>V608</t>
  </si>
  <si>
    <t>V609</t>
  </si>
  <si>
    <t>V610</t>
  </si>
  <si>
    <t>V611</t>
  </si>
  <si>
    <t>V612</t>
  </si>
  <si>
    <t>V613</t>
  </si>
  <si>
    <t>V614</t>
  </si>
  <si>
    <t>V615</t>
  </si>
  <si>
    <t>V616</t>
  </si>
  <si>
    <t>V617</t>
  </si>
  <si>
    <t>V618</t>
  </si>
  <si>
    <t>V619</t>
  </si>
  <si>
    <t>V620</t>
  </si>
  <si>
    <t>V621</t>
  </si>
  <si>
    <t>V622</t>
  </si>
  <si>
    <t>V623</t>
  </si>
  <si>
    <t>V624</t>
  </si>
  <si>
    <t>V625</t>
  </si>
  <si>
    <t>V626</t>
  </si>
  <si>
    <t>V627</t>
  </si>
  <si>
    <t>V628</t>
  </si>
  <si>
    <t>V629</t>
  </si>
  <si>
    <t>V630</t>
  </si>
  <si>
    <t>V631</t>
  </si>
  <si>
    <t>V632</t>
  </si>
  <si>
    <t>V633</t>
  </si>
  <si>
    <t>V634</t>
  </si>
  <si>
    <t>V635</t>
  </si>
  <si>
    <t>V636</t>
  </si>
  <si>
    <t>V637</t>
  </si>
  <si>
    <t>V638</t>
  </si>
  <si>
    <t>V639</t>
  </si>
  <si>
    <t>V640</t>
  </si>
  <si>
    <t>V641</t>
  </si>
  <si>
    <t>V642</t>
  </si>
  <si>
    <t>V643</t>
  </si>
  <si>
    <t>V644</t>
  </si>
  <si>
    <t>V645</t>
  </si>
  <si>
    <t>V646</t>
  </si>
  <si>
    <t>V647</t>
  </si>
  <si>
    <t>V648</t>
  </si>
  <si>
    <t>V649</t>
  </si>
  <si>
    <t>V650</t>
  </si>
  <si>
    <t>V651</t>
  </si>
  <si>
    <t>V652</t>
  </si>
  <si>
    <t>V653</t>
  </si>
  <si>
    <t>V654</t>
  </si>
  <si>
    <t>V655</t>
  </si>
  <si>
    <t>V656</t>
  </si>
  <si>
    <t>V657</t>
  </si>
  <si>
    <t>V658</t>
  </si>
  <si>
    <t>V659</t>
  </si>
  <si>
    <t>V660</t>
  </si>
  <si>
    <t>V661</t>
  </si>
  <si>
    <t>V662</t>
  </si>
  <si>
    <t>V663</t>
  </si>
  <si>
    <t>V664</t>
  </si>
  <si>
    <t>V665</t>
  </si>
  <si>
    <t>V666</t>
  </si>
  <si>
    <t>V667</t>
  </si>
  <si>
    <t>V668</t>
  </si>
  <si>
    <t>V669</t>
  </si>
  <si>
    <t>V670</t>
  </si>
  <si>
    <t>V671</t>
  </si>
  <si>
    <t>V672</t>
  </si>
  <si>
    <t>V673</t>
  </si>
  <si>
    <t>V674</t>
  </si>
  <si>
    <t>V675</t>
  </si>
  <si>
    <t>V676</t>
  </si>
  <si>
    <t>V677</t>
  </si>
  <si>
    <t>V678</t>
  </si>
  <si>
    <t>V679</t>
  </si>
  <si>
    <t>V680</t>
  </si>
  <si>
    <t>V681</t>
  </si>
  <si>
    <t>V682</t>
  </si>
  <si>
    <t>V683</t>
  </si>
  <si>
    <t>V684</t>
  </si>
  <si>
    <t>V685</t>
  </si>
  <si>
    <t>V686</t>
  </si>
  <si>
    <t>V687</t>
  </si>
  <si>
    <t>V688</t>
  </si>
  <si>
    <t>V689</t>
  </si>
  <si>
    <t>AN24</t>
  </si>
  <si>
    <t>AN25</t>
  </si>
  <si>
    <t>AN26</t>
  </si>
  <si>
    <t>AN27</t>
  </si>
  <si>
    <t>AN28</t>
  </si>
  <si>
    <t>AN29</t>
  </si>
  <si>
    <t>AN30</t>
  </si>
  <si>
    <t>AN31</t>
  </si>
  <si>
    <t>AN32</t>
  </si>
  <si>
    <t>AN33</t>
  </si>
  <si>
    <t>AN34</t>
  </si>
  <si>
    <t>AN35</t>
  </si>
  <si>
    <t>AN36</t>
  </si>
  <si>
    <t>AN37</t>
  </si>
  <si>
    <t>AN38</t>
  </si>
  <si>
    <t>AN39</t>
  </si>
  <si>
    <t>AN40</t>
  </si>
  <si>
    <t>AN41</t>
  </si>
  <si>
    <t>AN42</t>
  </si>
  <si>
    <t>AN43</t>
  </si>
  <si>
    <t>AN44</t>
  </si>
  <si>
    <t>AN45</t>
  </si>
  <si>
    <t>AN46</t>
  </si>
  <si>
    <t>AN47</t>
  </si>
  <si>
    <t>AN48</t>
  </si>
  <si>
    <t>AN49</t>
  </si>
  <si>
    <t>SUM('C2'!V14,'C2'!V15)='C2'!V16</t>
  </si>
  <si>
    <t>SUM(V14,V15)</t>
  </si>
  <si>
    <t>SUM('C2'!V17,'C2'!V18)='C2'!V19</t>
  </si>
  <si>
    <t>SUM(V17,V18)</t>
  </si>
  <si>
    <t>SUM('C2'!V14,'C2'!V17)='C2'!V20</t>
  </si>
  <si>
    <t>SUM(V14,V17)</t>
  </si>
  <si>
    <t>SUM('C2'!V15,'C2'!V18)='C2'!V21</t>
  </si>
  <si>
    <t>SUM(V15,V18)</t>
  </si>
  <si>
    <t>SUM('C2'!V16,'C2'!V19)='C2'!V22</t>
  </si>
  <si>
    <t>SUM(V16,V19)</t>
  </si>
  <si>
    <t>SUM('C2'!Y14,'C2'!Y15)='C2'!Y16</t>
  </si>
  <si>
    <t>SUM(Y14,Y15)</t>
  </si>
  <si>
    <t>SUM('C2'!Y17,'C2'!Y18)='C2'!Y19</t>
  </si>
  <si>
    <t>SUM(Y17,Y18)</t>
  </si>
  <si>
    <t>SUM('C2'!Y14,'C2'!Y17)='C2'!Y20</t>
  </si>
  <si>
    <t>SUM(Y14,Y17)</t>
  </si>
  <si>
    <t>SUM('C2'!Y15,'C2'!Y18)='C2'!Y21</t>
  </si>
  <si>
    <t>SUM(Y15,Y18)</t>
  </si>
  <si>
    <t>SUM('C2'!Y16,'C2'!Y19)='C2'!Y22</t>
  </si>
  <si>
    <t>SUM(Y16,Y19)</t>
  </si>
  <si>
    <t>SUM('C2'!AB14,'C2'!AB15)='C2'!AB16</t>
  </si>
  <si>
    <t>SUM(AB14,AB15)</t>
  </si>
  <si>
    <t>SUM('C2'!AB17,'C2'!AB18)='C2'!AB19</t>
  </si>
  <si>
    <t>SUM(AB17,AB18)</t>
  </si>
  <si>
    <t>SUM('C2'!AB14,'C2'!AB17)='C2'!AB20</t>
  </si>
  <si>
    <t>SUM(AB14,AB17)</t>
  </si>
  <si>
    <t>SUM('C2'!AB15,'C2'!AB18)='C2'!AB21</t>
  </si>
  <si>
    <t>SUM(AB15,AB18)</t>
  </si>
  <si>
    <t>SUM('C2'!AB16,'C2'!AB19)='C2'!AB22</t>
  </si>
  <si>
    <t>SUM(AB16,AB19)</t>
  </si>
  <si>
    <t>SUM('C2'!AE14,'C2'!AE15)='C2'!AE16</t>
  </si>
  <si>
    <t>SUM(AE14,AE15)</t>
  </si>
  <si>
    <t>SUM('C2'!AE17,'C2'!AE18)='C2'!AE19</t>
  </si>
  <si>
    <t>SUM(AE17,AE18)</t>
  </si>
  <si>
    <t>SUM('C2'!AE14,'C2'!AE17)='C2'!AE20</t>
  </si>
  <si>
    <t>SUM(AE14,AE17)</t>
  </si>
  <si>
    <t>SUM('C2'!AE15,'C2'!AE18)='C2'!AE21</t>
  </si>
  <si>
    <t>SUM(AE15,AE18)</t>
  </si>
  <si>
    <t>SUM('C2'!AE16,'C2'!AE19)='C2'!AE22</t>
  </si>
  <si>
    <t>SUM(AE16,AE19)</t>
  </si>
  <si>
    <t>SUM('C2'!AH14,'C2'!AH15)='C2'!AH16</t>
  </si>
  <si>
    <t>SUM(AH14,AH15)</t>
  </si>
  <si>
    <t>SUM('C2'!AH17,'C2'!AH18)='C2'!AH19</t>
  </si>
  <si>
    <t>SUM(AH17,AH18)</t>
  </si>
  <si>
    <t>SUM('C2'!AH14,'C2'!AH17)='C2'!AH20</t>
  </si>
  <si>
    <t>SUM(AH14,AH17)</t>
  </si>
  <si>
    <t>SUM('C2'!AH15,'C2'!AH18)='C2'!AH21</t>
  </si>
  <si>
    <t>SUM(AH15,AH18)</t>
  </si>
  <si>
    <t>SUM('C2'!AH16,'C2'!AH19)='C2'!AH22</t>
  </si>
  <si>
    <t>SUM(AH16,AH19)</t>
  </si>
  <si>
    <t>SUM('C2'!AK14,'C2'!AK15)='C2'!AK16</t>
  </si>
  <si>
    <t>SUM(AK14,AK15)</t>
  </si>
  <si>
    <t>SUM('C2'!AK17,'C2'!AK18)='C2'!AK19</t>
  </si>
  <si>
    <t>SUM(AK17,AK18)</t>
  </si>
  <si>
    <t>SUM('C2'!AK14,'C2'!AK17)='C2'!AK20</t>
  </si>
  <si>
    <t>SUM(AK14,AK17)</t>
  </si>
  <si>
    <t>SUM('C2'!AK15,'C2'!AK18)='C2'!AK21</t>
  </si>
  <si>
    <t>SUM(AK15,AK18)</t>
  </si>
  <si>
    <t>SUM('C2'!AK16,'C2'!AK19)='C2'!AK22</t>
  </si>
  <si>
    <t>SUM(AK16,AK19)</t>
  </si>
  <si>
    <t>SUM(V14,Y14,AE14,AK14)</t>
  </si>
  <si>
    <t>SUM(V15,Y15,AE15,AK15)</t>
  </si>
  <si>
    <t>SUM('C2'!AN14,'C2'!AN15)='C2'!AN16</t>
  </si>
  <si>
    <t>SUM(AN14,AN15)</t>
  </si>
  <si>
    <t>SUM(V17,Y17,AE17,AK17)</t>
  </si>
  <si>
    <t>SUM(V18,Y18,AE18,AK18)</t>
  </si>
  <si>
    <t>SUM('C2'!AN17,'C2'!AN18)='C2'!AN19</t>
  </si>
  <si>
    <t>SUM(AN17,AN18)</t>
  </si>
  <si>
    <t>SUM('C2'!AN14,'C2'!AN17)='C2'!AN20</t>
  </si>
  <si>
    <t>SUM(AN14,AN17)</t>
  </si>
  <si>
    <t>SUM('C2'!AN15,'C2'!AN18)='C2'!AN21</t>
  </si>
  <si>
    <t>SUM(AN15,AN18)</t>
  </si>
  <si>
    <t>SUM('C2'!AN16,'C2'!AN19)='C2'!AN22</t>
  </si>
  <si>
    <t>SUM(AN16,AN19)</t>
  </si>
  <si>
    <t>SUM('C2'!V23,'C2'!Y23,'C2'!AE23,'C2'!AK23)='C2'!AN23</t>
  </si>
  <si>
    <t>SUM(V23,Y23,AE23,AK23)</t>
  </si>
  <si>
    <t>SUM('C3'!V14:'C3'!V24)='C3'!V25</t>
  </si>
  <si>
    <t>SUM(V14:V24)</t>
  </si>
  <si>
    <t>SUM('C3'!V26:'C3'!V36)='C3'!V37</t>
  </si>
  <si>
    <t>SUM(V26:V36)</t>
  </si>
  <si>
    <t>SUM('C3'!V14,'C3'!V26)='C3'!V38</t>
  </si>
  <si>
    <t>SUM(V14,V26)</t>
  </si>
  <si>
    <t>SUM('C3'!V15,'C3'!V27)='C3'!V39</t>
  </si>
  <si>
    <t>SUM(V15,V27)</t>
  </si>
  <si>
    <t>SUM('C3'!V16,'C3'!V28)='C3'!V40</t>
  </si>
  <si>
    <t>SUM(V16,V28)</t>
  </si>
  <si>
    <t>SUM('C3'!V17,'C3'!V29)='C3'!V41</t>
  </si>
  <si>
    <t>SUM(V17,V29)</t>
  </si>
  <si>
    <t>SUM('C3'!V18,'C3'!V30)='C3'!V42</t>
  </si>
  <si>
    <t>SUM(V18,V30)</t>
  </si>
  <si>
    <t>SUM('C3'!V19,'C3'!V31)='C3'!V43</t>
  </si>
  <si>
    <t>SUM(V19,V31)</t>
  </si>
  <si>
    <t>SUM('C3'!V20,'C3'!V32)='C3'!V44</t>
  </si>
  <si>
    <t>SUM(V20,V32)</t>
  </si>
  <si>
    <t>SUM('C3'!V21,'C3'!V33)='C3'!V45</t>
  </si>
  <si>
    <t>SUM(V21,V33)</t>
  </si>
  <si>
    <t>SUM('C3'!V22,'C3'!V34)='C3'!V46</t>
  </si>
  <si>
    <t>SUM(V22,V34)</t>
  </si>
  <si>
    <t>SUM('C3'!V23,'C3'!V35)='C3'!V47</t>
  </si>
  <si>
    <t>SUM(V23,V35)</t>
  </si>
  <si>
    <t>SUM('C3'!V24,'C3'!V36)='C3'!V48</t>
  </si>
  <si>
    <t>SUM(V24,V36)</t>
  </si>
  <si>
    <t>SUM('C3'!V25,'C3'!V37)='C3'!V49</t>
  </si>
  <si>
    <t>SUM(V25,V37)</t>
  </si>
  <si>
    <t>SUM('C3'!Y14:'C3'!Y24)='C3'!Y25</t>
  </si>
  <si>
    <t>SUM(Y14:Y24)</t>
  </si>
  <si>
    <t>SUM('C3'!Y26:'C3'!Y36)='C3'!Y37</t>
  </si>
  <si>
    <t>SUM(Y26:Y36)</t>
  </si>
  <si>
    <t>SUM('C3'!Y14,'C3'!Y26)='C3'!Y38</t>
  </si>
  <si>
    <t>SUM(Y14,Y26)</t>
  </si>
  <si>
    <t>SUM('C3'!Y15,'C3'!Y27)='C3'!Y39</t>
  </si>
  <si>
    <t>SUM(Y15,Y27)</t>
  </si>
  <si>
    <t>SUM('C3'!Y16,'C3'!Y28)='C3'!Y40</t>
  </si>
  <si>
    <t>SUM(Y16,Y28)</t>
  </si>
  <si>
    <t>SUM('C3'!Y17,'C3'!Y29)='C3'!Y41</t>
  </si>
  <si>
    <t>SUM(Y17,Y29)</t>
  </si>
  <si>
    <t>SUM('C3'!Y18,'C3'!Y30)='C3'!Y42</t>
  </si>
  <si>
    <t>SUM(Y18,Y30)</t>
  </si>
  <si>
    <t>SUM('C3'!Y19,'C3'!Y31)='C3'!Y43</t>
  </si>
  <si>
    <t>SUM(Y19,Y31)</t>
  </si>
  <si>
    <t>SUM('C3'!Y20,'C3'!Y32)='C3'!Y44</t>
  </si>
  <si>
    <t>SUM(Y20,Y32)</t>
  </si>
  <si>
    <t>SUM('C3'!Y21,'C3'!Y33)='C3'!Y45</t>
  </si>
  <si>
    <t>SUM(Y21,Y33)</t>
  </si>
  <si>
    <t>SUM('C3'!Y22,'C3'!Y34)='C3'!Y46</t>
  </si>
  <si>
    <t>SUM(Y22,Y34)</t>
  </si>
  <si>
    <t>SUM('C3'!Y23,'C3'!Y35)='C3'!Y47</t>
  </si>
  <si>
    <t>SUM(Y23,Y35)</t>
  </si>
  <si>
    <t>SUM('C3'!Y24,'C3'!Y36)='C3'!Y48</t>
  </si>
  <si>
    <t>SUM(Y24,Y36)</t>
  </si>
  <si>
    <t>SUM('C3'!Y25,'C3'!Y37)='C3'!Y49</t>
  </si>
  <si>
    <t>SUM(Y25,Y37)</t>
  </si>
  <si>
    <t>SUM('C3'!AB14:'C3'!AB24)='C3'!AB25</t>
  </si>
  <si>
    <t>SUM(AB14:AB24)</t>
  </si>
  <si>
    <t>SUM('C3'!AB26:'C3'!AB36)='C3'!AB37</t>
  </si>
  <si>
    <t>SUM(AB26:AB36)</t>
  </si>
  <si>
    <t>SUM('C3'!AB14,'C3'!AB26)='C3'!AB38</t>
  </si>
  <si>
    <t>SUM(AB14,AB26)</t>
  </si>
  <si>
    <t>SUM('C3'!AB15,'C3'!AB27)='C3'!AB39</t>
  </si>
  <si>
    <t>SUM(AB15,AB27)</t>
  </si>
  <si>
    <t>SUM('C3'!AB16,'C3'!AB28)='C3'!AB40</t>
  </si>
  <si>
    <t>SUM(AB16,AB28)</t>
  </si>
  <si>
    <t>SUM('C3'!AB17,'C3'!AB29)='C3'!AB41</t>
  </si>
  <si>
    <t>SUM(AB17,AB29)</t>
  </si>
  <si>
    <t>SUM('C3'!AB18,'C3'!AB30)='C3'!AB42</t>
  </si>
  <si>
    <t>SUM(AB18,AB30)</t>
  </si>
  <si>
    <t>SUM('C3'!AB19,'C3'!AB31)='C3'!AB43</t>
  </si>
  <si>
    <t>SUM(AB19,AB31)</t>
  </si>
  <si>
    <t>SUM('C3'!AB20,'C3'!AB32)='C3'!AB44</t>
  </si>
  <si>
    <t>SUM(AB20,AB32)</t>
  </si>
  <si>
    <t>SUM('C3'!AB21,'C3'!AB33)='C3'!AB45</t>
  </si>
  <si>
    <t>SUM(AB21,AB33)</t>
  </si>
  <si>
    <t>SUM('C3'!AB22,'C3'!AB34)='C3'!AB46</t>
  </si>
  <si>
    <t>SUM(AB22,AB34)</t>
  </si>
  <si>
    <t>SUM('C3'!AB23,'C3'!AB35)='C3'!AB47</t>
  </si>
  <si>
    <t>SUM(AB23,AB35)</t>
  </si>
  <si>
    <t>SUM('C3'!AB24,'C3'!AB36)='C3'!AB48</t>
  </si>
  <si>
    <t>SUM(AB24,AB36)</t>
  </si>
  <si>
    <t>SUM('C3'!AB25,'C3'!AB37)='C3'!AB49</t>
  </si>
  <si>
    <t>SUM(AB25,AB37)</t>
  </si>
  <si>
    <t>SUM('C3'!AE14:'C3'!AE24)='C3'!AE25</t>
  </si>
  <si>
    <t>SUM(AE14:AE24)</t>
  </si>
  <si>
    <t>SUM('C3'!AE26:'C3'!AE36)='C3'!AE37</t>
  </si>
  <si>
    <t>SUM(AE26:AE36)</t>
  </si>
  <si>
    <t>SUM('C3'!AE14,'C3'!AE26)='C3'!AE38</t>
  </si>
  <si>
    <t>SUM(AE14,AE26)</t>
  </si>
  <si>
    <t>SUM('C3'!AE15,'C3'!AE27)='C3'!AE39</t>
  </si>
  <si>
    <t>SUM(AE15,AE27)</t>
  </si>
  <si>
    <t>SUM('C3'!AE16,'C3'!AE28)='C3'!AE40</t>
  </si>
  <si>
    <t>SUM(AE16,AE28)</t>
  </si>
  <si>
    <t>SUM('C3'!AE17,'C3'!AE29)='C3'!AE41</t>
  </si>
  <si>
    <t>SUM(AE17,AE29)</t>
  </si>
  <si>
    <t>SUM('C3'!AE18,'C3'!AE30)='C3'!AE42</t>
  </si>
  <si>
    <t>SUM(AE18,AE30)</t>
  </si>
  <si>
    <t>SUM('C3'!AE19,'C3'!AE31)='C3'!AE43</t>
  </si>
  <si>
    <t>SUM(AE19,AE31)</t>
  </si>
  <si>
    <t>SUM('C3'!AE20,'C3'!AE32)='C3'!AE44</t>
  </si>
  <si>
    <t>SUM(AE20,AE32)</t>
  </si>
  <si>
    <t>SUM('C3'!AE21,'C3'!AE33)='C3'!AE45</t>
  </si>
  <si>
    <t>SUM(AE21,AE33)</t>
  </si>
  <si>
    <t>SUM('C3'!AE22,'C3'!AE34)='C3'!AE46</t>
  </si>
  <si>
    <t>SUM(AE22,AE34)</t>
  </si>
  <si>
    <t>SUM('C3'!AE23,'C3'!AE35)='C3'!AE47</t>
  </si>
  <si>
    <t>SUM(AE23,AE35)</t>
  </si>
  <si>
    <t>SUM('C3'!AE24,'C3'!AE36)='C3'!AE48</t>
  </si>
  <si>
    <t>SUM(AE24,AE36)</t>
  </si>
  <si>
    <t>SUM('C3'!AE25,'C3'!AE37)='C3'!AE49</t>
  </si>
  <si>
    <t>SUM(AE25,AE37)</t>
  </si>
  <si>
    <t>SUM('C3'!AH14:'C3'!AH24)='C3'!AH25</t>
  </si>
  <si>
    <t>SUM(AH14:AH24)</t>
  </si>
  <si>
    <t>SUM('C3'!AH26:'C3'!AH36)='C3'!AH37</t>
  </si>
  <si>
    <t>SUM(AH26:AH36)</t>
  </si>
  <si>
    <t>SUM('C3'!AH14,'C3'!AH26)='C3'!AH38</t>
  </si>
  <si>
    <t>SUM(AH14,AH26)</t>
  </si>
  <si>
    <t>SUM('C3'!AH15,'C3'!AH27)='C3'!AH39</t>
  </si>
  <si>
    <t>SUM(AH15,AH27)</t>
  </si>
  <si>
    <t>SUM('C3'!AH16,'C3'!AH28)='C3'!AH40</t>
  </si>
  <si>
    <t>SUM(AH16,AH28)</t>
  </si>
  <si>
    <t>SUM('C3'!AH17,'C3'!AH29)='C3'!AH41</t>
  </si>
  <si>
    <t>SUM(AH17,AH29)</t>
  </si>
  <si>
    <t>SUM('C3'!AH18,'C3'!AH30)='C3'!AH42</t>
  </si>
  <si>
    <t>SUM(AH18,AH30)</t>
  </si>
  <si>
    <t>SUM('C3'!AH19,'C3'!AH31)='C3'!AH43</t>
  </si>
  <si>
    <t>SUM(AH19,AH31)</t>
  </si>
  <si>
    <t>SUM('C3'!AH20,'C3'!AH32)='C3'!AH44</t>
  </si>
  <si>
    <t>SUM(AH20,AH32)</t>
  </si>
  <si>
    <t>SUM('C3'!AH21,'C3'!AH33)='C3'!AH45</t>
  </si>
  <si>
    <t>SUM(AH21,AH33)</t>
  </si>
  <si>
    <t>SUM('C3'!AH22,'C3'!AH34)='C3'!AH46</t>
  </si>
  <si>
    <t>SUM(AH22,AH34)</t>
  </si>
  <si>
    <t>SUM('C3'!AH23,'C3'!AH35)='C3'!AH47</t>
  </si>
  <si>
    <t>SUM(AH23,AH35)</t>
  </si>
  <si>
    <t>SUM('C3'!AH24,'C3'!AH36)='C3'!AH48</t>
  </si>
  <si>
    <t>SUM(AH24,AH36)</t>
  </si>
  <si>
    <t>SUM('C3'!AH25,'C3'!AH37)='C3'!AH49</t>
  </si>
  <si>
    <t>SUM(AH25,AH37)</t>
  </si>
  <si>
    <t>SUM('C4'!V14,'C4'!V15)='C4'!V16</t>
  </si>
  <si>
    <t>SUM('C4'!Y14,'C4'!Y15)='C4'!Y16</t>
  </si>
  <si>
    <t>SUM('C4'!AB14,'C4'!AB15)='C4'!AB16</t>
  </si>
  <si>
    <t>SUM('C4'!AE14,'C4'!AE15)='C4'!AE16</t>
  </si>
  <si>
    <t>SUM('C4'!AH14,'C4'!AH15)='C4'!AH16</t>
  </si>
  <si>
    <t>SUM('C4'!AK14,'C4'!AK15)='C4'!AK16</t>
  </si>
  <si>
    <t>SUM('C4'!AN14,'C4'!AN15)='C4'!AN16</t>
  </si>
  <si>
    <t>SUM('C5'!V14:'C5'!V41)='C5'!V42</t>
  </si>
  <si>
    <t>SUM(V14:V41)</t>
  </si>
  <si>
    <t>SUM('C5'!V44:'C5'!V71)='C5'!V72</t>
  </si>
  <si>
    <t>SUM(V44:V71)</t>
  </si>
  <si>
    <t>SUM('C5'!V14,'C5'!V44)='C5'!V74</t>
  </si>
  <si>
    <t>SUM(V14,V44)</t>
  </si>
  <si>
    <t>SUM('C5'!V15,'C5'!V45)='C5'!V75</t>
  </si>
  <si>
    <t>SUM(V15,V45)</t>
  </si>
  <si>
    <t>SUM('C5'!V16,'C5'!V46)='C5'!V76</t>
  </si>
  <si>
    <t>SUM(V16,V46)</t>
  </si>
  <si>
    <t>SUM('C5'!V17,'C5'!V47)='C5'!V77</t>
  </si>
  <si>
    <t>SUM(V17,V47)</t>
  </si>
  <si>
    <t>SUM('C5'!V18,'C5'!V48)='C5'!V78</t>
  </si>
  <si>
    <t>SUM(V18,V48)</t>
  </si>
  <si>
    <t>SUM('C5'!V19,'C5'!V49)='C5'!V79</t>
  </si>
  <si>
    <t>SUM(V19,V49)</t>
  </si>
  <si>
    <t>SUM('C5'!V20,'C5'!V50)='C5'!V80</t>
  </si>
  <si>
    <t>SUM(V20,V50)</t>
  </si>
  <si>
    <t>SUM('C5'!V21,'C5'!V51)='C5'!V81</t>
  </si>
  <si>
    <t>SUM(V21,V51)</t>
  </si>
  <si>
    <t>SUM('C5'!V22,'C5'!V52)='C5'!V82</t>
  </si>
  <si>
    <t>SUM(V22,V52)</t>
  </si>
  <si>
    <t>SUM('C5'!V23,'C5'!V53)='C5'!V83</t>
  </si>
  <si>
    <t>SUM(V23,V53)</t>
  </si>
  <si>
    <t>SUM('C5'!V24,'C5'!V54)='C5'!V84</t>
  </si>
  <si>
    <t>SUM(V24,V54)</t>
  </si>
  <si>
    <t>SUM('C5'!V25,'C5'!V55)='C5'!V85</t>
  </si>
  <si>
    <t>SUM(V25,V55)</t>
  </si>
  <si>
    <t>SUM('C5'!V26,'C5'!V56)='C5'!V86</t>
  </si>
  <si>
    <t>SUM(V26,V56)</t>
  </si>
  <si>
    <t>SUM('C5'!V27,'C5'!V57)='C5'!V87</t>
  </si>
  <si>
    <t>SUM(V27,V57)</t>
  </si>
  <si>
    <t>SUM('C5'!V28,'C5'!V58)='C5'!V88</t>
  </si>
  <si>
    <t>SUM(V28,V58)</t>
  </si>
  <si>
    <t>SUM('C5'!V29,'C5'!V59)='C5'!V89</t>
  </si>
  <si>
    <t>SUM(V29,V59)</t>
  </si>
  <si>
    <t>SUM('C5'!V30,'C5'!V60)='C5'!V90</t>
  </si>
  <si>
    <t>SUM(V30,V60)</t>
  </si>
  <si>
    <t>SUM('C5'!V31,'C5'!V61)='C5'!V91</t>
  </si>
  <si>
    <t>SUM(V31,V61)</t>
  </si>
  <si>
    <t>SUM('C5'!V32,'C5'!V62)='C5'!V92</t>
  </si>
  <si>
    <t>SUM(V32,V62)</t>
  </si>
  <si>
    <t>SUM('C5'!V33,'C5'!V63)='C5'!V93</t>
  </si>
  <si>
    <t>SUM(V33,V63)</t>
  </si>
  <si>
    <t>SUM('C5'!V34,'C5'!V64)='C5'!V94</t>
  </si>
  <si>
    <t>SUM(V34,V64)</t>
  </si>
  <si>
    <t>SUM('C5'!V35,'C5'!V65)='C5'!V95</t>
  </si>
  <si>
    <t>SUM(V35,V65)</t>
  </si>
  <si>
    <t>SUM('C5'!V36,'C5'!V66)='C5'!V96</t>
  </si>
  <si>
    <t>SUM(V36,V66)</t>
  </si>
  <si>
    <t>SUM('C5'!V37,'C5'!V67)='C5'!V97</t>
  </si>
  <si>
    <t>SUM(V37,V67)</t>
  </si>
  <si>
    <t>SUM('C5'!V38,'C5'!V68)='C5'!V98</t>
  </si>
  <si>
    <t>SUM(V38,V68)</t>
  </si>
  <si>
    <t>SUM('C5'!V39,'C5'!V69)='C5'!V99</t>
  </si>
  <si>
    <t>SUM(V39,V69)</t>
  </si>
  <si>
    <t>SUM('C5'!V40,'C5'!V70)='C5'!V100</t>
  </si>
  <si>
    <t>SUM(V40,V70)</t>
  </si>
  <si>
    <t>SUM('C5'!V41,'C5'!V71)='C5'!V101</t>
  </si>
  <si>
    <t>SUM(V41,V71)</t>
  </si>
  <si>
    <t>SUM('C5'!V42,'C5'!V72)='C5'!V102</t>
  </si>
  <si>
    <t>SUM(V42,V72)</t>
  </si>
  <si>
    <t>SUM('C5'!Y14:'C5'!Y41)='C5'!Y42</t>
  </si>
  <si>
    <t>SUM(Y14:Y41)</t>
  </si>
  <si>
    <t>SUM('C5'!Y44:'C5'!Y71)='C5'!Y72</t>
  </si>
  <si>
    <t>SUM(Y44:Y71)</t>
  </si>
  <si>
    <t>SUM('C5'!Y14,'C5'!Y44)='C5'!Y74</t>
  </si>
  <si>
    <t>SUM(Y14,Y44)</t>
  </si>
  <si>
    <t>SUM('C5'!Y15,'C5'!Y45)='C5'!Y75</t>
  </si>
  <si>
    <t>SUM(Y15,Y45)</t>
  </si>
  <si>
    <t>SUM('C5'!Y16,'C5'!Y46)='C5'!Y76</t>
  </si>
  <si>
    <t>SUM(Y16,Y46)</t>
  </si>
  <si>
    <t>SUM('C5'!Y17,'C5'!Y47)='C5'!Y77</t>
  </si>
  <si>
    <t>SUM(Y17,Y47)</t>
  </si>
  <si>
    <t>SUM('C5'!Y18,'C5'!Y48)='C5'!Y78</t>
  </si>
  <si>
    <t>SUM(Y18,Y48)</t>
  </si>
  <si>
    <t>SUM('C5'!Y19,'C5'!Y49)='C5'!Y79</t>
  </si>
  <si>
    <t>SUM(Y19,Y49)</t>
  </si>
  <si>
    <t>SUM('C5'!Y20,'C5'!Y50)='C5'!Y80</t>
  </si>
  <si>
    <t>SUM(Y20,Y50)</t>
  </si>
  <si>
    <t>SUM('C5'!Y21,'C5'!Y51)='C5'!Y81</t>
  </si>
  <si>
    <t>SUM(Y21,Y51)</t>
  </si>
  <si>
    <t>SUM('C5'!Y22,'C5'!Y52)='C5'!Y82</t>
  </si>
  <si>
    <t>SUM(Y22,Y52)</t>
  </si>
  <si>
    <t>SUM('C5'!Y23,'C5'!Y53)='C5'!Y83</t>
  </si>
  <si>
    <t>SUM(Y23,Y53)</t>
  </si>
  <si>
    <t>SUM('C5'!Y24,'C5'!Y54)='C5'!Y84</t>
  </si>
  <si>
    <t>SUM(Y24,Y54)</t>
  </si>
  <si>
    <t>SUM('C5'!Y25,'C5'!Y55)='C5'!Y85</t>
  </si>
  <si>
    <t>SUM(Y25,Y55)</t>
  </si>
  <si>
    <t>SUM('C5'!Y26,'C5'!Y56)='C5'!Y86</t>
  </si>
  <si>
    <t>SUM(Y26,Y56)</t>
  </si>
  <si>
    <t>SUM('C5'!Y27,'C5'!Y57)='C5'!Y87</t>
  </si>
  <si>
    <t>SUM(Y27,Y57)</t>
  </si>
  <si>
    <t>SUM('C5'!Y28,'C5'!Y58)='C5'!Y88</t>
  </si>
  <si>
    <t>SUM(Y28,Y58)</t>
  </si>
  <si>
    <t>SUM('C5'!Y29,'C5'!Y59)='C5'!Y89</t>
  </si>
  <si>
    <t>SUM(Y29,Y59)</t>
  </si>
  <si>
    <t>SUM('C5'!Y30,'C5'!Y60)='C5'!Y90</t>
  </si>
  <si>
    <t>SUM(Y30,Y60)</t>
  </si>
  <si>
    <t>SUM('C5'!Y31,'C5'!Y61)='C5'!Y91</t>
  </si>
  <si>
    <t>SUM(Y31,Y61)</t>
  </si>
  <si>
    <t>SUM('C5'!Y32,'C5'!Y62)='C5'!Y92</t>
  </si>
  <si>
    <t>SUM(Y32,Y62)</t>
  </si>
  <si>
    <t>SUM('C5'!Y33,'C5'!Y63)='C5'!Y93</t>
  </si>
  <si>
    <t>SUM(Y33,Y63)</t>
  </si>
  <si>
    <t>SUM('C5'!Y34,'C5'!Y64)='C5'!Y94</t>
  </si>
  <si>
    <t>SUM(Y34,Y64)</t>
  </si>
  <si>
    <t>SUM('C5'!Y35,'C5'!Y65)='C5'!Y95</t>
  </si>
  <si>
    <t>SUM(Y35,Y65)</t>
  </si>
  <si>
    <t>SUM('C5'!Y36,'C5'!Y66)='C5'!Y96</t>
  </si>
  <si>
    <t>SUM(Y36,Y66)</t>
  </si>
  <si>
    <t>SUM('C5'!Y37,'C5'!Y67)='C5'!Y97</t>
  </si>
  <si>
    <t>SUM(Y37,Y67)</t>
  </si>
  <si>
    <t>SUM('C5'!Y38,'C5'!Y68)='C5'!Y98</t>
  </si>
  <si>
    <t>SUM(Y38,Y68)</t>
  </si>
  <si>
    <t>SUM('C5'!Y39,'C5'!Y69)='C5'!Y99</t>
  </si>
  <si>
    <t>SUM(Y39,Y69)</t>
  </si>
  <si>
    <t>SUM('C5'!Y40,'C5'!Y70)='C5'!Y100</t>
  </si>
  <si>
    <t>SUM(Y40,Y70)</t>
  </si>
  <si>
    <t>SUM('C5'!Y41,'C5'!Y71)='C5'!Y101</t>
  </si>
  <si>
    <t>SUM(Y41,Y71)</t>
  </si>
  <si>
    <t>SUM('C5'!Y42,'C5'!Y72)='C5'!Y102</t>
  </si>
  <si>
    <t>SUM(Y42,Y72)</t>
  </si>
  <si>
    <t>SUM('C6'!V14:'C6'!V68)='C6'!V69</t>
  </si>
  <si>
    <t>SUM(V14:V68)</t>
  </si>
  <si>
    <t>SUM('C6'!V70:'C6'!V73)='C6'!V74</t>
  </si>
  <si>
    <t>SUM(V70:V73)</t>
  </si>
  <si>
    <t>SUM('C6'!V75:'C6'!V117)='C6'!V118</t>
  </si>
  <si>
    <t>SUM(V75:V117)</t>
  </si>
  <si>
    <t>SUM('C6'!V119:'C6'!V169)='C6'!V170</t>
  </si>
  <si>
    <t>SUM(V119:V169)</t>
  </si>
  <si>
    <t>SUM('C6'!V171:'C6'!V216)='C6'!V217</t>
  </si>
  <si>
    <t>SUM(V171:V216)</t>
  </si>
  <si>
    <t>SUM('C6'!V218:'C6'!V235)='C6'!V236</t>
  </si>
  <si>
    <t>SUM(V218:V235)</t>
  </si>
  <si>
    <t>SUM('C6'!V69,'C6'!V74,'C6'!V118,'C6'!V170,'C6'!V217,'C6'!V236,'C6'!V237)='C6'!V238</t>
  </si>
  <si>
    <t>SUM(V69,V74,V118,V170,V217,V236,V237)</t>
  </si>
  <si>
    <t>SUM('C6'!V240:'C6'!V294)='C6'!V295</t>
  </si>
  <si>
    <t>SUM(V240:V294)</t>
  </si>
  <si>
    <t>SUM('C6'!V296:'C6'!V299)='C6'!V300</t>
  </si>
  <si>
    <t>SUM(V296:V299)</t>
  </si>
  <si>
    <t>SUM('C6'!V301:'C6'!V343)='C6'!V344</t>
  </si>
  <si>
    <t>SUM(V301:V343)</t>
  </si>
  <si>
    <t>SUM('C6'!V345:'C6'!V395)='C6'!V396</t>
  </si>
  <si>
    <t>SUM(V345:V395)</t>
  </si>
  <si>
    <t>SUM('C6'!V397:'C6'!V442)='C6'!V443</t>
  </si>
  <si>
    <t>SUM(V397:V442)</t>
  </si>
  <si>
    <t>SUM('C6'!V444:'C6'!V461)='C6'!V462</t>
  </si>
  <si>
    <t>SUM(V444:V461)</t>
  </si>
  <si>
    <t>SUM('C6'!V295,'C6'!V300,'C6'!V344,'C6'!V396,'C6'!V443,'C6'!V462,'C6'!V463)='C6'!V464</t>
  </si>
  <si>
    <t>SUM(V295,V300,V344,V396,V443,V462,V463)</t>
  </si>
  <si>
    <t>SUM('C6'!V14,'C6'!V240)='C6'!V466</t>
  </si>
  <si>
    <t>SUM(V14,V240)</t>
  </si>
  <si>
    <t>SUM('C6'!V15,'C6'!V241)='C6'!V467</t>
  </si>
  <si>
    <t>SUM(V15,V241)</t>
  </si>
  <si>
    <t>SUM('C6'!V16,'C6'!V242)='C6'!V468</t>
  </si>
  <si>
    <t>SUM(V16,V242)</t>
  </si>
  <si>
    <t>SUM('C6'!V17,'C6'!V243)='C6'!V469</t>
  </si>
  <si>
    <t>SUM(V17,V243)</t>
  </si>
  <si>
    <t>SUM('C6'!V18,'C6'!V244)='C6'!V470</t>
  </si>
  <si>
    <t>SUM(V18,V244)</t>
  </si>
  <si>
    <t>SUM('C6'!V19,'C6'!V245)='C6'!V471</t>
  </si>
  <si>
    <t>SUM(V19,V245)</t>
  </si>
  <si>
    <t>SUM('C6'!V20,'C6'!V246)='C6'!V472</t>
  </si>
  <si>
    <t>SUM(V20,V246)</t>
  </si>
  <si>
    <t>SUM('C6'!V21,'C6'!V247)='C6'!V473</t>
  </si>
  <si>
    <t>SUM(V21,V247)</t>
  </si>
  <si>
    <t>SUM('C6'!V22,'C6'!V248)='C6'!V474</t>
  </si>
  <si>
    <t>SUM(V22,V248)</t>
  </si>
  <si>
    <t>SUM('C6'!V23,'C6'!V249)='C6'!V475</t>
  </si>
  <si>
    <t>SUM(V23,V249)</t>
  </si>
  <si>
    <t>SUM('C6'!V24,'C6'!V250)='C6'!V476</t>
  </si>
  <si>
    <t>SUM(V24,V250)</t>
  </si>
  <si>
    <t>SUM('C6'!V25,'C6'!V251)='C6'!V477</t>
  </si>
  <si>
    <t>SUM(V25,V251)</t>
  </si>
  <si>
    <t>SUM('C6'!V26,'C6'!V252)='C6'!V478</t>
  </si>
  <si>
    <t>SUM(V26,V252)</t>
  </si>
  <si>
    <t>SUM('C6'!V27,'C6'!V253)='C6'!V479</t>
  </si>
  <si>
    <t>SUM(V27,V253)</t>
  </si>
  <si>
    <t>SUM('C6'!V28,'C6'!V254)='C6'!V480</t>
  </si>
  <si>
    <t>SUM(V28,V254)</t>
  </si>
  <si>
    <t>SUM('C6'!V29,'C6'!V255)='C6'!V481</t>
  </si>
  <si>
    <t>SUM(V29,V255)</t>
  </si>
  <si>
    <t>SUM('C6'!V30,'C6'!V256)='C6'!V482</t>
  </si>
  <si>
    <t>SUM(V30,V256)</t>
  </si>
  <si>
    <t>SUM('C6'!V31,'C6'!V257)='C6'!V483</t>
  </si>
  <si>
    <t>SUM(V31,V257)</t>
  </si>
  <si>
    <t>SUM('C6'!V32,'C6'!V258)='C6'!V484</t>
  </si>
  <si>
    <t>SUM(V32,V258)</t>
  </si>
  <si>
    <t>SUM('C6'!V33,'C6'!V259)='C6'!V485</t>
  </si>
  <si>
    <t>SUM(V33,V259)</t>
  </si>
  <si>
    <t>SUM('C6'!V34,'C6'!V260)='C6'!V486</t>
  </si>
  <si>
    <t>SUM(V34,V260)</t>
  </si>
  <si>
    <t>SUM('C6'!V35,'C6'!V261)='C6'!V487</t>
  </si>
  <si>
    <t>SUM(V35,V261)</t>
  </si>
  <si>
    <t>SUM('C6'!V36,'C6'!V262)='C6'!V488</t>
  </si>
  <si>
    <t>SUM(V36,V262)</t>
  </si>
  <si>
    <t>SUM('C6'!V37,'C6'!V263)='C6'!V489</t>
  </si>
  <si>
    <t>SUM(V37,V263)</t>
  </si>
  <si>
    <t>SUM('C6'!V38,'C6'!V264)='C6'!V490</t>
  </si>
  <si>
    <t>SUM(V38,V264)</t>
  </si>
  <si>
    <t>SUM('C6'!V39,'C6'!V265)='C6'!V491</t>
  </si>
  <si>
    <t>SUM(V39,V265)</t>
  </si>
  <si>
    <t>SUM('C6'!V40,'C6'!V266)='C6'!V492</t>
  </si>
  <si>
    <t>SUM(V40,V266)</t>
  </si>
  <si>
    <t>SUM('C6'!V41,'C6'!V267)='C6'!V493</t>
  </si>
  <si>
    <t>SUM(V41,V267)</t>
  </si>
  <si>
    <t>SUM('C6'!V42,'C6'!V268)='C6'!V494</t>
  </si>
  <si>
    <t>SUM(V42,V268)</t>
  </si>
  <si>
    <t>SUM('C6'!V43,'C6'!V269)='C6'!V495</t>
  </si>
  <si>
    <t>SUM(V43,V269)</t>
  </si>
  <si>
    <t>SUM('C6'!V44,'C6'!V270)='C6'!V496</t>
  </si>
  <si>
    <t>SUM(V44,V270)</t>
  </si>
  <si>
    <t>SUM('C6'!V45,'C6'!V271)='C6'!V497</t>
  </si>
  <si>
    <t>SUM(V45,V271)</t>
  </si>
  <si>
    <t>SUM('C6'!V46,'C6'!V272)='C6'!V498</t>
  </si>
  <si>
    <t>SUM(V46,V272)</t>
  </si>
  <si>
    <t>SUM('C6'!V47,'C6'!V273)='C6'!V499</t>
  </si>
  <si>
    <t>SUM(V47,V273)</t>
  </si>
  <si>
    <t>SUM('C6'!V48,'C6'!V274)='C6'!V500</t>
  </si>
  <si>
    <t>SUM(V48,V274)</t>
  </si>
  <si>
    <t>SUM('C6'!V49,'C6'!V275)='C6'!V501</t>
  </si>
  <si>
    <t>SUM(V49,V275)</t>
  </si>
  <si>
    <t>SUM('C6'!V50,'C6'!V276)='C6'!V502</t>
  </si>
  <si>
    <t>SUM(V50,V276)</t>
  </si>
  <si>
    <t>SUM('C6'!V51,'C6'!V277)='C6'!V503</t>
  </si>
  <si>
    <t>SUM(V51,V277)</t>
  </si>
  <si>
    <t>SUM('C6'!V52,'C6'!V278)='C6'!V504</t>
  </si>
  <si>
    <t>SUM(V52,V278)</t>
  </si>
  <si>
    <t>SUM('C6'!V53,'C6'!V279)='C6'!V505</t>
  </si>
  <si>
    <t>SUM(V53,V279)</t>
  </si>
  <si>
    <t>SUM('C6'!V54,'C6'!V280)='C6'!V506</t>
  </si>
  <si>
    <t>SUM(V54,V280)</t>
  </si>
  <si>
    <t>SUM('C6'!V55,'C6'!V281)='C6'!V507</t>
  </si>
  <si>
    <t>SUM(V55,V281)</t>
  </si>
  <si>
    <t>SUM('C6'!V56,'C6'!V282)='C6'!V508</t>
  </si>
  <si>
    <t>SUM(V56,V282)</t>
  </si>
  <si>
    <t>SUM('C6'!V57,'C6'!V283)='C6'!V509</t>
  </si>
  <si>
    <t>SUM(V57,V283)</t>
  </si>
  <si>
    <t>SUM('C6'!V58,'C6'!V284)='C6'!V510</t>
  </si>
  <si>
    <t>SUM(V58,V284)</t>
  </si>
  <si>
    <t>SUM('C6'!V59,'C6'!V285)='C6'!V511</t>
  </si>
  <si>
    <t>SUM(V59,V285)</t>
  </si>
  <si>
    <t>SUM('C6'!V60,'C6'!V286)='C6'!V512</t>
  </si>
  <si>
    <t>SUM(V60,V286)</t>
  </si>
  <si>
    <t>SUM('C6'!V61,'C6'!V287)='C6'!V513</t>
  </si>
  <si>
    <t>SUM(V61,V287)</t>
  </si>
  <si>
    <t>SUM('C6'!V62,'C6'!V288)='C6'!V514</t>
  </si>
  <si>
    <t>SUM(V62,V288)</t>
  </si>
  <si>
    <t>SUM('C6'!V63,'C6'!V289)='C6'!V515</t>
  </si>
  <si>
    <t>SUM(V63,V289)</t>
  </si>
  <si>
    <t>SUM('C6'!V64,'C6'!V290)='C6'!V516</t>
  </si>
  <si>
    <t>SUM(V64,V290)</t>
  </si>
  <si>
    <t>SUM('C6'!V65,'C6'!V291)='C6'!V517</t>
  </si>
  <si>
    <t>SUM(V65,V291)</t>
  </si>
  <si>
    <t>SUM('C6'!V66,'C6'!V292)='C6'!V518</t>
  </si>
  <si>
    <t>SUM(V66,V292)</t>
  </si>
  <si>
    <t>SUM('C6'!V67,'C6'!V293)='C6'!V519</t>
  </si>
  <si>
    <t>SUM(V67,V293)</t>
  </si>
  <si>
    <t>SUM('C6'!V68,'C6'!V294)='C6'!V520</t>
  </si>
  <si>
    <t>SUM(V68,V294)</t>
  </si>
  <si>
    <t>SUM('C6'!V69,'C6'!V295)='C6'!V521</t>
  </si>
  <si>
    <t>SUM(V69,V295)</t>
  </si>
  <si>
    <t>SUM('C6'!V70,'C6'!V296)='C6'!V522</t>
  </si>
  <si>
    <t>SUM(V70,V296)</t>
  </si>
  <si>
    <t>SUM('C6'!V71,'C6'!V297)='C6'!V523</t>
  </si>
  <si>
    <t>SUM(V71,V297)</t>
  </si>
  <si>
    <t>SUM('C6'!V72,'C6'!V298)='C6'!V524</t>
  </si>
  <si>
    <t>SUM(V72,V298)</t>
  </si>
  <si>
    <t>SUM('C6'!V73,'C6'!V299)='C6'!V525</t>
  </si>
  <si>
    <t>SUM(V73,V299)</t>
  </si>
  <si>
    <t>SUM('C6'!V74,'C6'!V300)='C6'!V526</t>
  </si>
  <si>
    <t>SUM(V74,V300)</t>
  </si>
  <si>
    <t>SUM('C6'!V75,'C6'!V301)='C6'!V527</t>
  </si>
  <si>
    <t>SUM(V75,V301)</t>
  </si>
  <si>
    <t>SUM('C6'!V76,'C6'!V302)='C6'!V528</t>
  </si>
  <si>
    <t>SUM(V76,V302)</t>
  </si>
  <si>
    <t>SUM('C6'!V77,'C6'!V303)='C6'!V529</t>
  </si>
  <si>
    <t>SUM(V77,V303)</t>
  </si>
  <si>
    <t>SUM('C6'!V78,'C6'!V304)='C6'!V530</t>
  </si>
  <si>
    <t>SUM(V78,V304)</t>
  </si>
  <si>
    <t>SUM('C6'!V79,'C6'!V305)='C6'!V531</t>
  </si>
  <si>
    <t>SUM(V79,V305)</t>
  </si>
  <si>
    <t>SUM('C6'!V80,'C6'!V306)='C6'!V532</t>
  </si>
  <si>
    <t>SUM(V80,V306)</t>
  </si>
  <si>
    <t>SUM('C6'!V81,'C6'!V307)='C6'!V533</t>
  </si>
  <si>
    <t>SUM(V81,V307)</t>
  </si>
  <si>
    <t>SUM('C6'!V82,'C6'!V308)='C6'!V534</t>
  </si>
  <si>
    <t>SUM(V82,V308)</t>
  </si>
  <si>
    <t>SUM('C6'!V83,'C6'!V309)='C6'!V535</t>
  </si>
  <si>
    <t>SUM(V83,V309)</t>
  </si>
  <si>
    <t>SUM('C6'!V84,'C6'!V310)='C6'!V536</t>
  </si>
  <si>
    <t>SUM(V84,V310)</t>
  </si>
  <si>
    <t>SUM('C6'!V85,'C6'!V311)='C6'!V537</t>
  </si>
  <si>
    <t>SUM(V85,V311)</t>
  </si>
  <si>
    <t>SUM('C6'!V86,'C6'!V312)='C6'!V538</t>
  </si>
  <si>
    <t>SUM(V86,V312)</t>
  </si>
  <si>
    <t>SUM('C6'!V87,'C6'!V313)='C6'!V539</t>
  </si>
  <si>
    <t>SUM(V87,V313)</t>
  </si>
  <si>
    <t>SUM('C6'!V88,'C6'!V314)='C6'!V540</t>
  </si>
  <si>
    <t>SUM(V88,V314)</t>
  </si>
  <si>
    <t>SUM('C6'!V89,'C6'!V315)='C6'!V541</t>
  </si>
  <si>
    <t>SUM(V89,V315)</t>
  </si>
  <si>
    <t>SUM('C6'!V90,'C6'!V316)='C6'!V542</t>
  </si>
  <si>
    <t>SUM(V90,V316)</t>
  </si>
  <si>
    <t>SUM('C6'!V91,'C6'!V317)='C6'!V543</t>
  </si>
  <si>
    <t>SUM(V91,V317)</t>
  </si>
  <si>
    <t>SUM('C6'!V92,'C6'!V318)='C6'!V544</t>
  </si>
  <si>
    <t>SUM(V92,V318)</t>
  </si>
  <si>
    <t>SUM('C6'!V93,'C6'!V319)='C6'!V545</t>
  </si>
  <si>
    <t>SUM(V93,V319)</t>
  </si>
  <si>
    <t>SUM('C6'!V94,'C6'!V320)='C6'!V546</t>
  </si>
  <si>
    <t>SUM(V94,V320)</t>
  </si>
  <si>
    <t>SUM('C6'!V95,'C6'!V321)='C6'!V547</t>
  </si>
  <si>
    <t>SUM(V95,V321)</t>
  </si>
  <si>
    <t>SUM('C6'!V96,'C6'!V322)='C6'!V548</t>
  </si>
  <si>
    <t>SUM(V96,V322)</t>
  </si>
  <si>
    <t>SUM('C6'!V97,'C6'!V323)='C6'!V549</t>
  </si>
  <si>
    <t>SUM(V97,V323)</t>
  </si>
  <si>
    <t>SUM('C6'!V98,'C6'!V324)='C6'!V550</t>
  </si>
  <si>
    <t>SUM(V98,V324)</t>
  </si>
  <si>
    <t>SUM('C6'!V99,'C6'!V325)='C6'!V551</t>
  </si>
  <si>
    <t>SUM(V99,V325)</t>
  </si>
  <si>
    <t>SUM('C6'!V100,'C6'!V326)='C6'!V552</t>
  </si>
  <si>
    <t>SUM(V100,V326)</t>
  </si>
  <si>
    <t>SUM('C6'!V101,'C6'!V327)='C6'!V553</t>
  </si>
  <si>
    <t>SUM(V101,V327)</t>
  </si>
  <si>
    <t>SUM('C6'!V102,'C6'!V328)='C6'!V554</t>
  </si>
  <si>
    <t>SUM(V102,V328)</t>
  </si>
  <si>
    <t>SUM('C6'!V103,'C6'!V329)='C6'!V555</t>
  </si>
  <si>
    <t>SUM(V103,V329)</t>
  </si>
  <si>
    <t>SUM('C6'!V104,'C6'!V330)='C6'!V556</t>
  </si>
  <si>
    <t>SUM(V104,V330)</t>
  </si>
  <si>
    <t>SUM('C6'!V105,'C6'!V331)='C6'!V557</t>
  </si>
  <si>
    <t>SUM(V105,V331)</t>
  </si>
  <si>
    <t>SUM('C6'!V106,'C6'!V332)='C6'!V558</t>
  </si>
  <si>
    <t>SUM(V106,V332)</t>
  </si>
  <si>
    <t>SUM('C6'!V107,'C6'!V333)='C6'!V559</t>
  </si>
  <si>
    <t>SUM(V107,V333)</t>
  </si>
  <si>
    <t>SUM('C6'!V108,'C6'!V334)='C6'!V560</t>
  </si>
  <si>
    <t>SUM(V108,V334)</t>
  </si>
  <si>
    <t>SUM('C6'!V109,'C6'!V335)='C6'!V561</t>
  </si>
  <si>
    <t>SUM(V109,V335)</t>
  </si>
  <si>
    <t>SUM('C6'!V110,'C6'!V336)='C6'!V562</t>
  </si>
  <si>
    <t>SUM(V110,V336)</t>
  </si>
  <si>
    <t>SUM('C6'!V111,'C6'!V337)='C6'!V563</t>
  </si>
  <si>
    <t>SUM(V111,V337)</t>
  </si>
  <si>
    <t>SUM('C6'!V112,'C6'!V338)='C6'!V564</t>
  </si>
  <si>
    <t>SUM(V112,V338)</t>
  </si>
  <si>
    <t>SUM('C6'!V113,'C6'!V339)='C6'!V565</t>
  </si>
  <si>
    <t>SUM(V113,V339)</t>
  </si>
  <si>
    <t>SUM('C6'!V114,'C6'!V340)='C6'!V566</t>
  </si>
  <si>
    <t>SUM(V114,V340)</t>
  </si>
  <si>
    <t>SUM('C6'!V115,'C6'!V341)='C6'!V567</t>
  </si>
  <si>
    <t>SUM(V115,V341)</t>
  </si>
  <si>
    <t>SUM('C6'!V116,'C6'!V342)='C6'!V568</t>
  </si>
  <si>
    <t>SUM(V116,V342)</t>
  </si>
  <si>
    <t>SUM('C6'!V117,'C6'!V343)='C6'!V569</t>
  </si>
  <si>
    <t>SUM(V117,V343)</t>
  </si>
  <si>
    <t>SUM('C6'!V118,'C6'!V344)='C6'!V570</t>
  </si>
  <si>
    <t>SUM(V118,V344)</t>
  </si>
  <si>
    <t>SUM('C6'!V119,'C6'!V345)='C6'!V571</t>
  </si>
  <si>
    <t>SUM(V119,V345)</t>
  </si>
  <si>
    <t>SUM('C6'!V120,'C6'!V346)='C6'!V572</t>
  </si>
  <si>
    <t>SUM(V120,V346)</t>
  </si>
  <si>
    <t>SUM('C6'!V121,'C6'!V347)='C6'!V573</t>
  </si>
  <si>
    <t>SUM(V121,V347)</t>
  </si>
  <si>
    <t>SUM('C6'!V122,'C6'!V348)='C6'!V574</t>
  </si>
  <si>
    <t>SUM(V122,V348)</t>
  </si>
  <si>
    <t>SUM('C6'!V123,'C6'!V349)='C6'!V575</t>
  </si>
  <si>
    <t>SUM(V123,V349)</t>
  </si>
  <si>
    <t>SUM('C6'!V124,'C6'!V350)='C6'!V576</t>
  </si>
  <si>
    <t>SUM(V124,V350)</t>
  </si>
  <si>
    <t>SUM('C6'!V125,'C6'!V351)='C6'!V577</t>
  </si>
  <si>
    <t>SUM(V125,V351)</t>
  </si>
  <si>
    <t>SUM('C6'!V126,'C6'!V352)='C6'!V578</t>
  </si>
  <si>
    <t>SUM(V126,V352)</t>
  </si>
  <si>
    <t>SUM('C6'!V127,'C6'!V353)='C6'!V579</t>
  </si>
  <si>
    <t>SUM(V127,V353)</t>
  </si>
  <si>
    <t>SUM('C6'!V128,'C6'!V354)='C6'!V580</t>
  </si>
  <si>
    <t>SUM(V128,V354)</t>
  </si>
  <si>
    <t>SUM('C6'!V129,'C6'!V355)='C6'!V581</t>
  </si>
  <si>
    <t>SUM(V129,V355)</t>
  </si>
  <si>
    <t>SUM('C6'!V130,'C6'!V356)='C6'!V582</t>
  </si>
  <si>
    <t>SUM(V130,V356)</t>
  </si>
  <si>
    <t>SUM('C6'!V131,'C6'!V357)='C6'!V583</t>
  </si>
  <si>
    <t>SUM(V131,V357)</t>
  </si>
  <si>
    <t>SUM('C6'!V132,'C6'!V358)='C6'!V584</t>
  </si>
  <si>
    <t>SUM(V132,V358)</t>
  </si>
  <si>
    <t>SUM('C6'!V133,'C6'!V359)='C6'!V585</t>
  </si>
  <si>
    <t>SUM(V133,V359)</t>
  </si>
  <si>
    <t>SUM('C6'!V134,'C6'!V360)='C6'!V586</t>
  </si>
  <si>
    <t>SUM(V134,V360)</t>
  </si>
  <si>
    <t>SUM('C6'!V135,'C6'!V361)='C6'!V587</t>
  </si>
  <si>
    <t>SUM(V135,V361)</t>
  </si>
  <si>
    <t>SUM('C6'!V136,'C6'!V362)='C6'!V588</t>
  </si>
  <si>
    <t>SUM(V136,V362)</t>
  </si>
  <si>
    <t>SUM('C6'!V137,'C6'!V363)='C6'!V589</t>
  </si>
  <si>
    <t>SUM(V137,V363)</t>
  </si>
  <si>
    <t>SUM('C6'!V138,'C6'!V364)='C6'!V590</t>
  </si>
  <si>
    <t>SUM(V138,V364)</t>
  </si>
  <si>
    <t>SUM('C6'!V139,'C6'!V365)='C6'!V591</t>
  </si>
  <si>
    <t>SUM(V139,V365)</t>
  </si>
  <si>
    <t>SUM('C6'!V140,'C6'!V366)='C6'!V592</t>
  </si>
  <si>
    <t>SUM(V140,V366)</t>
  </si>
  <si>
    <t>SUM('C6'!V141,'C6'!V367)='C6'!V593</t>
  </si>
  <si>
    <t>SUM(V141,V367)</t>
  </si>
  <si>
    <t>SUM('C6'!V142,'C6'!V368)='C6'!V594</t>
  </si>
  <si>
    <t>SUM(V142,V368)</t>
  </si>
  <si>
    <t>SUM('C6'!V143,'C6'!V369)='C6'!V595</t>
  </si>
  <si>
    <t>SUM(V143,V369)</t>
  </si>
  <si>
    <t>SUM('C6'!V144,'C6'!V370)='C6'!V596</t>
  </si>
  <si>
    <t>SUM(V144,V370)</t>
  </si>
  <si>
    <t>SUM('C6'!V145,'C6'!V371)='C6'!V597</t>
  </si>
  <si>
    <t>SUM(V145,V371)</t>
  </si>
  <si>
    <t>SUM('C6'!V146,'C6'!V372)='C6'!V598</t>
  </si>
  <si>
    <t>SUM(V146,V372)</t>
  </si>
  <si>
    <t>SUM('C6'!V147,'C6'!V373)='C6'!V599</t>
  </si>
  <si>
    <t>SUM(V147,V373)</t>
  </si>
  <si>
    <t>SUM('C6'!V148,'C6'!V374)='C6'!V600</t>
  </si>
  <si>
    <t>SUM(V148,V374)</t>
  </si>
  <si>
    <t>SUM('C6'!V149,'C6'!V375)='C6'!V601</t>
  </si>
  <si>
    <t>SUM(V149,V375)</t>
  </si>
  <si>
    <t>SUM('C6'!V150,'C6'!V376)='C6'!V602</t>
  </si>
  <si>
    <t>SUM(V150,V376)</t>
  </si>
  <si>
    <t>SUM('C6'!V151,'C6'!V377)='C6'!V603</t>
  </si>
  <si>
    <t>SUM(V151,V377)</t>
  </si>
  <si>
    <t>SUM('C6'!V152,'C6'!V378)='C6'!V604</t>
  </si>
  <si>
    <t>SUM(V152,V378)</t>
  </si>
  <si>
    <t>SUM('C6'!V153,'C6'!V379)='C6'!V605</t>
  </si>
  <si>
    <t>SUM(V153,V379)</t>
  </si>
  <si>
    <t>SUM('C6'!V154,'C6'!V380)='C6'!V606</t>
  </si>
  <si>
    <t>SUM(V154,V380)</t>
  </si>
  <si>
    <t>SUM('C6'!V155,'C6'!V381)='C6'!V607</t>
  </si>
  <si>
    <t>SUM(V155,V381)</t>
  </si>
  <si>
    <t>SUM('C6'!V156,'C6'!V382)='C6'!V608</t>
  </si>
  <si>
    <t>SUM(V156,V382)</t>
  </si>
  <si>
    <t>SUM('C6'!V157,'C6'!V383)='C6'!V609</t>
  </si>
  <si>
    <t>SUM(V157,V383)</t>
  </si>
  <si>
    <t>SUM('C6'!V158,'C6'!V384)='C6'!V610</t>
  </si>
  <si>
    <t>SUM(V158,V384)</t>
  </si>
  <si>
    <t>SUM('C6'!V159,'C6'!V385)='C6'!V611</t>
  </si>
  <si>
    <t>SUM(V159,V385)</t>
  </si>
  <si>
    <t>SUM('C6'!V160,'C6'!V386)='C6'!V612</t>
  </si>
  <si>
    <t>SUM(V160,V386)</t>
  </si>
  <si>
    <t>SUM('C6'!V161,'C6'!V387)='C6'!V613</t>
  </si>
  <si>
    <t>SUM(V161,V387)</t>
  </si>
  <si>
    <t>SUM('C6'!V162,'C6'!V388)='C6'!V614</t>
  </si>
  <si>
    <t>SUM(V162,V388)</t>
  </si>
  <si>
    <t>SUM('C6'!V163,'C6'!V389)='C6'!V615</t>
  </si>
  <si>
    <t>SUM(V163,V389)</t>
  </si>
  <si>
    <t>SUM('C6'!V164,'C6'!V390)='C6'!V616</t>
  </si>
  <si>
    <t>SUM(V164,V390)</t>
  </si>
  <si>
    <t>SUM('C6'!V165,'C6'!V391)='C6'!V617</t>
  </si>
  <si>
    <t>SUM(V165,V391)</t>
  </si>
  <si>
    <t>SUM('C6'!V166,'C6'!V392)='C6'!V618</t>
  </si>
  <si>
    <t>SUM(V166,V392)</t>
  </si>
  <si>
    <t>SUM('C6'!V167,'C6'!V393)='C6'!V619</t>
  </si>
  <si>
    <t>SUM(V167,V393)</t>
  </si>
  <si>
    <t>SUM('C6'!V168,'C6'!V394)='C6'!V620</t>
  </si>
  <si>
    <t>SUM(V168,V394)</t>
  </si>
  <si>
    <t>SUM('C6'!V169,'C6'!V395)='C6'!V621</t>
  </si>
  <si>
    <t>SUM(V169,V395)</t>
  </si>
  <si>
    <t>SUM('C6'!V170,'C6'!V396)='C6'!V622</t>
  </si>
  <si>
    <t>SUM(V170,V396)</t>
  </si>
  <si>
    <t>SUM('C6'!V171,'C6'!V397)='C6'!V623</t>
  </si>
  <si>
    <t>SUM(V171,V397)</t>
  </si>
  <si>
    <t>SUM('C6'!V172,'C6'!V398)='C6'!V624</t>
  </si>
  <si>
    <t>SUM(V172,V398)</t>
  </si>
  <si>
    <t>SUM('C6'!V173,'C6'!V399)='C6'!V625</t>
  </si>
  <si>
    <t>SUM(V173,V399)</t>
  </si>
  <si>
    <t>SUM('C6'!V174,'C6'!V400)='C6'!V626</t>
  </si>
  <si>
    <t>SUM(V174,V400)</t>
  </si>
  <si>
    <t>SUM('C6'!V175,'C6'!V401)='C6'!V627</t>
  </si>
  <si>
    <t>SUM(V175,V401)</t>
  </si>
  <si>
    <t>SUM('C6'!V176,'C6'!V402)='C6'!V628</t>
  </si>
  <si>
    <t>SUM(V176,V402)</t>
  </si>
  <si>
    <t>SUM('C6'!V177,'C6'!V403)='C6'!V629</t>
  </si>
  <si>
    <t>SUM(V177,V403)</t>
  </si>
  <si>
    <t>SUM('C6'!V178,'C6'!V404)='C6'!V630</t>
  </si>
  <si>
    <t>SUM(V178,V404)</t>
  </si>
  <si>
    <t>SUM('C6'!V179,'C6'!V405)='C6'!V631</t>
  </si>
  <si>
    <t>SUM(V179,V405)</t>
  </si>
  <si>
    <t>SUM('C6'!V180,'C6'!V406)='C6'!V632</t>
  </si>
  <si>
    <t>SUM(V180,V406)</t>
  </si>
  <si>
    <t>SUM('C6'!V181,'C6'!V407)='C6'!V633</t>
  </si>
  <si>
    <t>SUM(V181,V407)</t>
  </si>
  <si>
    <t>SUM('C6'!V182,'C6'!V408)='C6'!V634</t>
  </si>
  <si>
    <t>SUM(V182,V408)</t>
  </si>
  <si>
    <t>SUM('C6'!V183,'C6'!V409)='C6'!V635</t>
  </si>
  <si>
    <t>SUM(V183,V409)</t>
  </si>
  <si>
    <t>SUM('C6'!V184,'C6'!V410)='C6'!V636</t>
  </si>
  <si>
    <t>SUM(V184,V410)</t>
  </si>
  <si>
    <t>SUM('C6'!V185,'C6'!V411)='C6'!V637</t>
  </si>
  <si>
    <t>SUM(V185,V411)</t>
  </si>
  <si>
    <t>SUM('C6'!V186,'C6'!V412)='C6'!V638</t>
  </si>
  <si>
    <t>SUM(V186,V412)</t>
  </si>
  <si>
    <t>SUM('C6'!V187,'C6'!V413)='C6'!V639</t>
  </si>
  <si>
    <t>SUM(V187,V413)</t>
  </si>
  <si>
    <t>SUM('C6'!V188,'C6'!V414)='C6'!V640</t>
  </si>
  <si>
    <t>SUM(V188,V414)</t>
  </si>
  <si>
    <t>SUM('C6'!V189,'C6'!V415)='C6'!V641</t>
  </si>
  <si>
    <t>SUM(V189,V415)</t>
  </si>
  <si>
    <t>SUM('C6'!V190,'C6'!V416)='C6'!V642</t>
  </si>
  <si>
    <t>SUM(V190,V416)</t>
  </si>
  <si>
    <t>SUM('C6'!V191,'C6'!V417)='C6'!V643</t>
  </si>
  <si>
    <t>SUM(V191,V417)</t>
  </si>
  <si>
    <t>SUM('C6'!V192,'C6'!V418)='C6'!V644</t>
  </si>
  <si>
    <t>SUM(V192,V418)</t>
  </si>
  <si>
    <t>SUM('C6'!V193,'C6'!V419)='C6'!V645</t>
  </si>
  <si>
    <t>SUM(V193,V419)</t>
  </si>
  <si>
    <t>SUM('C6'!V194,'C6'!V420)='C6'!V646</t>
  </si>
  <si>
    <t>SUM(V194,V420)</t>
  </si>
  <si>
    <t>SUM('C6'!V195,'C6'!V421)='C6'!V647</t>
  </si>
  <si>
    <t>SUM(V195,V421)</t>
  </si>
  <si>
    <t>SUM('C6'!V196,'C6'!V422)='C6'!V648</t>
  </si>
  <si>
    <t>SUM(V196,V422)</t>
  </si>
  <si>
    <t>SUM('C6'!V197,'C6'!V423)='C6'!V649</t>
  </si>
  <si>
    <t>SUM(V197,V423)</t>
  </si>
  <si>
    <t>SUM('C6'!V198,'C6'!V424)='C6'!V650</t>
  </si>
  <si>
    <t>SUM(V198,V424)</t>
  </si>
  <si>
    <t>SUM('C6'!V199,'C6'!V425)='C6'!V651</t>
  </si>
  <si>
    <t>SUM(V199,V425)</t>
  </si>
  <si>
    <t>SUM('C6'!V200,'C6'!V426)='C6'!V652</t>
  </si>
  <si>
    <t>SUM(V200,V426)</t>
  </si>
  <si>
    <t>SUM('C6'!V201,'C6'!V427)='C6'!V653</t>
  </si>
  <si>
    <t>SUM(V201,V427)</t>
  </si>
  <si>
    <t>SUM('C6'!V202,'C6'!V428)='C6'!V654</t>
  </si>
  <si>
    <t>SUM(V202,V428)</t>
  </si>
  <si>
    <t>SUM('C6'!V203,'C6'!V429)='C6'!V655</t>
  </si>
  <si>
    <t>SUM(V203,V429)</t>
  </si>
  <si>
    <t>SUM('C6'!V204,'C6'!V430)='C6'!V656</t>
  </si>
  <si>
    <t>SUM(V204,V430)</t>
  </si>
  <si>
    <t>SUM('C6'!V205,'C6'!V431)='C6'!V657</t>
  </si>
  <si>
    <t>SUM(V205,V431)</t>
  </si>
  <si>
    <t>SUM('C6'!V206,'C6'!V432)='C6'!V658</t>
  </si>
  <si>
    <t>SUM(V206,V432)</t>
  </si>
  <si>
    <t>SUM('C6'!V207,'C6'!V433)='C6'!V659</t>
  </si>
  <si>
    <t>SUM(V207,V433)</t>
  </si>
  <si>
    <t>SUM('C6'!V208,'C6'!V434)='C6'!V660</t>
  </si>
  <si>
    <t>SUM(V208,V434)</t>
  </si>
  <si>
    <t>SUM('C6'!V209,'C6'!V435)='C6'!V661</t>
  </si>
  <si>
    <t>SUM(V209,V435)</t>
  </si>
  <si>
    <t>SUM('C6'!V210,'C6'!V436)='C6'!V662</t>
  </si>
  <si>
    <t>SUM(V210,V436)</t>
  </si>
  <si>
    <t>SUM('C6'!V211,'C6'!V437)='C6'!V663</t>
  </si>
  <si>
    <t>SUM(V211,V437)</t>
  </si>
  <si>
    <t>SUM('C6'!V212,'C6'!V438)='C6'!V664</t>
  </si>
  <si>
    <t>SUM(V212,V438)</t>
  </si>
  <si>
    <t>SUM('C6'!V213,'C6'!V439)='C6'!V665</t>
  </si>
  <si>
    <t>SUM(V213,V439)</t>
  </si>
  <si>
    <t>SUM('C6'!V214,'C6'!V440)='C6'!V666</t>
  </si>
  <si>
    <t>SUM(V214,V440)</t>
  </si>
  <si>
    <t>SUM('C6'!V215,'C6'!V441)='C6'!V667</t>
  </si>
  <si>
    <t>SUM(V215,V441)</t>
  </si>
  <si>
    <t>SUM('C6'!V216,'C6'!V442)='C6'!V668</t>
  </si>
  <si>
    <t>SUM(V216,V442)</t>
  </si>
  <si>
    <t>SUM('C6'!V217,'C6'!V443)='C6'!V669</t>
  </si>
  <si>
    <t>SUM(V217,V443)</t>
  </si>
  <si>
    <t>SUM('C6'!V218,'C6'!V444)='C6'!V670</t>
  </si>
  <si>
    <t>SUM(V218,V444)</t>
  </si>
  <si>
    <t>SUM('C6'!V219,'C6'!V445)='C6'!V671</t>
  </si>
  <si>
    <t>SUM(V219,V445)</t>
  </si>
  <si>
    <t>SUM('C6'!V220,'C6'!V446)='C6'!V672</t>
  </si>
  <si>
    <t>SUM(V220,V446)</t>
  </si>
  <si>
    <t>SUM('C6'!V221,'C6'!V447)='C6'!V673</t>
  </si>
  <si>
    <t>SUM(V221,V447)</t>
  </si>
  <si>
    <t>SUM('C6'!V222,'C6'!V448)='C6'!V674</t>
  </si>
  <si>
    <t>SUM(V222,V448)</t>
  </si>
  <si>
    <t>SUM('C6'!V223,'C6'!V449)='C6'!V675</t>
  </si>
  <si>
    <t>SUM(V223,V449)</t>
  </si>
  <si>
    <t>SUM('C6'!V224,'C6'!V450)='C6'!V676</t>
  </si>
  <si>
    <t>SUM(V224,V450)</t>
  </si>
  <si>
    <t>SUM('C6'!V225,'C6'!V451)='C6'!V677</t>
  </si>
  <si>
    <t>SUM(V225,V451)</t>
  </si>
  <si>
    <t>SUM('C6'!V226,'C6'!V452)='C6'!V678</t>
  </si>
  <si>
    <t>SUM(V226,V452)</t>
  </si>
  <si>
    <t>SUM('C6'!V227,'C6'!V453)='C6'!V679</t>
  </si>
  <si>
    <t>SUM(V227,V453)</t>
  </si>
  <si>
    <t>SUM('C6'!V228,'C6'!V454)='C6'!V680</t>
  </si>
  <si>
    <t>SUM(V228,V454)</t>
  </si>
  <si>
    <t>SUM('C6'!V229,'C6'!V455)='C6'!V681</t>
  </si>
  <si>
    <t>SUM(V229,V455)</t>
  </si>
  <si>
    <t>SUM('C6'!V230,'C6'!V456)='C6'!V682</t>
  </si>
  <si>
    <t>SUM(V230,V456)</t>
  </si>
  <si>
    <t>SUM('C6'!V231,'C6'!V457)='C6'!V683</t>
  </si>
  <si>
    <t>SUM(V231,V457)</t>
  </si>
  <si>
    <t>SUM('C6'!V232,'C6'!V458)='C6'!V684</t>
  </si>
  <si>
    <t>SUM(V232,V458)</t>
  </si>
  <si>
    <t>SUM('C6'!V233,'C6'!V459)='C6'!V685</t>
  </si>
  <si>
    <t>SUM(V233,V459)</t>
  </si>
  <si>
    <t>SUM('C6'!V234,'C6'!V460)='C6'!V686</t>
  </si>
  <si>
    <t>SUM(V234,V460)</t>
  </si>
  <si>
    <t>SUM('C6'!V235,'C6'!V461)='C6'!V687</t>
  </si>
  <si>
    <t>SUM(V235,V461)</t>
  </si>
  <si>
    <t>SUM('C6'!V236,'C6'!V462)='C6'!V688</t>
  </si>
  <si>
    <t>SUM(V236,V462)</t>
  </si>
  <si>
    <t>SUM('C6'!V237,'C6'!V463)='C6'!V689</t>
  </si>
  <si>
    <t>SUM(V237,V463)</t>
  </si>
  <si>
    <t>SUM('C6'!V238,'C6'!V464)='C6'!V690</t>
  </si>
  <si>
    <t>SUM(V238,V464)</t>
  </si>
  <si>
    <t>SUM('C7'!V14:'C7'!V24)='C7'!V25</t>
  </si>
  <si>
    <t>SUM('C7'!V26:'C7'!V36)='C7'!V37</t>
  </si>
  <si>
    <t>SUM('C7'!V14,'C7'!V26)='C7'!V38</t>
  </si>
  <si>
    <t>SUM('C7'!V15,'C7'!V27)='C7'!V39</t>
  </si>
  <si>
    <t>SUM('C7'!V16,'C7'!V28)='C7'!V40</t>
  </si>
  <si>
    <t>SUM('C7'!V17,'C7'!V29)='C7'!V41</t>
  </si>
  <si>
    <t>SUM('C7'!V18,'C7'!V30)='C7'!V42</t>
  </si>
  <si>
    <t>SUM('C7'!V19,'C7'!V31)='C7'!V43</t>
  </si>
  <si>
    <t>SUM('C7'!V20,'C7'!V32)='C7'!V44</t>
  </si>
  <si>
    <t>SUM('C7'!V21,'C7'!V33)='C7'!V45</t>
  </si>
  <si>
    <t>SUM('C7'!V22,'C7'!V34)='C7'!V46</t>
  </si>
  <si>
    <t>SUM('C7'!V23,'C7'!V35)='C7'!V47</t>
  </si>
  <si>
    <t>SUM('C7'!V24,'C7'!V36)='C7'!V48</t>
  </si>
  <si>
    <t>SUM('C7'!V25,'C7'!V37)='C7'!V49</t>
  </si>
  <si>
    <t>SUM('C7'!Y14:'C7'!Y24)='C7'!Y25</t>
  </si>
  <si>
    <t>SUM('C7'!Y26:'C7'!Y36)='C7'!Y37</t>
  </si>
  <si>
    <t>SUM('C7'!Y14,'C7'!Y26)='C7'!Y38</t>
  </si>
  <si>
    <t>SUM('C7'!Y15,'C7'!Y27)='C7'!Y39</t>
  </si>
  <si>
    <t>SUM('C7'!Y16,'C7'!Y28)='C7'!Y40</t>
  </si>
  <si>
    <t>SUM('C7'!Y17,'C7'!Y29)='C7'!Y41</t>
  </si>
  <si>
    <t>SUM('C7'!Y18,'C7'!Y30)='C7'!Y42</t>
  </si>
  <si>
    <t>SUM('C7'!Y19,'C7'!Y31)='C7'!Y43</t>
  </si>
  <si>
    <t>SUM('C7'!Y20,'C7'!Y32)='C7'!Y44</t>
  </si>
  <si>
    <t>SUM('C7'!Y21,'C7'!Y33)='C7'!Y45</t>
  </si>
  <si>
    <t>SUM('C7'!Y22,'C7'!Y34)='C7'!Y46</t>
  </si>
  <si>
    <t>SUM('C7'!Y23,'C7'!Y35)='C7'!Y47</t>
  </si>
  <si>
    <t>SUM('C7'!Y24,'C7'!Y36)='C7'!Y48</t>
  </si>
  <si>
    <t>SUM('C7'!Y25,'C7'!Y37)='C7'!Y49</t>
  </si>
  <si>
    <t>SUM('C7'!AB14:'C7'!AB24)='C7'!AB25</t>
  </si>
  <si>
    <t>SUM('C7'!AB26:'C7'!AB36)='C7'!AB37</t>
  </si>
  <si>
    <t>SUM('C7'!AB14,'C7'!AB26)='C7'!AB38</t>
  </si>
  <si>
    <t>SUM('C7'!AB15,'C7'!AB27)='C7'!AB39</t>
  </si>
  <si>
    <t>SUM('C7'!AB16,'C7'!AB28)='C7'!AB40</t>
  </si>
  <si>
    <t>SUM('C7'!AB17,'C7'!AB29)='C7'!AB41</t>
  </si>
  <si>
    <t>SUM('C7'!AB18,'C7'!AB30)='C7'!AB42</t>
  </si>
  <si>
    <t>SUM('C7'!AB19,'C7'!AB31)='C7'!AB43</t>
  </si>
  <si>
    <t>SUM('C7'!AB20,'C7'!AB32)='C7'!AB44</t>
  </si>
  <si>
    <t>SUM('C7'!AB21,'C7'!AB33)='C7'!AB45</t>
  </si>
  <si>
    <t>SUM('C7'!AB22,'C7'!AB34)='C7'!AB46</t>
  </si>
  <si>
    <t>SUM('C7'!AB23,'C7'!AB35)='C7'!AB47</t>
  </si>
  <si>
    <t>SUM('C7'!AB24,'C7'!AB36)='C7'!AB48</t>
  </si>
  <si>
    <t>SUM('C7'!AB25,'C7'!AB37)='C7'!AB49</t>
  </si>
  <si>
    <t>SUM('C7'!AE14:'C7'!AE24)='C7'!AE25</t>
  </si>
  <si>
    <t>SUM('C7'!AE26:'C7'!AE36)='C7'!AE37</t>
  </si>
  <si>
    <t>SUM('C7'!AE14,'C7'!AE26)='C7'!AE38</t>
  </si>
  <si>
    <t>SUM('C7'!AE15,'C7'!AE27)='C7'!AE39</t>
  </si>
  <si>
    <t>SUM('C7'!AE16,'C7'!AE28)='C7'!AE40</t>
  </si>
  <si>
    <t>SUM('C7'!AE17,'C7'!AE29)='C7'!AE41</t>
  </si>
  <si>
    <t>SUM('C7'!AE18,'C7'!AE30)='C7'!AE42</t>
  </si>
  <si>
    <t>SUM('C7'!AE19,'C7'!AE31)='C7'!AE43</t>
  </si>
  <si>
    <t>SUM('C7'!AE20,'C7'!AE32)='C7'!AE44</t>
  </si>
  <si>
    <t>SUM('C7'!AE21,'C7'!AE33)='C7'!AE45</t>
  </si>
  <si>
    <t>SUM('C7'!AE22,'C7'!AE34)='C7'!AE46</t>
  </si>
  <si>
    <t>SUM('C7'!AE23,'C7'!AE35)='C7'!AE47</t>
  </si>
  <si>
    <t>SUM('C7'!AE24,'C7'!AE36)='C7'!AE48</t>
  </si>
  <si>
    <t>SUM('C7'!AE25,'C7'!AE37)='C7'!AE49</t>
  </si>
  <si>
    <t>SUM('C7'!AH14:'C7'!AH24)='C7'!AH25</t>
  </si>
  <si>
    <t>SUM('C7'!AH26:'C7'!AH36)='C7'!AH37</t>
  </si>
  <si>
    <t>SUM('C7'!AH14,'C7'!AH26)='C7'!AH38</t>
  </si>
  <si>
    <t>SUM('C7'!AH15,'C7'!AH27)='C7'!AH39</t>
  </si>
  <si>
    <t>SUM('C7'!AH16,'C7'!AH28)='C7'!AH40</t>
  </si>
  <si>
    <t>SUM('C7'!AH17,'C7'!AH29)='C7'!AH41</t>
  </si>
  <si>
    <t>SUM('C7'!AH18,'C7'!AH30)='C7'!AH42</t>
  </si>
  <si>
    <t>SUM('C7'!AH19,'C7'!AH31)='C7'!AH43</t>
  </si>
  <si>
    <t>SUM('C7'!AH20,'C7'!AH32)='C7'!AH44</t>
  </si>
  <si>
    <t>SUM('C7'!AH21,'C7'!AH33)='C7'!AH45</t>
  </si>
  <si>
    <t>SUM('C7'!AH22,'C7'!AH34)='C7'!AH46</t>
  </si>
  <si>
    <t>SUM('C7'!AH23,'C7'!AH35)='C7'!AH47</t>
  </si>
  <si>
    <t>SUM('C7'!AH24,'C7'!AH36)='C7'!AH48</t>
  </si>
  <si>
    <t>SUM('C7'!AH25,'C7'!AH37)='C7'!AH49</t>
  </si>
  <si>
    <t>SUM('C7'!AK14:'C7'!AK24)='C7'!AK25</t>
  </si>
  <si>
    <t>SUM(AK14:AK24)</t>
  </si>
  <si>
    <t>SUM('C7'!AK26:'C7'!AK36)='C7'!AK37</t>
  </si>
  <si>
    <t>SUM(AK26:AK36)</t>
  </si>
  <si>
    <t>SUM('C7'!AK14,'C7'!AK26)='C7'!AK38</t>
  </si>
  <si>
    <t>SUM(AK14,AK26)</t>
  </si>
  <si>
    <t>SUM('C7'!AK15,'C7'!AK27)='C7'!AK39</t>
  </si>
  <si>
    <t>SUM(AK15,AK27)</t>
  </si>
  <si>
    <t>SUM('C7'!AK16,'C7'!AK28)='C7'!AK40</t>
  </si>
  <si>
    <t>SUM(AK16,AK28)</t>
  </si>
  <si>
    <t>SUM('C7'!AK17,'C7'!AK29)='C7'!AK41</t>
  </si>
  <si>
    <t>SUM(AK17,AK29)</t>
  </si>
  <si>
    <t>SUM('C7'!AK18,'C7'!AK30)='C7'!AK42</t>
  </si>
  <si>
    <t>SUM(AK18,AK30)</t>
  </si>
  <si>
    <t>SUM('C7'!AK19,'C7'!AK31)='C7'!AK43</t>
  </si>
  <si>
    <t>SUM(AK19,AK31)</t>
  </si>
  <si>
    <t>SUM('C7'!AK20,'C7'!AK32)='C7'!AK44</t>
  </si>
  <si>
    <t>SUM(AK20,AK32)</t>
  </si>
  <si>
    <t>SUM('C7'!AK21,'C7'!AK33)='C7'!AK45</t>
  </si>
  <si>
    <t>SUM(AK21,AK33)</t>
  </si>
  <si>
    <t>SUM('C7'!AK22,'C7'!AK34)='C7'!AK46</t>
  </si>
  <si>
    <t>SUM(AK22,AK34)</t>
  </si>
  <si>
    <t>SUM('C7'!AK23,'C7'!AK35)='C7'!AK47</t>
  </si>
  <si>
    <t>SUM(AK23,AK35)</t>
  </si>
  <si>
    <t>SUM('C7'!AK24,'C7'!AK36)='C7'!AK48</t>
  </si>
  <si>
    <t>SUM(AK24,AK36)</t>
  </si>
  <si>
    <t>SUM('C7'!AK25,'C7'!AK37)='C7'!AK49</t>
  </si>
  <si>
    <t>SUM(AK25,AK37)</t>
  </si>
  <si>
    <t>SUM('C7'!V14,'C7'!Y14,'C7'!AE14,'C7'!AK14)='C7'!AN14</t>
  </si>
  <si>
    <t>SUM('C7'!V15,'C7'!Y15,'C7'!AE15,'C7'!AK15)='C7'!AN15</t>
  </si>
  <si>
    <t>SUM('C7'!V16,'C7'!Y16,'C7'!AE16,'C7'!AK16)='C7'!AN16</t>
  </si>
  <si>
    <t>SUM(V16,Y16,AE16,AK16)</t>
  </si>
  <si>
    <t>SUM('C7'!V17,'C7'!Y17,'C7'!AE17,'C7'!AK17)='C7'!AN17</t>
  </si>
  <si>
    <t>SUM('C7'!V18,'C7'!Y18,'C7'!AE18,'C7'!AK18)='C7'!AN18</t>
  </si>
  <si>
    <t>SUM('C7'!V19,'C7'!Y19,'C7'!AE19,'C7'!AK19)='C7'!AN19</t>
  </si>
  <si>
    <t>SUM(V19,Y19,AE19,AK19)</t>
  </si>
  <si>
    <t>SUM('C7'!V20,'C7'!Y20,'C7'!AE20,'C7'!AK20)='C7'!AN20</t>
  </si>
  <si>
    <t>SUM(V20,Y20,AE20,AK20)</t>
  </si>
  <si>
    <t>SUM('C7'!V21,'C7'!Y21,'C7'!AE21,'C7'!AK21)='C7'!AN21</t>
  </si>
  <si>
    <t>SUM(V21,Y21,AE21,AK21)</t>
  </si>
  <si>
    <t>SUM('C7'!V22,'C7'!Y22,'C7'!AE22,'C7'!AK22)='C7'!AN22</t>
  </si>
  <si>
    <t>SUM(V22,Y22,AE22,AK22)</t>
  </si>
  <si>
    <t>SUM('C7'!V23,'C7'!Y23,'C7'!AE23,'C7'!AK23)='C7'!AN23</t>
  </si>
  <si>
    <t>SUM('C7'!V24,'C7'!Y24,'C7'!AE24,'C7'!AK24)='C7'!AN24</t>
  </si>
  <si>
    <t>SUM(V24,Y24,AE24,AK24)</t>
  </si>
  <si>
    <t>SUM('C7'!AN14:'C7'!AN24)='C7'!AN25</t>
  </si>
  <si>
    <t>SUM(AN14:AN24)</t>
  </si>
  <si>
    <t>SUM('C7'!V26,'C7'!Y26,'C7'!AE26,'C7'!AK26)='C7'!AN26</t>
  </si>
  <si>
    <t>SUM(V26,Y26,AE26,AK26)</t>
  </si>
  <si>
    <t>SUM('C7'!V27,'C7'!Y27,'C7'!AE27,'C7'!AK27)='C7'!AN27</t>
  </si>
  <si>
    <t>SUM(V27,Y27,AE27,AK27)</t>
  </si>
  <si>
    <t>SUM('C7'!V28,'C7'!Y28,'C7'!AE28,'C7'!AK28)='C7'!AN28</t>
  </si>
  <si>
    <t>SUM(V28,Y28,AE28,AK28)</t>
  </si>
  <si>
    <t>SUM('C7'!V29,'C7'!Y29,'C7'!AE29,'C7'!AK29)='C7'!AN29</t>
  </si>
  <si>
    <t>SUM(V29,Y29,AE29,AK29)</t>
  </si>
  <si>
    <t>SUM('C7'!V30,'C7'!Y30,'C7'!AE30,'C7'!AK30)='C7'!AN30</t>
  </si>
  <si>
    <t>SUM(V30,Y30,AE30,AK30)</t>
  </si>
  <si>
    <t>SUM('C7'!V31,'C7'!Y31,'C7'!AE31,'C7'!AK31)='C7'!AN31</t>
  </si>
  <si>
    <t>SUM(V31,Y31,AE31,AK31)</t>
  </si>
  <si>
    <t>SUM('C7'!V32,'C7'!Y32,'C7'!AE32,'C7'!AK32)='C7'!AN32</t>
  </si>
  <si>
    <t>SUM(V32,Y32,AE32,AK32)</t>
  </si>
  <si>
    <t>SUM('C7'!V33,'C7'!Y33,'C7'!AE33,'C7'!AK33)='C7'!AN33</t>
  </si>
  <si>
    <t>SUM(V33,Y33,AE33,AK33)</t>
  </si>
  <si>
    <t>SUM('C7'!V34,'C7'!Y34,'C7'!AE34,'C7'!AK34)='C7'!AN34</t>
  </si>
  <si>
    <t>SUM(V34,Y34,AE34,AK34)</t>
  </si>
  <si>
    <t>SUM('C7'!V35,'C7'!Y35,'C7'!AE35,'C7'!AK35)='C7'!AN35</t>
  </si>
  <si>
    <t>SUM(V35,Y35,AE35,AK35)</t>
  </si>
  <si>
    <t>SUM('C7'!V36,'C7'!Y36,'C7'!AE36,'C7'!AK36)='C7'!AN36</t>
  </si>
  <si>
    <t>SUM(V36,Y36,AE36,AK36)</t>
  </si>
  <si>
    <t>SUM('C7'!AN26:'C7'!AN36)='C7'!AN37</t>
  </si>
  <si>
    <t>SUM(AN26:AN36)</t>
  </si>
  <si>
    <t>SUM('C7'!AN14,'C7'!AN26)='C7'!AN38</t>
  </si>
  <si>
    <t>SUM(AN14,AN26)</t>
  </si>
  <si>
    <t>SUM('C7'!AN15,'C7'!AN27)='C7'!AN39</t>
  </si>
  <si>
    <t>SUM(AN15,AN27)</t>
  </si>
  <si>
    <t>SUM('C7'!AN16,'C7'!AN28)='C7'!AN40</t>
  </si>
  <si>
    <t>SUM(AN16,AN28)</t>
  </si>
  <si>
    <t>SUM('C7'!AN17,'C7'!AN29)='C7'!AN41</t>
  </si>
  <si>
    <t>SUM(AN17,AN29)</t>
  </si>
  <si>
    <t>SUM('C7'!AN18,'C7'!AN30)='C7'!AN42</t>
  </si>
  <si>
    <t>SUM(AN18,AN30)</t>
  </si>
  <si>
    <t>SUM('C7'!AN19,'C7'!AN31)='C7'!AN43</t>
  </si>
  <si>
    <t>SUM(AN19,AN31)</t>
  </si>
  <si>
    <t>SUM('C7'!AN20,'C7'!AN32)='C7'!AN44</t>
  </si>
  <si>
    <t>SUM(AN20,AN32)</t>
  </si>
  <si>
    <t>SUM('C7'!AN21,'C7'!AN33)='C7'!AN45</t>
  </si>
  <si>
    <t>SUM(AN21,AN33)</t>
  </si>
  <si>
    <t>SUM('C7'!AN22,'C7'!AN34)='C7'!AN46</t>
  </si>
  <si>
    <t>SUM(AN22,AN34)</t>
  </si>
  <si>
    <t>SUM('C7'!AN23,'C7'!AN35)='C7'!AN47</t>
  </si>
  <si>
    <t>SUM(AN23,AN35)</t>
  </si>
  <si>
    <t>SUM('C7'!AN24,'C7'!AN36)='C7'!AN48</t>
  </si>
  <si>
    <t>SUM(AN24,AN36)</t>
  </si>
  <si>
    <t>SUM('C7'!AN25,'C7'!AN37)='C7'!AN49</t>
  </si>
  <si>
    <t>SUM(AN25,AN37)</t>
  </si>
  <si>
    <t>SUM('C8'!V14,'C8'!V15)='C8'!V16</t>
  </si>
  <si>
    <t>SUM('C8'!V17,'C8'!V18)='C8'!V19</t>
  </si>
  <si>
    <t>SUM('C8'!V14,'C8'!V17)='C8'!V20</t>
  </si>
  <si>
    <t>SUM('C8'!V15,'C8'!V18)='C8'!V21</t>
  </si>
  <si>
    <t>SUM('C8'!V16,'C8'!V19)='C8'!V22</t>
  </si>
  <si>
    <t>SUM('C8'!Y14,'C8'!Y15)='C8'!Y16</t>
  </si>
  <si>
    <t>SUM('C8'!Y17,'C8'!Y18)='C8'!Y19</t>
  </si>
  <si>
    <t>SUM('C8'!Y14,'C8'!Y17)='C8'!Y20</t>
  </si>
  <si>
    <t>SUM('C8'!Y15,'C8'!Y18)='C8'!Y21</t>
  </si>
  <si>
    <t>SUM('C8'!Y16,'C8'!Y19)='C8'!Y22</t>
  </si>
  <si>
    <t>C8'!Y14 &lt;=C8'!V14</t>
  </si>
  <si>
    <t>C8'!Y15 &lt;=C8'!V15</t>
  </si>
  <si>
    <t>C8'!Y16 &lt;=C8'!V16</t>
  </si>
  <si>
    <t>C8'!Y17 &lt;=C8'!V17</t>
  </si>
  <si>
    <t>C8'!Y18 &lt;=C8'!V18</t>
  </si>
  <si>
    <t>C8'!Y19 &lt;=C8'!V19</t>
  </si>
  <si>
    <t>C8'!Y20 &lt;=C8'!V20</t>
  </si>
  <si>
    <t>C8'!Y21 &lt;=C8'!V21</t>
  </si>
  <si>
    <t>C8'!Y23 &lt;=C8'!V23</t>
  </si>
  <si>
    <t>Étudiants et enseignants (CITE 5-8)</t>
  </si>
  <si>
    <t>Ce questionnaire est conçu pour collecter des données internationalement comparables sur l'enseignement formel au niveau supérieur nécessaires pour l'évaluation et le suivi des systèmes éducatifs dans le monde entier. Les données constituent un élément central de la base de données des statistiques de l'éducation produites par l'Institut de statistique de l'UNESCO (ISU). Elles sont largement diffusées à la communauté des utilisateurs et aident à informer les décideurs aux niveaux national et international. Les données sont nécessaires pour le calcul de nombreux indicateurs de l'éducation utilisés dans le suivi des progrès accomplis vers les objectifs régionaux et mondiaux, y compris les objectifs de développement durable et l'Agenda pour l'éducation 2030.</t>
  </si>
  <si>
    <t>Instructions pour remplir le questionnaire</t>
  </si>
  <si>
    <t>Veuillez vous référer au manuel d'instruction de l'Enquête sur l'éducation pour les détails sur les concepts et les définitions utilisées dans cette enquête.</t>
  </si>
  <si>
    <t>Tous les questionnaires et les manuels de l'ISU sont disponibles sur le site Web des Questionnaires :</t>
  </si>
  <si>
    <t>Les questionnaires remplis doivent être envoyés en pièces jointes par courriel à :</t>
  </si>
  <si>
    <t>Les données des enquêtes précédentes sont disponibles à :</t>
  </si>
  <si>
    <t>Couverture</t>
  </si>
  <si>
    <t>Ce questionnaire porte entièrement sur le système d'enseignement supérieur formel dans les établissements publics et privés à l'intérieur des frontières du pays du répondant. Si les données ne sont pas disponibles pour une partie du système, veuillez faire des estimations afin d'assurer une couverture complète des données.</t>
  </si>
  <si>
    <t>Avant de remplir ce questionnaire, les programmes d'éducation doivent d'abord être classés par niveau en fonction de la révision 2011 de la Classification internationale type de l'éducation (CITE 2011). L'ISU utilisera la cartographie de la CITE 2011 de votre pays afin de valider votre soumission de données. Si votre pays ne dispose pas d'une cartographie récente de la CITE ou s'il y a eu des modifications substantielles de votre système d'éducation nationale, veuillez télécharger et remplir ou mettre à jour le questionnaire sur les systèmes  nationaux d'éducation (UIS/ED/ISC11) qui est disponible sur notre site Web des Questionnaires.</t>
  </si>
  <si>
    <t>Année académique / période de référence pour les données collectées dans ce questionnaire</t>
  </si>
  <si>
    <t>Utilisation du questionnaire Excel</t>
  </si>
  <si>
    <t>Ce questionnaire a été conçu pour un fonctionnement optimal avec Microsoft Excel 2010, mais peut également être utilisé avec d'autres versions d'Excel. Le questionnaire a été verrouillé pour préserver la mise en page et l'intégrité des totaux calculés automatiquement (cellules ombrées en bleu) ainsi que leurs validations. Dans la mesure du possible, les données doivent être saisies dans les cellules vides seulement. Si les données ne sont pas disponibles pour une catégorie donnée, veuillez utiliser les codes de données manquantes décrits ci-dessous.</t>
  </si>
  <si>
    <t>Contrôles de validation</t>
  </si>
  <si>
    <t>Le questionnaire contient des contrôles d'erreurs utilisant le formatage conditionnel afin de surligner des erreurs ou des entrées de données non valides. Il inclut aussi un rapport d'erreurs inclus dans la feuille "VAL_Data Check". Si d'autres entrées sont requises, par exemple quand un commentaire est nécessaire pour expliquer un code manquant ou si une erreur est détectée dans les données, la cellule devient jaune et/ou un message apparaît. Veuillez s'il vous plaît examiner la feuille "VAL_Data Check" avant de soumettre le questionnaire. Cette feuille contient un résumé des données fournies et répertorie tous les contrôles d'erreur appliqués dans le questionnaire. Pour consulter la liste des contrôles échoués, veuillez s'il vous plaît filtrer la colonne "Résultat" pour "Vérifier" et faire toutes les corrections dans les cellules d'entrée du questionnaire qui sont indiquées sous «Emplacement».</t>
  </si>
  <si>
    <t>Structure d'éléments de données</t>
  </si>
  <si>
    <t>Afin d'assurer la fourniture de données et de métadonnées complètes, chaque élément de donnée est composé de trois cellules distinctes qui acceptent des données numériques (incluant les zéros pour indiquer une donnée nulle ou négligeable), les codes de données manquantes et les commentaires, respectivement. Les pays sont invités à faire tous les efforts pour fournir des données complètes dans les cellules numériques, si les données ne sont pas disponibles veuillez utiliser les codes appropriés décrits ci-dessous. Notez que la fonction d'ajout de commentaire pour Excel a été désactivée. Les commentaires doivent être inscrits dans la cellule de commentaire appropriée.</t>
  </si>
  <si>
    <t>Données numériques</t>
  </si>
  <si>
    <t>Ces cellules n'acceptent que les valeurs numériques, y compris les zéros (pour indiquer une donnée nulle ou négligeable). Veuillez noter qu'un message d'erreur s'affichera si une valeur non-numérique est entrée.</t>
  </si>
  <si>
    <t>Ces cellules n'acceptent que les lettres Z, X, W ou M et sont situées à droite des cellules de données numériques. L'utilisation correcte des codes est une condition essentielle pour assurer la comparabilité internationale et l'exhaustivité des données. Les codes sont utilisés dans les analyses et rapports statistiques pour indiquer la couverture des données et d'expliquer pourquoi les données ne sont pas disponibles. Veuillez expliquer les problèmes de couverture de données en utilisant les codes suivants :</t>
  </si>
  <si>
    <t>Z - catégorie non applicable</t>
  </si>
  <si>
    <t>Si un élément de données ou un tableau fait référence à une catégorie qui n'existe pas ou qui ne s'applique pas à votre système d'éducation nationale (p. ex. le programme de la CITE 4 n'existe pas dans votre pays), veuillez entrer zéro '0' dans la cellule de données numériques correspondante et entrer le code 'Z' dans la cellule de codes correspondante. L'utilisation de ce code indique que les données de ces catégories n'existent même pas hypothétiquement.</t>
  </si>
  <si>
    <t>X - données incluses ailleurs</t>
  </si>
  <si>
    <t>Si un élément de données ou une catégorie existe dans votre système d'éducation nationale, mais ne peut pas être désagrégée à partir d’une autre catégorie, veuillez laisser la cellule de données numériques vide et entrez le code «X» dans la cellule correspondante. Veuillez également indiquer avec un commentaire dans quelles cellules les données sont incluses en utilisant l'identifiant de colonne et de ligne d’Excel ou remplir le champ libre. Le cas échéant, veuillez utiliser également le code «W» décrit ci-dessous.</t>
  </si>
  <si>
    <t>W - inclut les données d'une autre catégorie</t>
  </si>
  <si>
    <t>Si les données incluent d'autres catégories et par conséquent sont sur-couvertes, veuillez entrer la valeur dans une cellule de données numériques et le code «W» dans la cellule correspondante. Veuillez également indiquer dans la cellule de commentaires quelles données sont incluses en utilisant l'identifiant de colonne et de ligne d’Excel ou remplir le champ libre. Le cas échéant, veuillez utiliser également le code «X» décrit ci-dessus.</t>
  </si>
  <si>
    <t>M - données non disponibles ou manquantes</t>
  </si>
  <si>
    <t>Coordonnées de l'Institut de Statistique de l'UNESCO</t>
  </si>
  <si>
    <t>Pour toute question concernant ce questionnaire, veuillez contacter l’ISU par :</t>
  </si>
  <si>
    <t>Courrier électronique :</t>
  </si>
  <si>
    <t>Téléphone :</t>
  </si>
  <si>
    <t>Télécopieur :</t>
  </si>
  <si>
    <t>Courrier postal :</t>
  </si>
  <si>
    <t>Institut de Statistique de l'UNESCO</t>
  </si>
  <si>
    <t>Site Web :</t>
  </si>
  <si>
    <t>Code du questionnaire :</t>
  </si>
  <si>
    <t>Pays :</t>
  </si>
  <si>
    <t>1. Veuillez  fournir des informations sur la ou les personne (s) responsable (s) de remplir ce questionnaire.</t>
  </si>
  <si>
    <t>Contact 1 : Personne chargée de remplir le questionnaire :</t>
  </si>
  <si>
    <t>Nom complet :</t>
  </si>
  <si>
    <t>Nom de l'institution :</t>
  </si>
  <si>
    <t>Unité organisationnelle :</t>
  </si>
  <si>
    <t>Fonction :</t>
  </si>
  <si>
    <t>Adresse de courrier électronique :</t>
  </si>
  <si>
    <t>Numéro de téléphone :</t>
  </si>
  <si>
    <t>Numéro de télécopieur :</t>
  </si>
  <si>
    <t>Contact 2 : Directeur de l'institution (si différent du Contact 1) :</t>
  </si>
  <si>
    <t>Veuillez fournir l'adresse ou les adresses du ou des site (s) web où les statistiques nationales sur l'enseignement supérieur sont publiées.</t>
  </si>
  <si>
    <t>Statistiques nationales :</t>
  </si>
  <si>
    <t>3. Veuillez fournir des informations sur l'année académique, la date de référence pour les âges, et les principales sources de données.</t>
  </si>
  <si>
    <t>Étudiants et personnel académique</t>
  </si>
  <si>
    <t>Diplômés</t>
  </si>
  <si>
    <t>Début de l'année académique (jj/mm/aaaa) :</t>
  </si>
  <si>
    <t>Fin de l'année académique (jj/mm/aaaa) :</t>
  </si>
  <si>
    <t>Date de référence pour les âges (jj/mm/aaaa) :</t>
  </si>
  <si>
    <t>Sources :</t>
  </si>
  <si>
    <t>4. Veuillez préciser le critère utilisé pour déterminer le pays d'origine des étudiants.</t>
  </si>
  <si>
    <t>Il est recommandé que le pays d'origine des étudiants au niveau supérieur soit déterminé par le pays dans lequel ils ont obtenu le diplôme du deuxième cycle de l'enseignement secondaire donnant accès à l'enseignement supérieur. Lorsque les pays n'ont pas accès à cette information des mesures alternatives peuvent être utilisées. Il s'agit, par ordre de préférence, du pays de résidence habituelle ou de la nationalité.</t>
  </si>
  <si>
    <t>Définition du pays d'origine des étudiants :</t>
  </si>
  <si>
    <t>Critères de l'origine :</t>
  </si>
  <si>
    <t>Veuillez fournir la définition du pays d'origine si ''autre'' est sélectionné :</t>
  </si>
  <si>
    <t>Enseignement supérieur de cycle court</t>
  </si>
  <si>
    <t>Niveau licence ou équivalent</t>
  </si>
  <si>
    <t>Niveau master ou équivalent</t>
  </si>
  <si>
    <t>Doctorat ou équivalent</t>
  </si>
  <si>
    <t>Total supérieur</t>
  </si>
  <si>
    <t>Tous programmes</t>
  </si>
  <si>
    <t>Dont : Premiers programmes de l'enseignement supérieur</t>
  </si>
  <si>
    <t>CITE 5</t>
  </si>
  <si>
    <t>CITE 6</t>
  </si>
  <si>
    <t>CITE 661 + 665 + 666</t>
  </si>
  <si>
    <t>CITE 7</t>
  </si>
  <si>
    <t>CITE 761 + 766</t>
  </si>
  <si>
    <t>CITE 8</t>
  </si>
  <si>
    <t>CITE 5-8</t>
  </si>
  <si>
    <t>Établissements publics</t>
  </si>
  <si>
    <t>Masculin</t>
  </si>
  <si>
    <t>Féminin</t>
  </si>
  <si>
    <t>Masculin et féminin</t>
  </si>
  <si>
    <t>Établissements privés</t>
  </si>
  <si>
    <t>TOTAL</t>
  </si>
  <si>
    <t>Équivalents plein temps</t>
  </si>
  <si>
    <t>Sexe</t>
  </si>
  <si>
    <t>Domaines d'études</t>
  </si>
  <si>
    <t>Inconnus ou non précisés</t>
  </si>
  <si>
    <t>Total : Tous les domaines d'études</t>
  </si>
  <si>
    <t>Nouveaux entrants au niveau de la CITE</t>
  </si>
  <si>
    <t>Nouveaux entrants pour la première fois à l'enseignement supérieur</t>
  </si>
  <si>
    <t>Dont : Les nouveaux entrants pour la première fois à l'enseignement supérieur</t>
  </si>
  <si>
    <t>Âge</t>
  </si>
  <si>
    <t>CITE 5, 6, 7 et 8</t>
  </si>
  <si>
    <t>CITE 5, 661, 665, 666, 761 et 766</t>
  </si>
  <si>
    <t>Âge non spécifié</t>
  </si>
  <si>
    <t>Région</t>
  </si>
  <si>
    <t>Pays</t>
  </si>
  <si>
    <t>Afrique</t>
  </si>
  <si>
    <t>AFRIQUE non spécifié</t>
  </si>
  <si>
    <t>Total : Afrique</t>
  </si>
  <si>
    <t>Amérique du Nord</t>
  </si>
  <si>
    <t>Amérique du Nord non spécifié</t>
  </si>
  <si>
    <t>Total : Amérique du Nord</t>
  </si>
  <si>
    <t>Amérique latine et les Caraïbes</t>
  </si>
  <si>
    <t>Amérique latine et les Caraïbes non spécifié</t>
  </si>
  <si>
    <t>Total : Amérique latine et les Caraïbes</t>
  </si>
  <si>
    <t>Asie</t>
  </si>
  <si>
    <t>ASIE non spécifié</t>
  </si>
  <si>
    <t>Total : Asie</t>
  </si>
  <si>
    <t>Royaume-Uni</t>
  </si>
  <si>
    <t>EUROPE non spécifié</t>
  </si>
  <si>
    <t>Total : Europe</t>
  </si>
  <si>
    <t>Océanie</t>
  </si>
  <si>
    <t>OCÉANIE non spécifié</t>
  </si>
  <si>
    <t>Total : Océanie</t>
  </si>
  <si>
    <t>Pays d'origine non spécifié</t>
  </si>
  <si>
    <t>Dont : les programmes de premier diplôme</t>
  </si>
  <si>
    <t>CITE 665 + 666</t>
  </si>
  <si>
    <t>CITE 766</t>
  </si>
  <si>
    <t>C2: Nombre d'étudiants par niveau d'enseignement, intensité de participation, type d'établissement et sexe</t>
  </si>
  <si>
    <t>Étudiants
À plein temps et à temps partiel</t>
  </si>
  <si>
    <t>01 Éducation</t>
  </si>
  <si>
    <t>02 Lettres et arts</t>
  </si>
  <si>
    <t xml:space="preserve">03 Sciences sociales, journalisme et information </t>
  </si>
  <si>
    <t xml:space="preserve">04 Commerce, administration et droit </t>
  </si>
  <si>
    <t>05 Sciences naturelles, mathématiques et statistiques</t>
  </si>
  <si>
    <t>06 Technologies de l’information et de la communication</t>
  </si>
  <si>
    <t>07 Ingénierie, industries de transformation et construction</t>
  </si>
  <si>
    <t>08 Agriculture, sylviculture, halieutique et sciences vétérinaires</t>
  </si>
  <si>
    <t>09 Santé et protection sociale</t>
  </si>
  <si>
    <t>10 Services</t>
  </si>
  <si>
    <t>C3: Nombre d'étudiants par niveau d'enseignement, domaine et sexe</t>
  </si>
  <si>
    <t>C5: Nombre d'étudiants et nouveaux entrants pour la première fois à l'enseignement supérieur par âge et sexe</t>
  </si>
  <si>
    <t>Étudiants en mobilité internationale (À plein temps et à temps partiel)</t>
  </si>
  <si>
    <t>Algérie</t>
  </si>
  <si>
    <t>Bénin</t>
  </si>
  <si>
    <t>Cameroun</t>
  </si>
  <si>
    <t>République centrafricaine</t>
  </si>
  <si>
    <t>Tchad</t>
  </si>
  <si>
    <t>Comores</t>
  </si>
  <si>
    <t>République démocratique du Congo</t>
  </si>
  <si>
    <t>Égypte</t>
  </si>
  <si>
    <t>Guinée équatoriale</t>
  </si>
  <si>
    <t>Érythrée</t>
  </si>
  <si>
    <t>Éthiopie</t>
  </si>
  <si>
    <t>Gambie</t>
  </si>
  <si>
    <t>Guinée</t>
  </si>
  <si>
    <t>Guinée-Bissau</t>
  </si>
  <si>
    <t>Libéria</t>
  </si>
  <si>
    <t>Libye</t>
  </si>
  <si>
    <t>Mauritanie</t>
  </si>
  <si>
    <t>Maurice</t>
  </si>
  <si>
    <t>Maroc</t>
  </si>
  <si>
    <t>Namibie</t>
  </si>
  <si>
    <t>Nigéria</t>
  </si>
  <si>
    <t>Sao Tomé-et-Principe</t>
  </si>
  <si>
    <t>Sénégal</t>
  </si>
  <si>
    <t>Somalie</t>
  </si>
  <si>
    <t>Afrique du Sud</t>
  </si>
  <si>
    <t>Sud-Soudan</t>
  </si>
  <si>
    <t>Soudan</t>
  </si>
  <si>
    <t>Tunisie</t>
  </si>
  <si>
    <t>Ouganda</t>
  </si>
  <si>
    <t>République-Unie de Tanzanie</t>
  </si>
  <si>
    <t>Zambie</t>
  </si>
  <si>
    <t>Bermudes</t>
  </si>
  <si>
    <t>États-Unis d'Amérique</t>
  </si>
  <si>
    <t>Antigua-et-Barbuda</t>
  </si>
  <si>
    <t>Argentine</t>
  </si>
  <si>
    <t>Barbade</t>
  </si>
  <si>
    <t>Bolivie (État plurinational de)</t>
  </si>
  <si>
    <t>Brésil</t>
  </si>
  <si>
    <t>Îles Vierges britanniques</t>
  </si>
  <si>
    <t>Îles Caïmanes</t>
  </si>
  <si>
    <t>Chili</t>
  </si>
  <si>
    <t>Colombie</t>
  </si>
  <si>
    <t>Dominique</t>
  </si>
  <si>
    <t>République dominicaine</t>
  </si>
  <si>
    <t>Équateur</t>
  </si>
  <si>
    <t>Grenade</t>
  </si>
  <si>
    <t>Haïti</t>
  </si>
  <si>
    <t>Jamaïque</t>
  </si>
  <si>
    <t>Mexique</t>
  </si>
  <si>
    <t>Pérou</t>
  </si>
  <si>
    <t>Porto Rico</t>
  </si>
  <si>
    <t>Saint-Kitts-et-Nevis</t>
  </si>
  <si>
    <t>Sainte-Lucie</t>
  </si>
  <si>
    <t>Saint-Vincent-et-les-Grenadines</t>
  </si>
  <si>
    <t>Saint-Martin (partie néerlandaise)</t>
  </si>
  <si>
    <t>Trinité-et-Tobago</t>
  </si>
  <si>
    <t>Îles Turques et Caïques</t>
  </si>
  <si>
    <t>Venezuela (République bolivarienne du)</t>
  </si>
  <si>
    <t>Arménie</t>
  </si>
  <si>
    <t>Azerbaïdjan</t>
  </si>
  <si>
    <t>Bahreïn</t>
  </si>
  <si>
    <t>Bhoutan</t>
  </si>
  <si>
    <t>Brunéi Darussalam</t>
  </si>
  <si>
    <t>Cambodge</t>
  </si>
  <si>
    <t>Chine</t>
  </si>
  <si>
    <t>Chine, région administrative spéciale de Hong Kong</t>
  </si>
  <si>
    <t>Chine, région administrative spéciale de Macao</t>
  </si>
  <si>
    <t>Chypre</t>
  </si>
  <si>
    <t>République populaire démocratique de Corée</t>
  </si>
  <si>
    <t>Géorgie</t>
  </si>
  <si>
    <t>Inde</t>
  </si>
  <si>
    <t>Indonésie</t>
  </si>
  <si>
    <t>Iran (République islamique d')</t>
  </si>
  <si>
    <t>Israël</t>
  </si>
  <si>
    <t>Japon</t>
  </si>
  <si>
    <t>Jordanie</t>
  </si>
  <si>
    <t>Koweït</t>
  </si>
  <si>
    <t>Kirghizistan</t>
  </si>
  <si>
    <t>République démocratique populaire lao</t>
  </si>
  <si>
    <t>Liban</t>
  </si>
  <si>
    <t>Malaisie</t>
  </si>
  <si>
    <t>Mongolie</t>
  </si>
  <si>
    <t>Népal</t>
  </si>
  <si>
    <t>République de Corée</t>
  </si>
  <si>
    <t>Arabie saoudite</t>
  </si>
  <si>
    <t>Singapour</t>
  </si>
  <si>
    <t>République arabe syrienne</t>
  </si>
  <si>
    <t>Tadjikistan</t>
  </si>
  <si>
    <t>Thaïlande</t>
  </si>
  <si>
    <t>Turquie</t>
  </si>
  <si>
    <t>Turkménistan</t>
  </si>
  <si>
    <t>Émirats arabes unis</t>
  </si>
  <si>
    <t>Ouzbékistan</t>
  </si>
  <si>
    <t>Yémen</t>
  </si>
  <si>
    <t>Albanie</t>
  </si>
  <si>
    <t>Andorre</t>
  </si>
  <si>
    <t>Autriche</t>
  </si>
  <si>
    <t>Bélarus</t>
  </si>
  <si>
    <t>Belgique</t>
  </si>
  <si>
    <t>Bosnie-Herzégovine</t>
  </si>
  <si>
    <t>Bulgarie</t>
  </si>
  <si>
    <t>Croatie</t>
  </si>
  <si>
    <t>Danemark</t>
  </si>
  <si>
    <t>Estonie</t>
  </si>
  <si>
    <t>Finlande</t>
  </si>
  <si>
    <t>Allemagne</t>
  </si>
  <si>
    <t>Grèce</t>
  </si>
  <si>
    <t>Saint-Siège</t>
  </si>
  <si>
    <t>Hongrie</t>
  </si>
  <si>
    <t>Islande</t>
  </si>
  <si>
    <t>Irlande</t>
  </si>
  <si>
    <t>Italie</t>
  </si>
  <si>
    <t>Lettonie</t>
  </si>
  <si>
    <t>Lituanie</t>
  </si>
  <si>
    <t>Malte</t>
  </si>
  <si>
    <t>Monténégro</t>
  </si>
  <si>
    <t>Pays-Bas</t>
  </si>
  <si>
    <t>Norvège</t>
  </si>
  <si>
    <t>Pologne</t>
  </si>
  <si>
    <t>République de Moldova</t>
  </si>
  <si>
    <t>Roumanie</t>
  </si>
  <si>
    <t>Fédération de Russie</t>
  </si>
  <si>
    <t>Saint-Marin</t>
  </si>
  <si>
    <t>Serbie</t>
  </si>
  <si>
    <t>Slovaquie</t>
  </si>
  <si>
    <t>Slovénie</t>
  </si>
  <si>
    <t>Espagne</t>
  </si>
  <si>
    <t>Suède</t>
  </si>
  <si>
    <t>Suisse</t>
  </si>
  <si>
    <t>Ex-République yougoslave de Macédoine</t>
  </si>
  <si>
    <t>Australie</t>
  </si>
  <si>
    <t>Îles Cook</t>
  </si>
  <si>
    <t>Fidji</t>
  </si>
  <si>
    <t>Îles Marshall</t>
  </si>
  <si>
    <t>Micronésie (États fédérés de)</t>
  </si>
  <si>
    <t>Nouvelle-Zélande</t>
  </si>
  <si>
    <t>Nioué</t>
  </si>
  <si>
    <t>Palaos</t>
  </si>
  <si>
    <t>Papouasie-Nouvelle-Guinée</t>
  </si>
  <si>
    <t>Îles Salomon</t>
  </si>
  <si>
    <t>Tokélaou</t>
  </si>
  <si>
    <t>Tchéquie</t>
  </si>
  <si>
    <t>C7: Nombre de diplômés par niveau d'enseignement, domaine et sexe</t>
  </si>
  <si>
    <t>Personnel académique
À plein temps et à temps partiel</t>
  </si>
  <si>
    <t>Dont : Enseignement supérieur de cycle court</t>
  </si>
  <si>
    <t>Veuillez sélectionner un critère</t>
  </si>
  <si>
    <t>Pays d'obtention du diplôme de deuxième cycle du secondaire</t>
  </si>
  <si>
    <t>Pays de résidence habituelle</t>
  </si>
  <si>
    <t>Pays de nationalité</t>
  </si>
  <si>
    <t>Autre, spécifiez</t>
  </si>
  <si>
    <t>Veuillez sélectionner un pays</t>
  </si>
  <si>
    <t>Royaume-Uni de Grande-Bretagne et d'Irlande du Nord</t>
  </si>
  <si>
    <t>Si une catégorie existe dans votre système d'éducation nationale, mais les données relatives à cette catégorie ne sont pas disponibles, ne peuvent être estimées et ne sont incluses dans aucune autre cellule du questionnaire, veuillez laisser la cellule de données numériques vide et entrer le code «M» dans la cellule correspondante. Dans de tels cas, notez que le total est considéré comme manquant ou incomplet pour ces catégories. Si possible, veuillez fournir un commentaire pour indiquer pourquoi les données ne sont pas disponibles.</t>
  </si>
  <si>
    <t>C4: Nombre de nouveaux entrants et nouveaux entrants pour la première fois par niveau d'éducation et par sexe</t>
  </si>
  <si>
    <t>CITE 761+766+767</t>
  </si>
  <si>
    <t>C6: Nombre d'étudiants en mobilité internationale dans l'enseignement supérieur par pays d'origine et sexe</t>
  </si>
  <si>
    <t>Domaines d’éducation</t>
  </si>
  <si>
    <t>C8: Nombre de personnel académique par niveau d'enseignement, statut d'emploi, type d'établissement et sexe</t>
  </si>
  <si>
    <t>Cette feuille répertorie tous les contrôles d'erreurs appliqués dans le questionnaire. Pour consulter la liste des contrôles échoués, veuillez s'il vous plaît filtrer la colonne "Résultat" pour "Vérifier". Veuillez s'il vous plaît faire toutes les corrections dans les cellules d'entrée du questionnaire qui sont indiquées sous «Emplacement».</t>
  </si>
  <si>
    <t>Résumé des problèmes de données :</t>
  </si>
  <si>
    <t>Couverture des données (%) :</t>
  </si>
  <si>
    <t>Nombre d'erreurs de logiques :</t>
  </si>
  <si>
    <t>Dont : Erreurs dans les chiffres</t>
  </si>
  <si>
    <t>Dont : Erreurs dans les codes</t>
  </si>
  <si>
    <t>Liste des erreurs de logique dans le questionnaire :</t>
  </si>
  <si>
    <t>Contrôle d'erreurs</t>
  </si>
  <si>
    <t>Emplacement</t>
  </si>
  <si>
    <t>Résultat</t>
  </si>
  <si>
    <t>Formule (simplifiée)</t>
  </si>
  <si>
    <t>Côté gauche</t>
  </si>
  <si>
    <t>Opérateur</t>
  </si>
  <si>
    <t>Côté droit</t>
  </si>
  <si>
    <t>Feuille</t>
  </si>
  <si>
    <t>Cellule</t>
  </si>
  <si>
    <t>Chiffre</t>
  </si>
  <si>
    <t>Commentaires du pays</t>
  </si>
  <si>
    <t>Comparaison de deux items de données collectant les mêmes données</t>
  </si>
  <si>
    <t>Effectif dans les premiers programmes de l'enseignement supérieur inférieur ou égal à l'effectif de tous les programmes</t>
  </si>
  <si>
    <t>Équivalents plein temps inférieurs ou égaux à plein temps et temps partiel</t>
  </si>
  <si>
    <t>Nombre de nouveaux entrants pour la première fois inférieur ou égal au nombre des nouveaux entrants</t>
  </si>
  <si>
    <t>Nombre de nouveaux entrants inférieur ou égal au nombre total d'étudiants</t>
  </si>
  <si>
    <t>Nombre d'étudiants mobiles inférieur au nombre total d'étudiants</t>
  </si>
  <si>
    <t>Nombre de diplômés inférieur ou égal au nombre d'étudiants</t>
  </si>
  <si>
    <t>CITE 5 inférieur ou égal à CITE 5 + 6 + 7 + 8</t>
  </si>
  <si>
    <t>La somme de deux éléments de données ou plus est égale au total</t>
  </si>
  <si>
    <t>ISC_CAT5</t>
  </si>
  <si>
    <t>Eswatini</t>
  </si>
  <si>
    <t>C2'!AQ22 =C3'!AH49</t>
  </si>
  <si>
    <t>AQ22</t>
  </si>
  <si>
    <t>C2'!AQ22 =C5'!V102</t>
  </si>
  <si>
    <t>C2'!AB22 =C3'!Y49</t>
  </si>
  <si>
    <t>C2'!AH22 =C3'!AB49</t>
  </si>
  <si>
    <t>C2'!AN22 =C3'!AE49</t>
  </si>
  <si>
    <t>C2'!AQ21 =C3'!AH37</t>
  </si>
  <si>
    <t>AQ21</t>
  </si>
  <si>
    <t>C2'!AQ21 =C5'!V72</t>
  </si>
  <si>
    <t>C2'!AB21 =C3'!Y37</t>
  </si>
  <si>
    <t>C2'!AH21 =C3'!AB37</t>
  </si>
  <si>
    <t>C2'!AN21 =C3'!AE37</t>
  </si>
  <si>
    <t>C2'!AQ20 =C3'!AH25</t>
  </si>
  <si>
    <t>AQ20</t>
  </si>
  <si>
    <t>C2'!AQ20 =C5'!V42</t>
  </si>
  <si>
    <t>C2'!AB20 =C3'!Y25</t>
  </si>
  <si>
    <t>C2'!AH20 =C3'!AB25</t>
  </si>
  <si>
    <t>C2'!AN20 =C3'!AE25</t>
  </si>
  <si>
    <t>C2'!AE14 &lt;=C2'!AB14</t>
  </si>
  <si>
    <t>C2'!AE15 &lt;=C2'!AB15</t>
  </si>
  <si>
    <t>C2'!AE16 &lt;=C2'!AB16</t>
  </si>
  <si>
    <t>C2'!AE17 &lt;=C2'!AB17</t>
  </si>
  <si>
    <t>C2'!AE18 &lt;=C2'!AB18</t>
  </si>
  <si>
    <t>C2'!AE19 &lt;=C2'!AB19</t>
  </si>
  <si>
    <t>C2'!AE20 &lt;=C2'!AB20</t>
  </si>
  <si>
    <t>C2'!AE21 &lt;=C2'!AB21</t>
  </si>
  <si>
    <t>C2'!AE22 &lt;=C2'!AB22</t>
  </si>
  <si>
    <t>C2'!AE23 &lt;=C2'!AB23</t>
  </si>
  <si>
    <t>C2'!AK14 &lt;=C2'!AH14</t>
  </si>
  <si>
    <t>C2'!AK15 &lt;=C2'!AH15</t>
  </si>
  <si>
    <t>C2'!AK16 &lt;=C2'!AH16</t>
  </si>
  <si>
    <t>C2'!AK17 &lt;=C2'!AH17</t>
  </si>
  <si>
    <t>C2'!AK18 &lt;=C2'!AH18</t>
  </si>
  <si>
    <t>C2'!AK19 &lt;=C2'!AH19</t>
  </si>
  <si>
    <t>C2'!AK20 &lt;=C2'!AH20</t>
  </si>
  <si>
    <t>C2'!AK21 &lt;=C2'!AH21</t>
  </si>
  <si>
    <t>C2'!AK22 &lt;=C2'!AH22</t>
  </si>
  <si>
    <t>C2'!AK23 &lt;=C2'!AH23</t>
  </si>
  <si>
    <t>C2'!AQ23 &lt;=C2'!AQ22</t>
  </si>
  <si>
    <t>AQ23</t>
  </si>
  <si>
    <t>C4'!Y16 &lt;=C2'!AE22</t>
  </si>
  <si>
    <t>C4'!AB16 &lt;=C2'!AH22</t>
  </si>
  <si>
    <t>C4'!AE16 &lt;=C2'!AN22</t>
  </si>
  <si>
    <t>C6'!V238 &lt;=C2'!AQ20</t>
  </si>
  <si>
    <t>C6'!V464 &lt;=C2'!AQ21</t>
  </si>
  <si>
    <t>C6'!V690 &lt;=C2'!AQ22</t>
  </si>
  <si>
    <t>C2'!Y16 &lt;=C2'!V16</t>
  </si>
  <si>
    <t>C2'!Y19 &lt;=C2'!V19</t>
  </si>
  <si>
    <t>C2'!Y22 &lt;=C2'!V22</t>
  </si>
  <si>
    <t>C2'!Y23 &lt;=C2'!V23</t>
  </si>
  <si>
    <t>C5'!AB42 &lt;=C5'!V42</t>
  </si>
  <si>
    <t>C5'!AB72 &lt;=C5'!V72</t>
  </si>
  <si>
    <t>AB72</t>
  </si>
  <si>
    <t>C5'!AB102 &lt;=C5'!V102</t>
  </si>
  <si>
    <t>AB102</t>
  </si>
  <si>
    <t>C2'!Y22 =C5'!AB102</t>
  </si>
  <si>
    <t>SUM('C2'!V14,'C2'!AB14,'C2'!AH14,'C2'!AN14)='C2'!AQ14</t>
  </si>
  <si>
    <t>SUM(V14,AB14,AH14,AN14)</t>
  </si>
  <si>
    <t>AQ14</t>
  </si>
  <si>
    <t>SUM('C2'!V15,'C2'!AB15,'C2'!AH15,'C2'!AN15)='C2'!AQ15</t>
  </si>
  <si>
    <t>SUM(V15,AB15,AH15,AN15)</t>
  </si>
  <si>
    <t>AQ15</t>
  </si>
  <si>
    <t>SUM('C2'!AQ14,'C2'!AQ15)='C2'!AQ16</t>
  </si>
  <si>
    <t>SUM(AQ14,AQ15)</t>
  </si>
  <si>
    <t>AQ16</t>
  </si>
  <si>
    <t>SUM('C2'!V17,'C2'!AB17,'C2'!AH17,'C2'!AN17)='C2'!AQ17</t>
  </si>
  <si>
    <t>SUM(V17,AB17,AH17,AN17)</t>
  </si>
  <si>
    <t>AQ17</t>
  </si>
  <si>
    <t>SUM('C2'!V18,'C2'!AB18,'C2'!AH18,'C2'!AN18)='C2'!AQ18</t>
  </si>
  <si>
    <t>SUM(V18,AB18,AH18,AN18)</t>
  </si>
  <si>
    <t>AQ18</t>
  </si>
  <si>
    <t>SUM('C2'!AQ17,'C2'!AQ18)='C2'!AQ19</t>
  </si>
  <si>
    <t>SUM(AQ17,AQ18)</t>
  </si>
  <si>
    <t>AQ19</t>
  </si>
  <si>
    <t>SUM('C2'!AQ14,'C2'!AQ17)='C2'!AQ20</t>
  </si>
  <si>
    <t>SUM(AQ14,AQ17)</t>
  </si>
  <si>
    <t>SUM('C2'!AQ15,'C2'!AQ18)='C2'!AQ21</t>
  </si>
  <si>
    <t>SUM(AQ15,AQ18)</t>
  </si>
  <si>
    <t>SUM('C2'!AQ16,'C2'!AQ19)='C2'!AQ22</t>
  </si>
  <si>
    <t>SUM(AQ16,AQ19)</t>
  </si>
  <si>
    <t>SUM('C2'!V23,'C2'!AB23,'C2'!AH23,'C2'!AN23)='C2'!AQ23</t>
  </si>
  <si>
    <t>SUM(V23,AB23,AH23,AN23)</t>
  </si>
  <si>
    <t>SUM('C5'!AB14:'C5'!AB41)='C5'!AB42</t>
  </si>
  <si>
    <t>SUM(AB14:AB41)</t>
  </si>
  <si>
    <t>SUM('C5'!AB44:'C5'!AB71)='C5'!AB72</t>
  </si>
  <si>
    <t>SUM(AB44:AB71)</t>
  </si>
  <si>
    <t>SUM('C5'!AB14,'C5'!AB44)='C5'!AB74</t>
  </si>
  <si>
    <t>SUM(AB14,AB44)</t>
  </si>
  <si>
    <t>AB74</t>
  </si>
  <si>
    <t>SUM('C5'!AB15,'C5'!AB45)='C5'!AB75</t>
  </si>
  <si>
    <t>SUM(AB15,AB45)</t>
  </si>
  <si>
    <t>AB75</t>
  </si>
  <si>
    <t>SUM('C5'!AB16,'C5'!AB46)='C5'!AB76</t>
  </si>
  <si>
    <t>SUM(AB16,AB46)</t>
  </si>
  <si>
    <t>AB76</t>
  </si>
  <si>
    <t>SUM('C5'!AB17,'C5'!AB47)='C5'!AB77</t>
  </si>
  <si>
    <t>SUM(AB17,AB47)</t>
  </si>
  <si>
    <t>AB77</t>
  </si>
  <si>
    <t>SUM('C5'!AB18,'C5'!AB48)='C5'!AB78</t>
  </si>
  <si>
    <t>SUM(AB18,AB48)</t>
  </si>
  <si>
    <t>AB78</t>
  </si>
  <si>
    <t>SUM('C5'!AB19,'C5'!AB49)='C5'!AB79</t>
  </si>
  <si>
    <t>SUM(AB19,AB49)</t>
  </si>
  <si>
    <t>AB79</t>
  </si>
  <si>
    <t>SUM('C5'!AB20,'C5'!AB50)='C5'!AB80</t>
  </si>
  <si>
    <t>SUM(AB20,AB50)</t>
  </si>
  <si>
    <t>AB80</t>
  </si>
  <si>
    <t>SUM('C5'!AB21,'C5'!AB51)='C5'!AB81</t>
  </si>
  <si>
    <t>SUM(AB21,AB51)</t>
  </si>
  <si>
    <t>AB81</t>
  </si>
  <si>
    <t>SUM('C5'!AB22,'C5'!AB52)='C5'!AB82</t>
  </si>
  <si>
    <t>SUM(AB22,AB52)</t>
  </si>
  <si>
    <t>AB82</t>
  </si>
  <si>
    <t>SUM('C5'!AB23,'C5'!AB53)='C5'!AB83</t>
  </si>
  <si>
    <t>SUM(AB23,AB53)</t>
  </si>
  <si>
    <t>AB83</t>
  </si>
  <si>
    <t>SUM('C5'!AB24,'C5'!AB54)='C5'!AB84</t>
  </si>
  <si>
    <t>SUM(AB24,AB54)</t>
  </si>
  <si>
    <t>AB84</t>
  </si>
  <si>
    <t>SUM('C5'!AB25,'C5'!AB55)='C5'!AB85</t>
  </si>
  <si>
    <t>SUM(AB25,AB55)</t>
  </si>
  <si>
    <t>AB85</t>
  </si>
  <si>
    <t>SUM('C5'!AB26,'C5'!AB56)='C5'!AB86</t>
  </si>
  <si>
    <t>SUM(AB26,AB56)</t>
  </si>
  <si>
    <t>AB86</t>
  </si>
  <si>
    <t>SUM('C5'!AB27,'C5'!AB57)='C5'!AB87</t>
  </si>
  <si>
    <t>SUM(AB27,AB57)</t>
  </si>
  <si>
    <t>AB87</t>
  </si>
  <si>
    <t>SUM('C5'!AB28,'C5'!AB58)='C5'!AB88</t>
  </si>
  <si>
    <t>SUM(AB28,AB58)</t>
  </si>
  <si>
    <t>AB88</t>
  </si>
  <si>
    <t>SUM('C5'!AB29,'C5'!AB59)='C5'!AB89</t>
  </si>
  <si>
    <t>SUM(AB29,AB59)</t>
  </si>
  <si>
    <t>AB89</t>
  </si>
  <si>
    <t>SUM('C5'!AB30,'C5'!AB60)='C5'!AB90</t>
  </si>
  <si>
    <t>SUM(AB30,AB60)</t>
  </si>
  <si>
    <t>AB90</t>
  </si>
  <si>
    <t>SUM('C5'!AB31,'C5'!AB61)='C5'!AB91</t>
  </si>
  <si>
    <t>SUM(AB31,AB61)</t>
  </si>
  <si>
    <t>AB91</t>
  </si>
  <si>
    <t>SUM('C5'!AB32,'C5'!AB62)='C5'!AB92</t>
  </si>
  <si>
    <t>SUM(AB32,AB62)</t>
  </si>
  <si>
    <t>AB92</t>
  </si>
  <si>
    <t>SUM('C5'!AB33,'C5'!AB63)='C5'!AB93</t>
  </si>
  <si>
    <t>SUM(AB33,AB63)</t>
  </si>
  <si>
    <t>AB93</t>
  </si>
  <si>
    <t>SUM('C5'!AB34,'C5'!AB64)='C5'!AB94</t>
  </si>
  <si>
    <t>SUM(AB34,AB64)</t>
  </si>
  <si>
    <t>AB94</t>
  </si>
  <si>
    <t>SUM('C5'!AB35,'C5'!AB65)='C5'!AB95</t>
  </si>
  <si>
    <t>SUM(AB35,AB65)</t>
  </si>
  <si>
    <t>AB95</t>
  </si>
  <si>
    <t>SUM('C5'!AB36,'C5'!AB66)='C5'!AB96</t>
  </si>
  <si>
    <t>SUM(AB36,AB66)</t>
  </si>
  <si>
    <t>AB96</t>
  </si>
  <si>
    <t>SUM('C5'!AB37,'C5'!AB67)='C5'!AB97</t>
  </si>
  <si>
    <t>SUM(AB37,AB67)</t>
  </si>
  <si>
    <t>AB97</t>
  </si>
  <si>
    <t>SUM('C5'!AB38,'C5'!AB68)='C5'!AB98</t>
  </si>
  <si>
    <t>SUM(AB38,AB68)</t>
  </si>
  <si>
    <t>AB98</t>
  </si>
  <si>
    <t>SUM('C5'!AB39,'C5'!AB69)='C5'!AB99</t>
  </si>
  <si>
    <t>SUM(AB39,AB69)</t>
  </si>
  <si>
    <t>AB99</t>
  </si>
  <si>
    <t>SUM('C5'!AB40,'C5'!AB70)='C5'!AB100</t>
  </si>
  <si>
    <t>SUM(AB40,AB70)</t>
  </si>
  <si>
    <t>AB100</t>
  </si>
  <si>
    <t>SUM('C5'!AB41,'C5'!AB71)='C5'!AB101</t>
  </si>
  <si>
    <t>SUM(AB41,AB71)</t>
  </si>
  <si>
    <t>AB101</t>
  </si>
  <si>
    <t>SUM('C5'!AB42,'C5'!AB72)='C5'!AB102</t>
  </si>
  <si>
    <t>SUM(AB42,AB72)</t>
  </si>
  <si>
    <t>Données pour l'année académique finissant en 2018</t>
  </si>
  <si>
    <t>Date limite pour retourner le questionnaire rempli: 16 février 2019</t>
  </si>
  <si>
    <t>La cartographie de la CITE la plus récente pour votre pays est disponible ici:</t>
  </si>
  <si>
    <t>Ce questionnaire vise à collecter les données pour l'année scolaire se terminant en 2018 ou une année plus récente. Si les données ne sont pas disponibles pour 2018, veuillez soumettre la dernière année pour laquelle des données sont disponibles.</t>
  </si>
  <si>
    <t>UIS_ED_C_2019</t>
  </si>
  <si>
    <t>Dont:  Programmes professionnels</t>
  </si>
  <si>
    <t>CITE 551 + 554</t>
  </si>
  <si>
    <t>Programmes professionnels seulement</t>
  </si>
  <si>
    <t>ENQUÊTE 2019 DE L'ENSEIGNEMENT FORMEL</t>
  </si>
  <si>
    <t>Effectif dans les programmes professionnels inférieur ou égal à l'effectif de tous les programmes</t>
  </si>
  <si>
    <t>http://uis.unesco.org/fr/uis-questionnaires</t>
  </si>
  <si>
    <t>http://data.uis.unesco.org/</t>
  </si>
  <si>
    <t>http://uis.unesco.org/fr/cartographies-de-la-cite</t>
  </si>
  <si>
    <t>VAL_Changements</t>
  </si>
  <si>
    <t>Le changement principal apporté à ce questionnaire par rapport à l'enquête de l'année dernière est décrit ci-dessous.</t>
  </si>
  <si>
    <t>Onglet</t>
  </si>
  <si>
    <t>Changement</t>
  </si>
  <si>
    <t>Raison</t>
  </si>
  <si>
    <t>C2 et C5</t>
  </si>
  <si>
    <t>Ajout des niveaux 551 + 554 de la CITE</t>
  </si>
  <si>
    <t xml:space="preserve">Pour calculer correctement l'indicateur ODD 4.3.3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</si>
</sst>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 #,##0.00_-;_-* &quot;-&quot;??_-;_-@_-"/>
    <numFmt numFmtId="165" formatCode="_-* #,##0\ _€_-;\-* #,##0\ _€_-;_-* &quot;-&quot;\ _€_-;_-@_-"/>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 numFmtId="171" formatCode="0.0"/>
  </numFmts>
  <fonts count="78">
    <font>
      <sz val="11"/>
      <color theme="1"/>
      <name val="Calibri"/>
      <family val="2"/>
      <scheme val="minor"/>
    </font>
    <font>
      <b/>
      <sz val="11"/>
      <color theme="1"/>
      <name val="Calibri"/>
      <family val="2"/>
      <scheme val="minor"/>
    </font>
    <font>
      <sz val="10"/>
      <name val="Arial"/>
      <family val="2"/>
    </font>
    <font>
      <sz val="10"/>
      <name val="Verdana"/>
      <family val="2"/>
    </font>
    <font>
      <sz val="10"/>
      <color indexed="8"/>
      <name val="Arial"/>
      <family val="2"/>
    </font>
    <font>
      <b/>
      <sz val="11"/>
      <color theme="0"/>
      <name val="Calibri"/>
      <family val="2"/>
      <scheme val="minor"/>
    </font>
    <font>
      <sz val="11"/>
      <name val="Calibri"/>
      <family val="2"/>
      <scheme val="minor"/>
    </font>
    <font>
      <b/>
      <sz val="11"/>
      <name val="Calibri"/>
      <family val="2"/>
      <scheme val="minor"/>
    </font>
    <font>
      <b/>
      <sz val="16"/>
      <color theme="0"/>
      <name val="Calibri"/>
      <family val="2"/>
      <scheme val="minor"/>
    </font>
    <font>
      <sz val="10"/>
      <color theme="1"/>
      <name val="Arial"/>
      <family val="2"/>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1"/>
      <color theme="1"/>
      <name val="Calibri"/>
      <family val="2"/>
      <scheme val="minor"/>
    </font>
    <font>
      <b/>
      <sz val="8"/>
      <color theme="1"/>
      <name val="Arial"/>
      <family val="2"/>
    </font>
    <font>
      <sz val="11"/>
      <color rgb="FFFF0000"/>
      <name val="Calibri"/>
      <family val="2"/>
      <scheme val="minor"/>
    </font>
    <font>
      <sz val="11"/>
      <color theme="1"/>
      <name val="Arial"/>
      <family val="2"/>
    </font>
    <font>
      <sz val="8"/>
      <name val="Calibri"/>
      <family val="2"/>
      <scheme val="minor"/>
    </font>
    <font>
      <sz val="8"/>
      <color theme="1"/>
      <name val="Calibri"/>
      <family val="2"/>
      <scheme val="minor"/>
    </font>
    <font>
      <sz val="10"/>
      <name val="Calibri"/>
      <family val="2"/>
      <scheme val="minor"/>
    </font>
    <font>
      <sz val="10"/>
      <color theme="1"/>
      <name val="Calibri"/>
      <family val="2"/>
      <scheme val="minor"/>
    </font>
    <font>
      <sz val="11"/>
      <name val="Arial"/>
      <family val="2"/>
    </font>
    <font>
      <b/>
      <sz val="10"/>
      <color theme="1"/>
      <name val="Calibri"/>
      <family val="2"/>
      <scheme val="minor"/>
    </font>
    <font>
      <sz val="10"/>
      <name val="Arial"/>
      <family val="2"/>
      <charset val="1"/>
    </font>
    <font>
      <u/>
      <sz val="11"/>
      <color indexed="12"/>
      <name val="Arial"/>
      <family val="2"/>
    </font>
    <font>
      <sz val="9"/>
      <color theme="1"/>
      <name val="Arial"/>
      <family val="2"/>
    </font>
    <font>
      <sz val="9"/>
      <color theme="1"/>
      <name val="Calibri"/>
      <family val="2"/>
      <scheme val="minor"/>
    </font>
    <font>
      <sz val="9"/>
      <color rgb="FFFF0000"/>
      <name val="Arial"/>
      <family val="2"/>
    </font>
    <font>
      <sz val="9"/>
      <name val="Arial"/>
      <family val="2"/>
    </font>
    <font>
      <i/>
      <sz val="8"/>
      <name val="Calibri"/>
      <family val="2"/>
      <scheme val="minor"/>
    </font>
    <font>
      <sz val="8"/>
      <color rgb="FF000000"/>
      <name val="Arial"/>
      <family val="2"/>
    </font>
    <font>
      <sz val="11"/>
      <name val="Calibri"/>
      <family val="2"/>
    </font>
    <font>
      <b/>
      <sz val="16"/>
      <name val="Calibri"/>
      <family val="2"/>
      <scheme val="minor"/>
    </font>
    <font>
      <b/>
      <sz val="16"/>
      <color theme="1"/>
      <name val="Calibri"/>
      <family val="2"/>
      <scheme val="minor"/>
    </font>
    <font>
      <b/>
      <sz val="24"/>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b/>
      <sz val="12"/>
      <color theme="0" tint="-4.9989318521683403E-2"/>
      <name val="Calibri"/>
      <family val="2"/>
      <scheme val="minor"/>
    </font>
    <font>
      <sz val="12"/>
      <color theme="1"/>
      <name val="Calibri"/>
      <family val="2"/>
      <scheme val="minor"/>
    </font>
    <font>
      <sz val="10"/>
      <color theme="0"/>
      <name val="Arial"/>
      <family val="2"/>
    </font>
    <font>
      <b/>
      <sz val="15"/>
      <color theme="3"/>
      <name val="Arial"/>
      <family val="2"/>
    </font>
    <font>
      <b/>
      <sz val="13"/>
      <color theme="3"/>
      <name val="Arial"/>
      <family val="2"/>
    </font>
    <font>
      <u/>
      <sz val="11"/>
      <color theme="10"/>
      <name val="Calibri"/>
      <family val="2"/>
      <charset val="1"/>
    </font>
    <font>
      <u/>
      <sz val="10"/>
      <color theme="10"/>
      <name val="Arial"/>
      <family val="2"/>
    </font>
    <font>
      <sz val="11"/>
      <color indexed="8"/>
      <name val="Calibri"/>
      <family val="2"/>
    </font>
    <font>
      <sz val="11"/>
      <color indexed="8"/>
      <name val="Calibri"/>
      <family val="2"/>
      <charset val="1"/>
    </font>
    <font>
      <b/>
      <sz val="8"/>
      <color theme="1"/>
      <name val="Calibri"/>
      <family val="2"/>
      <scheme val="minor"/>
    </font>
    <font>
      <b/>
      <sz val="8"/>
      <color theme="0"/>
      <name val="Calibri"/>
      <family val="2"/>
      <scheme val="minor"/>
    </font>
    <font>
      <sz val="8"/>
      <color rgb="FFFF0000"/>
      <name val="Arial"/>
      <family val="2"/>
    </font>
    <font>
      <b/>
      <sz val="8"/>
      <color rgb="FFFF0000"/>
      <name val="Calibri"/>
      <family val="2"/>
      <scheme val="minor"/>
    </font>
    <font>
      <b/>
      <sz val="12"/>
      <name val="Arial"/>
      <family val="2"/>
    </font>
    <font>
      <sz val="10"/>
      <color indexed="24"/>
      <name val="MS Sans Serif"/>
      <family val="2"/>
    </font>
    <font>
      <sz val="12"/>
      <name val="돋움체"/>
      <family val="3"/>
      <charset val="129"/>
    </font>
    <font>
      <i/>
      <sz val="11"/>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sz val="10"/>
      <color rgb="FFFF0000"/>
      <name val="Arial"/>
      <family val="2"/>
    </font>
    <font>
      <b/>
      <i/>
      <sz val="10"/>
      <color theme="0"/>
      <name val="Arial"/>
      <family val="2"/>
    </font>
    <font>
      <u/>
      <sz val="8"/>
      <color theme="1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C0C0C0"/>
        <bgColor rgb="FFCCCCFF"/>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10"/>
        <bgColor indexed="64"/>
      </patternFill>
    </fill>
    <fill>
      <patternFill patternType="solid">
        <fgColor rgb="FFFFA72B"/>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rgb="FFFFFF00"/>
        <bgColor indexed="64"/>
      </patternFill>
    </fill>
    <fill>
      <patternFill patternType="solid">
        <fgColor theme="2" tint="-9.9978637043366805E-2"/>
        <bgColor indexed="64"/>
      </patternFill>
    </fill>
    <fill>
      <patternFill patternType="solid">
        <fgColor rgb="FFEEEEEE"/>
        <bgColor indexed="64"/>
      </patternFill>
    </fill>
    <fill>
      <patternFill patternType="solid">
        <fgColor rgb="FF605F5D"/>
        <bgColor indexed="64"/>
      </patternFill>
    </fill>
    <fill>
      <patternFill patternType="solid">
        <fgColor rgb="FF908F8C"/>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63"/>
        <bgColor indexed="64"/>
      </patternFill>
    </fill>
    <fill>
      <patternFill patternType="solid">
        <fgColor indexed="22"/>
        <bgColor indexed="31"/>
      </patternFill>
    </fill>
    <fill>
      <patternFill patternType="solid">
        <fgColor theme="0" tint="-0.24994659260841701"/>
        <bgColor indexed="64"/>
      </patternFill>
    </fill>
    <fill>
      <patternFill patternType="solid">
        <fgColor rgb="FFFFC00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rgb="FFFFFF00"/>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bottom style="thin">
        <color auto="1"/>
      </bottom>
      <diagonal/>
    </border>
    <border>
      <left style="thin">
        <color auto="1"/>
      </left>
      <right style="thin">
        <color auto="1"/>
      </right>
      <top/>
      <bottom/>
      <diagonal/>
    </border>
    <border>
      <left style="thin">
        <color indexed="55"/>
      </left>
      <right style="thin">
        <color indexed="55"/>
      </right>
      <top style="thin">
        <color indexed="55"/>
      </top>
      <bottom style="thin">
        <color indexed="55"/>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top style="thin">
        <color theme="0" tint="-0.14996795556505021"/>
      </top>
      <bottom style="thin">
        <color theme="0" tint="-0.1499679555650502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34998626667073579"/>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thin">
        <color theme="0" tint="-0.34998626667073579"/>
      </top>
      <bottom style="thin">
        <color theme="0" tint="-0.34998626667073579"/>
      </bottom>
      <diagonal/>
    </border>
  </borders>
  <cellStyleXfs count="39233">
    <xf numFmtId="0" fontId="0" fillId="0" borderId="0"/>
    <xf numFmtId="0" fontId="2" fillId="0" borderId="0"/>
    <xf numFmtId="0" fontId="3" fillId="0" borderId="0"/>
    <xf numFmtId="0" fontId="4" fillId="5" borderId="0">
      <alignment horizontal="left"/>
    </xf>
    <xf numFmtId="0" fontId="2" fillId="0" borderId="0"/>
    <xf numFmtId="0" fontId="9" fillId="0" borderId="0"/>
    <xf numFmtId="0" fontId="11" fillId="0" borderId="1"/>
    <xf numFmtId="0" fontId="12" fillId="0" borderId="0"/>
    <xf numFmtId="0" fontId="13" fillId="6" borderId="5"/>
    <xf numFmtId="0" fontId="11" fillId="5" borderId="3">
      <alignment horizontal="center" wrapText="1"/>
    </xf>
    <xf numFmtId="0" fontId="11" fillId="5" borderId="5"/>
    <xf numFmtId="0" fontId="14" fillId="7" borderId="6">
      <alignment horizontal="left" vertical="top"/>
    </xf>
    <xf numFmtId="0" fontId="16" fillId="7" borderId="6">
      <alignment horizontal="left" vertical="top" wrapText="1"/>
    </xf>
    <xf numFmtId="0" fontId="17" fillId="7" borderId="0">
      <alignment horizontal="right" vertical="top" textRotation="90" wrapText="1"/>
    </xf>
    <xf numFmtId="0" fontId="13" fillId="6" borderId="5"/>
    <xf numFmtId="0" fontId="11" fillId="5" borderId="5"/>
    <xf numFmtId="0" fontId="14" fillId="7" borderId="6">
      <alignment horizontal="left" vertical="top"/>
    </xf>
    <xf numFmtId="0" fontId="16" fillId="7" borderId="6">
      <alignment horizontal="left" vertical="top" wrapText="1"/>
    </xf>
    <xf numFmtId="0" fontId="11" fillId="0" borderId="0"/>
    <xf numFmtId="0" fontId="11" fillId="9" borderId="9"/>
    <xf numFmtId="0" fontId="17" fillId="10" borderId="10">
      <alignment horizontal="right" vertical="top" wrapText="1"/>
    </xf>
    <xf numFmtId="0" fontId="22" fillId="5" borderId="0">
      <alignment horizontal="center"/>
    </xf>
    <xf numFmtId="0" fontId="20" fillId="5" borderId="0">
      <alignment horizontal="center" vertical="center"/>
    </xf>
    <xf numFmtId="0" fontId="2" fillId="8" borderId="0">
      <alignment horizontal="center" wrapText="1"/>
    </xf>
    <xf numFmtId="0" fontId="21" fillId="5" borderId="0">
      <alignment horizontal="center"/>
    </xf>
    <xf numFmtId="0" fontId="24" fillId="4" borderId="1">
      <protection locked="0"/>
    </xf>
    <xf numFmtId="0" fontId="25" fillId="4" borderId="9">
      <protection locked="0"/>
    </xf>
    <xf numFmtId="0" fontId="2" fillId="4" borderId="1"/>
    <xf numFmtId="0" fontId="2" fillId="5" borderId="0"/>
    <xf numFmtId="0" fontId="23" fillId="5" borderId="1">
      <alignment horizontal="left"/>
    </xf>
    <xf numFmtId="0" fontId="17" fillId="7" borderId="0">
      <alignment horizontal="right" vertical="top" wrapText="1"/>
    </xf>
    <xf numFmtId="0" fontId="19" fillId="8" borderId="0">
      <alignment horizontal="center"/>
    </xf>
    <xf numFmtId="0" fontId="2" fillId="5" borderId="1">
      <alignment horizontal="centerContinuous" wrapText="1"/>
    </xf>
    <xf numFmtId="0" fontId="15" fillId="11" borderId="0">
      <alignment horizontal="center" wrapText="1"/>
    </xf>
    <xf numFmtId="0" fontId="11" fillId="5" borderId="7">
      <alignment wrapText="1"/>
    </xf>
    <xf numFmtId="0" fontId="11" fillId="5" borderId="2"/>
    <xf numFmtId="0" fontId="11" fillId="5" borderId="4"/>
    <xf numFmtId="0" fontId="11" fillId="5" borderId="3">
      <alignment horizontal="center" wrapText="1"/>
    </xf>
    <xf numFmtId="0" fontId="2" fillId="0" borderId="0"/>
    <xf numFmtId="0" fontId="11" fillId="0" borderId="0"/>
    <xf numFmtId="0" fontId="11" fillId="5" borderId="1"/>
    <xf numFmtId="0" fontId="20" fillId="5" borderId="0">
      <alignment horizontal="right"/>
    </xf>
    <xf numFmtId="0" fontId="26" fillId="11" borderId="0">
      <alignment horizontal="center"/>
    </xf>
    <xf numFmtId="0" fontId="14" fillId="7" borderId="1">
      <alignment horizontal="left" vertical="top" wrapText="1"/>
    </xf>
    <xf numFmtId="0" fontId="14" fillId="7" borderId="8">
      <alignment horizontal="left" vertical="top" wrapText="1"/>
    </xf>
    <xf numFmtId="0" fontId="22" fillId="5" borderId="0">
      <alignment horizontal="center"/>
    </xf>
    <xf numFmtId="0" fontId="18" fillId="5" borderId="0"/>
    <xf numFmtId="0" fontId="27" fillId="0" borderId="0"/>
    <xf numFmtId="0" fontId="9" fillId="0" borderId="0"/>
    <xf numFmtId="0" fontId="13" fillId="6" borderId="1"/>
    <xf numFmtId="0" fontId="11" fillId="5" borderId="1"/>
    <xf numFmtId="0" fontId="16" fillId="7" borderId="20">
      <alignment horizontal="left" vertical="top" wrapText="1"/>
    </xf>
    <xf numFmtId="0" fontId="14" fillId="7" borderId="20">
      <alignment horizontal="left" vertical="top"/>
    </xf>
    <xf numFmtId="0" fontId="11" fillId="5" borderId="21"/>
    <xf numFmtId="0" fontId="11" fillId="5" borderId="22">
      <alignment horizontal="center" wrapText="1"/>
    </xf>
    <xf numFmtId="0" fontId="13" fillId="6" borderId="21"/>
    <xf numFmtId="0" fontId="11" fillId="5" borderId="18"/>
    <xf numFmtId="0" fontId="11" fillId="5" borderId="17"/>
    <xf numFmtId="0" fontId="2" fillId="0" borderId="0"/>
    <xf numFmtId="0" fontId="37" fillId="0" borderId="0"/>
    <xf numFmtId="0" fontId="11" fillId="0" borderId="1"/>
    <xf numFmtId="0" fontId="38" fillId="0" borderId="0" applyNumberFormat="0" applyFill="0" applyBorder="0" applyAlignment="0" applyProtection="0">
      <alignment vertical="top"/>
      <protection locked="0"/>
    </xf>
    <xf numFmtId="0" fontId="11" fillId="5" borderId="22">
      <alignment horizontal="center" wrapText="1"/>
    </xf>
    <xf numFmtId="0" fontId="2" fillId="0" borderId="0"/>
    <xf numFmtId="0" fontId="27" fillId="0" borderId="0"/>
    <xf numFmtId="0" fontId="27" fillId="0" borderId="0"/>
    <xf numFmtId="0" fontId="12" fillId="0" borderId="0"/>
    <xf numFmtId="0" fontId="27" fillId="0" borderId="0"/>
    <xf numFmtId="0" fontId="12" fillId="0" borderId="0"/>
    <xf numFmtId="0" fontId="16" fillId="7" borderId="31">
      <alignment horizontal="left" vertical="top" wrapText="1"/>
    </xf>
    <xf numFmtId="0" fontId="14" fillId="7" borderId="31">
      <alignment horizontal="left" vertical="top"/>
    </xf>
    <xf numFmtId="0" fontId="12" fillId="0" borderId="0"/>
    <xf numFmtId="0" fontId="9" fillId="0" borderId="0"/>
    <xf numFmtId="0" fontId="16" fillId="7" borderId="30">
      <alignment horizontal="left" vertical="top" wrapText="1"/>
    </xf>
    <xf numFmtId="0" fontId="14" fillId="7" borderId="30">
      <alignment horizontal="left" vertical="top"/>
    </xf>
    <xf numFmtId="0" fontId="13" fillId="6" borderId="1"/>
    <xf numFmtId="0" fontId="11" fillId="0" borderId="9"/>
    <xf numFmtId="0" fontId="11" fillId="0" borderId="1"/>
    <xf numFmtId="0" fontId="11" fillId="0" borderId="1"/>
    <xf numFmtId="0" fontId="11" fillId="0" borderId="1"/>
    <xf numFmtId="0" fontId="11" fillId="0" borderId="9"/>
    <xf numFmtId="0" fontId="24" fillId="4" borderId="9" applyBorder="0">
      <protection locked="0"/>
    </xf>
    <xf numFmtId="0" fontId="24" fillId="4" borderId="9" applyBorder="0">
      <protection locked="0"/>
    </xf>
    <xf numFmtId="0" fontId="24" fillId="4" borderId="9" applyBorder="0">
      <protection locked="0"/>
    </xf>
    <xf numFmtId="0" fontId="24" fillId="4" borderId="9" applyBorder="0">
      <protection locked="0"/>
    </xf>
    <xf numFmtId="0" fontId="2" fillId="4" borderId="1"/>
    <xf numFmtId="0" fontId="23" fillId="5" borderId="1">
      <alignment horizontal="left"/>
    </xf>
    <xf numFmtId="0" fontId="17" fillId="7" borderId="0">
      <alignment horizontal="right" vertical="top" wrapText="1"/>
    </xf>
    <xf numFmtId="0" fontId="17" fillId="7" borderId="0">
      <alignment horizontal="right" vertical="top" wrapText="1"/>
    </xf>
    <xf numFmtId="0" fontId="17" fillId="7" borderId="0">
      <alignment horizontal="right" vertical="top" textRotation="90" wrapText="1"/>
    </xf>
    <xf numFmtId="0" fontId="19" fillId="8" borderId="0">
      <alignment horizontal="center"/>
    </xf>
    <xf numFmtId="0" fontId="2" fillId="5" borderId="1">
      <alignment horizontal="centerContinuous" wrapText="1"/>
    </xf>
    <xf numFmtId="0" fontId="11" fillId="5" borderId="7">
      <alignment wrapText="1"/>
    </xf>
    <xf numFmtId="0" fontId="2" fillId="0" borderId="0"/>
    <xf numFmtId="0" fontId="11" fillId="5" borderId="1">
      <alignment wrapText="1"/>
    </xf>
    <xf numFmtId="0" fontId="14" fillId="7" borderId="1">
      <alignment horizontal="left" vertical="top" wrapText="1"/>
    </xf>
    <xf numFmtId="0" fontId="16" fillId="7" borderId="31">
      <alignment horizontal="left" vertical="top" wrapText="1"/>
    </xf>
    <xf numFmtId="0" fontId="14" fillId="7" borderId="8">
      <alignment horizontal="left" vertical="top" wrapText="1"/>
    </xf>
    <xf numFmtId="0" fontId="14" fillId="7" borderId="31">
      <alignment horizontal="left" vertical="top"/>
    </xf>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15" fillId="8" borderId="0"/>
    <xf numFmtId="0" fontId="51" fillId="0" borderId="0" applyNumberFormat="0" applyFill="0" applyBorder="0" applyAlignment="0" applyProtection="0"/>
    <xf numFmtId="0" fontId="11" fillId="0" borderId="44"/>
    <xf numFmtId="0" fontId="56" fillId="25" borderId="0" applyNumberFormat="0" applyBorder="0" applyAlignment="0" applyProtection="0"/>
    <xf numFmtId="0" fontId="56" fillId="26" borderId="0" applyNumberFormat="0" applyBorder="0" applyAlignment="0" applyProtection="0"/>
    <xf numFmtId="0" fontId="11" fillId="27" borderId="9"/>
    <xf numFmtId="0" fontId="11" fillId="9" borderId="9"/>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2" fillId="8" borderId="0">
      <alignment horizontal="center" wrapText="1"/>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5" borderId="0"/>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17" fillId="7" borderId="0">
      <alignment horizontal="right" vertical="top" textRotation="90" wrapText="1"/>
    </xf>
    <xf numFmtId="0" fontId="57" fillId="0" borderId="35" applyNumberFormat="0" applyFill="0" applyAlignment="0" applyProtection="0"/>
    <xf numFmtId="0" fontId="58" fillId="0" borderId="36"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9"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9" fillId="0" borderId="0"/>
    <xf numFmtId="0" fontId="27" fillId="0" borderId="0"/>
    <xf numFmtId="0" fontId="9" fillId="0" borderId="0"/>
    <xf numFmtId="0" fontId="27" fillId="0" borderId="0"/>
    <xf numFmtId="0" fontId="9"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12"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11" fillId="0" borderId="0"/>
    <xf numFmtId="0" fontId="37" fillId="0" borderId="0"/>
    <xf numFmtId="0" fontId="2"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3" fillId="6" borderId="44"/>
    <xf numFmtId="0" fontId="13" fillId="6" borderId="44"/>
    <xf numFmtId="0" fontId="13" fillId="6" borderId="44"/>
    <xf numFmtId="0" fontId="13" fillId="6"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2" fillId="0" borderId="0"/>
    <xf numFmtId="0" fontId="2" fillId="0" borderId="0"/>
    <xf numFmtId="0" fontId="13" fillId="28"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1" fillId="0" borderId="44"/>
    <xf numFmtId="0" fontId="11" fillId="0" borderId="44"/>
    <xf numFmtId="0" fontId="11" fillId="0" borderId="44"/>
    <xf numFmtId="165" fontId="9"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17" fillId="7" borderId="0">
      <alignment horizontal="right" vertical="top" textRotation="90" wrapText="1"/>
    </xf>
    <xf numFmtId="0" fontId="67" fillId="0" borderId="47" applyNumberFormat="0" applyAlignment="0" applyProtection="0">
      <alignment horizontal="left" vertical="center"/>
    </xf>
    <xf numFmtId="0" fontId="67" fillId="0" borderId="7">
      <alignment horizontal="left" vertical="center"/>
    </xf>
    <xf numFmtId="0" fontId="67" fillId="0" borderId="7">
      <alignment horizontal="left" vertical="center"/>
    </xf>
    <xf numFmtId="0" fontId="2" fillId="5" borderId="44">
      <alignment horizontal="centerContinuous" wrapText="1"/>
    </xf>
    <xf numFmtId="0" fontId="9" fillId="0" borderId="0"/>
    <xf numFmtId="0" fontId="12" fillId="0" borderId="0"/>
    <xf numFmtId="0" fontId="9" fillId="0" borderId="0"/>
    <xf numFmtId="9" fontId="2" fillId="0" borderId="0" applyFont="0" applyFill="0" applyBorder="0" applyAlignment="0" applyProtection="0"/>
    <xf numFmtId="4" fontId="68" fillId="0" borderId="0" applyFont="0" applyFill="0" applyBorder="0" applyAlignment="0" applyProtection="0"/>
    <xf numFmtId="3" fontId="68" fillId="0" borderId="0" applyFont="0" applyFill="0" applyBorder="0" applyAlignment="0" applyProtection="0"/>
    <xf numFmtId="166" fontId="69" fillId="0" borderId="0" applyFont="0" applyFill="0" applyBorder="0" applyAlignment="0" applyProtection="0"/>
    <xf numFmtId="167" fontId="69" fillId="0" borderId="0" applyFont="0" applyFill="0" applyBorder="0" applyAlignment="0" applyProtection="0"/>
    <xf numFmtId="168" fontId="69" fillId="0" borderId="0" applyFont="0" applyFill="0" applyBorder="0" applyAlignment="0" applyProtection="0"/>
    <xf numFmtId="169" fontId="69" fillId="0" borderId="0" applyFont="0" applyFill="0" applyBorder="0" applyAlignment="0" applyProtection="0"/>
    <xf numFmtId="9" fontId="68" fillId="0" borderId="0" applyFont="0" applyFill="0" applyBorder="0" applyAlignment="0" applyProtection="0"/>
    <xf numFmtId="0" fontId="2" fillId="0" borderId="0"/>
    <xf numFmtId="0" fontId="68" fillId="0" borderId="0"/>
    <xf numFmtId="170" fontId="68" fillId="0" borderId="0" applyFont="0" applyFill="0" applyBorder="0" applyAlignment="0" applyProtection="0"/>
    <xf numFmtId="170" fontId="68" fillId="0" borderId="0" applyFont="0" applyFill="0" applyBorder="0" applyAlignment="0" applyProtection="0"/>
  </cellStyleXfs>
  <cellXfs count="462">
    <xf numFmtId="0" fontId="0" fillId="0" borderId="0" xfId="0"/>
    <xf numFmtId="0" fontId="29" fillId="20" borderId="0" xfId="0" applyFont="1" applyFill="1" applyBorder="1" applyAlignment="1" applyProtection="1">
      <alignment horizontal="right"/>
      <protection locked="0"/>
    </xf>
    <xf numFmtId="0" fontId="0" fillId="20" borderId="0" xfId="0" applyFill="1" applyProtection="1">
      <protection locked="0"/>
    </xf>
    <xf numFmtId="0" fontId="0" fillId="0" borderId="0" xfId="0" applyProtection="1">
      <protection locked="0"/>
    </xf>
    <xf numFmtId="0" fontId="10" fillId="20" borderId="0" xfId="5" applyFont="1" applyFill="1" applyAlignment="1" applyProtection="1">
      <alignment vertical="center"/>
      <protection locked="0"/>
    </xf>
    <xf numFmtId="0" fontId="39" fillId="20" borderId="0" xfId="0" applyFont="1" applyFill="1" applyProtection="1">
      <protection locked="0"/>
    </xf>
    <xf numFmtId="0" fontId="29" fillId="20" borderId="0" xfId="0" applyFont="1" applyFill="1" applyProtection="1">
      <protection locked="0"/>
    </xf>
    <xf numFmtId="0" fontId="41" fillId="20" borderId="0" xfId="0" applyFont="1" applyFill="1" applyProtection="1">
      <protection locked="0"/>
    </xf>
    <xf numFmtId="0" fontId="39" fillId="0" borderId="0" xfId="0" applyFont="1" applyProtection="1">
      <protection locked="0"/>
    </xf>
    <xf numFmtId="49" fontId="42" fillId="0" borderId="0" xfId="1" applyNumberFormat="1" applyFont="1" applyProtection="1">
      <protection locked="0"/>
    </xf>
    <xf numFmtId="0" fontId="40" fillId="0" borderId="0" xfId="0" applyFont="1" applyProtection="1">
      <protection locked="0"/>
    </xf>
    <xf numFmtId="0" fontId="32" fillId="0" borderId="0" xfId="0" applyFont="1" applyProtection="1">
      <protection locked="0"/>
    </xf>
    <xf numFmtId="0" fontId="2" fillId="0" borderId="0" xfId="58" applyFont="1" applyProtection="1">
      <protection locked="0"/>
    </xf>
    <xf numFmtId="0" fontId="2" fillId="19" borderId="0" xfId="58" applyFont="1" applyFill="1" applyProtection="1">
      <protection locked="0"/>
    </xf>
    <xf numFmtId="0" fontId="37" fillId="0" borderId="0" xfId="59" applyProtection="1">
      <protection locked="0"/>
    </xf>
    <xf numFmtId="0" fontId="37" fillId="20" borderId="0" xfId="59" applyFill="1" applyAlignment="1" applyProtection="1">
      <alignment horizontal="right"/>
      <protection locked="0"/>
    </xf>
    <xf numFmtId="0" fontId="6" fillId="0" borderId="0" xfId="0" applyFont="1" applyFill="1" applyBorder="1" applyAlignment="1" applyProtection="1">
      <protection locked="0"/>
    </xf>
    <xf numFmtId="0" fontId="2" fillId="20" borderId="0" xfId="59" applyFont="1" applyFill="1" applyProtection="1">
      <protection locked="0"/>
    </xf>
    <xf numFmtId="0" fontId="37" fillId="0" borderId="0" xfId="59" applyFill="1" applyProtection="1">
      <protection locked="0"/>
    </xf>
    <xf numFmtId="0" fontId="2" fillId="0" borderId="0" xfId="59" applyFont="1" applyFill="1" applyProtection="1">
      <protection locked="0"/>
    </xf>
    <xf numFmtId="0" fontId="37" fillId="21" borderId="0" xfId="59" applyFill="1" applyProtection="1">
      <protection locked="0"/>
    </xf>
    <xf numFmtId="0" fontId="44" fillId="16" borderId="29" xfId="0" applyNumberFormat="1" applyFont="1" applyFill="1" applyBorder="1" applyAlignment="1" applyProtection="1">
      <alignment horizontal="right"/>
      <protection locked="0"/>
    </xf>
    <xf numFmtId="0" fontId="44" fillId="17" borderId="29" xfId="0" applyFont="1" applyFill="1" applyBorder="1" applyAlignment="1" applyProtection="1">
      <alignment horizontal="center"/>
      <protection locked="0"/>
    </xf>
    <xf numFmtId="0" fontId="44" fillId="18" borderId="29" xfId="0" applyFont="1" applyFill="1" applyBorder="1" applyAlignment="1" applyProtection="1">
      <alignment horizontal="left"/>
      <protection locked="0"/>
    </xf>
    <xf numFmtId="0" fontId="44" fillId="16" borderId="46" xfId="0" applyNumberFormat="1" applyFont="1" applyFill="1" applyBorder="1" applyAlignment="1" applyProtection="1">
      <alignment horizontal="right"/>
      <protection locked="0"/>
    </xf>
    <xf numFmtId="0" fontId="44" fillId="17" borderId="46" xfId="0" applyFont="1" applyFill="1" applyBorder="1" applyAlignment="1" applyProtection="1">
      <alignment horizontal="center"/>
      <protection locked="0"/>
    </xf>
    <xf numFmtId="0" fontId="44" fillId="18" borderId="46" xfId="0" applyFont="1" applyFill="1" applyBorder="1" applyAlignment="1" applyProtection="1">
      <alignment horizontal="left"/>
      <protection locked="0"/>
    </xf>
    <xf numFmtId="0" fontId="2" fillId="20" borderId="0" xfId="59" applyFont="1" applyFill="1" applyAlignment="1" applyProtection="1">
      <alignment horizontal="left"/>
      <protection locked="0"/>
    </xf>
    <xf numFmtId="0" fontId="0" fillId="0" borderId="0" xfId="0" applyFont="1" applyProtection="1">
      <protection locked="0"/>
    </xf>
    <xf numFmtId="0" fontId="46" fillId="13" borderId="0" xfId="0" applyFont="1" applyFill="1" applyAlignment="1" applyProtection="1">
      <alignment horizontal="right" vertical="center"/>
      <protection locked="0"/>
    </xf>
    <xf numFmtId="0" fontId="6" fillId="20" borderId="0" xfId="0" applyFont="1" applyFill="1" applyBorder="1" applyAlignment="1" applyProtection="1"/>
    <xf numFmtId="0" fontId="6" fillId="20" borderId="0" xfId="0" applyFont="1" applyFill="1" applyBorder="1" applyAlignment="1" applyProtection="1">
      <alignment horizontal="right"/>
    </xf>
    <xf numFmtId="0" fontId="46" fillId="13" borderId="0" xfId="0" applyFont="1" applyFill="1" applyAlignment="1" applyProtection="1">
      <alignment horizontal="right" vertical="center"/>
    </xf>
    <xf numFmtId="0" fontId="0" fillId="0" borderId="0" xfId="0" applyProtection="1"/>
    <xf numFmtId="0" fontId="8" fillId="13" borderId="0" xfId="0" applyFont="1" applyFill="1" applyAlignment="1" applyProtection="1">
      <alignment vertical="center"/>
    </xf>
    <xf numFmtId="0" fontId="0" fillId="13" borderId="0" xfId="0" applyFill="1" applyProtection="1"/>
    <xf numFmtId="0" fontId="0" fillId="0" borderId="0" xfId="0" applyFont="1" applyProtection="1"/>
    <xf numFmtId="0" fontId="0" fillId="13" borderId="0" xfId="0" applyFont="1" applyFill="1" applyProtection="1"/>
    <xf numFmtId="0" fontId="11" fillId="20" borderId="0" xfId="5" applyFont="1" applyFill="1" applyAlignment="1" applyProtection="1">
      <alignment horizontal="left" vertical="center" wrapText="1"/>
      <protection locked="0"/>
    </xf>
    <xf numFmtId="0" fontId="11" fillId="20" borderId="0" xfId="5" applyFont="1" applyFill="1" applyAlignment="1" applyProtection="1">
      <alignment horizontal="center" vertical="center" wrapText="1"/>
      <protection locked="0"/>
    </xf>
    <xf numFmtId="0" fontId="11" fillId="20" borderId="0" xfId="5" applyFont="1" applyFill="1" applyAlignment="1" applyProtection="1">
      <alignment horizontal="center" vertical="center" textRotation="90" wrapText="1"/>
      <protection locked="0"/>
    </xf>
    <xf numFmtId="0" fontId="6" fillId="0" borderId="0" xfId="0" applyFont="1" applyFill="1" applyProtection="1">
      <protection locked="0"/>
    </xf>
    <xf numFmtId="0" fontId="0" fillId="0" borderId="0" xfId="0" applyFill="1" applyProtection="1">
      <protection locked="0"/>
    </xf>
    <xf numFmtId="0" fontId="11" fillId="20" borderId="0" xfId="0" applyFont="1" applyFill="1" applyBorder="1" applyProtection="1">
      <protection locked="0"/>
    </xf>
    <xf numFmtId="0" fontId="32" fillId="20" borderId="0" xfId="0" applyFont="1" applyFill="1" applyAlignment="1" applyProtection="1">
      <alignment horizontal="right"/>
      <protection locked="0"/>
    </xf>
    <xf numFmtId="0" fontId="1" fillId="0" borderId="0" xfId="0" applyFont="1" applyFill="1" applyAlignment="1" applyProtection="1">
      <alignment vertical="center"/>
      <protection locked="0"/>
    </xf>
    <xf numFmtId="0" fontId="8" fillId="20" borderId="0" xfId="0" applyFont="1" applyFill="1" applyAlignment="1" applyProtection="1">
      <alignment vertical="center"/>
      <protection locked="0"/>
    </xf>
    <xf numFmtId="0" fontId="0" fillId="20" borderId="0" xfId="0" applyFont="1" applyFill="1" applyProtection="1">
      <protection locked="0"/>
    </xf>
    <xf numFmtId="0" fontId="11" fillId="20" borderId="0" xfId="5" applyFont="1" applyFill="1" applyBorder="1" applyAlignment="1" applyProtection="1">
      <alignment horizontal="center" vertical="center" wrapText="1"/>
      <protection locked="0"/>
    </xf>
    <xf numFmtId="0" fontId="30" fillId="0" borderId="0" xfId="0" applyFont="1" applyProtection="1">
      <protection locked="0"/>
    </xf>
    <xf numFmtId="0" fontId="11" fillId="20" borderId="0"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right" vertical="center" wrapText="1"/>
      <protection locked="0"/>
    </xf>
    <xf numFmtId="0" fontId="10" fillId="0" borderId="0" xfId="0" applyFont="1" applyProtection="1">
      <protection locked="0"/>
    </xf>
    <xf numFmtId="0" fontId="10" fillId="0" borderId="0" xfId="0" applyFont="1" applyAlignment="1" applyProtection="1">
      <alignment wrapText="1"/>
      <protection locked="0"/>
    </xf>
    <xf numFmtId="0" fontId="0" fillId="0" borderId="0" xfId="0" applyAlignment="1" applyProtection="1">
      <alignment vertical="center"/>
      <protection locked="0"/>
    </xf>
    <xf numFmtId="0" fontId="11" fillId="13" borderId="0" xfId="6" applyFont="1" applyFill="1" applyBorder="1" applyAlignment="1" applyProtection="1">
      <alignment horizontal="right" wrapText="1"/>
      <protection locked="0"/>
    </xf>
    <xf numFmtId="0" fontId="7" fillId="0" borderId="0" xfId="48" applyFont="1" applyFill="1" applyBorder="1" applyAlignment="1" applyProtection="1">
      <alignment vertical="center"/>
      <protection locked="0"/>
    </xf>
    <xf numFmtId="0" fontId="27" fillId="0" borderId="0" xfId="0" applyFont="1" applyProtection="1">
      <protection locked="0"/>
    </xf>
    <xf numFmtId="0" fontId="7" fillId="0" borderId="0" xfId="48" applyFont="1" applyFill="1" applyBorder="1" applyAlignment="1" applyProtection="1">
      <alignment horizontal="center" vertical="center" wrapText="1"/>
      <protection locked="0"/>
    </xf>
    <xf numFmtId="0" fontId="7" fillId="0" borderId="0" xfId="48" quotePrefix="1" applyFont="1" applyFill="1" applyBorder="1" applyAlignment="1" applyProtection="1">
      <alignment horizontal="center" vertical="center" wrapText="1"/>
      <protection locked="0"/>
    </xf>
    <xf numFmtId="0" fontId="27" fillId="0" borderId="0" xfId="48" applyFont="1" applyFill="1" applyProtection="1">
      <protection locked="0"/>
    </xf>
    <xf numFmtId="0" fontId="27" fillId="0" borderId="0" xfId="48" applyFont="1" applyAlignment="1" applyProtection="1">
      <alignment wrapText="1"/>
      <protection locked="0"/>
    </xf>
    <xf numFmtId="0" fontId="34" fillId="0" borderId="0" xfId="0" applyFont="1" applyProtection="1">
      <protection locked="0"/>
    </xf>
    <xf numFmtId="0" fontId="63" fillId="13" borderId="0" xfId="48" applyFont="1" applyFill="1" applyBorder="1" applyProtection="1">
      <protection locked="0"/>
    </xf>
    <xf numFmtId="0" fontId="66" fillId="13" borderId="0" xfId="48" applyFont="1" applyFill="1" applyBorder="1" applyProtection="1">
      <protection locked="0"/>
    </xf>
    <xf numFmtId="0" fontId="0" fillId="3" borderId="0" xfId="0" applyFont="1" applyFill="1" applyAlignment="1" applyProtection="1">
      <protection locked="0"/>
    </xf>
    <xf numFmtId="0" fontId="0" fillId="3" borderId="0" xfId="0" applyFill="1" applyProtection="1">
      <protection locked="0"/>
    </xf>
    <xf numFmtId="0" fontId="44" fillId="3" borderId="29" xfId="110" applyNumberFormat="1" applyFont="1" applyFill="1" applyBorder="1" applyAlignment="1" applyProtection="1">
      <alignment horizontal="right"/>
      <protection locked="0"/>
    </xf>
    <xf numFmtId="0" fontId="44" fillId="3" borderId="29" xfId="110" applyFont="1" applyFill="1" applyBorder="1" applyAlignment="1" applyProtection="1">
      <alignment horizontal="center"/>
      <protection locked="0"/>
    </xf>
    <xf numFmtId="0" fontId="44" fillId="3" borderId="29" xfId="110" applyFont="1" applyFill="1" applyBorder="1" applyAlignment="1" applyProtection="1">
      <alignment horizontal="left"/>
      <protection locked="0"/>
    </xf>
    <xf numFmtId="0" fontId="44" fillId="3" borderId="46" xfId="115" applyNumberFormat="1" applyFont="1" applyFill="1" applyBorder="1" applyAlignment="1" applyProtection="1">
      <alignment horizontal="right"/>
      <protection locked="0"/>
    </xf>
    <xf numFmtId="0" fontId="44" fillId="3" borderId="46" xfId="115" applyFont="1" applyFill="1" applyBorder="1" applyAlignment="1" applyProtection="1">
      <alignment horizontal="center"/>
      <protection locked="0"/>
    </xf>
    <xf numFmtId="0" fontId="44" fillId="3" borderId="46" xfId="115" applyFont="1" applyFill="1" applyBorder="1" applyAlignment="1" applyProtection="1">
      <alignment horizontal="left"/>
      <protection locked="0"/>
    </xf>
    <xf numFmtId="0" fontId="44" fillId="3" borderId="29" xfId="115" applyNumberFormat="1" applyFont="1" applyFill="1" applyBorder="1" applyAlignment="1" applyProtection="1">
      <alignment horizontal="right"/>
      <protection locked="0"/>
    </xf>
    <xf numFmtId="0" fontId="44" fillId="3" borderId="29" xfId="115" applyFont="1" applyFill="1" applyBorder="1" applyAlignment="1" applyProtection="1">
      <alignment horizontal="center"/>
      <protection locked="0"/>
    </xf>
    <xf numFmtId="0" fontId="44" fillId="3" borderId="29" xfId="115" applyFont="1" applyFill="1" applyBorder="1" applyAlignment="1" applyProtection="1">
      <alignment horizontal="left"/>
      <protection locked="0"/>
    </xf>
    <xf numFmtId="0" fontId="44" fillId="3" borderId="29" xfId="0" applyFont="1" applyFill="1" applyBorder="1" applyAlignment="1" applyProtection="1">
      <alignment horizontal="center"/>
      <protection locked="0"/>
    </xf>
    <xf numFmtId="0" fontId="44" fillId="3" borderId="29" xfId="0" applyFont="1" applyFill="1" applyBorder="1" applyAlignment="1" applyProtection="1">
      <alignment horizontal="left"/>
      <protection locked="0"/>
    </xf>
    <xf numFmtId="0" fontId="10" fillId="13" borderId="0" xfId="7003" quotePrefix="1" applyFont="1" applyFill="1" applyBorder="1" applyAlignment="1" applyProtection="1">
      <alignment vertical="center" wrapText="1"/>
    </xf>
    <xf numFmtId="0" fontId="32" fillId="0" borderId="60" xfId="6991" applyFont="1" applyBorder="1" applyProtection="1">
      <protection locked="0"/>
    </xf>
    <xf numFmtId="0" fontId="10" fillId="13" borderId="0" xfId="0" quotePrefix="1" applyFont="1" applyFill="1" applyBorder="1" applyAlignment="1" applyProtection="1">
      <alignment wrapText="1"/>
    </xf>
    <xf numFmtId="0" fontId="10" fillId="13" borderId="0" xfId="7031" quotePrefix="1" applyFont="1" applyFill="1" applyAlignment="1" applyProtection="1">
      <alignment horizontal="center"/>
    </xf>
    <xf numFmtId="0" fontId="2" fillId="0" borderId="0" xfId="38796" applyFont="1" applyProtection="1">
      <protection locked="0"/>
    </xf>
    <xf numFmtId="49" fontId="2" fillId="0" borderId="0" xfId="38796" applyNumberFormat="1" applyFont="1" applyProtection="1">
      <protection locked="0"/>
    </xf>
    <xf numFmtId="0" fontId="2" fillId="19" borderId="0" xfId="38796" applyFont="1" applyFill="1" applyProtection="1">
      <protection locked="0"/>
    </xf>
    <xf numFmtId="49" fontId="2" fillId="19" borderId="0" xfId="38796" applyNumberFormat="1" applyFont="1" applyFill="1" applyProtection="1">
      <protection locked="0"/>
    </xf>
    <xf numFmtId="0" fontId="2" fillId="20" borderId="0" xfId="38796" applyFont="1" applyFill="1" applyProtection="1">
      <protection locked="0"/>
    </xf>
    <xf numFmtId="0" fontId="2" fillId="0" borderId="0" xfId="38796" applyProtection="1">
      <protection locked="0"/>
    </xf>
    <xf numFmtId="0" fontId="37" fillId="0" borderId="0" xfId="7041" applyProtection="1">
      <protection locked="0"/>
    </xf>
    <xf numFmtId="0" fontId="2" fillId="34" borderId="0" xfId="38796" applyFont="1" applyFill="1" applyProtection="1">
      <protection locked="0"/>
    </xf>
    <xf numFmtId="49" fontId="2" fillId="34" borderId="0" xfId="38796" applyNumberFormat="1" applyFont="1" applyFill="1" applyProtection="1">
      <protection locked="0"/>
    </xf>
    <xf numFmtId="49" fontId="42" fillId="20" borderId="0" xfId="1" applyNumberFormat="1" applyFont="1" applyFill="1" applyProtection="1">
      <protection locked="0"/>
    </xf>
    <xf numFmtId="0" fontId="8" fillId="20" borderId="0" xfId="0" applyFont="1" applyFill="1" applyBorder="1" applyAlignment="1" applyProtection="1">
      <alignment vertical="center"/>
      <protection locked="0"/>
    </xf>
    <xf numFmtId="0" fontId="11" fillId="20" borderId="40" xfId="5" applyFont="1" applyFill="1" applyBorder="1" applyAlignment="1" applyProtection="1">
      <alignment horizontal="center" vertical="center" wrapText="1"/>
      <protection locked="0"/>
    </xf>
    <xf numFmtId="0" fontId="10" fillId="20" borderId="0" xfId="0" applyFont="1" applyFill="1" applyBorder="1" applyAlignment="1" applyProtection="1">
      <alignment wrapText="1"/>
      <protection locked="0"/>
    </xf>
    <xf numFmtId="0" fontId="11" fillId="20" borderId="0" xfId="5" applyFont="1" applyFill="1" applyBorder="1" applyAlignment="1" applyProtection="1">
      <alignment horizontal="center" vertical="center" textRotation="90" wrapText="1"/>
      <protection locked="0"/>
    </xf>
    <xf numFmtId="0" fontId="28" fillId="20" borderId="39" xfId="0" applyFont="1" applyFill="1" applyBorder="1" applyAlignment="1" applyProtection="1">
      <alignment wrapText="1"/>
      <protection locked="0"/>
    </xf>
    <xf numFmtId="0" fontId="44" fillId="3" borderId="49" xfId="115" applyNumberFormat="1" applyFont="1" applyFill="1" applyBorder="1" applyAlignment="1" applyProtection="1">
      <alignment horizontal="right"/>
      <protection locked="0"/>
    </xf>
    <xf numFmtId="0" fontId="44" fillId="16" borderId="49" xfId="0" applyNumberFormat="1" applyFont="1" applyFill="1" applyBorder="1" applyAlignment="1" applyProtection="1">
      <alignment horizontal="right"/>
      <protection locked="0"/>
    </xf>
    <xf numFmtId="0" fontId="6" fillId="20" borderId="0" xfId="0" applyFont="1" applyFill="1" applyBorder="1" applyAlignment="1" applyProtection="1">
      <alignment horizontal="center"/>
      <protection locked="0"/>
    </xf>
    <xf numFmtId="0" fontId="64" fillId="20" borderId="0" xfId="0" applyFont="1" applyFill="1" applyBorder="1" applyAlignment="1" applyProtection="1">
      <alignment vertical="center"/>
      <protection locked="0"/>
    </xf>
    <xf numFmtId="0" fontId="1" fillId="20" borderId="62" xfId="48" applyFont="1" applyFill="1" applyBorder="1" applyProtection="1">
      <protection locked="0"/>
    </xf>
    <xf numFmtId="0" fontId="11" fillId="30" borderId="0" xfId="0" applyFont="1" applyFill="1" applyBorder="1" applyAlignment="1" applyProtection="1">
      <alignment horizontal="center" vertical="center" textRotation="90" wrapText="1"/>
      <protection locked="0"/>
    </xf>
    <xf numFmtId="0" fontId="32" fillId="20" borderId="0" xfId="0" applyFont="1" applyFill="1" applyProtection="1">
      <protection locked="0"/>
    </xf>
    <xf numFmtId="0" fontId="11" fillId="20" borderId="40"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center" vertical="center" wrapText="1"/>
      <protection locked="0"/>
    </xf>
    <xf numFmtId="0" fontId="11" fillId="13" borderId="0" xfId="115" applyFont="1" applyFill="1" applyBorder="1" applyAlignment="1" applyProtection="1">
      <alignment horizontal="right" wrapText="1"/>
      <protection locked="0"/>
    </xf>
    <xf numFmtId="0" fontId="11" fillId="20" borderId="40" xfId="5" quotePrefix="1" applyFont="1" applyFill="1" applyBorder="1" applyAlignment="1" applyProtection="1">
      <alignment horizontal="right" vertical="center" wrapText="1"/>
      <protection locked="0"/>
    </xf>
    <xf numFmtId="0" fontId="11" fillId="20" borderId="40" xfId="5" applyFont="1" applyFill="1" applyBorder="1" applyAlignment="1" applyProtection="1">
      <alignment horizontal="right" wrapText="1"/>
      <protection locked="0"/>
    </xf>
    <xf numFmtId="0" fontId="11" fillId="20" borderId="40" xfId="5" quotePrefix="1" applyFont="1" applyFill="1" applyBorder="1" applyAlignment="1" applyProtection="1">
      <alignment horizontal="right" wrapText="1"/>
      <protection locked="0"/>
    </xf>
    <xf numFmtId="0" fontId="65" fillId="20" borderId="40" xfId="5" quotePrefix="1" applyFont="1" applyFill="1" applyBorder="1" applyAlignment="1" applyProtection="1">
      <alignment horizontal="right" vertical="center" wrapText="1"/>
      <protection locked="0"/>
    </xf>
    <xf numFmtId="0" fontId="65" fillId="20" borderId="40" xfId="5" applyFont="1" applyFill="1" applyBorder="1" applyAlignment="1" applyProtection="1">
      <alignment horizontal="right" vertical="center" wrapText="1"/>
      <protection locked="0"/>
    </xf>
    <xf numFmtId="0" fontId="0" fillId="20" borderId="0" xfId="48" applyFont="1" applyFill="1" applyBorder="1" applyAlignment="1" applyProtection="1">
      <alignment horizontal="center" vertical="center" wrapText="1"/>
      <protection locked="0"/>
    </xf>
    <xf numFmtId="46" fontId="11" fillId="20" borderId="40" xfId="5" quotePrefix="1" applyNumberFormat="1" applyFont="1" applyFill="1" applyBorder="1" applyAlignment="1" applyProtection="1">
      <alignment horizontal="right" vertical="center" wrapText="1"/>
      <protection locked="0"/>
    </xf>
    <xf numFmtId="171" fontId="37" fillId="20" borderId="0" xfId="59" applyNumberFormat="1" applyFill="1" applyAlignment="1" applyProtection="1">
      <alignment horizontal="right"/>
      <protection locked="0"/>
    </xf>
    <xf numFmtId="0" fontId="8" fillId="13" borderId="0" xfId="0" applyFont="1" applyFill="1" applyAlignment="1" applyProtection="1">
      <alignment horizontal="left" vertical="center"/>
    </xf>
    <xf numFmtId="0" fontId="6" fillId="14" borderId="19" xfId="6" applyFont="1" applyFill="1" applyBorder="1" applyAlignment="1" applyProtection="1">
      <alignment horizontal="left" vertical="center" wrapText="1"/>
    </xf>
    <xf numFmtId="0" fontId="10" fillId="20" borderId="0" xfId="5" applyFont="1" applyFill="1" applyAlignment="1" applyProtection="1">
      <alignment vertical="center"/>
    </xf>
    <xf numFmtId="0" fontId="45" fillId="14" borderId="19" xfId="6" applyFont="1" applyFill="1" applyBorder="1" applyAlignment="1" applyProtection="1">
      <alignment horizontal="center" vertical="center" wrapText="1"/>
    </xf>
    <xf numFmtId="0" fontId="10" fillId="20" borderId="0" xfId="5" applyFont="1" applyFill="1" applyAlignment="1" applyProtection="1">
      <alignment vertical="center" wrapText="1"/>
    </xf>
    <xf numFmtId="0" fontId="10" fillId="20" borderId="0" xfId="5" applyFont="1" applyFill="1" applyBorder="1" applyAlignment="1" applyProtection="1">
      <alignment vertical="center" wrapText="1"/>
    </xf>
    <xf numFmtId="0" fontId="7" fillId="13" borderId="0" xfId="0" applyFont="1" applyFill="1" applyAlignment="1" applyProtection="1">
      <alignment horizontal="left" vertical="center" wrapText="1"/>
    </xf>
    <xf numFmtId="0" fontId="10" fillId="2" borderId="0" xfId="0" applyFont="1" applyFill="1" applyBorder="1" applyAlignment="1" applyProtection="1">
      <alignment wrapText="1"/>
    </xf>
    <xf numFmtId="0" fontId="10" fillId="2" borderId="0" xfId="0" applyFont="1" applyFill="1" applyAlignment="1" applyProtection="1">
      <alignment wrapText="1"/>
    </xf>
    <xf numFmtId="0" fontId="43" fillId="13" borderId="0" xfId="0" applyFont="1" applyFill="1" applyAlignment="1" applyProtection="1">
      <alignment vertical="center"/>
    </xf>
    <xf numFmtId="14" fontId="43" fillId="13" borderId="0" xfId="0" applyNumberFormat="1" applyFont="1" applyFill="1" applyAlignment="1" applyProtection="1">
      <alignment vertical="center"/>
    </xf>
    <xf numFmtId="0" fontId="43" fillId="13" borderId="0" xfId="0" applyFont="1" applyFill="1" applyAlignment="1" applyProtection="1">
      <alignment horizontal="left" vertical="center"/>
    </xf>
    <xf numFmtId="0" fontId="0" fillId="13" borderId="0" xfId="0" applyFill="1" applyAlignment="1" applyProtection="1">
      <alignment horizontal="left"/>
    </xf>
    <xf numFmtId="0" fontId="0" fillId="0" borderId="0" xfId="0" applyAlignment="1" applyProtection="1">
      <alignment horizontal="left"/>
    </xf>
    <xf numFmtId="0" fontId="0" fillId="13" borderId="0" xfId="0" applyFont="1" applyFill="1" applyAlignment="1" applyProtection="1">
      <alignment vertical="center"/>
    </xf>
    <xf numFmtId="0" fontId="48" fillId="13" borderId="0" xfId="0" applyFont="1" applyFill="1" applyBorder="1" applyAlignment="1" applyProtection="1">
      <alignment wrapText="1"/>
    </xf>
    <xf numFmtId="0" fontId="0" fillId="3" borderId="0" xfId="0" applyFont="1" applyFill="1" applyAlignment="1" applyProtection="1">
      <alignment vertical="center"/>
    </xf>
    <xf numFmtId="0" fontId="48" fillId="13" borderId="0" xfId="0" applyFont="1" applyFill="1" applyBorder="1" applyAlignment="1" applyProtection="1">
      <alignment vertical="top" wrapText="1"/>
    </xf>
    <xf numFmtId="0" fontId="6" fillId="13" borderId="0" xfId="38" applyFont="1" applyFill="1" applyAlignment="1" applyProtection="1">
      <alignment vertical="center"/>
    </xf>
    <xf numFmtId="0" fontId="5" fillId="13" borderId="0" xfId="2" applyFont="1" applyFill="1" applyAlignment="1" applyProtection="1">
      <alignment horizontal="center" vertical="center" wrapText="1"/>
    </xf>
    <xf numFmtId="0" fontId="6" fillId="3" borderId="0" xfId="38" applyFont="1" applyFill="1" applyAlignment="1" applyProtection="1">
      <alignment vertical="center"/>
    </xf>
    <xf numFmtId="0" fontId="8" fillId="13" borderId="0" xfId="0" applyFont="1" applyFill="1" applyAlignment="1" applyProtection="1">
      <alignment horizontal="center" vertical="center"/>
    </xf>
    <xf numFmtId="0" fontId="49" fillId="13" borderId="0" xfId="38" applyFont="1" applyFill="1" applyAlignment="1" applyProtection="1">
      <alignment vertical="center"/>
    </xf>
    <xf numFmtId="0" fontId="49" fillId="3" borderId="0" xfId="38" applyFont="1" applyFill="1" applyAlignment="1" applyProtection="1">
      <alignment vertical="center"/>
    </xf>
    <xf numFmtId="0" fontId="6" fillId="13" borderId="0" xfId="2" applyFont="1" applyFill="1" applyAlignment="1" applyProtection="1">
      <alignment horizontal="left" vertical="center"/>
    </xf>
    <xf numFmtId="0" fontId="6" fillId="13" borderId="0" xfId="2" applyFont="1" applyFill="1" applyAlignment="1" applyProtection="1">
      <alignment horizontal="left" vertical="center" wrapText="1"/>
    </xf>
    <xf numFmtId="0" fontId="53" fillId="13" borderId="0" xfId="38" applyFont="1" applyFill="1" applyAlignment="1" applyProtection="1">
      <alignment vertical="center"/>
    </xf>
    <xf numFmtId="0" fontId="6" fillId="13" borderId="0" xfId="38" applyFont="1" applyFill="1" applyProtection="1"/>
    <xf numFmtId="0" fontId="6" fillId="0" borderId="0" xfId="38" applyFont="1" applyFill="1" applyProtection="1"/>
    <xf numFmtId="0" fontId="54" fillId="13" borderId="0" xfId="0" applyFont="1" applyFill="1" applyAlignment="1" applyProtection="1">
      <alignment horizontal="center" vertical="center"/>
    </xf>
    <xf numFmtId="0" fontId="49" fillId="13" borderId="0" xfId="2" applyFont="1" applyFill="1" applyAlignment="1" applyProtection="1">
      <alignment vertical="center" wrapText="1"/>
    </xf>
    <xf numFmtId="0" fontId="49" fillId="3" borderId="0" xfId="38" applyFont="1" applyFill="1" applyProtection="1"/>
    <xf numFmtId="0" fontId="6" fillId="13" borderId="0" xfId="38" applyFont="1" applyFill="1" applyAlignment="1" applyProtection="1">
      <alignment horizontal="left" vertical="center" wrapText="1"/>
    </xf>
    <xf numFmtId="0" fontId="53" fillId="13" borderId="0" xfId="38" applyFont="1" applyFill="1" applyAlignment="1" applyProtection="1">
      <alignment horizontal="left" vertical="center"/>
    </xf>
    <xf numFmtId="0" fontId="0" fillId="13" borderId="0" xfId="0" applyFont="1" applyFill="1" applyAlignment="1" applyProtection="1">
      <alignment horizontal="left" vertical="center"/>
    </xf>
    <xf numFmtId="0" fontId="31" fillId="13" borderId="0" xfId="38" applyFont="1" applyFill="1" applyAlignment="1" applyProtection="1">
      <alignment horizontal="center" vertical="center" wrapText="1"/>
    </xf>
    <xf numFmtId="0" fontId="6" fillId="13" borderId="0" xfId="38" applyFont="1" applyFill="1" applyAlignment="1" applyProtection="1">
      <alignment horizontal="left" vertical="center"/>
    </xf>
    <xf numFmtId="0" fontId="55" fillId="13" borderId="0" xfId="0" applyFont="1" applyFill="1" applyAlignment="1" applyProtection="1">
      <alignment vertical="center"/>
    </xf>
    <xf numFmtId="0" fontId="55" fillId="3" borderId="0" xfId="0" applyFont="1" applyFill="1" applyAlignment="1" applyProtection="1">
      <alignment vertical="center"/>
    </xf>
    <xf numFmtId="0" fontId="55" fillId="13" borderId="0" xfId="0" applyFont="1" applyFill="1" applyAlignment="1" applyProtection="1">
      <alignment horizontal="left" vertical="center"/>
    </xf>
    <xf numFmtId="0" fontId="0" fillId="3" borderId="0" xfId="0" applyFont="1" applyFill="1" applyAlignment="1" applyProtection="1">
      <alignment horizontal="left" vertical="center"/>
    </xf>
    <xf numFmtId="0" fontId="46" fillId="22" borderId="0" xfId="0" applyFont="1" applyFill="1" applyAlignment="1" applyProtection="1">
      <alignment horizontal="right" vertical="center"/>
      <protection locked="0"/>
    </xf>
    <xf numFmtId="0" fontId="71" fillId="31" borderId="0" xfId="7001" applyFont="1" applyFill="1" applyAlignment="1" applyProtection="1">
      <alignment vertical="center"/>
    </xf>
    <xf numFmtId="0" fontId="71" fillId="31" borderId="0" xfId="7001" applyFont="1" applyFill="1" applyAlignment="1" applyProtection="1">
      <alignment horizontal="center" vertical="center"/>
    </xf>
    <xf numFmtId="0" fontId="71" fillId="31" borderId="0" xfId="7001" applyFont="1" applyFill="1" applyAlignment="1" applyProtection="1">
      <alignment horizontal="left" vertical="center"/>
    </xf>
    <xf numFmtId="0" fontId="9" fillId="2" borderId="0" xfId="7001" applyFont="1" applyFill="1" applyProtection="1"/>
    <xf numFmtId="0" fontId="9" fillId="2" borderId="0" xfId="7001" applyFont="1" applyFill="1" applyAlignment="1" applyProtection="1">
      <alignment horizontal="center" vertical="center"/>
    </xf>
    <xf numFmtId="0" fontId="9" fillId="2" borderId="0" xfId="7001" applyFont="1" applyFill="1" applyAlignment="1" applyProtection="1">
      <alignment horizontal="center"/>
    </xf>
    <xf numFmtId="0" fontId="9" fillId="2" borderId="0" xfId="7001" applyFont="1" applyFill="1" applyAlignment="1" applyProtection="1">
      <alignment horizontal="left"/>
    </xf>
    <xf numFmtId="0" fontId="9" fillId="2" borderId="0" xfId="7001" applyFont="1" applyFill="1" applyAlignment="1" applyProtection="1">
      <alignment horizontal="left" vertical="center" wrapText="1"/>
    </xf>
    <xf numFmtId="0" fontId="9" fillId="2" borderId="0" xfId="7001" applyFont="1" applyFill="1" applyAlignment="1" applyProtection="1">
      <alignment horizontal="center" vertical="center" wrapText="1"/>
    </xf>
    <xf numFmtId="0" fontId="72" fillId="31" borderId="0" xfId="7001" applyFont="1" applyFill="1" applyAlignment="1" applyProtection="1">
      <alignment vertical="center"/>
    </xf>
    <xf numFmtId="0" fontId="72" fillId="31" borderId="0" xfId="7001" applyFont="1" applyFill="1" applyAlignment="1" applyProtection="1">
      <alignment horizontal="center" vertical="center"/>
    </xf>
    <xf numFmtId="0" fontId="72" fillId="31" borderId="0" xfId="7001" applyFont="1" applyFill="1" applyAlignment="1" applyProtection="1">
      <alignment horizontal="left" vertical="center"/>
    </xf>
    <xf numFmtId="0" fontId="73" fillId="32" borderId="50" xfId="7001" applyFont="1" applyFill="1" applyBorder="1" applyAlignment="1" applyProtection="1">
      <alignment horizontal="left" vertical="center" wrapText="1"/>
    </xf>
    <xf numFmtId="1" fontId="74" fillId="2" borderId="29" xfId="7001" applyNumberFormat="1" applyFont="1" applyFill="1" applyBorder="1" applyAlignment="1" applyProtection="1">
      <alignment vertical="center" wrapText="1"/>
    </xf>
    <xf numFmtId="1" fontId="75"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horizontal="center" vertical="center" wrapText="1"/>
    </xf>
    <xf numFmtId="1" fontId="74" fillId="2" borderId="0" xfId="7001" applyNumberFormat="1" applyFont="1" applyFill="1" applyBorder="1" applyAlignment="1" applyProtection="1">
      <alignment horizontal="left" vertical="center" wrapText="1"/>
    </xf>
    <xf numFmtId="0" fontId="76" fillId="32" borderId="50" xfId="7001" applyFont="1" applyFill="1" applyBorder="1" applyAlignment="1" applyProtection="1">
      <alignment horizontal="left" vertical="center" wrapText="1" indent="1"/>
    </xf>
    <xf numFmtId="0" fontId="56" fillId="32" borderId="60" xfId="7001" applyFont="1" applyFill="1" applyBorder="1" applyAlignment="1" applyProtection="1">
      <alignment horizontal="center" vertical="center" wrapText="1"/>
    </xf>
    <xf numFmtId="0" fontId="30" fillId="32" borderId="60" xfId="7001" applyFont="1" applyFill="1" applyBorder="1" applyAlignment="1" applyProtection="1">
      <alignment horizontal="center" vertical="center" wrapText="1"/>
    </xf>
    <xf numFmtId="0" fontId="30" fillId="32" borderId="60" xfId="7001" quotePrefix="1" applyFont="1" applyFill="1" applyBorder="1" applyAlignment="1" applyProtection="1">
      <alignment horizontal="center" vertical="center" wrapText="1"/>
    </xf>
    <xf numFmtId="0" fontId="30" fillId="32" borderId="60" xfId="7001" applyFont="1" applyFill="1" applyBorder="1" applyAlignment="1" applyProtection="1">
      <alignment horizontal="left" vertical="center" wrapText="1"/>
    </xf>
    <xf numFmtId="0" fontId="51" fillId="32" borderId="60" xfId="109" applyFill="1" applyBorder="1" applyAlignment="1" applyProtection="1">
      <alignment horizontal="left" vertical="center" wrapText="1"/>
    </xf>
    <xf numFmtId="0" fontId="10" fillId="32" borderId="60" xfId="7001" applyFont="1" applyFill="1" applyBorder="1" applyAlignment="1" applyProtection="1">
      <alignment horizontal="center" vertical="center" wrapText="1"/>
    </xf>
    <xf numFmtId="0" fontId="10" fillId="32" borderId="60" xfId="7001" quotePrefix="1" applyFont="1" applyFill="1" applyBorder="1" applyAlignment="1" applyProtection="1">
      <alignment horizontal="center" vertical="center" wrapText="1"/>
    </xf>
    <xf numFmtId="3" fontId="10" fillId="32" borderId="60" xfId="7001" applyNumberFormat="1" applyFont="1" applyFill="1" applyBorder="1" applyAlignment="1" applyProtection="1">
      <alignment horizontal="center" vertical="center" wrapText="1"/>
    </xf>
    <xf numFmtId="0" fontId="56" fillId="32" borderId="59" xfId="7003" applyFont="1" applyFill="1" applyBorder="1" applyAlignment="1" applyProtection="1">
      <alignment vertical="center" wrapText="1"/>
    </xf>
    <xf numFmtId="0" fontId="10" fillId="13" borderId="0" xfId="0" quotePrefix="1" applyFont="1" applyFill="1" applyBorder="1" applyAlignment="1" applyProtection="1">
      <alignment vertical="top" wrapText="1"/>
    </xf>
    <xf numFmtId="0" fontId="10" fillId="13" borderId="0" xfId="7031" quotePrefix="1" applyFont="1" applyFill="1" applyProtection="1"/>
    <xf numFmtId="0" fontId="10" fillId="13" borderId="0" xfId="7031" applyFont="1" applyFill="1" applyAlignment="1" applyProtection="1">
      <alignment horizontal="center"/>
    </xf>
    <xf numFmtId="3" fontId="10" fillId="13" borderId="0" xfId="7031" applyNumberFormat="1" applyFont="1" applyFill="1" applyProtection="1"/>
    <xf numFmtId="0" fontId="77" fillId="13" borderId="0" xfId="109" applyFont="1" applyFill="1" applyProtection="1"/>
    <xf numFmtId="0" fontId="6" fillId="2" borderId="29" xfId="5" applyFont="1" applyFill="1" applyBorder="1" applyAlignment="1" applyProtection="1">
      <alignment horizontal="center" vertical="center" wrapText="1"/>
      <protection locked="0"/>
    </xf>
    <xf numFmtId="0" fontId="6" fillId="20" borderId="0" xfId="0" applyFont="1" applyFill="1" applyBorder="1" applyAlignment="1" applyProtection="1">
      <protection locked="0"/>
    </xf>
    <xf numFmtId="0" fontId="6" fillId="20" borderId="0" xfId="0" applyFont="1" applyFill="1" applyBorder="1" applyAlignment="1" applyProtection="1">
      <alignment horizontal="right"/>
      <protection locked="0"/>
    </xf>
    <xf numFmtId="0" fontId="46" fillId="13" borderId="0" xfId="0" applyFont="1" applyFill="1" applyAlignment="1" applyProtection="1">
      <alignment vertical="center"/>
      <protection locked="0"/>
    </xf>
    <xf numFmtId="0" fontId="6" fillId="30" borderId="0" xfId="0" applyFont="1" applyFill="1" applyBorder="1" applyAlignment="1" applyProtection="1">
      <alignment horizontal="right"/>
      <protection locked="0"/>
    </xf>
    <xf numFmtId="0" fontId="8" fillId="13" borderId="0" xfId="0" applyFont="1" applyFill="1" applyAlignment="1" applyProtection="1">
      <alignment vertical="center"/>
      <protection locked="0"/>
    </xf>
    <xf numFmtId="0" fontId="6" fillId="13" borderId="0" xfId="0" applyFont="1" applyFill="1" applyProtection="1">
      <protection locked="0"/>
    </xf>
    <xf numFmtId="0" fontId="6" fillId="20" borderId="0" xfId="0" applyFont="1" applyFill="1" applyBorder="1" applyProtection="1">
      <protection locked="0"/>
    </xf>
    <xf numFmtId="0" fontId="6" fillId="20" borderId="0" xfId="0" applyFont="1" applyFill="1" applyProtection="1">
      <protection locked="0"/>
    </xf>
    <xf numFmtId="0" fontId="11" fillId="20" borderId="0" xfId="5" applyFont="1" applyFill="1" applyAlignment="1" applyProtection="1">
      <alignment horizontal="left" vertical="center"/>
      <protection locked="0"/>
    </xf>
    <xf numFmtId="0" fontId="11" fillId="20" borderId="0" xfId="5" applyFont="1" applyFill="1" applyAlignment="1" applyProtection="1">
      <alignment wrapText="1"/>
      <protection locked="0"/>
    </xf>
    <xf numFmtId="0" fontId="11" fillId="20" borderId="0" xfId="5" applyFont="1" applyFill="1" applyBorder="1" applyAlignment="1" applyProtection="1">
      <alignment horizontal="left" vertical="center" wrapText="1"/>
      <protection locked="0"/>
    </xf>
    <xf numFmtId="0" fontId="6" fillId="0" borderId="0" xfId="0" applyFont="1" applyFill="1" applyBorder="1" applyAlignment="1" applyProtection="1">
      <alignment horizontal="right"/>
      <protection locked="0"/>
    </xf>
    <xf numFmtId="0" fontId="0" fillId="0" borderId="0" xfId="0" applyAlignment="1" applyProtection="1">
      <alignment horizontal="center"/>
      <protection locked="0"/>
    </xf>
    <xf numFmtId="0" fontId="11" fillId="13" borderId="0" xfId="5" applyFont="1" applyFill="1" applyAlignment="1" applyProtection="1">
      <alignment wrapText="1"/>
      <protection locked="0"/>
    </xf>
    <xf numFmtId="0" fontId="6" fillId="2" borderId="29" xfId="0" applyFont="1" applyFill="1" applyBorder="1" applyAlignment="1" applyProtection="1">
      <alignment horizontal="left" vertical="center" indent="2"/>
      <protection locked="0"/>
    </xf>
    <xf numFmtId="0" fontId="11" fillId="20" borderId="0" xfId="0" applyFont="1" applyFill="1" applyBorder="1" applyAlignment="1" applyProtection="1">
      <alignment wrapText="1"/>
      <protection locked="0"/>
    </xf>
    <xf numFmtId="0" fontId="11" fillId="13" borderId="0" xfId="0" applyFont="1" applyFill="1" applyProtection="1">
      <protection locked="0"/>
    </xf>
    <xf numFmtId="0" fontId="6" fillId="15" borderId="29" xfId="0" applyFont="1" applyFill="1" applyBorder="1" applyAlignment="1" applyProtection="1">
      <alignment horizontal="left" vertical="center" indent="2"/>
      <protection locked="0"/>
    </xf>
    <xf numFmtId="0" fontId="65" fillId="20" borderId="0" xfId="5" applyFont="1" applyFill="1" applyAlignment="1" applyProtection="1">
      <alignment horizontal="center" vertical="center" wrapText="1"/>
      <protection locked="0"/>
    </xf>
    <xf numFmtId="0" fontId="0" fillId="13" borderId="0" xfId="0" applyFill="1" applyProtection="1">
      <protection locked="0"/>
    </xf>
    <xf numFmtId="0" fontId="10" fillId="20" borderId="0" xfId="0" applyNumberFormat="1" applyFont="1" applyFill="1" applyProtection="1">
      <protection locked="0"/>
    </xf>
    <xf numFmtId="0" fontId="10" fillId="20" borderId="0" xfId="0" applyFont="1" applyFill="1" applyProtection="1">
      <protection locked="0"/>
    </xf>
    <xf numFmtId="0" fontId="0" fillId="13" borderId="0" xfId="0" applyFont="1" applyFill="1" applyProtection="1">
      <protection locked="0"/>
    </xf>
    <xf numFmtId="0" fontId="6" fillId="20" borderId="0" xfId="5" applyFont="1" applyFill="1" applyAlignment="1" applyProtection="1">
      <alignment wrapText="1"/>
      <protection locked="0"/>
    </xf>
    <xf numFmtId="0" fontId="6" fillId="2" borderId="29" xfId="0" applyFont="1" applyFill="1" applyBorder="1" applyAlignment="1" applyProtection="1">
      <alignment horizontal="left" wrapText="1" indent="1"/>
      <protection locked="0"/>
    </xf>
    <xf numFmtId="0" fontId="30" fillId="13" borderId="0" xfId="0" applyFont="1" applyFill="1" applyProtection="1">
      <protection locked="0"/>
    </xf>
    <xf numFmtId="0" fontId="6" fillId="15" borderId="29" xfId="0" applyFont="1" applyFill="1" applyBorder="1" applyAlignment="1" applyProtection="1">
      <alignment horizontal="left" wrapText="1" indent="1"/>
      <protection locked="0"/>
    </xf>
    <xf numFmtId="0" fontId="6" fillId="29" borderId="29" xfId="0" applyFont="1" applyFill="1" applyBorder="1" applyAlignment="1" applyProtection="1">
      <alignment horizontal="left" wrapText="1" indent="1"/>
      <protection locked="0"/>
    </xf>
    <xf numFmtId="0" fontId="0" fillId="0" borderId="0" xfId="0" applyFont="1" applyFill="1" applyProtection="1">
      <protection locked="0"/>
    </xf>
    <xf numFmtId="0" fontId="28" fillId="13" borderId="0" xfId="0" applyFont="1" applyFill="1" applyBorder="1" applyProtection="1">
      <protection locked="0"/>
    </xf>
    <xf numFmtId="0" fontId="29" fillId="13" borderId="0" xfId="0" applyFont="1" applyFill="1" applyAlignment="1" applyProtection="1">
      <protection locked="0"/>
    </xf>
    <xf numFmtId="0" fontId="0" fillId="13" borderId="0" xfId="0" applyFill="1" applyAlignment="1" applyProtection="1">
      <protection locked="0"/>
    </xf>
    <xf numFmtId="0" fontId="28" fillId="20" borderId="39" xfId="0" applyFont="1" applyFill="1" applyBorder="1" applyProtection="1">
      <protection locked="0"/>
    </xf>
    <xf numFmtId="0" fontId="28" fillId="20" borderId="0" xfId="0" applyFont="1" applyFill="1" applyBorder="1" applyProtection="1">
      <protection locked="0"/>
    </xf>
    <xf numFmtId="0" fontId="28" fillId="20" borderId="40" xfId="0" applyFont="1" applyFill="1" applyBorder="1" applyProtection="1">
      <protection locked="0"/>
    </xf>
    <xf numFmtId="0" fontId="10" fillId="13" borderId="0" xfId="0" applyFont="1" applyFill="1" applyProtection="1">
      <protection locked="0"/>
    </xf>
    <xf numFmtId="0" fontId="28" fillId="20" borderId="0" xfId="0" applyFont="1" applyFill="1" applyBorder="1" applyAlignment="1" applyProtection="1">
      <alignment wrapText="1"/>
      <protection locked="0"/>
    </xf>
    <xf numFmtId="0" fontId="28" fillId="20" borderId="40" xfId="0" applyFont="1" applyFill="1" applyBorder="1" applyAlignment="1" applyProtection="1">
      <alignment wrapText="1"/>
      <protection locked="0"/>
    </xf>
    <xf numFmtId="0" fontId="10" fillId="13" borderId="0" xfId="0" applyFont="1" applyFill="1" applyAlignment="1" applyProtection="1">
      <alignment wrapText="1"/>
      <protection locked="0"/>
    </xf>
    <xf numFmtId="0" fontId="8" fillId="20" borderId="39" xfId="0" applyFont="1" applyFill="1" applyBorder="1" applyAlignment="1" applyProtection="1">
      <alignment vertical="center"/>
      <protection locked="0"/>
    </xf>
    <xf numFmtId="0" fontId="10" fillId="13" borderId="0" xfId="0" applyFont="1" applyFill="1" applyBorder="1" applyAlignment="1" applyProtection="1">
      <alignment wrapText="1"/>
      <protection locked="0"/>
    </xf>
    <xf numFmtId="0" fontId="28" fillId="20" borderId="62" xfId="0" applyFont="1" applyFill="1" applyBorder="1" applyAlignment="1" applyProtection="1">
      <alignment wrapText="1"/>
      <protection locked="0"/>
    </xf>
    <xf numFmtId="0" fontId="11" fillId="20" borderId="62" xfId="5" applyFont="1" applyFill="1" applyBorder="1" applyAlignment="1" applyProtection="1">
      <alignment horizontal="center" vertical="center" wrapText="1"/>
      <protection locked="0"/>
    </xf>
    <xf numFmtId="0" fontId="10" fillId="0" borderId="0" xfId="0" applyFont="1" applyFill="1" applyBorder="1" applyAlignment="1" applyProtection="1">
      <alignment wrapText="1"/>
      <protection locked="0"/>
    </xf>
    <xf numFmtId="0" fontId="6" fillId="2" borderId="29" xfId="0" applyFont="1" applyFill="1" applyBorder="1" applyAlignment="1" applyProtection="1">
      <alignment horizontal="left" vertical="center" wrapText="1" indent="2"/>
      <protection locked="0"/>
    </xf>
    <xf numFmtId="0" fontId="11" fillId="20" borderId="39" xfId="5" applyFont="1" applyFill="1" applyBorder="1" applyAlignment="1" applyProtection="1">
      <alignment horizontal="center" vertical="center" wrapText="1"/>
      <protection locked="0"/>
    </xf>
    <xf numFmtId="0" fontId="6" fillId="15" borderId="29" xfId="0" applyFont="1" applyFill="1" applyBorder="1" applyAlignment="1" applyProtection="1">
      <alignment horizontal="left" vertical="center" wrapText="1" indent="2"/>
      <protection locked="0"/>
    </xf>
    <xf numFmtId="0" fontId="6" fillId="13" borderId="0" xfId="0" applyFont="1" applyFill="1" applyAlignment="1" applyProtection="1">
      <alignment horizontal="center"/>
      <protection locked="0"/>
    </xf>
    <xf numFmtId="0" fontId="6" fillId="2" borderId="48" xfId="48" applyFont="1" applyFill="1" applyBorder="1" applyAlignment="1" applyProtection="1">
      <alignment horizontal="center" vertical="center" wrapText="1"/>
      <protection locked="0"/>
    </xf>
    <xf numFmtId="0" fontId="6" fillId="13" borderId="0" xfId="0" applyFont="1" applyFill="1" applyAlignment="1" applyProtection="1">
      <alignment vertical="center"/>
      <protection locked="0"/>
    </xf>
    <xf numFmtId="0" fontId="6" fillId="15" borderId="48" xfId="48" applyFont="1" applyFill="1" applyBorder="1" applyAlignment="1" applyProtection="1">
      <alignment horizontal="center" vertical="center" wrapText="1"/>
      <protection locked="0"/>
    </xf>
    <xf numFmtId="0" fontId="7" fillId="13" borderId="0" xfId="48" applyFont="1" applyFill="1" applyBorder="1" applyAlignment="1" applyProtection="1">
      <alignment horizontal="center" vertical="center" wrapText="1"/>
      <protection locked="0"/>
    </xf>
    <xf numFmtId="0" fontId="7" fillId="13" borderId="0" xfId="48" applyFont="1" applyFill="1" applyBorder="1" applyAlignment="1" applyProtection="1">
      <alignment horizontal="center" wrapText="1"/>
      <protection locked="0"/>
    </xf>
    <xf numFmtId="0" fontId="6" fillId="13" borderId="0" xfId="0" applyFont="1" applyFill="1" applyBorder="1" applyProtection="1">
      <protection locked="0"/>
    </xf>
    <xf numFmtId="0" fontId="27" fillId="0" borderId="0" xfId="48" applyFont="1" applyFill="1" applyBorder="1" applyProtection="1">
      <protection locked="0"/>
    </xf>
    <xf numFmtId="0" fontId="1" fillId="13" borderId="0" xfId="48" applyFont="1" applyFill="1" applyBorder="1" applyProtection="1">
      <protection locked="0"/>
    </xf>
    <xf numFmtId="0" fontId="63" fillId="20" borderId="39" xfId="48" applyFont="1" applyFill="1" applyBorder="1" applyProtection="1">
      <protection locked="0"/>
    </xf>
    <xf numFmtId="0" fontId="63" fillId="20" borderId="0" xfId="48" applyFont="1" applyFill="1" applyBorder="1" applyProtection="1">
      <protection locked="0"/>
    </xf>
    <xf numFmtId="0" fontId="63" fillId="20" borderId="40" xfId="48" applyFont="1" applyFill="1" applyBorder="1" applyProtection="1">
      <protection locked="0"/>
    </xf>
    <xf numFmtId="0" fontId="27" fillId="13" borderId="0" xfId="48" applyFont="1" applyFill="1" applyAlignment="1" applyProtection="1">
      <alignment wrapText="1"/>
      <protection locked="0"/>
    </xf>
    <xf numFmtId="0" fontId="27" fillId="13" borderId="0" xfId="48" applyFont="1" applyFill="1" applyBorder="1" applyAlignment="1" applyProtection="1">
      <alignment wrapText="1"/>
      <protection locked="0"/>
    </xf>
    <xf numFmtId="0" fontId="1" fillId="0" borderId="0" xfId="48" applyFont="1" applyFill="1" applyBorder="1" applyAlignment="1" applyProtection="1">
      <alignment horizontal="center" vertical="center" wrapText="1"/>
      <protection locked="0"/>
    </xf>
    <xf numFmtId="0" fontId="27" fillId="2" borderId="29" xfId="48" applyFont="1" applyFill="1" applyBorder="1" applyAlignment="1" applyProtection="1">
      <alignment horizontal="center" vertical="center" wrapText="1"/>
      <protection locked="0"/>
    </xf>
    <xf numFmtId="0" fontId="1" fillId="20" borderId="62" xfId="48" applyFont="1" applyFill="1" applyBorder="1" applyAlignment="1" applyProtection="1">
      <protection locked="0"/>
    </xf>
    <xf numFmtId="0" fontId="35" fillId="20" borderId="0" xfId="5" applyFont="1" applyFill="1" applyBorder="1" applyAlignment="1" applyProtection="1">
      <alignment horizontal="center" vertical="center" wrapText="1"/>
      <protection locked="0"/>
    </xf>
    <xf numFmtId="0" fontId="35" fillId="20" borderId="62" xfId="5" applyFont="1" applyFill="1" applyBorder="1" applyAlignment="1" applyProtection="1">
      <alignment horizontal="center" vertical="center" wrapText="1"/>
      <protection locked="0"/>
    </xf>
    <xf numFmtId="0" fontId="27" fillId="0" borderId="0" xfId="48" applyFont="1" applyFill="1" applyBorder="1" applyAlignment="1" applyProtection="1">
      <alignment wrapText="1"/>
      <protection locked="0"/>
    </xf>
    <xf numFmtId="0" fontId="1" fillId="20" borderId="0" xfId="48" applyFont="1" applyFill="1" applyBorder="1" applyAlignment="1" applyProtection="1">
      <protection locked="0"/>
    </xf>
    <xf numFmtId="0" fontId="1" fillId="20" borderId="0" xfId="48" applyFont="1" applyFill="1" applyBorder="1" applyProtection="1">
      <protection locked="0"/>
    </xf>
    <xf numFmtId="0" fontId="36" fillId="13" borderId="0" xfId="48" applyFont="1" applyFill="1" applyBorder="1" applyProtection="1">
      <protection locked="0"/>
    </xf>
    <xf numFmtId="0" fontId="27" fillId="2" borderId="28" xfId="48" applyFont="1" applyFill="1" applyBorder="1" applyAlignment="1" applyProtection="1">
      <alignment horizontal="left" vertical="center" wrapText="1" indent="1"/>
      <protection locked="0"/>
    </xf>
    <xf numFmtId="0" fontId="34" fillId="13" borderId="0" xfId="48" applyFont="1" applyFill="1" applyProtection="1">
      <protection locked="0"/>
    </xf>
    <xf numFmtId="0" fontId="34" fillId="13" borderId="0" xfId="0" applyFont="1" applyFill="1" applyProtection="1">
      <protection locked="0"/>
    </xf>
    <xf numFmtId="0" fontId="34" fillId="0" borderId="0" xfId="48" applyFont="1" applyProtection="1">
      <protection locked="0"/>
    </xf>
    <xf numFmtId="0" fontId="34" fillId="13" borderId="0" xfId="48" applyFont="1" applyFill="1" applyBorder="1" applyProtection="1">
      <protection locked="0"/>
    </xf>
    <xf numFmtId="0" fontId="34" fillId="0" borderId="0" xfId="48" applyFont="1" applyFill="1" applyBorder="1" applyProtection="1">
      <protection locked="0"/>
    </xf>
    <xf numFmtId="0" fontId="1" fillId="15" borderId="28" xfId="48" applyFont="1" applyFill="1" applyBorder="1" applyAlignment="1" applyProtection="1">
      <alignment horizontal="left" vertical="center" wrapText="1" indent="1"/>
      <protection locked="0"/>
    </xf>
    <xf numFmtId="0" fontId="34" fillId="13" borderId="0" xfId="48" applyFont="1" applyFill="1" applyAlignment="1" applyProtection="1">
      <alignment wrapText="1"/>
      <protection locked="0"/>
    </xf>
    <xf numFmtId="0" fontId="34" fillId="13" borderId="0" xfId="48" applyFont="1" applyFill="1" applyBorder="1" applyAlignment="1" applyProtection="1">
      <alignment wrapText="1"/>
      <protection locked="0"/>
    </xf>
    <xf numFmtId="0" fontId="34" fillId="0" borderId="0" xfId="48" applyFont="1" applyFill="1" applyBorder="1" applyAlignment="1" applyProtection="1">
      <alignment wrapText="1"/>
      <protection locked="0"/>
    </xf>
    <xf numFmtId="0" fontId="27" fillId="13" borderId="0" xfId="48" applyFont="1" applyFill="1" applyProtection="1">
      <protection locked="0"/>
    </xf>
    <xf numFmtId="0" fontId="27" fillId="0" borderId="0" xfId="48" applyFont="1" applyProtection="1">
      <protection locked="0"/>
    </xf>
    <xf numFmtId="0" fontId="27" fillId="13" borderId="0" xfId="48" applyFont="1" applyFill="1" applyBorder="1" applyProtection="1">
      <protection locked="0"/>
    </xf>
    <xf numFmtId="0" fontId="27" fillId="13" borderId="0" xfId="0" applyFont="1" applyFill="1" applyProtection="1">
      <protection locked="0"/>
    </xf>
    <xf numFmtId="0" fontId="0" fillId="2" borderId="28" xfId="48" applyFont="1" applyFill="1" applyBorder="1" applyAlignment="1" applyProtection="1">
      <alignment horizontal="left" vertical="center" wrapText="1" indent="1"/>
      <protection locked="0"/>
    </xf>
    <xf numFmtId="0" fontId="1" fillId="13" borderId="0" xfId="48" applyFont="1" applyFill="1" applyBorder="1" applyAlignment="1" applyProtection="1">
      <protection locked="0"/>
    </xf>
    <xf numFmtId="0" fontId="0" fillId="13" borderId="0" xfId="48" applyFont="1" applyFill="1" applyAlignment="1" applyProtection="1">
      <alignment wrapText="1"/>
      <protection locked="0"/>
    </xf>
    <xf numFmtId="0" fontId="32" fillId="13" borderId="0" xfId="48" applyFont="1" applyFill="1" applyBorder="1" applyAlignment="1" applyProtection="1">
      <alignment wrapText="1"/>
      <protection locked="0"/>
    </xf>
    <xf numFmtId="0" fontId="32" fillId="13" borderId="0" xfId="48" applyFont="1" applyFill="1" applyAlignment="1" applyProtection="1">
      <alignment wrapText="1"/>
      <protection locked="0"/>
    </xf>
    <xf numFmtId="0" fontId="27" fillId="0" borderId="0" xfId="0" applyFont="1" applyAlignment="1" applyProtection="1">
      <protection locked="0"/>
    </xf>
    <xf numFmtId="0" fontId="31" fillId="13" borderId="0" xfId="0" applyFont="1" applyFill="1" applyBorder="1" applyProtection="1">
      <protection locked="0"/>
    </xf>
    <xf numFmtId="0" fontId="0" fillId="20" borderId="39" xfId="48" applyFont="1" applyFill="1" applyBorder="1" applyAlignment="1" applyProtection="1">
      <alignment horizontal="center" vertical="center" wrapText="1"/>
      <protection locked="0"/>
    </xf>
    <xf numFmtId="0" fontId="0" fillId="20" borderId="40" xfId="48" applyFont="1" applyFill="1" applyBorder="1" applyAlignment="1" applyProtection="1">
      <alignment horizontal="center" vertical="center" wrapText="1"/>
      <protection locked="0"/>
    </xf>
    <xf numFmtId="0" fontId="6" fillId="2" borderId="29" xfId="5" applyFont="1" applyFill="1" applyBorder="1" applyAlignment="1" applyProtection="1">
      <alignment horizontal="left" vertical="center" wrapText="1" indent="1"/>
      <protection locked="0"/>
    </xf>
    <xf numFmtId="0" fontId="0" fillId="20" borderId="62" xfId="48" applyFont="1" applyFill="1" applyBorder="1" applyAlignment="1" applyProtection="1">
      <alignment horizontal="center" vertical="center" wrapText="1"/>
      <protection locked="0"/>
    </xf>
    <xf numFmtId="0" fontId="32" fillId="3" borderId="0" xfId="0" applyFont="1" applyFill="1" applyBorder="1" applyProtection="1">
      <protection locked="0"/>
    </xf>
    <xf numFmtId="0" fontId="6" fillId="20" borderId="39" xfId="0" applyFont="1" applyFill="1" applyBorder="1" applyProtection="1">
      <protection locked="0"/>
    </xf>
    <xf numFmtId="0" fontId="6" fillId="20" borderId="40" xfId="0" applyFont="1" applyFill="1" applyBorder="1" applyProtection="1">
      <protection locked="0"/>
    </xf>
    <xf numFmtId="0" fontId="33" fillId="20" borderId="39" xfId="0" applyFont="1" applyFill="1" applyBorder="1" applyProtection="1">
      <protection locked="0"/>
    </xf>
    <xf numFmtId="0" fontId="33" fillId="20" borderId="0" xfId="0" applyFont="1" applyFill="1" applyBorder="1" applyProtection="1">
      <protection locked="0"/>
    </xf>
    <xf numFmtId="0" fontId="33" fillId="20" borderId="40" xfId="0" applyFont="1" applyFill="1" applyBorder="1" applyProtection="1">
      <protection locked="0"/>
    </xf>
    <xf numFmtId="0" fontId="33" fillId="20" borderId="62" xfId="0" applyFont="1" applyFill="1" applyBorder="1" applyProtection="1">
      <protection locked="0"/>
    </xf>
    <xf numFmtId="0" fontId="10" fillId="3" borderId="0" xfId="0" applyFont="1" applyFill="1" applyProtection="1">
      <protection locked="0"/>
    </xf>
    <xf numFmtId="0" fontId="65" fillId="20" borderId="0" xfId="5" applyFont="1" applyFill="1" applyBorder="1" applyAlignment="1" applyProtection="1">
      <alignment horizontal="center" vertical="center" wrapText="1"/>
      <protection locked="0"/>
    </xf>
    <xf numFmtId="0" fontId="46" fillId="13" borderId="0" xfId="0" applyFont="1" applyFill="1" applyAlignment="1" applyProtection="1">
      <alignment vertical="center"/>
    </xf>
    <xf numFmtId="0" fontId="49" fillId="13" borderId="0" xfId="71" applyFont="1" applyFill="1" applyAlignment="1" applyProtection="1">
      <alignment vertical="center"/>
    </xf>
    <xf numFmtId="0" fontId="49" fillId="0" borderId="0" xfId="71" applyFont="1" applyFill="1" applyBorder="1" applyAlignment="1" applyProtection="1">
      <alignment vertical="center"/>
    </xf>
    <xf numFmtId="0" fontId="6" fillId="13" borderId="0" xfId="0" applyFont="1" applyFill="1" applyProtection="1"/>
    <xf numFmtId="0" fontId="65" fillId="20" borderId="0" xfId="5" applyFont="1" applyFill="1" applyAlignment="1" applyProtection="1">
      <alignment horizontal="left" vertical="center"/>
    </xf>
    <xf numFmtId="0" fontId="11" fillId="20" borderId="0" xfId="5" applyFont="1" applyFill="1" applyAlignment="1" applyProtection="1">
      <alignment horizontal="left" vertical="center"/>
    </xf>
    <xf numFmtId="0" fontId="10" fillId="20" borderId="0" xfId="0" applyFont="1" applyFill="1" applyProtection="1"/>
    <xf numFmtId="0" fontId="11" fillId="20" borderId="0" xfId="5" applyFont="1" applyFill="1" applyBorder="1" applyAlignment="1" applyProtection="1">
      <alignment horizontal="center" vertical="center" wrapText="1"/>
    </xf>
    <xf numFmtId="0" fontId="6" fillId="20" borderId="0" xfId="0" applyFont="1" applyFill="1" applyBorder="1" applyAlignment="1" applyProtection="1">
      <alignment horizontal="center"/>
    </xf>
    <xf numFmtId="0" fontId="65" fillId="20" borderId="0" xfId="5" applyFont="1" applyFill="1" applyAlignment="1" applyProtection="1">
      <alignment horizontal="center" vertical="center"/>
    </xf>
    <xf numFmtId="0" fontId="11" fillId="13" borderId="0" xfId="115" applyFont="1" applyFill="1" applyBorder="1" applyAlignment="1" applyProtection="1">
      <alignment horizontal="right" wrapText="1"/>
    </xf>
    <xf numFmtId="0" fontId="10" fillId="20" borderId="0" xfId="0" applyNumberFormat="1" applyFont="1" applyFill="1" applyProtection="1"/>
    <xf numFmtId="0" fontId="34" fillId="0" borderId="0" xfId="0" applyFont="1" applyProtection="1"/>
    <xf numFmtId="0" fontId="36" fillId="13" borderId="0" xfId="48" applyFont="1" applyFill="1" applyBorder="1" applyProtection="1"/>
    <xf numFmtId="0" fontId="0" fillId="2" borderId="29" xfId="48" applyFont="1" applyFill="1" applyBorder="1" applyAlignment="1" applyProtection="1">
      <alignment horizontal="left" vertical="center" wrapText="1" indent="1"/>
    </xf>
    <xf numFmtId="0" fontId="11" fillId="20" borderId="39" xfId="5" applyFont="1" applyFill="1" applyBorder="1" applyAlignment="1" applyProtection="1">
      <alignment horizontal="center" vertical="center" wrapText="1"/>
    </xf>
    <xf numFmtId="0" fontId="34" fillId="13" borderId="0" xfId="48" applyFont="1" applyFill="1" applyProtection="1"/>
    <xf numFmtId="0" fontId="34" fillId="13" borderId="0" xfId="0" applyFont="1" applyFill="1" applyProtection="1"/>
    <xf numFmtId="0" fontId="27" fillId="0" borderId="0" xfId="0" applyFont="1" applyProtection="1"/>
    <xf numFmtId="0" fontId="1" fillId="13" borderId="0" xfId="48" applyFont="1" applyFill="1" applyBorder="1" applyProtection="1"/>
    <xf numFmtId="0" fontId="27" fillId="13" borderId="0" xfId="48" applyFont="1" applyFill="1" applyProtection="1"/>
    <xf numFmtId="0" fontId="27" fillId="13" borderId="0" xfId="0" applyFont="1" applyFill="1" applyProtection="1"/>
    <xf numFmtId="0" fontId="51" fillId="13" borderId="0" xfId="109" applyFill="1" applyProtection="1"/>
    <xf numFmtId="0" fontId="0" fillId="0" borderId="0" xfId="0" quotePrefix="1" applyProtection="1"/>
    <xf numFmtId="0" fontId="0" fillId="13" borderId="0" xfId="0" applyFill="1"/>
    <xf numFmtId="0" fontId="0" fillId="2" borderId="28" xfId="0" applyFill="1" applyBorder="1"/>
    <xf numFmtId="0" fontId="0" fillId="0" borderId="28" xfId="0" applyBorder="1" applyAlignment="1">
      <alignment vertical="top"/>
    </xf>
    <xf numFmtId="0" fontId="52" fillId="13" borderId="0" xfId="109" applyFont="1" applyFill="1" applyBorder="1" applyAlignment="1" applyProtection="1">
      <alignment horizontal="left" vertical="center"/>
    </xf>
    <xf numFmtId="0" fontId="51" fillId="13" borderId="0" xfId="109" applyFill="1" applyBorder="1" applyAlignment="1" applyProtection="1">
      <alignment horizontal="left" vertical="center"/>
    </xf>
    <xf numFmtId="0" fontId="53" fillId="13" borderId="0" xfId="38" applyFont="1" applyFill="1" applyAlignment="1" applyProtection="1">
      <alignment horizontal="left" vertical="center"/>
    </xf>
    <xf numFmtId="0" fontId="49" fillId="13" borderId="0" xfId="38" applyFont="1" applyFill="1" applyAlignment="1" applyProtection="1">
      <alignment horizontal="left" vertical="center" wrapText="1"/>
    </xf>
    <xf numFmtId="0" fontId="50" fillId="13" borderId="0" xfId="2" applyFont="1" applyFill="1" applyAlignment="1" applyProtection="1">
      <alignment horizontal="left" vertical="center" indent="2"/>
    </xf>
    <xf numFmtId="0" fontId="50" fillId="13" borderId="0" xfId="2" applyFont="1" applyFill="1" applyBorder="1" applyAlignment="1" applyProtection="1">
      <alignment horizontal="left" vertical="center" indent="2"/>
    </xf>
    <xf numFmtId="0" fontId="55" fillId="13" borderId="0" xfId="2" applyFont="1" applyFill="1" applyAlignment="1" applyProtection="1">
      <alignment horizontal="left" vertical="center" wrapText="1"/>
    </xf>
    <xf numFmtId="0" fontId="55" fillId="13" borderId="0" xfId="38" applyFont="1" applyFill="1" applyAlignment="1" applyProtection="1">
      <alignment horizontal="left" vertical="center" wrapText="1"/>
    </xf>
    <xf numFmtId="0" fontId="49" fillId="13" borderId="0" xfId="0" applyFont="1" applyFill="1" applyAlignment="1" applyProtection="1">
      <alignment horizontal="left" vertical="center" wrapText="1"/>
    </xf>
    <xf numFmtId="0" fontId="55" fillId="13" borderId="0" xfId="0" applyFont="1" applyFill="1" applyAlignment="1" applyProtection="1">
      <alignment horizontal="left" vertical="center"/>
    </xf>
    <xf numFmtId="0" fontId="52" fillId="13" borderId="0" xfId="109" applyFont="1" applyFill="1" applyAlignment="1" applyProtection="1">
      <alignment horizontal="left" vertical="center"/>
    </xf>
    <xf numFmtId="0" fontId="6" fillId="13" borderId="0" xfId="38" applyFont="1" applyFill="1" applyAlignment="1" applyProtection="1">
      <alignment horizontal="left" vertical="center" wrapText="1"/>
    </xf>
    <xf numFmtId="0" fontId="55" fillId="13" borderId="0" xfId="0" quotePrefix="1" applyFont="1" applyFill="1" applyAlignment="1" applyProtection="1">
      <alignment horizontal="left" vertical="center"/>
    </xf>
    <xf numFmtId="0" fontId="8" fillId="23" borderId="0" xfId="0" applyFont="1" applyFill="1" applyAlignment="1" applyProtection="1">
      <alignment horizontal="left" vertical="center"/>
    </xf>
    <xf numFmtId="0" fontId="48" fillId="12" borderId="0" xfId="0" applyFont="1" applyFill="1" applyBorder="1" applyAlignment="1" applyProtection="1">
      <alignment horizontal="center" wrapText="1"/>
    </xf>
    <xf numFmtId="0" fontId="48" fillId="12" borderId="0" xfId="0" applyFont="1" applyFill="1" applyBorder="1" applyAlignment="1" applyProtection="1">
      <alignment horizontal="center" vertical="top" wrapText="1"/>
    </xf>
    <xf numFmtId="0" fontId="8" fillId="23" borderId="0" xfId="0" applyFont="1" applyFill="1" applyAlignment="1" applyProtection="1">
      <alignment horizontal="center" vertical="center"/>
    </xf>
    <xf numFmtId="0" fontId="8" fillId="24" borderId="0" xfId="0" applyFont="1" applyFill="1" applyAlignment="1" applyProtection="1">
      <alignment horizontal="center" vertical="center"/>
    </xf>
    <xf numFmtId="0" fontId="49" fillId="13" borderId="0" xfId="2" applyFont="1" applyFill="1" applyAlignment="1" applyProtection="1">
      <alignment horizontal="left" vertical="center"/>
    </xf>
    <xf numFmtId="0" fontId="11" fillId="3" borderId="28" xfId="60" applyFont="1" applyFill="1" applyBorder="1" applyAlignment="1" applyProtection="1">
      <alignment horizontal="center" vertical="center" wrapText="1"/>
      <protection locked="0"/>
    </xf>
    <xf numFmtId="0" fontId="47" fillId="13" borderId="0" xfId="0" applyFont="1" applyFill="1" applyAlignment="1" applyProtection="1">
      <alignment horizontal="left" vertical="center" wrapText="1"/>
    </xf>
    <xf numFmtId="0" fontId="11" fillId="3" borderId="28" xfId="6" applyFont="1" applyFill="1" applyBorder="1" applyAlignment="1" applyProtection="1">
      <alignment horizontal="center" vertical="center" wrapText="1"/>
      <protection locked="0"/>
    </xf>
    <xf numFmtId="0" fontId="7" fillId="13" borderId="0" xfId="0" applyFont="1" applyFill="1" applyAlignment="1" applyProtection="1">
      <alignment horizontal="left" vertical="center" wrapText="1"/>
    </xf>
    <xf numFmtId="0" fontId="0" fillId="2" borderId="11" xfId="6" applyFont="1" applyFill="1" applyBorder="1" applyAlignment="1" applyProtection="1">
      <alignment horizontal="center" vertical="center" wrapText="1"/>
    </xf>
    <xf numFmtId="0" fontId="27" fillId="2" borderId="13" xfId="6" applyFont="1" applyFill="1" applyBorder="1" applyAlignment="1" applyProtection="1">
      <alignment horizontal="center" vertical="center" wrapText="1"/>
    </xf>
    <xf numFmtId="0" fontId="6" fillId="13" borderId="0" xfId="0" applyFont="1" applyFill="1" applyAlignment="1" applyProtection="1">
      <alignment horizontal="left" vertical="center"/>
    </xf>
    <xf numFmtId="0" fontId="11" fillId="3" borderId="11" xfId="60" applyFont="1" applyFill="1" applyBorder="1" applyAlignment="1" applyProtection="1">
      <alignment horizontal="center" vertical="center" wrapText="1"/>
      <protection locked="0"/>
    </xf>
    <xf numFmtId="0" fontId="11" fillId="3" borderId="13" xfId="60" applyFont="1" applyFill="1" applyBorder="1" applyAlignment="1" applyProtection="1">
      <alignment horizontal="center" vertical="center" wrapText="1"/>
      <protection locked="0"/>
    </xf>
    <xf numFmtId="0" fontId="11" fillId="3" borderId="12" xfId="60" applyFont="1" applyFill="1" applyBorder="1" applyAlignment="1" applyProtection="1">
      <alignment horizontal="center" vertical="center" wrapText="1"/>
      <protection locked="0"/>
    </xf>
    <xf numFmtId="0" fontId="6" fillId="14" borderId="15" xfId="6" applyFont="1" applyFill="1" applyBorder="1" applyAlignment="1" applyProtection="1">
      <alignment horizontal="center" vertical="center" wrapText="1"/>
    </xf>
    <xf numFmtId="0" fontId="6" fillId="14" borderId="14" xfId="6" applyFont="1" applyFill="1" applyBorder="1" applyAlignment="1" applyProtection="1">
      <alignment horizontal="center" vertical="center" wrapText="1"/>
    </xf>
    <xf numFmtId="14" fontId="11" fillId="3" borderId="32" xfId="60" applyNumberFormat="1" applyFont="1" applyFill="1" applyBorder="1" applyAlignment="1" applyProtection="1">
      <alignment horizontal="center" wrapText="1"/>
      <protection locked="0"/>
    </xf>
    <xf numFmtId="0" fontId="11" fillId="3" borderId="33" xfId="60" applyFont="1" applyFill="1" applyBorder="1" applyAlignment="1" applyProtection="1">
      <alignment horizontal="center" wrapText="1"/>
      <protection locked="0"/>
    </xf>
    <xf numFmtId="0" fontId="11" fillId="3" borderId="32" xfId="60" applyNumberFormat="1" applyFont="1" applyFill="1" applyBorder="1" applyAlignment="1" applyProtection="1">
      <alignment horizontal="left" vertical="center" wrapText="1"/>
      <protection locked="0"/>
    </xf>
    <xf numFmtId="0" fontId="11" fillId="3" borderId="34" xfId="60" applyNumberFormat="1" applyFont="1" applyFill="1" applyBorder="1" applyAlignment="1" applyProtection="1">
      <alignment horizontal="left" vertical="center" wrapText="1"/>
      <protection locked="0"/>
    </xf>
    <xf numFmtId="0" fontId="11" fillId="3" borderId="33" xfId="60" applyNumberFormat="1" applyFont="1" applyFill="1" applyBorder="1" applyAlignment="1" applyProtection="1">
      <alignment horizontal="left" vertical="center" wrapText="1"/>
      <protection locked="0"/>
    </xf>
    <xf numFmtId="0" fontId="11" fillId="3" borderId="15" xfId="6" applyFont="1" applyFill="1" applyBorder="1" applyAlignment="1" applyProtection="1">
      <alignment horizontal="left" vertical="center" wrapText="1"/>
      <protection locked="0"/>
    </xf>
    <xf numFmtId="0" fontId="11" fillId="3" borderId="16" xfId="6" applyFont="1" applyFill="1" applyBorder="1" applyAlignment="1" applyProtection="1">
      <alignment horizontal="left" vertical="center" wrapText="1"/>
      <protection locked="0"/>
    </xf>
    <xf numFmtId="0" fontId="11" fillId="3" borderId="14" xfId="6" applyFont="1" applyFill="1" applyBorder="1" applyAlignment="1" applyProtection="1">
      <alignment horizontal="left" vertical="center" wrapText="1"/>
      <protection locked="0"/>
    </xf>
    <xf numFmtId="0" fontId="6" fillId="13" borderId="0" xfId="0" applyFont="1" applyFill="1" applyAlignment="1" applyProtection="1">
      <alignment horizontal="left" vertical="center" wrapText="1"/>
    </xf>
    <xf numFmtId="0" fontId="70" fillId="2" borderId="29" xfId="0" applyFont="1" applyFill="1" applyBorder="1" applyAlignment="1" applyProtection="1">
      <alignment horizontal="left" vertical="center" indent="4"/>
      <protection locked="0"/>
    </xf>
    <xf numFmtId="0" fontId="6" fillId="2" borderId="11"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6" fillId="15" borderId="43" xfId="0" applyFont="1" applyFill="1" applyBorder="1" applyAlignment="1" applyProtection="1">
      <alignment horizontal="center" vertical="center" wrapText="1"/>
      <protection locked="0"/>
    </xf>
    <xf numFmtId="0" fontId="6" fillId="15" borderId="45" xfId="0" applyFont="1" applyFill="1" applyBorder="1" applyAlignment="1" applyProtection="1">
      <alignment horizontal="center" vertical="center" wrapText="1"/>
      <protection locked="0"/>
    </xf>
    <xf numFmtId="0" fontId="6" fillId="15" borderId="46"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protection locked="0"/>
    </xf>
    <xf numFmtId="0" fontId="70" fillId="2" borderId="11" xfId="0" applyFont="1" applyFill="1" applyBorder="1" applyAlignment="1" applyProtection="1">
      <alignment horizontal="center" vertical="center" wrapText="1"/>
    </xf>
    <xf numFmtId="0" fontId="70" fillId="2" borderId="13" xfId="0" applyFont="1" applyFill="1" applyBorder="1" applyAlignment="1" applyProtection="1">
      <alignment horizontal="center" vertical="center" wrapText="1"/>
    </xf>
    <xf numFmtId="0" fontId="70" fillId="2" borderId="12"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15" borderId="25" xfId="0" applyFont="1" applyFill="1" applyBorder="1" applyAlignment="1" applyProtection="1">
      <alignment horizontal="center" vertical="center" wrapText="1"/>
      <protection locked="0"/>
    </xf>
    <xf numFmtId="0" fontId="6" fillId="15" borderId="26" xfId="0" applyFont="1" applyFill="1" applyBorder="1" applyAlignment="1" applyProtection="1">
      <alignment horizontal="center" vertical="center" wrapText="1"/>
      <protection locked="0"/>
    </xf>
    <xf numFmtId="0" fontId="6" fillId="15" borderId="27"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protection locked="0"/>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protection locked="0"/>
    </xf>
    <xf numFmtId="0" fontId="6" fillId="2" borderId="41" xfId="0" applyFont="1" applyFill="1" applyBorder="1" applyAlignment="1" applyProtection="1">
      <alignment horizontal="center" vertical="center"/>
      <protection locked="0"/>
    </xf>
    <xf numFmtId="0" fontId="6" fillId="2" borderId="42" xfId="0" applyFont="1" applyFill="1" applyBorder="1" applyAlignment="1" applyProtection="1">
      <alignment horizontal="center" vertical="center"/>
      <protection locked="0"/>
    </xf>
    <xf numFmtId="0" fontId="6" fillId="15" borderId="11" xfId="0" applyFont="1" applyFill="1" applyBorder="1" applyAlignment="1" applyProtection="1">
      <alignment horizontal="center" vertical="center" wrapText="1"/>
      <protection locked="0"/>
    </xf>
    <xf numFmtId="0" fontId="6" fillId="15" borderId="13" xfId="0" applyFont="1" applyFill="1" applyBorder="1" applyAlignment="1" applyProtection="1">
      <alignment horizontal="center" vertical="center" wrapText="1"/>
      <protection locked="0"/>
    </xf>
    <xf numFmtId="0" fontId="6" fillId="15" borderId="12"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15" borderId="28" xfId="0" applyFont="1" applyFill="1" applyBorder="1" applyAlignment="1" applyProtection="1">
      <alignment horizontal="center" vertical="center" wrapText="1"/>
      <protection locked="0"/>
    </xf>
    <xf numFmtId="0" fontId="70" fillId="2" borderId="11" xfId="0" applyFont="1" applyFill="1" applyBorder="1" applyAlignment="1" applyProtection="1">
      <alignment horizontal="center" vertical="center" wrapText="1"/>
      <protection locked="0"/>
    </xf>
    <xf numFmtId="0" fontId="70" fillId="2" borderId="13" xfId="0" applyFont="1" applyFill="1" applyBorder="1" applyAlignment="1" applyProtection="1">
      <alignment horizontal="center" vertical="center" wrapText="1"/>
      <protection locked="0"/>
    </xf>
    <xf numFmtId="0" fontId="70" fillId="2" borderId="12" xfId="0" applyFont="1" applyFill="1" applyBorder="1" applyAlignment="1" applyProtection="1">
      <alignment horizontal="center" vertical="center" wrapText="1"/>
      <protection locked="0"/>
    </xf>
    <xf numFmtId="0" fontId="70" fillId="2" borderId="25" xfId="0" applyFont="1" applyFill="1" applyBorder="1" applyAlignment="1" applyProtection="1">
      <alignment horizontal="center" vertical="center" wrapText="1"/>
      <protection locked="0"/>
    </xf>
    <xf numFmtId="0" fontId="70" fillId="2" borderId="26" xfId="0" applyFont="1" applyFill="1" applyBorder="1" applyAlignment="1" applyProtection="1">
      <alignment horizontal="center" vertical="center" wrapText="1"/>
      <protection locked="0"/>
    </xf>
    <xf numFmtId="0" fontId="70" fillId="2" borderId="27" xfId="0" applyFont="1" applyFill="1" applyBorder="1" applyAlignment="1" applyProtection="1">
      <alignment horizontal="center" vertical="center" wrapText="1"/>
      <protection locked="0"/>
    </xf>
    <xf numFmtId="0" fontId="46" fillId="13" borderId="0" xfId="0" applyFont="1" applyFill="1" applyAlignment="1" applyProtection="1">
      <alignment horizontal="left" vertical="center" wrapText="1"/>
      <protection locked="0"/>
    </xf>
    <xf numFmtId="0" fontId="6" fillId="2" borderId="29" xfId="0" applyFont="1" applyFill="1" applyBorder="1" applyAlignment="1" applyProtection="1">
      <alignment horizontal="left" vertical="center" wrapText="1" indent="2"/>
      <protection locked="0"/>
    </xf>
    <xf numFmtId="0" fontId="6" fillId="2" borderId="29" xfId="5" applyFont="1" applyFill="1" applyBorder="1" applyAlignment="1" applyProtection="1">
      <alignment horizontal="center" vertical="center" wrapText="1"/>
      <protection locked="0"/>
    </xf>
    <xf numFmtId="0" fontId="6" fillId="15" borderId="29" xfId="5" applyFont="1" applyFill="1" applyBorder="1" applyAlignment="1" applyProtection="1">
      <alignment horizontal="center" vertical="center" wrapText="1"/>
      <protection locked="0"/>
    </xf>
    <xf numFmtId="0" fontId="6" fillId="14" borderId="29" xfId="5" applyFont="1" applyFill="1" applyBorder="1" applyAlignment="1" applyProtection="1">
      <alignment horizontal="center" vertical="center" wrapText="1"/>
      <protection locked="0"/>
    </xf>
    <xf numFmtId="0" fontId="6" fillId="14" borderId="29" xfId="0" applyFont="1" applyFill="1" applyBorder="1" applyAlignment="1" applyProtection="1">
      <alignment horizontal="center" vertical="center"/>
      <protection locked="0"/>
    </xf>
    <xf numFmtId="0" fontId="6" fillId="14" borderId="29" xfId="0" applyFont="1" applyFill="1" applyBorder="1" applyAlignment="1" applyProtection="1">
      <alignment horizontal="center" vertical="center" wrapText="1"/>
      <protection locked="0"/>
    </xf>
    <xf numFmtId="0" fontId="0" fillId="2" borderId="29" xfId="0" applyFont="1" applyFill="1" applyBorder="1" applyAlignment="1" applyProtection="1">
      <alignment horizontal="center" vertical="center" wrapText="1"/>
      <protection locked="0"/>
    </xf>
    <xf numFmtId="0" fontId="6" fillId="2" borderId="29" xfId="48" applyFont="1" applyFill="1" applyBorder="1" applyAlignment="1" applyProtection="1">
      <alignment horizontal="center" vertical="center" wrapText="1"/>
      <protection locked="0"/>
    </xf>
    <xf numFmtId="0" fontId="6" fillId="15" borderId="29" xfId="48" applyFont="1" applyFill="1" applyBorder="1" applyAlignment="1" applyProtection="1">
      <alignment horizontal="center" vertical="center" wrapText="1"/>
      <protection locked="0"/>
    </xf>
    <xf numFmtId="0" fontId="70" fillId="2" borderId="29" xfId="5" applyFont="1" applyFill="1" applyBorder="1" applyAlignment="1" applyProtection="1">
      <alignment horizontal="center" vertical="top" wrapText="1"/>
      <protection locked="0"/>
    </xf>
    <xf numFmtId="0" fontId="6" fillId="2" borderId="48" xfId="5" applyFont="1" applyFill="1" applyBorder="1" applyAlignment="1" applyProtection="1">
      <alignment horizontal="center" vertical="center" wrapText="1"/>
    </xf>
    <xf numFmtId="0" fontId="6" fillId="2" borderId="66" xfId="5" applyFont="1" applyFill="1" applyBorder="1" applyAlignment="1" applyProtection="1">
      <alignment horizontal="center" vertical="center" wrapText="1"/>
    </xf>
    <xf numFmtId="0" fontId="6" fillId="2" borderId="49" xfId="5" applyFont="1" applyFill="1" applyBorder="1" applyAlignment="1" applyProtection="1">
      <alignment horizontal="center" vertical="center" wrapText="1"/>
    </xf>
    <xf numFmtId="0" fontId="70" fillId="2" borderId="29" xfId="5" applyFont="1" applyFill="1" applyBorder="1" applyAlignment="1" applyProtection="1">
      <alignment horizontal="center" vertical="center" wrapText="1"/>
    </xf>
    <xf numFmtId="0" fontId="6" fillId="2" borderId="29" xfId="5" applyFont="1" applyFill="1" applyBorder="1" applyAlignment="1" applyProtection="1">
      <alignment horizontal="center" vertical="center" wrapText="1"/>
    </xf>
    <xf numFmtId="0" fontId="27" fillId="2" borderId="29" xfId="48" applyFont="1" applyFill="1" applyBorder="1" applyAlignment="1" applyProtection="1">
      <alignment horizontal="center" vertical="center" wrapText="1"/>
      <protection locked="0"/>
    </xf>
    <xf numFmtId="0" fontId="27" fillId="2" borderId="63" xfId="48" applyFont="1" applyFill="1" applyBorder="1" applyAlignment="1" applyProtection="1">
      <alignment horizontal="center" vertical="center" wrapText="1"/>
      <protection locked="0"/>
    </xf>
    <xf numFmtId="0" fontId="27" fillId="2" borderId="64" xfId="48" applyFont="1" applyFill="1" applyBorder="1" applyAlignment="1" applyProtection="1">
      <alignment horizontal="center" vertical="center" wrapText="1"/>
      <protection locked="0"/>
    </xf>
    <xf numFmtId="0" fontId="27" fillId="2" borderId="65" xfId="48" applyFont="1" applyFill="1" applyBorder="1" applyAlignment="1" applyProtection="1">
      <alignment horizontal="center" vertical="center" wrapText="1"/>
      <protection locked="0"/>
    </xf>
    <xf numFmtId="0" fontId="27" fillId="2" borderId="63" xfId="48" applyFont="1" applyFill="1" applyBorder="1" applyAlignment="1" applyProtection="1">
      <alignment horizontal="center" vertical="center"/>
      <protection locked="0"/>
    </xf>
    <xf numFmtId="0" fontId="27" fillId="2" borderId="64" xfId="48" applyFont="1" applyFill="1" applyBorder="1" applyAlignment="1" applyProtection="1">
      <alignment horizontal="center" vertical="center"/>
      <protection locked="0"/>
    </xf>
    <xf numFmtId="0" fontId="27" fillId="2" borderId="65" xfId="48" applyFont="1" applyFill="1" applyBorder="1" applyAlignment="1" applyProtection="1">
      <alignment horizontal="center" vertical="center"/>
      <protection locked="0"/>
    </xf>
    <xf numFmtId="0" fontId="6" fillId="2" borderId="11" xfId="48" applyFont="1" applyFill="1" applyBorder="1" applyAlignment="1" applyProtection="1">
      <alignment horizontal="left" vertical="center" wrapText="1" indent="1"/>
      <protection locked="0"/>
    </xf>
    <xf numFmtId="0" fontId="6" fillId="2" borderId="12" xfId="48" applyFont="1" applyFill="1" applyBorder="1" applyAlignment="1" applyProtection="1">
      <alignment horizontal="left" vertical="center" wrapText="1" indent="1"/>
      <protection locked="0"/>
    </xf>
    <xf numFmtId="0" fontId="0" fillId="14" borderId="29" xfId="48" applyFont="1" applyFill="1" applyBorder="1" applyAlignment="1" applyProtection="1">
      <alignment horizontal="center" vertical="center" wrapText="1"/>
      <protection locked="0"/>
    </xf>
    <xf numFmtId="0" fontId="27" fillId="14" borderId="29" xfId="48" applyFont="1" applyFill="1" applyBorder="1" applyAlignment="1" applyProtection="1">
      <alignment horizontal="center" vertical="center" wrapText="1"/>
      <protection locked="0"/>
    </xf>
    <xf numFmtId="0" fontId="0" fillId="2" borderId="29" xfId="48" applyFont="1" applyFill="1" applyBorder="1" applyAlignment="1" applyProtection="1">
      <alignment horizontal="center" vertical="center" wrapText="1"/>
      <protection locked="0"/>
    </xf>
    <xf numFmtId="0" fontId="7" fillId="15" borderId="11" xfId="48" applyFont="1" applyFill="1" applyBorder="1" applyAlignment="1" applyProtection="1">
      <alignment horizontal="left" vertical="center" wrapText="1" indent="1"/>
      <protection locked="0"/>
    </xf>
    <xf numFmtId="0" fontId="7" fillId="15" borderId="12" xfId="48" applyFont="1" applyFill="1" applyBorder="1" applyAlignment="1" applyProtection="1">
      <alignment horizontal="left" vertical="center" wrapText="1" indent="1"/>
      <protection locked="0"/>
    </xf>
    <xf numFmtId="0" fontId="27" fillId="2" borderId="11" xfId="48" applyFont="1" applyFill="1" applyBorder="1" applyAlignment="1" applyProtection="1">
      <alignment horizontal="left" vertical="center" wrapText="1" indent="1"/>
      <protection locked="0"/>
    </xf>
    <xf numFmtId="0" fontId="27" fillId="2" borderId="12" xfId="48" applyFont="1" applyFill="1" applyBorder="1" applyAlignment="1" applyProtection="1">
      <alignment horizontal="left" vertical="center" wrapText="1" indent="1"/>
      <protection locked="0"/>
    </xf>
    <xf numFmtId="0" fontId="1" fillId="15" borderId="11" xfId="48" applyFont="1" applyFill="1" applyBorder="1" applyAlignment="1" applyProtection="1">
      <alignment horizontal="left" vertical="center" wrapText="1" indent="1"/>
      <protection locked="0"/>
    </xf>
    <xf numFmtId="0" fontId="1" fillId="15" borderId="12" xfId="48" applyFont="1" applyFill="1" applyBorder="1" applyAlignment="1" applyProtection="1">
      <alignment horizontal="left" vertical="center" wrapText="1" indent="1"/>
      <protection locked="0"/>
    </xf>
    <xf numFmtId="0" fontId="27" fillId="15" borderId="11" xfId="48" applyFont="1" applyFill="1" applyBorder="1" applyAlignment="1" applyProtection="1">
      <alignment horizontal="left" vertical="center" wrapText="1" indent="1"/>
      <protection locked="0"/>
    </xf>
    <xf numFmtId="0" fontId="27" fillId="15" borderId="12" xfId="48" applyFont="1" applyFill="1" applyBorder="1" applyAlignment="1" applyProtection="1">
      <alignment horizontal="left" vertical="center" wrapText="1" indent="1"/>
      <protection locked="0"/>
    </xf>
    <xf numFmtId="0" fontId="6" fillId="2" borderId="29" xfId="0" applyFont="1" applyFill="1" applyBorder="1" applyAlignment="1" applyProtection="1">
      <alignment horizontal="center" vertical="center" wrapText="1"/>
      <protection locked="0"/>
    </xf>
    <xf numFmtId="0" fontId="6" fillId="15" borderId="29" xfId="0" applyFont="1" applyFill="1" applyBorder="1" applyAlignment="1" applyProtection="1">
      <alignment horizontal="center" vertical="center" wrapText="1"/>
      <protection locked="0"/>
    </xf>
    <xf numFmtId="0" fontId="70" fillId="2" borderId="29" xfId="0" applyFont="1" applyFill="1" applyBorder="1" applyAlignment="1" applyProtection="1">
      <alignment horizontal="center" vertical="center" wrapText="1"/>
      <protection locked="0"/>
    </xf>
    <xf numFmtId="0" fontId="70" fillId="2" borderId="48" xfId="0" applyFont="1" applyFill="1" applyBorder="1" applyAlignment="1" applyProtection="1">
      <alignment horizontal="left" vertical="center" indent="4"/>
      <protection locked="0"/>
    </xf>
    <xf numFmtId="0" fontId="70" fillId="2" borderId="49" xfId="0" applyFont="1" applyFill="1" applyBorder="1" applyAlignment="1" applyProtection="1">
      <alignment horizontal="left" vertical="center" indent="4"/>
      <protection locked="0"/>
    </xf>
    <xf numFmtId="0" fontId="46" fillId="13" borderId="0" xfId="0" applyFont="1" applyFill="1" applyAlignment="1" applyProtection="1">
      <alignment horizontal="left" vertical="center" wrapText="1"/>
    </xf>
    <xf numFmtId="0" fontId="70" fillId="2" borderId="29" xfId="0" applyFont="1" applyFill="1" applyBorder="1" applyAlignment="1" applyProtection="1">
      <alignment horizontal="center" vertical="top" wrapText="1"/>
      <protection locked="0"/>
    </xf>
    <xf numFmtId="0" fontId="9" fillId="2" borderId="0" xfId="7001" applyFont="1" applyFill="1" applyAlignment="1" applyProtection="1">
      <alignment horizontal="left" vertical="center" wrapText="1"/>
    </xf>
    <xf numFmtId="0" fontId="72" fillId="31" borderId="51" xfId="7001" applyFont="1" applyFill="1" applyBorder="1" applyAlignment="1" applyProtection="1">
      <alignment horizontal="left" vertical="center"/>
    </xf>
    <xf numFmtId="0" fontId="72" fillId="31" borderId="52" xfId="7001" applyFont="1" applyFill="1" applyBorder="1" applyAlignment="1" applyProtection="1">
      <alignment horizontal="left" vertical="center"/>
    </xf>
    <xf numFmtId="0" fontId="56" fillId="32" borderId="53" xfId="7003" applyFont="1" applyFill="1" applyBorder="1" applyAlignment="1" applyProtection="1">
      <alignment horizontal="center" vertical="center" wrapText="1"/>
    </xf>
    <xf numFmtId="0" fontId="56" fillId="32" borderId="57" xfId="7003" applyFont="1" applyFill="1" applyBorder="1" applyAlignment="1" applyProtection="1">
      <alignment horizontal="center" vertical="center" wrapText="1"/>
    </xf>
    <xf numFmtId="0" fontId="56" fillId="32" borderId="61" xfId="7003" applyFont="1" applyFill="1" applyBorder="1" applyAlignment="1" applyProtection="1">
      <alignment horizontal="center" vertical="center" wrapText="1"/>
    </xf>
    <xf numFmtId="0" fontId="56" fillId="32" borderId="54" xfId="7001" applyFont="1" applyFill="1" applyBorder="1" applyAlignment="1" applyProtection="1">
      <alignment horizontal="center" vertical="center" wrapText="1"/>
    </xf>
    <xf numFmtId="0" fontId="56" fillId="32" borderId="55" xfId="7001" applyFont="1" applyFill="1" applyBorder="1" applyAlignment="1" applyProtection="1">
      <alignment horizontal="center" vertical="center" wrapText="1"/>
    </xf>
    <xf numFmtId="0" fontId="56" fillId="32" borderId="56" xfId="7001" applyFont="1" applyFill="1" applyBorder="1" applyAlignment="1" applyProtection="1">
      <alignment horizontal="center" vertical="center" wrapText="1"/>
    </xf>
    <xf numFmtId="0" fontId="56" fillId="32" borderId="58" xfId="7001" applyFont="1" applyFill="1" applyBorder="1" applyAlignment="1" applyProtection="1">
      <alignment horizontal="center" vertical="center" wrapText="1"/>
    </xf>
    <xf numFmtId="0" fontId="56" fillId="32" borderId="59" xfId="7001" applyFont="1" applyFill="1" applyBorder="1" applyAlignment="1" applyProtection="1">
      <alignment horizontal="center" vertical="center" wrapText="1"/>
    </xf>
    <xf numFmtId="0" fontId="56" fillId="33" borderId="58" xfId="7001" applyFont="1" applyFill="1" applyBorder="1" applyAlignment="1" applyProtection="1">
      <alignment horizontal="center" vertical="center" wrapText="1"/>
    </xf>
    <xf numFmtId="0" fontId="56" fillId="33" borderId="59" xfId="7001" applyFont="1" applyFill="1" applyBorder="1" applyAlignment="1" applyProtection="1">
      <alignment horizontal="center" vertical="center" wrapText="1"/>
    </xf>
    <xf numFmtId="0" fontId="0" fillId="2" borderId="28" xfId="0" applyFill="1" applyBorder="1" applyAlignment="1">
      <alignment horizontal="left" vertical="top" wrapText="1"/>
    </xf>
    <xf numFmtId="0" fontId="0" fillId="0" borderId="28" xfId="0" applyBorder="1" applyAlignment="1">
      <alignment horizontal="left" vertical="top" wrapText="1"/>
    </xf>
    <xf numFmtId="0" fontId="39" fillId="2" borderId="0" xfId="0" applyFont="1" applyFill="1" applyAlignment="1" applyProtection="1">
      <alignment horizontal="center"/>
      <protection locked="0"/>
    </xf>
  </cellXfs>
  <cellStyles count="39233">
    <cellStyle name="60% - Accent1 2" xfId="111"/>
    <cellStyle name="60% - Accent2 2" xfId="112"/>
    <cellStyle name="bin" xfId="19"/>
    <cellStyle name="bin 2" xfId="113"/>
    <cellStyle name="bin 3" xfId="114"/>
    <cellStyle name="blue" xfId="20"/>
    <cellStyle name="cell" xfId="6"/>
    <cellStyle name="cell 10" xfId="115"/>
    <cellStyle name="cell 11" xfId="116"/>
    <cellStyle name="cell 12" xfId="117"/>
    <cellStyle name="cell 13" xfId="118"/>
    <cellStyle name="cell 2" xfId="60"/>
    <cellStyle name="cell 2 2" xfId="76"/>
    <cellStyle name="cell 2 2 2" xfId="39207"/>
    <cellStyle name="cell 2 3" xfId="119"/>
    <cellStyle name="cell 2 4" xfId="120"/>
    <cellStyle name="cell 2 5" xfId="39208"/>
    <cellStyle name="cell 2 6" xfId="39209"/>
    <cellStyle name="cell 3" xfId="77"/>
    <cellStyle name="cell 3 10" xfId="121"/>
    <cellStyle name="cell 3 11" xfId="122"/>
    <cellStyle name="cell 3 12" xfId="123"/>
    <cellStyle name="cell 3 2" xfId="78"/>
    <cellStyle name="cell 3 2 10" xfId="124"/>
    <cellStyle name="cell 3 2 11" xfId="125"/>
    <cellStyle name="cell 3 2 2" xfId="126"/>
    <cellStyle name="cell 3 2 2 2" xfId="127"/>
    <cellStyle name="cell 3 2 2 2 10" xfId="128"/>
    <cellStyle name="cell 3 2 2 2 2" xfId="129"/>
    <cellStyle name="cell 3 2 2 2 2 2" xfId="130"/>
    <cellStyle name="cell 3 2 2 2 2 2 2" xfId="131"/>
    <cellStyle name="cell 3 2 2 2 2 2 3" xfId="132"/>
    <cellStyle name="cell 3 2 2 2 2 3" xfId="133"/>
    <cellStyle name="cell 3 2 2 2 2 3 2" xfId="134"/>
    <cellStyle name="cell 3 2 2 2 2 4" xfId="135"/>
    <cellStyle name="cell 3 2 2 2 2 5" xfId="136"/>
    <cellStyle name="cell 3 2 2 2 2 6" xfId="137"/>
    <cellStyle name="cell 3 2 2 2 2 7" xfId="138"/>
    <cellStyle name="cell 3 2 2 2 3" xfId="139"/>
    <cellStyle name="cell 3 2 2 2 3 2" xfId="140"/>
    <cellStyle name="cell 3 2 2 2 3 2 2" xfId="141"/>
    <cellStyle name="cell 3 2 2 2 3 3" xfId="142"/>
    <cellStyle name="cell 3 2 2 2 3 3 2" xfId="143"/>
    <cellStyle name="cell 3 2 2 2 3 4" xfId="144"/>
    <cellStyle name="cell 3 2 2 2 3 5" xfId="145"/>
    <cellStyle name="cell 3 2 2 2 3 6" xfId="146"/>
    <cellStyle name="cell 3 2 2 2 3 7" xfId="147"/>
    <cellStyle name="cell 3 2 2 2 4" xfId="148"/>
    <cellStyle name="cell 3 2 2 2 4 2" xfId="149"/>
    <cellStyle name="cell 3 2 2 2 4 2 2" xfId="150"/>
    <cellStyle name="cell 3 2 2 2 4 3" xfId="151"/>
    <cellStyle name="cell 3 2 2 2 4 3 2" xfId="152"/>
    <cellStyle name="cell 3 2 2 2 4 4" xfId="153"/>
    <cellStyle name="cell 3 2 2 2 4 5" xfId="154"/>
    <cellStyle name="cell 3 2 2 2 4 6" xfId="155"/>
    <cellStyle name="cell 3 2 2 2 4 7" xfId="156"/>
    <cellStyle name="cell 3 2 2 2 5" xfId="157"/>
    <cellStyle name="cell 3 2 2 2 5 2" xfId="158"/>
    <cellStyle name="cell 3 2 2 2 5 2 2" xfId="159"/>
    <cellStyle name="cell 3 2 2 2 5 3" xfId="160"/>
    <cellStyle name="cell 3 2 2 2 5 3 2" xfId="161"/>
    <cellStyle name="cell 3 2 2 2 5 4" xfId="162"/>
    <cellStyle name="cell 3 2 2 2 5 5" xfId="163"/>
    <cellStyle name="cell 3 2 2 2 5 6" xfId="164"/>
    <cellStyle name="cell 3 2 2 2 5 7" xfId="165"/>
    <cellStyle name="cell 3 2 2 2 6" xfId="166"/>
    <cellStyle name="cell 3 2 2 2 6 2" xfId="167"/>
    <cellStyle name="cell 3 2 2 2 6 2 2" xfId="168"/>
    <cellStyle name="cell 3 2 2 2 6 3" xfId="169"/>
    <cellStyle name="cell 3 2 2 2 6 3 2" xfId="170"/>
    <cellStyle name="cell 3 2 2 2 6 4" xfId="171"/>
    <cellStyle name="cell 3 2 2 2 6 5" xfId="172"/>
    <cellStyle name="cell 3 2 2 2 6 6" xfId="173"/>
    <cellStyle name="cell 3 2 2 2 6 7" xfId="174"/>
    <cellStyle name="cell 3 2 2 2 7" xfId="175"/>
    <cellStyle name="cell 3 2 2 2 8" xfId="176"/>
    <cellStyle name="cell 3 2 2 2 9" xfId="177"/>
    <cellStyle name="cell 3 2 2 3" xfId="178"/>
    <cellStyle name="cell 3 2 2 4" xfId="179"/>
    <cellStyle name="cell 3 2 2 5" xfId="180"/>
    <cellStyle name="cell 3 2 2 6" xfId="181"/>
    <cellStyle name="cell 3 2 2_STUD aligned by INSTIT" xfId="182"/>
    <cellStyle name="cell 3 2 3" xfId="183"/>
    <cellStyle name="cell 3 2 3 2" xfId="184"/>
    <cellStyle name="cell 3 2 3 3" xfId="185"/>
    <cellStyle name="cell 3 2 3 4" xfId="186"/>
    <cellStyle name="cell 3 2 4" xfId="187"/>
    <cellStyle name="cell 3 2 4 2" xfId="188"/>
    <cellStyle name="cell 3 2 5" xfId="189"/>
    <cellStyle name="cell 3 2 6" xfId="190"/>
    <cellStyle name="cell 3 2 7" xfId="191"/>
    <cellStyle name="cell 3 2 8" xfId="192"/>
    <cellStyle name="cell 3 2 9" xfId="193"/>
    <cellStyle name="cell 3 2_STUD aligned by INSTIT" xfId="194"/>
    <cellStyle name="cell 3 3" xfId="195"/>
    <cellStyle name="cell 3 3 2" xfId="196"/>
    <cellStyle name="cell 3 3 2 2" xfId="197"/>
    <cellStyle name="cell 3 3 2 2 2" xfId="198"/>
    <cellStyle name="cell 3 3 2 2 3" xfId="199"/>
    <cellStyle name="cell 3 3 2 2 4" xfId="200"/>
    <cellStyle name="cell 3 3 2 2 5" xfId="201"/>
    <cellStyle name="cell 3 3 2 3" xfId="202"/>
    <cellStyle name="cell 3 3 2 4" xfId="203"/>
    <cellStyle name="cell 3 3 2 5" xfId="204"/>
    <cellStyle name="cell 3 3 2 6" xfId="205"/>
    <cellStyle name="cell 3 3 2_STUD aligned by INSTIT" xfId="206"/>
    <cellStyle name="cell 3 3 3" xfId="207"/>
    <cellStyle name="cell 3 3 3 2" xfId="208"/>
    <cellStyle name="cell 3 3 3 3" xfId="209"/>
    <cellStyle name="cell 3 3 3 4" xfId="210"/>
    <cellStyle name="cell 3 3 3 5" xfId="211"/>
    <cellStyle name="cell 3 3 4" xfId="212"/>
    <cellStyle name="cell 3 3 4 2" xfId="213"/>
    <cellStyle name="cell 3 3 5" xfId="214"/>
    <cellStyle name="cell 3 3 6" xfId="215"/>
    <cellStyle name="cell 3 3 7" xfId="216"/>
    <cellStyle name="cell 3 3 8" xfId="217"/>
    <cellStyle name="cell 3 3_STUD aligned by INSTIT" xfId="218"/>
    <cellStyle name="cell 3 4" xfId="219"/>
    <cellStyle name="cell 3 4 2" xfId="220"/>
    <cellStyle name="cell 3 4 2 2" xfId="221"/>
    <cellStyle name="cell 3 4 2 3" xfId="222"/>
    <cellStyle name="cell 3 4 2 4" xfId="223"/>
    <cellStyle name="cell 3 4 2 5" xfId="224"/>
    <cellStyle name="cell 3 4 3" xfId="225"/>
    <cellStyle name="cell 3 4 4" xfId="226"/>
    <cellStyle name="cell 3 4 5" xfId="227"/>
    <cellStyle name="cell 3 4 6" xfId="228"/>
    <cellStyle name="cell 3 4_STUD aligned by INSTIT" xfId="229"/>
    <cellStyle name="cell 3 5" xfId="230"/>
    <cellStyle name="cell 3 5 2" xfId="231"/>
    <cellStyle name="cell 3 5 3" xfId="232"/>
    <cellStyle name="cell 3 5 4" xfId="233"/>
    <cellStyle name="cell 3 6" xfId="234"/>
    <cellStyle name="cell 3 7" xfId="235"/>
    <cellStyle name="cell 3 8" xfId="236"/>
    <cellStyle name="cell 3 9" xfId="237"/>
    <cellStyle name="cell 3_STUD aligned by INSTIT" xfId="238"/>
    <cellStyle name="cell 4" xfId="79"/>
    <cellStyle name="cell 4 2" xfId="239"/>
    <cellStyle name="cell 4 2 2" xfId="240"/>
    <cellStyle name="cell 4 2 2 2" xfId="241"/>
    <cellStyle name="cell 4 2 2 3" xfId="242"/>
    <cellStyle name="cell 4 2 2 4" xfId="243"/>
    <cellStyle name="cell 4 2 2 5" xfId="244"/>
    <cellStyle name="cell 4 2 3" xfId="245"/>
    <cellStyle name="cell 4 2 4" xfId="246"/>
    <cellStyle name="cell 4 2 5" xfId="247"/>
    <cellStyle name="cell 4 2 6" xfId="248"/>
    <cellStyle name="cell 4 2_STUD aligned by INSTIT" xfId="249"/>
    <cellStyle name="cell 4 3" xfId="250"/>
    <cellStyle name="cell 4 3 2" xfId="251"/>
    <cellStyle name="cell 4 3 3" xfId="252"/>
    <cellStyle name="cell 4 3 4" xfId="253"/>
    <cellStyle name="cell 4 3 5" xfId="254"/>
    <cellStyle name="cell 4 4" xfId="255"/>
    <cellStyle name="cell 4 5" xfId="256"/>
    <cellStyle name="cell 4 6" xfId="257"/>
    <cellStyle name="cell 4 7" xfId="258"/>
    <cellStyle name="cell 4 8" xfId="259"/>
    <cellStyle name="cell 4 9" xfId="260"/>
    <cellStyle name="cell 4_STUD aligned by INSTIT" xfId="261"/>
    <cellStyle name="cell 5" xfId="110"/>
    <cellStyle name="cell 5 2" xfId="262"/>
    <cellStyle name="cell 5 2 10" xfId="263"/>
    <cellStyle name="cell 5 2 2" xfId="264"/>
    <cellStyle name="cell 5 2 2 2" xfId="265"/>
    <cellStyle name="cell 5 2 2 2 2" xfId="266"/>
    <cellStyle name="cell 5 2 2 3" xfId="267"/>
    <cellStyle name="cell 5 2 2 3 2" xfId="268"/>
    <cellStyle name="cell 5 2 2 4" xfId="269"/>
    <cellStyle name="cell 5 2 2 5" xfId="270"/>
    <cellStyle name="cell 5 2 2 6" xfId="271"/>
    <cellStyle name="cell 5 2 2 7" xfId="272"/>
    <cellStyle name="cell 5 2 3" xfId="273"/>
    <cellStyle name="cell 5 2 3 2" xfId="274"/>
    <cellStyle name="cell 5 2 3 2 2" xfId="275"/>
    <cellStyle name="cell 5 2 3 3" xfId="276"/>
    <cellStyle name="cell 5 2 3 3 2" xfId="277"/>
    <cellStyle name="cell 5 2 3 4" xfId="278"/>
    <cellStyle name="cell 5 2 3 5" xfId="279"/>
    <cellStyle name="cell 5 2 3 6" xfId="280"/>
    <cellStyle name="cell 5 2 3 7" xfId="281"/>
    <cellStyle name="cell 5 2 4" xfId="282"/>
    <cellStyle name="cell 5 2 4 2" xfId="283"/>
    <cellStyle name="cell 5 2 4 2 2" xfId="284"/>
    <cellStyle name="cell 5 2 4 3" xfId="285"/>
    <cellStyle name="cell 5 2 4 3 2" xfId="286"/>
    <cellStyle name="cell 5 2 4 4" xfId="287"/>
    <cellStyle name="cell 5 2 4 5" xfId="288"/>
    <cellStyle name="cell 5 2 4 6" xfId="289"/>
    <cellStyle name="cell 5 2 4 7" xfId="290"/>
    <cellStyle name="cell 5 2 5" xfId="291"/>
    <cellStyle name="cell 5 2 5 2" xfId="292"/>
    <cellStyle name="cell 5 2 5 2 2" xfId="293"/>
    <cellStyle name="cell 5 2 5 3" xfId="294"/>
    <cellStyle name="cell 5 2 5 3 2" xfId="295"/>
    <cellStyle name="cell 5 2 5 4" xfId="296"/>
    <cellStyle name="cell 5 2 5 5" xfId="297"/>
    <cellStyle name="cell 5 2 5 6" xfId="298"/>
    <cellStyle name="cell 5 2 5 7" xfId="299"/>
    <cellStyle name="cell 5 2 6" xfId="300"/>
    <cellStyle name="cell 5 2 6 2" xfId="301"/>
    <cellStyle name="cell 5 2 6 2 2" xfId="302"/>
    <cellStyle name="cell 5 2 6 3" xfId="303"/>
    <cellStyle name="cell 5 2 6 3 2" xfId="304"/>
    <cellStyle name="cell 5 2 6 4" xfId="305"/>
    <cellStyle name="cell 5 2 6 5" xfId="306"/>
    <cellStyle name="cell 5 2 6 6" xfId="307"/>
    <cellStyle name="cell 5 2 6 7" xfId="308"/>
    <cellStyle name="cell 5 2 7" xfId="309"/>
    <cellStyle name="cell 5 2 8" xfId="310"/>
    <cellStyle name="cell 5 2 9" xfId="311"/>
    <cellStyle name="cell 5 3" xfId="312"/>
    <cellStyle name="cell 5 4" xfId="313"/>
    <cellStyle name="cell 5 5" xfId="314"/>
    <cellStyle name="cell 5 6" xfId="315"/>
    <cellStyle name="cell 5_STUD aligned by INSTIT" xfId="316"/>
    <cellStyle name="cell 6" xfId="317"/>
    <cellStyle name="cell 6 10" xfId="318"/>
    <cellStyle name="cell 6 2" xfId="319"/>
    <cellStyle name="cell 6 2 2" xfId="320"/>
    <cellStyle name="cell 6 2 3" xfId="321"/>
    <cellStyle name="cell 6 2 4" xfId="322"/>
    <cellStyle name="cell 6 2 5" xfId="323"/>
    <cellStyle name="cell 6 2 6" xfId="324"/>
    <cellStyle name="cell 6 3" xfId="325"/>
    <cellStyle name="cell 6 3 2" xfId="326"/>
    <cellStyle name="cell 6 3 2 2" xfId="327"/>
    <cellStyle name="cell 6 3 3" xfId="328"/>
    <cellStyle name="cell 6 3 3 2" xfId="329"/>
    <cellStyle name="cell 6 3 4" xfId="330"/>
    <cellStyle name="cell 6 3 5" xfId="331"/>
    <cellStyle name="cell 6 3 6" xfId="332"/>
    <cellStyle name="cell 6 3 7" xfId="333"/>
    <cellStyle name="cell 6 4" xfId="334"/>
    <cellStyle name="cell 6 4 2" xfId="335"/>
    <cellStyle name="cell 6 4 2 2" xfId="336"/>
    <cellStyle name="cell 6 4 3" xfId="337"/>
    <cellStyle name="cell 6 4 3 2" xfId="338"/>
    <cellStyle name="cell 6 4 4" xfId="339"/>
    <cellStyle name="cell 6 4 5" xfId="340"/>
    <cellStyle name="cell 6 4 6" xfId="341"/>
    <cellStyle name="cell 6 4 7" xfId="342"/>
    <cellStyle name="cell 6 5" xfId="343"/>
    <cellStyle name="cell 6 5 2" xfId="344"/>
    <cellStyle name="cell 6 5 2 2" xfId="345"/>
    <cellStyle name="cell 6 5 3" xfId="346"/>
    <cellStyle name="cell 6 5 3 2" xfId="347"/>
    <cellStyle name="cell 6 5 4" xfId="348"/>
    <cellStyle name="cell 6 5 5" xfId="349"/>
    <cellStyle name="cell 6 5 6" xfId="350"/>
    <cellStyle name="cell 6 5 7" xfId="351"/>
    <cellStyle name="cell 6 6" xfId="352"/>
    <cellStyle name="cell 6 6 2" xfId="353"/>
    <cellStyle name="cell 6 6 2 2" xfId="354"/>
    <cellStyle name="cell 6 6 3" xfId="355"/>
    <cellStyle name="cell 6 6 3 2" xfId="356"/>
    <cellStyle name="cell 6 6 4" xfId="357"/>
    <cellStyle name="cell 6 6 5" xfId="358"/>
    <cellStyle name="cell 6 6 6" xfId="359"/>
    <cellStyle name="cell 6 6 7" xfId="360"/>
    <cellStyle name="cell 6 7" xfId="361"/>
    <cellStyle name="cell 6 8" xfId="362"/>
    <cellStyle name="cell 6 9" xfId="363"/>
    <cellStyle name="cell 7" xfId="364"/>
    <cellStyle name="cell 7 10" xfId="365"/>
    <cellStyle name="cell 7 11" xfId="366"/>
    <cellStyle name="cell 7 12" xfId="367"/>
    <cellStyle name="cell 7 2" xfId="368"/>
    <cellStyle name="cell 7 2 10" xfId="369"/>
    <cellStyle name="cell 7 2 11" xfId="370"/>
    <cellStyle name="cell 7 2 12" xfId="371"/>
    <cellStyle name="cell 7 2 2" xfId="372"/>
    <cellStyle name="cell 7 2 2 2" xfId="373"/>
    <cellStyle name="cell 7 2 2 2 2" xfId="374"/>
    <cellStyle name="cell 7 2 2 3" xfId="375"/>
    <cellStyle name="cell 7 2 2 3 2" xfId="376"/>
    <cellStyle name="cell 7 2 2 4" xfId="377"/>
    <cellStyle name="cell 7 2 2 5" xfId="378"/>
    <cellStyle name="cell 7 2 2 6" xfId="379"/>
    <cellStyle name="cell 7 2 2 7" xfId="380"/>
    <cellStyle name="cell 7 2 3" xfId="381"/>
    <cellStyle name="cell 7 2 3 2" xfId="382"/>
    <cellStyle name="cell 7 2 3 2 2" xfId="383"/>
    <cellStyle name="cell 7 2 3 3" xfId="384"/>
    <cellStyle name="cell 7 2 3 3 2" xfId="385"/>
    <cellStyle name="cell 7 2 3 4" xfId="386"/>
    <cellStyle name="cell 7 2 3 5" xfId="387"/>
    <cellStyle name="cell 7 2 3 6" xfId="388"/>
    <cellStyle name="cell 7 2 3 7" xfId="389"/>
    <cellStyle name="cell 7 2 4" xfId="390"/>
    <cellStyle name="cell 7 2 4 2" xfId="391"/>
    <cellStyle name="cell 7 2 4 2 2" xfId="392"/>
    <cellStyle name="cell 7 2 4 3" xfId="393"/>
    <cellStyle name="cell 7 2 4 3 2" xfId="394"/>
    <cellStyle name="cell 7 2 4 4" xfId="395"/>
    <cellStyle name="cell 7 2 4 5" xfId="396"/>
    <cellStyle name="cell 7 2 4 6" xfId="397"/>
    <cellStyle name="cell 7 2 4 7" xfId="398"/>
    <cellStyle name="cell 7 2 5" xfId="399"/>
    <cellStyle name="cell 7 2 5 2" xfId="400"/>
    <cellStyle name="cell 7 2 5 2 2" xfId="401"/>
    <cellStyle name="cell 7 2 5 3" xfId="402"/>
    <cellStyle name="cell 7 2 5 3 2" xfId="403"/>
    <cellStyle name="cell 7 2 5 4" xfId="404"/>
    <cellStyle name="cell 7 2 5 5" xfId="405"/>
    <cellStyle name="cell 7 2 5 6" xfId="406"/>
    <cellStyle name="cell 7 2 5 7" xfId="407"/>
    <cellStyle name="cell 7 2 6" xfId="408"/>
    <cellStyle name="cell 7 2 6 2" xfId="409"/>
    <cellStyle name="cell 7 2 6 2 2" xfId="410"/>
    <cellStyle name="cell 7 2 6 3" xfId="411"/>
    <cellStyle name="cell 7 2 6 3 2" xfId="412"/>
    <cellStyle name="cell 7 2 6 4" xfId="413"/>
    <cellStyle name="cell 7 2 6 5" xfId="414"/>
    <cellStyle name="cell 7 2 6 6" xfId="415"/>
    <cellStyle name="cell 7 2 6 7" xfId="416"/>
    <cellStyle name="cell 7 2 7" xfId="417"/>
    <cellStyle name="cell 7 2 7 2" xfId="418"/>
    <cellStyle name="cell 7 2 8" xfId="419"/>
    <cellStyle name="cell 7 2 8 2" xfId="420"/>
    <cellStyle name="cell 7 2 9" xfId="421"/>
    <cellStyle name="cell 7 3" xfId="422"/>
    <cellStyle name="cell 7 3 10" xfId="423"/>
    <cellStyle name="cell 7 3 2" xfId="424"/>
    <cellStyle name="cell 7 3 2 2" xfId="425"/>
    <cellStyle name="cell 7 3 2 2 2" xfId="426"/>
    <cellStyle name="cell 7 3 2 3" xfId="427"/>
    <cellStyle name="cell 7 3 2 3 2" xfId="428"/>
    <cellStyle name="cell 7 3 2 4" xfId="429"/>
    <cellStyle name="cell 7 3 2 5" xfId="430"/>
    <cellStyle name="cell 7 3 2 6" xfId="431"/>
    <cellStyle name="cell 7 3 2 7" xfId="432"/>
    <cellStyle name="cell 7 3 3" xfId="433"/>
    <cellStyle name="cell 7 3 3 2" xfId="434"/>
    <cellStyle name="cell 7 3 3 2 2" xfId="435"/>
    <cellStyle name="cell 7 3 3 3" xfId="436"/>
    <cellStyle name="cell 7 3 3 3 2" xfId="437"/>
    <cellStyle name="cell 7 3 3 4" xfId="438"/>
    <cellStyle name="cell 7 3 3 5" xfId="439"/>
    <cellStyle name="cell 7 3 3 6" xfId="440"/>
    <cellStyle name="cell 7 3 3 7" xfId="441"/>
    <cellStyle name="cell 7 3 4" xfId="442"/>
    <cellStyle name="cell 7 3 4 2" xfId="443"/>
    <cellStyle name="cell 7 3 4 2 2" xfId="444"/>
    <cellStyle name="cell 7 3 4 3" xfId="445"/>
    <cellStyle name="cell 7 3 4 3 2" xfId="446"/>
    <cellStyle name="cell 7 3 4 4" xfId="447"/>
    <cellStyle name="cell 7 3 4 5" xfId="448"/>
    <cellStyle name="cell 7 3 4 6" xfId="449"/>
    <cellStyle name="cell 7 3 4 7" xfId="450"/>
    <cellStyle name="cell 7 3 5" xfId="451"/>
    <cellStyle name="cell 7 3 5 2" xfId="452"/>
    <cellStyle name="cell 7 3 5 2 2" xfId="453"/>
    <cellStyle name="cell 7 3 5 3" xfId="454"/>
    <cellStyle name="cell 7 3 5 3 2" xfId="455"/>
    <cellStyle name="cell 7 3 5 4" xfId="456"/>
    <cellStyle name="cell 7 3 5 5" xfId="457"/>
    <cellStyle name="cell 7 3 5 6" xfId="458"/>
    <cellStyle name="cell 7 3 5 7" xfId="459"/>
    <cellStyle name="cell 7 3 6" xfId="460"/>
    <cellStyle name="cell 7 3 6 2" xfId="461"/>
    <cellStyle name="cell 7 3 6 2 2" xfId="462"/>
    <cellStyle name="cell 7 3 6 3" xfId="463"/>
    <cellStyle name="cell 7 3 6 3 2" xfId="464"/>
    <cellStyle name="cell 7 3 6 4" xfId="465"/>
    <cellStyle name="cell 7 3 6 5" xfId="466"/>
    <cellStyle name="cell 7 3 6 6" xfId="467"/>
    <cellStyle name="cell 7 3 6 7" xfId="468"/>
    <cellStyle name="cell 7 3 7" xfId="469"/>
    <cellStyle name="cell 7 3 8" xfId="470"/>
    <cellStyle name="cell 7 3 9" xfId="471"/>
    <cellStyle name="cell 7 4" xfId="472"/>
    <cellStyle name="cell 7 4 2" xfId="473"/>
    <cellStyle name="cell 7 4 2 2" xfId="474"/>
    <cellStyle name="cell 7 4 3" xfId="475"/>
    <cellStyle name="cell 7 4 3 2" xfId="476"/>
    <cellStyle name="cell 7 4 4" xfId="477"/>
    <cellStyle name="cell 7 4 5" xfId="478"/>
    <cellStyle name="cell 7 4 6" xfId="479"/>
    <cellStyle name="cell 7 4 7" xfId="480"/>
    <cellStyle name="cell 7 5" xfId="481"/>
    <cellStyle name="cell 7 5 2" xfId="482"/>
    <cellStyle name="cell 7 5 2 2" xfId="483"/>
    <cellStyle name="cell 7 5 3" xfId="484"/>
    <cellStyle name="cell 7 5 3 2" xfId="485"/>
    <cellStyle name="cell 7 5 4" xfId="486"/>
    <cellStyle name="cell 7 5 5" xfId="487"/>
    <cellStyle name="cell 7 5 6" xfId="488"/>
    <cellStyle name="cell 7 5 7" xfId="489"/>
    <cellStyle name="cell 7 6" xfId="490"/>
    <cellStyle name="cell 7 6 2" xfId="491"/>
    <cellStyle name="cell 7 6 2 2" xfId="492"/>
    <cellStyle name="cell 7 6 3" xfId="493"/>
    <cellStyle name="cell 7 6 3 2" xfId="494"/>
    <cellStyle name="cell 7 6 4" xfId="495"/>
    <cellStyle name="cell 7 6 5" xfId="496"/>
    <cellStyle name="cell 7 6 6" xfId="497"/>
    <cellStyle name="cell 7 6 7" xfId="498"/>
    <cellStyle name="cell 7 7" xfId="499"/>
    <cellStyle name="cell 7 7 2" xfId="500"/>
    <cellStyle name="cell 7 8" xfId="501"/>
    <cellStyle name="cell 7 9" xfId="502"/>
    <cellStyle name="cell 8" xfId="503"/>
    <cellStyle name="cell 9" xfId="504"/>
    <cellStyle name="cell_06entr" xfId="80"/>
    <cellStyle name="Col&amp;RowHeadings" xfId="21"/>
    <cellStyle name="ColCodes" xfId="22"/>
    <cellStyle name="ColTitles" xfId="23"/>
    <cellStyle name="ColTitles 2" xfId="505"/>
    <cellStyle name="column" xfId="24"/>
    <cellStyle name="Comma [0] 2" xfId="39210"/>
    <cellStyle name="Comma 2" xfId="39211"/>
    <cellStyle name="Comma 2 2" xfId="39212"/>
    <cellStyle name="DataEntryCells" xfId="25"/>
    <cellStyle name="DataEntryCells 10" xfId="506"/>
    <cellStyle name="DataEntryCells 10 2" xfId="507"/>
    <cellStyle name="DataEntryCells 11" xfId="508"/>
    <cellStyle name="DataEntryCells 12" xfId="509"/>
    <cellStyle name="DataEntryCells 13" xfId="510"/>
    <cellStyle name="DataEntryCells 14" xfId="511"/>
    <cellStyle name="DataEntryCells 15" xfId="512"/>
    <cellStyle name="DataEntryCells 2" xfId="81"/>
    <cellStyle name="DataEntryCells 2 2" xfId="82"/>
    <cellStyle name="DataEntryCells 2_08pers" xfId="83"/>
    <cellStyle name="DataEntryCells 3" xfId="513"/>
    <cellStyle name="DataEntryCells 3 2" xfId="514"/>
    <cellStyle name="DataEntryCells 3 2 2" xfId="515"/>
    <cellStyle name="DataEntryCells 3 2 3" xfId="516"/>
    <cellStyle name="DataEntryCells 3 2 4" xfId="517"/>
    <cellStyle name="DataEntryCells 3 2 5" xfId="518"/>
    <cellStyle name="DataEntryCells 3 3" xfId="519"/>
    <cellStyle name="DataEntryCells 3 4" xfId="520"/>
    <cellStyle name="DataEntryCells 3 5" xfId="521"/>
    <cellStyle name="DataEntryCells 3 6" xfId="522"/>
    <cellStyle name="DataEntryCells 3_STUD aligned by INSTIT" xfId="523"/>
    <cellStyle name="DataEntryCells 4" xfId="524"/>
    <cellStyle name="DataEntryCells 4 2" xfId="525"/>
    <cellStyle name="DataEntryCells 4 3" xfId="526"/>
    <cellStyle name="DataEntryCells 4 4" xfId="527"/>
    <cellStyle name="DataEntryCells 4 5" xfId="528"/>
    <cellStyle name="DataEntryCells 5" xfId="529"/>
    <cellStyle name="DataEntryCells 5 2" xfId="530"/>
    <cellStyle name="DataEntryCells 5 3" xfId="531"/>
    <cellStyle name="DataEntryCells 5 4" xfId="532"/>
    <cellStyle name="DataEntryCells 5 5" xfId="533"/>
    <cellStyle name="DataEntryCells 6" xfId="534"/>
    <cellStyle name="DataEntryCells 6 2" xfId="535"/>
    <cellStyle name="DataEntryCells 6 3" xfId="536"/>
    <cellStyle name="DataEntryCells 6 4" xfId="537"/>
    <cellStyle name="DataEntryCells 6 5" xfId="538"/>
    <cellStyle name="DataEntryCells 7" xfId="539"/>
    <cellStyle name="DataEntryCells 7 2" xfId="540"/>
    <cellStyle name="DataEntryCells 7 3" xfId="541"/>
    <cellStyle name="DataEntryCells 7 4" xfId="542"/>
    <cellStyle name="DataEntryCells 7 5" xfId="543"/>
    <cellStyle name="DataEntryCells 8" xfId="544"/>
    <cellStyle name="DataEntryCells 8 2" xfId="545"/>
    <cellStyle name="DataEntryCells 8 3" xfId="546"/>
    <cellStyle name="DataEntryCells 8 4" xfId="547"/>
    <cellStyle name="DataEntryCells 8 5" xfId="548"/>
    <cellStyle name="DataEntryCells 9" xfId="549"/>
    <cellStyle name="DataEntryCells 9 2" xfId="550"/>
    <cellStyle name="DataEntryCells_05entr" xfId="84"/>
    <cellStyle name="ErrRpt_DataEntryCells" xfId="26"/>
    <cellStyle name="ErrRpt-DataEntryCells" xfId="27"/>
    <cellStyle name="ErrRpt-DataEntryCells 10" xfId="551"/>
    <cellStyle name="ErrRpt-DataEntryCells 2" xfId="85"/>
    <cellStyle name="ErrRpt-DataEntryCells 2 2" xfId="552"/>
    <cellStyle name="ErrRpt-DataEntryCells 2 2 2" xfId="553"/>
    <cellStyle name="ErrRpt-DataEntryCells 2 2 2 2" xfId="554"/>
    <cellStyle name="ErrRpt-DataEntryCells 2 2 2 3" xfId="555"/>
    <cellStyle name="ErrRpt-DataEntryCells 2 2 2 4" xfId="556"/>
    <cellStyle name="ErrRpt-DataEntryCells 2 2 2 5" xfId="557"/>
    <cellStyle name="ErrRpt-DataEntryCells 2 2 3" xfId="558"/>
    <cellStyle name="ErrRpt-DataEntryCells 2 2 4" xfId="559"/>
    <cellStyle name="ErrRpt-DataEntryCells 2 2 5" xfId="560"/>
    <cellStyle name="ErrRpt-DataEntryCells 2 2 6" xfId="561"/>
    <cellStyle name="ErrRpt-DataEntryCells 2 2_STUD aligned by INSTIT" xfId="562"/>
    <cellStyle name="ErrRpt-DataEntryCells 2 3" xfId="563"/>
    <cellStyle name="ErrRpt-DataEntryCells 2 3 2" xfId="564"/>
    <cellStyle name="ErrRpt-DataEntryCells 2 3 3" xfId="565"/>
    <cellStyle name="ErrRpt-DataEntryCells 2 3 4" xfId="566"/>
    <cellStyle name="ErrRpt-DataEntryCells 2 3 5" xfId="567"/>
    <cellStyle name="ErrRpt-DataEntryCells 2 4" xfId="568"/>
    <cellStyle name="ErrRpt-DataEntryCells 2 5" xfId="569"/>
    <cellStyle name="ErrRpt-DataEntryCells 2 6" xfId="570"/>
    <cellStyle name="ErrRpt-DataEntryCells 2 7" xfId="571"/>
    <cellStyle name="ErrRpt-DataEntryCells 2 8" xfId="572"/>
    <cellStyle name="ErrRpt-DataEntryCells 2 9" xfId="573"/>
    <cellStyle name="ErrRpt-DataEntryCells 2_STUD aligned by INSTIT" xfId="574"/>
    <cellStyle name="ErrRpt-DataEntryCells 3" xfId="575"/>
    <cellStyle name="ErrRpt-DataEntryCells 3 2" xfId="576"/>
    <cellStyle name="ErrRpt-DataEntryCells 3 2 2" xfId="577"/>
    <cellStyle name="ErrRpt-DataEntryCells 3 2 3" xfId="578"/>
    <cellStyle name="ErrRpt-DataEntryCells 3 2 4" xfId="579"/>
    <cellStyle name="ErrRpt-DataEntryCells 3 2 5" xfId="580"/>
    <cellStyle name="ErrRpt-DataEntryCells 3 3" xfId="581"/>
    <cellStyle name="ErrRpt-DataEntryCells 3 4" xfId="582"/>
    <cellStyle name="ErrRpt-DataEntryCells 3 5" xfId="583"/>
    <cellStyle name="ErrRpt-DataEntryCells 3 6" xfId="584"/>
    <cellStyle name="ErrRpt-DataEntryCells 3_STUD aligned by INSTIT" xfId="585"/>
    <cellStyle name="ErrRpt-DataEntryCells 4" xfId="586"/>
    <cellStyle name="ErrRpt-DataEntryCells 4 2" xfId="587"/>
    <cellStyle name="ErrRpt-DataEntryCells 4 3" xfId="588"/>
    <cellStyle name="ErrRpt-DataEntryCells 4 4" xfId="589"/>
    <cellStyle name="ErrRpt-DataEntryCells 4 5" xfId="590"/>
    <cellStyle name="ErrRpt-DataEntryCells 5" xfId="591"/>
    <cellStyle name="ErrRpt-DataEntryCells 6" xfId="592"/>
    <cellStyle name="ErrRpt-DataEntryCells 7" xfId="593"/>
    <cellStyle name="ErrRpt-DataEntryCells 8" xfId="594"/>
    <cellStyle name="ErrRpt-DataEntryCells 9" xfId="595"/>
    <cellStyle name="ErrRpt-DataEntryCells_STUD aligned by INSTIT" xfId="596"/>
    <cellStyle name="ErrRpt-GreyBackground" xfId="28"/>
    <cellStyle name="ErrRpt-GreyBackground 2" xfId="597"/>
    <cellStyle name="formula" xfId="29"/>
    <cellStyle name="formula 10" xfId="598"/>
    <cellStyle name="formula 2" xfId="86"/>
    <cellStyle name="formula 2 2" xfId="599"/>
    <cellStyle name="formula 2 2 2" xfId="600"/>
    <cellStyle name="formula 2 2 2 2" xfId="601"/>
    <cellStyle name="formula 2 2 2 3" xfId="602"/>
    <cellStyle name="formula 2 2 2 4" xfId="603"/>
    <cellStyle name="formula 2 2 2 5" xfId="604"/>
    <cellStyle name="formula 2 2 3" xfId="605"/>
    <cellStyle name="formula 2 2 4" xfId="606"/>
    <cellStyle name="formula 2 2 5" xfId="607"/>
    <cellStyle name="formula 2 2 6" xfId="608"/>
    <cellStyle name="formula 2 2_STUD aligned by INSTIT" xfId="609"/>
    <cellStyle name="formula 2 3" xfId="610"/>
    <cellStyle name="formula 2 3 2" xfId="611"/>
    <cellStyle name="formula 2 3 3" xfId="612"/>
    <cellStyle name="formula 2 3 4" xfId="613"/>
    <cellStyle name="formula 2 3 5" xfId="614"/>
    <cellStyle name="formula 2 4" xfId="615"/>
    <cellStyle name="formula 2 5" xfId="616"/>
    <cellStyle name="formula 2 6" xfId="617"/>
    <cellStyle name="formula 2 7" xfId="618"/>
    <cellStyle name="formula 2 8" xfId="619"/>
    <cellStyle name="formula 2 9" xfId="620"/>
    <cellStyle name="formula 2_STUD aligned by INSTIT" xfId="621"/>
    <cellStyle name="formula 3" xfId="622"/>
    <cellStyle name="formula 3 2" xfId="623"/>
    <cellStyle name="formula 3 2 2" xfId="624"/>
    <cellStyle name="formula 3 2 3" xfId="625"/>
    <cellStyle name="formula 3 2 4" xfId="626"/>
    <cellStyle name="formula 3 2 5" xfId="627"/>
    <cellStyle name="formula 3 3" xfId="628"/>
    <cellStyle name="formula 3 4" xfId="629"/>
    <cellStyle name="formula 3 5" xfId="630"/>
    <cellStyle name="formula 3 6" xfId="631"/>
    <cellStyle name="formula 3_STUD aligned by INSTIT" xfId="632"/>
    <cellStyle name="formula 4" xfId="633"/>
    <cellStyle name="formula 4 2" xfId="634"/>
    <cellStyle name="formula 4 3" xfId="635"/>
    <cellStyle name="formula 4 4" xfId="636"/>
    <cellStyle name="formula 4 5" xfId="637"/>
    <cellStyle name="formula 5" xfId="638"/>
    <cellStyle name="formula 6" xfId="639"/>
    <cellStyle name="formula 7" xfId="640"/>
    <cellStyle name="formula 8" xfId="641"/>
    <cellStyle name="formula 9" xfId="642"/>
    <cellStyle name="formula_STUD aligned by INSTIT" xfId="643"/>
    <cellStyle name="gap" xfId="3"/>
    <cellStyle name="GreyBackground" xfId="13"/>
    <cellStyle name="GreyBackground 2" xfId="30"/>
    <cellStyle name="GreyBackground 2 2" xfId="87"/>
    <cellStyle name="GreyBackground 2_08pers" xfId="88"/>
    <cellStyle name="GreyBackground 3" xfId="644"/>
    <cellStyle name="GreyBackground 4" xfId="39213"/>
    <cellStyle name="GreyBackground_00enrl" xfId="89"/>
    <cellStyle name="Header1" xfId="39214"/>
    <cellStyle name="Header2" xfId="39215"/>
    <cellStyle name="Header2 2" xfId="39216"/>
    <cellStyle name="Heading 1 2" xfId="645"/>
    <cellStyle name="Heading 2 2" xfId="646"/>
    <cellStyle name="Hyperlink" xfId="109" builtinId="8"/>
    <cellStyle name="Hyperlink 2" xfId="61"/>
    <cellStyle name="Hyperlink 3" xfId="647"/>
    <cellStyle name="Hyperlink 3 2" xfId="648"/>
    <cellStyle name="Hyperlink 4" xfId="649"/>
    <cellStyle name="Hyperlink 5" xfId="650"/>
    <cellStyle name="ISC" xfId="31"/>
    <cellStyle name="ISC 2" xfId="90"/>
    <cellStyle name="isced" xfId="32"/>
    <cellStyle name="isced 10" xfId="651"/>
    <cellStyle name="isced 2" xfId="91"/>
    <cellStyle name="isced 2 2" xfId="652"/>
    <cellStyle name="isced 2 2 2" xfId="653"/>
    <cellStyle name="isced 2 2 2 2" xfId="654"/>
    <cellStyle name="isced 2 2 2 3" xfId="655"/>
    <cellStyle name="isced 2 2 2 4" xfId="656"/>
    <cellStyle name="isced 2 2 2 5" xfId="657"/>
    <cellStyle name="isced 2 2 3" xfId="658"/>
    <cellStyle name="isced 2 2 4" xfId="659"/>
    <cellStyle name="isced 2 2 5" xfId="660"/>
    <cellStyle name="isced 2 2 6" xfId="661"/>
    <cellStyle name="isced 2 2_STUD aligned by INSTIT" xfId="662"/>
    <cellStyle name="isced 2 3" xfId="663"/>
    <cellStyle name="isced 2 3 2" xfId="664"/>
    <cellStyle name="isced 2 3 3" xfId="665"/>
    <cellStyle name="isced 2 3 4" xfId="666"/>
    <cellStyle name="isced 2 3 5" xfId="667"/>
    <cellStyle name="isced 2 4" xfId="668"/>
    <cellStyle name="isced 2 5" xfId="669"/>
    <cellStyle name="isced 2 6" xfId="670"/>
    <cellStyle name="isced 2 7" xfId="671"/>
    <cellStyle name="isced 2 8" xfId="672"/>
    <cellStyle name="isced 2 9" xfId="673"/>
    <cellStyle name="isced 2_STUD aligned by INSTIT" xfId="674"/>
    <cellStyle name="isced 3" xfId="675"/>
    <cellStyle name="isced 3 2" xfId="676"/>
    <cellStyle name="isced 3 2 2" xfId="677"/>
    <cellStyle name="isced 3 2 3" xfId="678"/>
    <cellStyle name="isced 3 2 4" xfId="679"/>
    <cellStyle name="isced 3 2 5" xfId="680"/>
    <cellStyle name="isced 3 3" xfId="681"/>
    <cellStyle name="isced 3 4" xfId="682"/>
    <cellStyle name="isced 3 5" xfId="683"/>
    <cellStyle name="isced 3 6" xfId="684"/>
    <cellStyle name="isced 3_STUD aligned by INSTIT" xfId="685"/>
    <cellStyle name="isced 4" xfId="686"/>
    <cellStyle name="isced 4 2" xfId="687"/>
    <cellStyle name="isced 4 3" xfId="688"/>
    <cellStyle name="isced 4 4" xfId="689"/>
    <cellStyle name="isced 4 5" xfId="690"/>
    <cellStyle name="isced 5" xfId="691"/>
    <cellStyle name="isced 6" xfId="692"/>
    <cellStyle name="isced 7" xfId="693"/>
    <cellStyle name="isced 8" xfId="694"/>
    <cellStyle name="isced 9" xfId="695"/>
    <cellStyle name="ISCED Titles" xfId="33"/>
    <cellStyle name="isced_05enrl_REVISED_2" xfId="39217"/>
    <cellStyle name="level1a" xfId="34"/>
    <cellStyle name="level1a 10" xfId="696"/>
    <cellStyle name="level1a 10 2" xfId="697"/>
    <cellStyle name="level1a 10 2 2" xfId="698"/>
    <cellStyle name="level1a 10 2 2 2" xfId="699"/>
    <cellStyle name="level1a 10 2 3" xfId="700"/>
    <cellStyle name="level1a 10 2 3 2" xfId="701"/>
    <cellStyle name="level1a 10 2 3 2 2" xfId="702"/>
    <cellStyle name="level1a 10 2 4" xfId="703"/>
    <cellStyle name="level1a 10 3" xfId="704"/>
    <cellStyle name="level1a 10 3 2" xfId="705"/>
    <cellStyle name="level1a 10 3 2 2" xfId="706"/>
    <cellStyle name="level1a 10 3 3" xfId="707"/>
    <cellStyle name="level1a 10 3 3 2" xfId="708"/>
    <cellStyle name="level1a 10 3 3 2 2" xfId="709"/>
    <cellStyle name="level1a 10 3 4" xfId="710"/>
    <cellStyle name="level1a 10 3 4 2" xfId="711"/>
    <cellStyle name="level1a 10 4" xfId="712"/>
    <cellStyle name="level1a 10 5" xfId="713"/>
    <cellStyle name="level1a 10 5 2" xfId="714"/>
    <cellStyle name="level1a 10 6" xfId="715"/>
    <cellStyle name="level1a 10 6 2" xfId="716"/>
    <cellStyle name="level1a 10 6 2 2" xfId="717"/>
    <cellStyle name="level1a 10 7" xfId="718"/>
    <cellStyle name="level1a 10 7 2" xfId="719"/>
    <cellStyle name="level1a 11" xfId="720"/>
    <cellStyle name="level1a 11 2" xfId="721"/>
    <cellStyle name="level1a 11 2 2" xfId="722"/>
    <cellStyle name="level1a 11 2 2 2" xfId="723"/>
    <cellStyle name="level1a 11 2 3" xfId="724"/>
    <cellStyle name="level1a 11 2 3 2" xfId="725"/>
    <cellStyle name="level1a 11 2 3 2 2" xfId="726"/>
    <cellStyle name="level1a 11 2 4" xfId="727"/>
    <cellStyle name="level1a 11 3" xfId="728"/>
    <cellStyle name="level1a 11 3 2" xfId="729"/>
    <cellStyle name="level1a 11 3 2 2" xfId="730"/>
    <cellStyle name="level1a 11 3 3" xfId="731"/>
    <cellStyle name="level1a 11 3 3 2" xfId="732"/>
    <cellStyle name="level1a 11 3 3 2 2" xfId="733"/>
    <cellStyle name="level1a 11 3 4" xfId="734"/>
    <cellStyle name="level1a 11 4" xfId="735"/>
    <cellStyle name="level1a 11 4 2" xfId="736"/>
    <cellStyle name="level1a 11 5" xfId="737"/>
    <cellStyle name="level1a 11 5 2" xfId="738"/>
    <cellStyle name="level1a 11 5 2 2" xfId="739"/>
    <cellStyle name="level1a 11 6" xfId="740"/>
    <cellStyle name="level1a 11 6 2" xfId="741"/>
    <cellStyle name="level1a 12" xfId="742"/>
    <cellStyle name="level1a 12 2" xfId="743"/>
    <cellStyle name="level1a 12 2 2" xfId="744"/>
    <cellStyle name="level1a 12 3" xfId="745"/>
    <cellStyle name="level1a 12 3 2" xfId="746"/>
    <cellStyle name="level1a 12 3 2 2" xfId="747"/>
    <cellStyle name="level1a 12 4" xfId="748"/>
    <cellStyle name="level1a 13" xfId="749"/>
    <cellStyle name="level1a 14" xfId="750"/>
    <cellStyle name="level1a 14 2" xfId="751"/>
    <cellStyle name="level1a 15" xfId="752"/>
    <cellStyle name="level1a 16" xfId="753"/>
    <cellStyle name="level1a 17" xfId="754"/>
    <cellStyle name="level1a 2" xfId="92"/>
    <cellStyle name="level1a 2 10" xfId="755"/>
    <cellStyle name="level1a 2 10 2" xfId="756"/>
    <cellStyle name="level1a 2 10 2 2" xfId="757"/>
    <cellStyle name="level1a 2 10 2 2 2" xfId="758"/>
    <cellStyle name="level1a 2 10 2 3" xfId="759"/>
    <cellStyle name="level1a 2 10 2 3 2" xfId="760"/>
    <cellStyle name="level1a 2 10 2 3 2 2" xfId="761"/>
    <cellStyle name="level1a 2 10 2 4" xfId="762"/>
    <cellStyle name="level1a 2 10 3" xfId="763"/>
    <cellStyle name="level1a 2 10 3 2" xfId="764"/>
    <cellStyle name="level1a 2 10 3 2 2" xfId="765"/>
    <cellStyle name="level1a 2 10 3 3" xfId="766"/>
    <cellStyle name="level1a 2 10 3 3 2" xfId="767"/>
    <cellStyle name="level1a 2 10 3 3 2 2" xfId="768"/>
    <cellStyle name="level1a 2 10 3 4" xfId="769"/>
    <cellStyle name="level1a 2 10 3 4 2" xfId="770"/>
    <cellStyle name="level1a 2 10 4" xfId="771"/>
    <cellStyle name="level1a 2 10 5" xfId="772"/>
    <cellStyle name="level1a 2 10 5 2" xfId="773"/>
    <cellStyle name="level1a 2 10 6" xfId="774"/>
    <cellStyle name="level1a 2 10 6 2" xfId="775"/>
    <cellStyle name="level1a 2 10 6 2 2" xfId="776"/>
    <cellStyle name="level1a 2 10 7" xfId="777"/>
    <cellStyle name="level1a 2 10 7 2" xfId="778"/>
    <cellStyle name="level1a 2 11" xfId="779"/>
    <cellStyle name="level1a 2 11 2" xfId="780"/>
    <cellStyle name="level1a 2 11 2 2" xfId="781"/>
    <cellStyle name="level1a 2 11 2 2 2" xfId="782"/>
    <cellStyle name="level1a 2 11 2 3" xfId="783"/>
    <cellStyle name="level1a 2 11 2 3 2" xfId="784"/>
    <cellStyle name="level1a 2 11 2 3 2 2" xfId="785"/>
    <cellStyle name="level1a 2 11 2 4" xfId="786"/>
    <cellStyle name="level1a 2 11 3" xfId="787"/>
    <cellStyle name="level1a 2 11 3 2" xfId="788"/>
    <cellStyle name="level1a 2 11 3 2 2" xfId="789"/>
    <cellStyle name="level1a 2 11 3 3" xfId="790"/>
    <cellStyle name="level1a 2 11 3 3 2" xfId="791"/>
    <cellStyle name="level1a 2 11 3 3 2 2" xfId="792"/>
    <cellStyle name="level1a 2 11 3 4" xfId="793"/>
    <cellStyle name="level1a 2 11 4" xfId="794"/>
    <cellStyle name="level1a 2 11 4 2" xfId="795"/>
    <cellStyle name="level1a 2 11 5" xfId="796"/>
    <cellStyle name="level1a 2 11 5 2" xfId="797"/>
    <cellStyle name="level1a 2 11 5 2 2" xfId="798"/>
    <cellStyle name="level1a 2 11 6" xfId="799"/>
    <cellStyle name="level1a 2 11 6 2" xfId="800"/>
    <cellStyle name="level1a 2 12" xfId="801"/>
    <cellStyle name="level1a 2 12 2" xfId="802"/>
    <cellStyle name="level1a 2 12 2 2" xfId="803"/>
    <cellStyle name="level1a 2 12 3" xfId="804"/>
    <cellStyle name="level1a 2 12 3 2" xfId="805"/>
    <cellStyle name="level1a 2 12 3 2 2" xfId="806"/>
    <cellStyle name="level1a 2 12 4" xfId="807"/>
    <cellStyle name="level1a 2 13" xfId="808"/>
    <cellStyle name="level1a 2 14" xfId="809"/>
    <cellStyle name="level1a 2 14 2" xfId="810"/>
    <cellStyle name="level1a 2 15" xfId="811"/>
    <cellStyle name="level1a 2 16" xfId="812"/>
    <cellStyle name="level1a 2 17" xfId="813"/>
    <cellStyle name="level1a 2 18" xfId="814"/>
    <cellStyle name="level1a 2 2" xfId="815"/>
    <cellStyle name="level1a 2 2 10" xfId="816"/>
    <cellStyle name="level1a 2 2 10 2" xfId="817"/>
    <cellStyle name="level1a 2 2 10 2 2" xfId="818"/>
    <cellStyle name="level1a 2 2 10 2 2 2" xfId="819"/>
    <cellStyle name="level1a 2 2 10 2 3" xfId="820"/>
    <cellStyle name="level1a 2 2 10 2 3 2" xfId="821"/>
    <cellStyle name="level1a 2 2 10 2 3 2 2" xfId="822"/>
    <cellStyle name="level1a 2 2 10 2 4" xfId="823"/>
    <cellStyle name="level1a 2 2 10 3" xfId="824"/>
    <cellStyle name="level1a 2 2 10 3 2" xfId="825"/>
    <cellStyle name="level1a 2 2 10 3 2 2" xfId="826"/>
    <cellStyle name="level1a 2 2 10 3 3" xfId="827"/>
    <cellStyle name="level1a 2 2 10 3 3 2" xfId="828"/>
    <cellStyle name="level1a 2 2 10 3 3 2 2" xfId="829"/>
    <cellStyle name="level1a 2 2 10 3 4" xfId="830"/>
    <cellStyle name="level1a 2 2 10 4" xfId="831"/>
    <cellStyle name="level1a 2 2 10 4 2" xfId="832"/>
    <cellStyle name="level1a 2 2 10 5" xfId="833"/>
    <cellStyle name="level1a 2 2 10 5 2" xfId="834"/>
    <cellStyle name="level1a 2 2 10 5 2 2" xfId="835"/>
    <cellStyle name="level1a 2 2 10 6" xfId="836"/>
    <cellStyle name="level1a 2 2 10 6 2" xfId="837"/>
    <cellStyle name="level1a 2 2 11" xfId="838"/>
    <cellStyle name="level1a 2 2 11 2" xfId="839"/>
    <cellStyle name="level1a 2 2 11 2 2" xfId="840"/>
    <cellStyle name="level1a 2 2 11 3" xfId="841"/>
    <cellStyle name="level1a 2 2 11 3 2" xfId="842"/>
    <cellStyle name="level1a 2 2 11 3 2 2" xfId="843"/>
    <cellStyle name="level1a 2 2 11 4" xfId="844"/>
    <cellStyle name="level1a 2 2 12" xfId="845"/>
    <cellStyle name="level1a 2 2 12 2" xfId="846"/>
    <cellStyle name="level1a 2 2 2" xfId="847"/>
    <cellStyle name="level1a 2 2 2 10" xfId="848"/>
    <cellStyle name="level1a 2 2 2 10 2" xfId="849"/>
    <cellStyle name="level1a 2 2 2 2" xfId="850"/>
    <cellStyle name="level1a 2 2 2 2 2" xfId="851"/>
    <cellStyle name="level1a 2 2 2 2 2 2" xfId="852"/>
    <cellStyle name="level1a 2 2 2 2 2 2 2" xfId="853"/>
    <cellStyle name="level1a 2 2 2 2 2 2 2 2" xfId="854"/>
    <cellStyle name="level1a 2 2 2 2 2 2 3" xfId="855"/>
    <cellStyle name="level1a 2 2 2 2 2 2 3 2" xfId="856"/>
    <cellStyle name="level1a 2 2 2 2 2 2 3 2 2" xfId="857"/>
    <cellStyle name="level1a 2 2 2 2 2 2 4" xfId="858"/>
    <cellStyle name="level1a 2 2 2 2 2 3" xfId="859"/>
    <cellStyle name="level1a 2 2 2 2 2 3 2" xfId="860"/>
    <cellStyle name="level1a 2 2 2 2 2 3 2 2" xfId="861"/>
    <cellStyle name="level1a 2 2 2 2 2 3 3" xfId="862"/>
    <cellStyle name="level1a 2 2 2 2 2 3 3 2" xfId="863"/>
    <cellStyle name="level1a 2 2 2 2 2 3 3 2 2" xfId="864"/>
    <cellStyle name="level1a 2 2 2 2 2 3 4" xfId="865"/>
    <cellStyle name="level1a 2 2 2 2 2 3 4 2" xfId="866"/>
    <cellStyle name="level1a 2 2 2 2 2 4" xfId="867"/>
    <cellStyle name="level1a 2 2 2 2 2 5" xfId="868"/>
    <cellStyle name="level1a 2 2 2 2 2 5 2" xfId="869"/>
    <cellStyle name="level1a 2 2 2 2 2 6" xfId="870"/>
    <cellStyle name="level1a 2 2 2 2 2 6 2" xfId="871"/>
    <cellStyle name="level1a 2 2 2 2 3" xfId="872"/>
    <cellStyle name="level1a 2 2 2 2 3 2" xfId="873"/>
    <cellStyle name="level1a 2 2 2 2 3 2 2" xfId="874"/>
    <cellStyle name="level1a 2 2 2 2 3 2 2 2" xfId="875"/>
    <cellStyle name="level1a 2 2 2 2 3 2 3" xfId="876"/>
    <cellStyle name="level1a 2 2 2 2 3 2 3 2" xfId="877"/>
    <cellStyle name="level1a 2 2 2 2 3 2 3 2 2" xfId="878"/>
    <cellStyle name="level1a 2 2 2 2 3 2 4" xfId="879"/>
    <cellStyle name="level1a 2 2 2 2 3 3" xfId="880"/>
    <cellStyle name="level1a 2 2 2 2 3 3 2" xfId="881"/>
    <cellStyle name="level1a 2 2 2 2 3 3 2 2" xfId="882"/>
    <cellStyle name="level1a 2 2 2 2 3 3 3" xfId="883"/>
    <cellStyle name="level1a 2 2 2 2 3 3 3 2" xfId="884"/>
    <cellStyle name="level1a 2 2 2 2 3 3 3 2 2" xfId="885"/>
    <cellStyle name="level1a 2 2 2 2 3 3 4" xfId="886"/>
    <cellStyle name="level1a 2 2 2 2 3 3 4 2" xfId="887"/>
    <cellStyle name="level1a 2 2 2 2 3 4" xfId="888"/>
    <cellStyle name="level1a 2 2 2 2 3 5" xfId="889"/>
    <cellStyle name="level1a 2 2 2 2 3 5 2" xfId="890"/>
    <cellStyle name="level1a 2 2 2 2 3 5 2 2" xfId="891"/>
    <cellStyle name="level1a 2 2 2 2 3 6" xfId="892"/>
    <cellStyle name="level1a 2 2 2 2 3 6 2" xfId="893"/>
    <cellStyle name="level1a 2 2 2 2 4" xfId="894"/>
    <cellStyle name="level1a 2 2 2 2 4 2" xfId="895"/>
    <cellStyle name="level1a 2 2 2 2 4 2 2" xfId="896"/>
    <cellStyle name="level1a 2 2 2 2 4 2 2 2" xfId="897"/>
    <cellStyle name="level1a 2 2 2 2 4 2 3" xfId="898"/>
    <cellStyle name="level1a 2 2 2 2 4 2 3 2" xfId="899"/>
    <cellStyle name="level1a 2 2 2 2 4 2 3 2 2" xfId="900"/>
    <cellStyle name="level1a 2 2 2 2 4 2 4" xfId="901"/>
    <cellStyle name="level1a 2 2 2 2 4 3" xfId="902"/>
    <cellStyle name="level1a 2 2 2 2 4 3 2" xfId="903"/>
    <cellStyle name="level1a 2 2 2 2 4 3 2 2" xfId="904"/>
    <cellStyle name="level1a 2 2 2 2 4 3 3" xfId="905"/>
    <cellStyle name="level1a 2 2 2 2 4 3 3 2" xfId="906"/>
    <cellStyle name="level1a 2 2 2 2 4 3 3 2 2" xfId="907"/>
    <cellStyle name="level1a 2 2 2 2 4 3 4" xfId="908"/>
    <cellStyle name="level1a 2 2 2 2 4 3 4 2" xfId="909"/>
    <cellStyle name="level1a 2 2 2 2 4 4" xfId="910"/>
    <cellStyle name="level1a 2 2 2 2 4 5" xfId="911"/>
    <cellStyle name="level1a 2 2 2 2 4 5 2" xfId="912"/>
    <cellStyle name="level1a 2 2 2 2 4 6" xfId="913"/>
    <cellStyle name="level1a 2 2 2 2 4 6 2" xfId="914"/>
    <cellStyle name="level1a 2 2 2 2 4 6 2 2" xfId="915"/>
    <cellStyle name="level1a 2 2 2 2 4 7" xfId="916"/>
    <cellStyle name="level1a 2 2 2 2 4 7 2" xfId="917"/>
    <cellStyle name="level1a 2 2 2 2 5" xfId="918"/>
    <cellStyle name="level1a 2 2 2 2 5 2" xfId="919"/>
    <cellStyle name="level1a 2 2 2 2 5 2 2" xfId="920"/>
    <cellStyle name="level1a 2 2 2 2 5 2 2 2" xfId="921"/>
    <cellStyle name="level1a 2 2 2 2 5 2 3" xfId="922"/>
    <cellStyle name="level1a 2 2 2 2 5 2 3 2" xfId="923"/>
    <cellStyle name="level1a 2 2 2 2 5 2 3 2 2" xfId="924"/>
    <cellStyle name="level1a 2 2 2 2 5 2 4" xfId="925"/>
    <cellStyle name="level1a 2 2 2 2 5 3" xfId="926"/>
    <cellStyle name="level1a 2 2 2 2 5 3 2" xfId="927"/>
    <cellStyle name="level1a 2 2 2 2 5 3 2 2" xfId="928"/>
    <cellStyle name="level1a 2 2 2 2 5 3 3" xfId="929"/>
    <cellStyle name="level1a 2 2 2 2 5 3 3 2" xfId="930"/>
    <cellStyle name="level1a 2 2 2 2 5 3 3 2 2" xfId="931"/>
    <cellStyle name="level1a 2 2 2 2 5 3 4" xfId="932"/>
    <cellStyle name="level1a 2 2 2 2 5 4" xfId="933"/>
    <cellStyle name="level1a 2 2 2 2 5 4 2" xfId="934"/>
    <cellStyle name="level1a 2 2 2 2 5 5" xfId="935"/>
    <cellStyle name="level1a 2 2 2 2 5 5 2" xfId="936"/>
    <cellStyle name="level1a 2 2 2 2 5 5 2 2" xfId="937"/>
    <cellStyle name="level1a 2 2 2 2 5 6" xfId="938"/>
    <cellStyle name="level1a 2 2 2 2 5 6 2" xfId="939"/>
    <cellStyle name="level1a 2 2 2 2 6" xfId="940"/>
    <cellStyle name="level1a 2 2 2 2 6 2" xfId="941"/>
    <cellStyle name="level1a 2 2 2 2 6 2 2" xfId="942"/>
    <cellStyle name="level1a 2 2 2 2 6 2 2 2" xfId="943"/>
    <cellStyle name="level1a 2 2 2 2 6 2 3" xfId="944"/>
    <cellStyle name="level1a 2 2 2 2 6 2 3 2" xfId="945"/>
    <cellStyle name="level1a 2 2 2 2 6 2 3 2 2" xfId="946"/>
    <cellStyle name="level1a 2 2 2 2 6 2 4" xfId="947"/>
    <cellStyle name="level1a 2 2 2 2 6 3" xfId="948"/>
    <cellStyle name="level1a 2 2 2 2 6 3 2" xfId="949"/>
    <cellStyle name="level1a 2 2 2 2 6 3 2 2" xfId="950"/>
    <cellStyle name="level1a 2 2 2 2 6 3 3" xfId="951"/>
    <cellStyle name="level1a 2 2 2 2 6 3 3 2" xfId="952"/>
    <cellStyle name="level1a 2 2 2 2 6 3 3 2 2" xfId="953"/>
    <cellStyle name="level1a 2 2 2 2 6 3 4" xfId="954"/>
    <cellStyle name="level1a 2 2 2 2 6 4" xfId="955"/>
    <cellStyle name="level1a 2 2 2 2 6 4 2" xfId="956"/>
    <cellStyle name="level1a 2 2 2 2 6 5" xfId="957"/>
    <cellStyle name="level1a 2 2 2 2 6 5 2" xfId="958"/>
    <cellStyle name="level1a 2 2 2 2 6 5 2 2" xfId="959"/>
    <cellStyle name="level1a 2 2 2 2 6 6" xfId="960"/>
    <cellStyle name="level1a 2 2 2 2 6 6 2" xfId="961"/>
    <cellStyle name="level1a 2 2 2 2 7" xfId="962"/>
    <cellStyle name="level1a 2 2 2 2 7 2" xfId="963"/>
    <cellStyle name="level1a 2 2 2 2 7 2 2" xfId="964"/>
    <cellStyle name="level1a 2 2 2 2 7 3" xfId="965"/>
    <cellStyle name="level1a 2 2 2 2 7 3 2" xfId="966"/>
    <cellStyle name="level1a 2 2 2 2 7 3 2 2" xfId="967"/>
    <cellStyle name="level1a 2 2 2 2 7 4" xfId="968"/>
    <cellStyle name="level1a 2 2 2 2 8" xfId="969"/>
    <cellStyle name="level1a 2 2 2 2 8 2" xfId="970"/>
    <cellStyle name="level1a 2 2 2 2_STUD aligned by INSTIT" xfId="971"/>
    <cellStyle name="level1a 2 2 2 3" xfId="972"/>
    <cellStyle name="level1a 2 2 2 3 2" xfId="973"/>
    <cellStyle name="level1a 2 2 2 3 2 2" xfId="974"/>
    <cellStyle name="level1a 2 2 2 3 2 2 2" xfId="975"/>
    <cellStyle name="level1a 2 2 2 3 2 2 2 2" xfId="976"/>
    <cellStyle name="level1a 2 2 2 3 2 2 3" xfId="977"/>
    <cellStyle name="level1a 2 2 2 3 2 2 3 2" xfId="978"/>
    <cellStyle name="level1a 2 2 2 3 2 2 3 2 2" xfId="979"/>
    <cellStyle name="level1a 2 2 2 3 2 2 4" xfId="980"/>
    <cellStyle name="level1a 2 2 2 3 2 3" xfId="981"/>
    <cellStyle name="level1a 2 2 2 3 2 3 2" xfId="982"/>
    <cellStyle name="level1a 2 2 2 3 2 3 2 2" xfId="983"/>
    <cellStyle name="level1a 2 2 2 3 2 3 3" xfId="984"/>
    <cellStyle name="level1a 2 2 2 3 2 3 3 2" xfId="985"/>
    <cellStyle name="level1a 2 2 2 3 2 3 3 2 2" xfId="986"/>
    <cellStyle name="level1a 2 2 2 3 2 3 4" xfId="987"/>
    <cellStyle name="level1a 2 2 2 3 2 3 4 2" xfId="988"/>
    <cellStyle name="level1a 2 2 2 3 2 4" xfId="989"/>
    <cellStyle name="level1a 2 2 2 3 2 5" xfId="990"/>
    <cellStyle name="level1a 2 2 2 3 2 5 2" xfId="991"/>
    <cellStyle name="level1a 2 2 2 3 2 5 2 2" xfId="992"/>
    <cellStyle name="level1a 2 2 2 3 2 6" xfId="993"/>
    <cellStyle name="level1a 2 2 2 3 2 6 2" xfId="994"/>
    <cellStyle name="level1a 2 2 2 3 3" xfId="995"/>
    <cellStyle name="level1a 2 2 2 3 3 2" xfId="996"/>
    <cellStyle name="level1a 2 2 2 3 3 2 2" xfId="997"/>
    <cellStyle name="level1a 2 2 2 3 3 2 2 2" xfId="998"/>
    <cellStyle name="level1a 2 2 2 3 3 2 3" xfId="999"/>
    <cellStyle name="level1a 2 2 2 3 3 2 3 2" xfId="1000"/>
    <cellStyle name="level1a 2 2 2 3 3 2 3 2 2" xfId="1001"/>
    <cellStyle name="level1a 2 2 2 3 3 2 4" xfId="1002"/>
    <cellStyle name="level1a 2 2 2 3 3 3" xfId="1003"/>
    <cellStyle name="level1a 2 2 2 3 3 3 2" xfId="1004"/>
    <cellStyle name="level1a 2 2 2 3 3 3 2 2" xfId="1005"/>
    <cellStyle name="level1a 2 2 2 3 3 3 3" xfId="1006"/>
    <cellStyle name="level1a 2 2 2 3 3 3 3 2" xfId="1007"/>
    <cellStyle name="level1a 2 2 2 3 3 3 3 2 2" xfId="1008"/>
    <cellStyle name="level1a 2 2 2 3 3 3 4" xfId="1009"/>
    <cellStyle name="level1a 2 2 2 3 3 4" xfId="1010"/>
    <cellStyle name="level1a 2 2 2 3 3 4 2" xfId="1011"/>
    <cellStyle name="level1a 2 2 2 3 3 5" xfId="1012"/>
    <cellStyle name="level1a 2 2 2 3 3 5 2" xfId="1013"/>
    <cellStyle name="level1a 2 2 2 3 4" xfId="1014"/>
    <cellStyle name="level1a 2 2 2 3 4 2" xfId="1015"/>
    <cellStyle name="level1a 2 2 2 3 4 2 2" xfId="1016"/>
    <cellStyle name="level1a 2 2 2 3 4 2 2 2" xfId="1017"/>
    <cellStyle name="level1a 2 2 2 3 4 2 3" xfId="1018"/>
    <cellStyle name="level1a 2 2 2 3 4 2 3 2" xfId="1019"/>
    <cellStyle name="level1a 2 2 2 3 4 2 3 2 2" xfId="1020"/>
    <cellStyle name="level1a 2 2 2 3 4 2 4" xfId="1021"/>
    <cellStyle name="level1a 2 2 2 3 4 3" xfId="1022"/>
    <cellStyle name="level1a 2 2 2 3 4 3 2" xfId="1023"/>
    <cellStyle name="level1a 2 2 2 3 4 3 2 2" xfId="1024"/>
    <cellStyle name="level1a 2 2 2 3 4 3 3" xfId="1025"/>
    <cellStyle name="level1a 2 2 2 3 4 3 3 2" xfId="1026"/>
    <cellStyle name="level1a 2 2 2 3 4 3 3 2 2" xfId="1027"/>
    <cellStyle name="level1a 2 2 2 3 4 3 4" xfId="1028"/>
    <cellStyle name="level1a 2 2 2 3 4 4" xfId="1029"/>
    <cellStyle name="level1a 2 2 2 3 4 4 2" xfId="1030"/>
    <cellStyle name="level1a 2 2 2 3 4 5" xfId="1031"/>
    <cellStyle name="level1a 2 2 2 3 4 5 2" xfId="1032"/>
    <cellStyle name="level1a 2 2 2 3 4 5 2 2" xfId="1033"/>
    <cellStyle name="level1a 2 2 2 3 4 6" xfId="1034"/>
    <cellStyle name="level1a 2 2 2 3 4 6 2" xfId="1035"/>
    <cellStyle name="level1a 2 2 2 3 5" xfId="1036"/>
    <cellStyle name="level1a 2 2 2 3 5 2" xfId="1037"/>
    <cellStyle name="level1a 2 2 2 3 5 2 2" xfId="1038"/>
    <cellStyle name="level1a 2 2 2 3 5 2 2 2" xfId="1039"/>
    <cellStyle name="level1a 2 2 2 3 5 2 3" xfId="1040"/>
    <cellStyle name="level1a 2 2 2 3 5 2 3 2" xfId="1041"/>
    <cellStyle name="level1a 2 2 2 3 5 2 3 2 2" xfId="1042"/>
    <cellStyle name="level1a 2 2 2 3 5 2 4" xfId="1043"/>
    <cellStyle name="level1a 2 2 2 3 5 3" xfId="1044"/>
    <cellStyle name="level1a 2 2 2 3 5 3 2" xfId="1045"/>
    <cellStyle name="level1a 2 2 2 3 5 3 2 2" xfId="1046"/>
    <cellStyle name="level1a 2 2 2 3 5 3 3" xfId="1047"/>
    <cellStyle name="level1a 2 2 2 3 5 3 3 2" xfId="1048"/>
    <cellStyle name="level1a 2 2 2 3 5 3 3 2 2" xfId="1049"/>
    <cellStyle name="level1a 2 2 2 3 5 3 4" xfId="1050"/>
    <cellStyle name="level1a 2 2 2 3 5 4" xfId="1051"/>
    <cellStyle name="level1a 2 2 2 3 5 4 2" xfId="1052"/>
    <cellStyle name="level1a 2 2 2 3 5 5" xfId="1053"/>
    <cellStyle name="level1a 2 2 2 3 5 5 2" xfId="1054"/>
    <cellStyle name="level1a 2 2 2 3 5 5 2 2" xfId="1055"/>
    <cellStyle name="level1a 2 2 2 3 5 6" xfId="1056"/>
    <cellStyle name="level1a 2 2 2 3 5 6 2" xfId="1057"/>
    <cellStyle name="level1a 2 2 2 3 6" xfId="1058"/>
    <cellStyle name="level1a 2 2 2 3 6 2" xfId="1059"/>
    <cellStyle name="level1a 2 2 2 3 6 2 2" xfId="1060"/>
    <cellStyle name="level1a 2 2 2 3 6 2 2 2" xfId="1061"/>
    <cellStyle name="level1a 2 2 2 3 6 2 3" xfId="1062"/>
    <cellStyle name="level1a 2 2 2 3 6 2 3 2" xfId="1063"/>
    <cellStyle name="level1a 2 2 2 3 6 2 3 2 2" xfId="1064"/>
    <cellStyle name="level1a 2 2 2 3 6 2 4" xfId="1065"/>
    <cellStyle name="level1a 2 2 2 3 6 3" xfId="1066"/>
    <cellStyle name="level1a 2 2 2 3 6 3 2" xfId="1067"/>
    <cellStyle name="level1a 2 2 2 3 6 3 2 2" xfId="1068"/>
    <cellStyle name="level1a 2 2 2 3 6 3 3" xfId="1069"/>
    <cellStyle name="level1a 2 2 2 3 6 3 3 2" xfId="1070"/>
    <cellStyle name="level1a 2 2 2 3 6 3 3 2 2" xfId="1071"/>
    <cellStyle name="level1a 2 2 2 3 6 3 4" xfId="1072"/>
    <cellStyle name="level1a 2 2 2 3 6 4" xfId="1073"/>
    <cellStyle name="level1a 2 2 2 3 6 4 2" xfId="1074"/>
    <cellStyle name="level1a 2 2 2 3 6 5" xfId="1075"/>
    <cellStyle name="level1a 2 2 2 3 6 5 2" xfId="1076"/>
    <cellStyle name="level1a 2 2 2 3 6 5 2 2" xfId="1077"/>
    <cellStyle name="level1a 2 2 2 3 6 6" xfId="1078"/>
    <cellStyle name="level1a 2 2 2 3 6 6 2" xfId="1079"/>
    <cellStyle name="level1a 2 2 2 3 7" xfId="1080"/>
    <cellStyle name="level1a 2 2 2 3 7 2" xfId="1081"/>
    <cellStyle name="level1a 2 2 2 3 7 2 2" xfId="1082"/>
    <cellStyle name="level1a 2 2 2 3 7 3" xfId="1083"/>
    <cellStyle name="level1a 2 2 2 3 7 3 2" xfId="1084"/>
    <cellStyle name="level1a 2 2 2 3 7 3 2 2" xfId="1085"/>
    <cellStyle name="level1a 2 2 2 3 7 4" xfId="1086"/>
    <cellStyle name="level1a 2 2 2 3 8" xfId="1087"/>
    <cellStyle name="level1a 2 2 2 3 8 2" xfId="1088"/>
    <cellStyle name="level1a 2 2 2 3 8 2 2" xfId="1089"/>
    <cellStyle name="level1a 2 2 2 3 8 3" xfId="1090"/>
    <cellStyle name="level1a 2 2 2 3 8 3 2" xfId="1091"/>
    <cellStyle name="level1a 2 2 2 3 8 3 2 2" xfId="1092"/>
    <cellStyle name="level1a 2 2 2 3 8 4" xfId="1093"/>
    <cellStyle name="level1a 2 2 2 3 9" xfId="1094"/>
    <cellStyle name="level1a 2 2 2 3 9 2" xfId="1095"/>
    <cellStyle name="level1a 2 2 2 3_STUD aligned by INSTIT" xfId="1096"/>
    <cellStyle name="level1a 2 2 2 4" xfId="1097"/>
    <cellStyle name="level1a 2 2 2 4 2" xfId="1098"/>
    <cellStyle name="level1a 2 2 2 4 2 2" xfId="1099"/>
    <cellStyle name="level1a 2 2 2 4 2 2 2" xfId="1100"/>
    <cellStyle name="level1a 2 2 2 4 2 3" xfId="1101"/>
    <cellStyle name="level1a 2 2 2 4 2 3 2" xfId="1102"/>
    <cellStyle name="level1a 2 2 2 4 2 3 2 2" xfId="1103"/>
    <cellStyle name="level1a 2 2 2 4 2 4" xfId="1104"/>
    <cellStyle name="level1a 2 2 2 4 3" xfId="1105"/>
    <cellStyle name="level1a 2 2 2 4 3 2" xfId="1106"/>
    <cellStyle name="level1a 2 2 2 4 3 2 2" xfId="1107"/>
    <cellStyle name="level1a 2 2 2 4 3 3" xfId="1108"/>
    <cellStyle name="level1a 2 2 2 4 3 3 2" xfId="1109"/>
    <cellStyle name="level1a 2 2 2 4 3 3 2 2" xfId="1110"/>
    <cellStyle name="level1a 2 2 2 4 3 4" xfId="1111"/>
    <cellStyle name="level1a 2 2 2 4 3 4 2" xfId="1112"/>
    <cellStyle name="level1a 2 2 2 4 4" xfId="1113"/>
    <cellStyle name="level1a 2 2 2 4 5" xfId="1114"/>
    <cellStyle name="level1a 2 2 2 4 5 2" xfId="1115"/>
    <cellStyle name="level1a 2 2 2 4 6" xfId="1116"/>
    <cellStyle name="level1a 2 2 2 4 6 2" xfId="1117"/>
    <cellStyle name="level1a 2 2 2 5" xfId="1118"/>
    <cellStyle name="level1a 2 2 2 5 2" xfId="1119"/>
    <cellStyle name="level1a 2 2 2 5 2 2" xfId="1120"/>
    <cellStyle name="level1a 2 2 2 5 2 2 2" xfId="1121"/>
    <cellStyle name="level1a 2 2 2 5 2 3" xfId="1122"/>
    <cellStyle name="level1a 2 2 2 5 2 3 2" xfId="1123"/>
    <cellStyle name="level1a 2 2 2 5 2 3 2 2" xfId="1124"/>
    <cellStyle name="level1a 2 2 2 5 2 4" xfId="1125"/>
    <cellStyle name="level1a 2 2 2 5 3" xfId="1126"/>
    <cellStyle name="level1a 2 2 2 5 3 2" xfId="1127"/>
    <cellStyle name="level1a 2 2 2 5 3 2 2" xfId="1128"/>
    <cellStyle name="level1a 2 2 2 5 3 3" xfId="1129"/>
    <cellStyle name="level1a 2 2 2 5 3 3 2" xfId="1130"/>
    <cellStyle name="level1a 2 2 2 5 3 3 2 2" xfId="1131"/>
    <cellStyle name="level1a 2 2 2 5 3 4" xfId="1132"/>
    <cellStyle name="level1a 2 2 2 5 3 4 2" xfId="1133"/>
    <cellStyle name="level1a 2 2 2 5 4" xfId="1134"/>
    <cellStyle name="level1a 2 2 2 5 5" xfId="1135"/>
    <cellStyle name="level1a 2 2 2 5 5 2" xfId="1136"/>
    <cellStyle name="level1a 2 2 2 5 6" xfId="1137"/>
    <cellStyle name="level1a 2 2 2 5 6 2" xfId="1138"/>
    <cellStyle name="level1a 2 2 2 5 6 2 2" xfId="1139"/>
    <cellStyle name="level1a 2 2 2 5 7" xfId="1140"/>
    <cellStyle name="level1a 2 2 2 5 7 2" xfId="1141"/>
    <cellStyle name="level1a 2 2 2 6" xfId="1142"/>
    <cellStyle name="level1a 2 2 2 6 2" xfId="1143"/>
    <cellStyle name="level1a 2 2 2 6 2 2" xfId="1144"/>
    <cellStyle name="level1a 2 2 2 6 2 2 2" xfId="1145"/>
    <cellStyle name="level1a 2 2 2 6 2 3" xfId="1146"/>
    <cellStyle name="level1a 2 2 2 6 2 3 2" xfId="1147"/>
    <cellStyle name="level1a 2 2 2 6 2 3 2 2" xfId="1148"/>
    <cellStyle name="level1a 2 2 2 6 2 4" xfId="1149"/>
    <cellStyle name="level1a 2 2 2 6 3" xfId="1150"/>
    <cellStyle name="level1a 2 2 2 6 3 2" xfId="1151"/>
    <cellStyle name="level1a 2 2 2 6 3 2 2" xfId="1152"/>
    <cellStyle name="level1a 2 2 2 6 3 3" xfId="1153"/>
    <cellStyle name="level1a 2 2 2 6 3 3 2" xfId="1154"/>
    <cellStyle name="level1a 2 2 2 6 3 3 2 2" xfId="1155"/>
    <cellStyle name="level1a 2 2 2 6 3 4" xfId="1156"/>
    <cellStyle name="level1a 2 2 2 6 3 4 2" xfId="1157"/>
    <cellStyle name="level1a 2 2 2 6 4" xfId="1158"/>
    <cellStyle name="level1a 2 2 2 6 5" xfId="1159"/>
    <cellStyle name="level1a 2 2 2 6 5 2" xfId="1160"/>
    <cellStyle name="level1a 2 2 2 6 5 2 2" xfId="1161"/>
    <cellStyle name="level1a 2 2 2 6 6" xfId="1162"/>
    <cellStyle name="level1a 2 2 2 6 6 2" xfId="1163"/>
    <cellStyle name="level1a 2 2 2 7" xfId="1164"/>
    <cellStyle name="level1a 2 2 2 7 2" xfId="1165"/>
    <cellStyle name="level1a 2 2 2 7 2 2" xfId="1166"/>
    <cellStyle name="level1a 2 2 2 7 2 2 2" xfId="1167"/>
    <cellStyle name="level1a 2 2 2 7 2 3" xfId="1168"/>
    <cellStyle name="level1a 2 2 2 7 2 3 2" xfId="1169"/>
    <cellStyle name="level1a 2 2 2 7 2 3 2 2" xfId="1170"/>
    <cellStyle name="level1a 2 2 2 7 2 4" xfId="1171"/>
    <cellStyle name="level1a 2 2 2 7 3" xfId="1172"/>
    <cellStyle name="level1a 2 2 2 7 3 2" xfId="1173"/>
    <cellStyle name="level1a 2 2 2 7 3 2 2" xfId="1174"/>
    <cellStyle name="level1a 2 2 2 7 3 3" xfId="1175"/>
    <cellStyle name="level1a 2 2 2 7 3 3 2" xfId="1176"/>
    <cellStyle name="level1a 2 2 2 7 3 3 2 2" xfId="1177"/>
    <cellStyle name="level1a 2 2 2 7 3 4" xfId="1178"/>
    <cellStyle name="level1a 2 2 2 7 3 4 2" xfId="1179"/>
    <cellStyle name="level1a 2 2 2 7 4" xfId="1180"/>
    <cellStyle name="level1a 2 2 2 7 5" xfId="1181"/>
    <cellStyle name="level1a 2 2 2 7 5 2" xfId="1182"/>
    <cellStyle name="level1a 2 2 2 7 6" xfId="1183"/>
    <cellStyle name="level1a 2 2 2 7 6 2" xfId="1184"/>
    <cellStyle name="level1a 2 2 2 7 6 2 2" xfId="1185"/>
    <cellStyle name="level1a 2 2 2 7 7" xfId="1186"/>
    <cellStyle name="level1a 2 2 2 7 7 2" xfId="1187"/>
    <cellStyle name="level1a 2 2 2 8" xfId="1188"/>
    <cellStyle name="level1a 2 2 2 8 2" xfId="1189"/>
    <cellStyle name="level1a 2 2 2 8 2 2" xfId="1190"/>
    <cellStyle name="level1a 2 2 2 8 2 2 2" xfId="1191"/>
    <cellStyle name="level1a 2 2 2 8 2 3" xfId="1192"/>
    <cellStyle name="level1a 2 2 2 8 2 3 2" xfId="1193"/>
    <cellStyle name="level1a 2 2 2 8 2 3 2 2" xfId="1194"/>
    <cellStyle name="level1a 2 2 2 8 2 4" xfId="1195"/>
    <cellStyle name="level1a 2 2 2 8 3" xfId="1196"/>
    <cellStyle name="level1a 2 2 2 8 3 2" xfId="1197"/>
    <cellStyle name="level1a 2 2 2 8 3 2 2" xfId="1198"/>
    <cellStyle name="level1a 2 2 2 8 3 3" xfId="1199"/>
    <cellStyle name="level1a 2 2 2 8 3 3 2" xfId="1200"/>
    <cellStyle name="level1a 2 2 2 8 3 3 2 2" xfId="1201"/>
    <cellStyle name="level1a 2 2 2 8 3 4" xfId="1202"/>
    <cellStyle name="level1a 2 2 2 8 4" xfId="1203"/>
    <cellStyle name="level1a 2 2 2 8 4 2" xfId="1204"/>
    <cellStyle name="level1a 2 2 2 8 5" xfId="1205"/>
    <cellStyle name="level1a 2 2 2 8 5 2" xfId="1206"/>
    <cellStyle name="level1a 2 2 2 8 5 2 2" xfId="1207"/>
    <cellStyle name="level1a 2 2 2 8 6" xfId="1208"/>
    <cellStyle name="level1a 2 2 2 8 6 2" xfId="1209"/>
    <cellStyle name="level1a 2 2 2 9" xfId="1210"/>
    <cellStyle name="level1a 2 2 2 9 2" xfId="1211"/>
    <cellStyle name="level1a 2 2 2 9 2 2" xfId="1212"/>
    <cellStyle name="level1a 2 2 2 9 3" xfId="1213"/>
    <cellStyle name="level1a 2 2 2 9 3 2" xfId="1214"/>
    <cellStyle name="level1a 2 2 2 9 3 2 2" xfId="1215"/>
    <cellStyle name="level1a 2 2 2 9 4" xfId="1216"/>
    <cellStyle name="level1a 2 2 2_STUD aligned by INSTIT" xfId="1217"/>
    <cellStyle name="level1a 2 2 3" xfId="1218"/>
    <cellStyle name="level1a 2 2 3 10" xfId="1219"/>
    <cellStyle name="level1a 2 2 3 10 2" xfId="1220"/>
    <cellStyle name="level1a 2 2 3 2" xfId="1221"/>
    <cellStyle name="level1a 2 2 3 2 2" xfId="1222"/>
    <cellStyle name="level1a 2 2 3 2 2 2" xfId="1223"/>
    <cellStyle name="level1a 2 2 3 2 2 2 2" xfId="1224"/>
    <cellStyle name="level1a 2 2 3 2 2 2 2 2" xfId="1225"/>
    <cellStyle name="level1a 2 2 3 2 2 2 3" xfId="1226"/>
    <cellStyle name="level1a 2 2 3 2 2 2 3 2" xfId="1227"/>
    <cellStyle name="level1a 2 2 3 2 2 2 3 2 2" xfId="1228"/>
    <cellStyle name="level1a 2 2 3 2 2 2 4" xfId="1229"/>
    <cellStyle name="level1a 2 2 3 2 2 3" xfId="1230"/>
    <cellStyle name="level1a 2 2 3 2 2 3 2" xfId="1231"/>
    <cellStyle name="level1a 2 2 3 2 2 3 2 2" xfId="1232"/>
    <cellStyle name="level1a 2 2 3 2 2 3 3" xfId="1233"/>
    <cellStyle name="level1a 2 2 3 2 2 3 3 2" xfId="1234"/>
    <cellStyle name="level1a 2 2 3 2 2 3 3 2 2" xfId="1235"/>
    <cellStyle name="level1a 2 2 3 2 2 3 4" xfId="1236"/>
    <cellStyle name="level1a 2 2 3 2 2 3 4 2" xfId="1237"/>
    <cellStyle name="level1a 2 2 3 2 2 4" xfId="1238"/>
    <cellStyle name="level1a 2 2 3 2 2 5" xfId="1239"/>
    <cellStyle name="level1a 2 2 3 2 2 5 2" xfId="1240"/>
    <cellStyle name="level1a 2 2 3 2 2 6" xfId="1241"/>
    <cellStyle name="level1a 2 2 3 2 2 6 2" xfId="1242"/>
    <cellStyle name="level1a 2 2 3 2 3" xfId="1243"/>
    <cellStyle name="level1a 2 2 3 2 3 2" xfId="1244"/>
    <cellStyle name="level1a 2 2 3 2 3 2 2" xfId="1245"/>
    <cellStyle name="level1a 2 2 3 2 3 2 2 2" xfId="1246"/>
    <cellStyle name="level1a 2 2 3 2 3 2 3" xfId="1247"/>
    <cellStyle name="level1a 2 2 3 2 3 2 3 2" xfId="1248"/>
    <cellStyle name="level1a 2 2 3 2 3 2 3 2 2" xfId="1249"/>
    <cellStyle name="level1a 2 2 3 2 3 2 4" xfId="1250"/>
    <cellStyle name="level1a 2 2 3 2 3 3" xfId="1251"/>
    <cellStyle name="level1a 2 2 3 2 3 3 2" xfId="1252"/>
    <cellStyle name="level1a 2 2 3 2 3 3 2 2" xfId="1253"/>
    <cellStyle name="level1a 2 2 3 2 3 3 3" xfId="1254"/>
    <cellStyle name="level1a 2 2 3 2 3 3 3 2" xfId="1255"/>
    <cellStyle name="level1a 2 2 3 2 3 3 3 2 2" xfId="1256"/>
    <cellStyle name="level1a 2 2 3 2 3 3 4" xfId="1257"/>
    <cellStyle name="level1a 2 2 3 2 3 3 4 2" xfId="1258"/>
    <cellStyle name="level1a 2 2 3 2 3 4" xfId="1259"/>
    <cellStyle name="level1a 2 2 3 2 3 5" xfId="1260"/>
    <cellStyle name="level1a 2 2 3 2 3 5 2" xfId="1261"/>
    <cellStyle name="level1a 2 2 3 2 3 5 2 2" xfId="1262"/>
    <cellStyle name="level1a 2 2 3 2 3 6" xfId="1263"/>
    <cellStyle name="level1a 2 2 3 2 3 6 2" xfId="1264"/>
    <cellStyle name="level1a 2 2 3 2 4" xfId="1265"/>
    <cellStyle name="level1a 2 2 3 2 4 2" xfId="1266"/>
    <cellStyle name="level1a 2 2 3 2 4 2 2" xfId="1267"/>
    <cellStyle name="level1a 2 2 3 2 4 2 2 2" xfId="1268"/>
    <cellStyle name="level1a 2 2 3 2 4 2 3" xfId="1269"/>
    <cellStyle name="level1a 2 2 3 2 4 2 3 2" xfId="1270"/>
    <cellStyle name="level1a 2 2 3 2 4 2 3 2 2" xfId="1271"/>
    <cellStyle name="level1a 2 2 3 2 4 2 4" xfId="1272"/>
    <cellStyle name="level1a 2 2 3 2 4 3" xfId="1273"/>
    <cellStyle name="level1a 2 2 3 2 4 3 2" xfId="1274"/>
    <cellStyle name="level1a 2 2 3 2 4 3 2 2" xfId="1275"/>
    <cellStyle name="level1a 2 2 3 2 4 3 3" xfId="1276"/>
    <cellStyle name="level1a 2 2 3 2 4 3 3 2" xfId="1277"/>
    <cellStyle name="level1a 2 2 3 2 4 3 3 2 2" xfId="1278"/>
    <cellStyle name="level1a 2 2 3 2 4 3 4" xfId="1279"/>
    <cellStyle name="level1a 2 2 3 2 4 3 4 2" xfId="1280"/>
    <cellStyle name="level1a 2 2 3 2 4 4" xfId="1281"/>
    <cellStyle name="level1a 2 2 3 2 4 5" xfId="1282"/>
    <cellStyle name="level1a 2 2 3 2 4 5 2" xfId="1283"/>
    <cellStyle name="level1a 2 2 3 2 4 6" xfId="1284"/>
    <cellStyle name="level1a 2 2 3 2 4 6 2" xfId="1285"/>
    <cellStyle name="level1a 2 2 3 2 4 6 2 2" xfId="1286"/>
    <cellStyle name="level1a 2 2 3 2 4 7" xfId="1287"/>
    <cellStyle name="level1a 2 2 3 2 4 7 2" xfId="1288"/>
    <cellStyle name="level1a 2 2 3 2 5" xfId="1289"/>
    <cellStyle name="level1a 2 2 3 2 5 2" xfId="1290"/>
    <cellStyle name="level1a 2 2 3 2 5 2 2" xfId="1291"/>
    <cellStyle name="level1a 2 2 3 2 5 2 2 2" xfId="1292"/>
    <cellStyle name="level1a 2 2 3 2 5 2 3" xfId="1293"/>
    <cellStyle name="level1a 2 2 3 2 5 2 3 2" xfId="1294"/>
    <cellStyle name="level1a 2 2 3 2 5 2 3 2 2" xfId="1295"/>
    <cellStyle name="level1a 2 2 3 2 5 2 4" xfId="1296"/>
    <cellStyle name="level1a 2 2 3 2 5 3" xfId="1297"/>
    <cellStyle name="level1a 2 2 3 2 5 3 2" xfId="1298"/>
    <cellStyle name="level1a 2 2 3 2 5 3 2 2" xfId="1299"/>
    <cellStyle name="level1a 2 2 3 2 5 3 3" xfId="1300"/>
    <cellStyle name="level1a 2 2 3 2 5 3 3 2" xfId="1301"/>
    <cellStyle name="level1a 2 2 3 2 5 3 3 2 2" xfId="1302"/>
    <cellStyle name="level1a 2 2 3 2 5 3 4" xfId="1303"/>
    <cellStyle name="level1a 2 2 3 2 5 4" xfId="1304"/>
    <cellStyle name="level1a 2 2 3 2 5 4 2" xfId="1305"/>
    <cellStyle name="level1a 2 2 3 2 5 5" xfId="1306"/>
    <cellStyle name="level1a 2 2 3 2 5 5 2" xfId="1307"/>
    <cellStyle name="level1a 2 2 3 2 5 5 2 2" xfId="1308"/>
    <cellStyle name="level1a 2 2 3 2 5 6" xfId="1309"/>
    <cellStyle name="level1a 2 2 3 2 5 6 2" xfId="1310"/>
    <cellStyle name="level1a 2 2 3 2 6" xfId="1311"/>
    <cellStyle name="level1a 2 2 3 2 6 2" xfId="1312"/>
    <cellStyle name="level1a 2 2 3 2 6 2 2" xfId="1313"/>
    <cellStyle name="level1a 2 2 3 2 6 2 2 2" xfId="1314"/>
    <cellStyle name="level1a 2 2 3 2 6 2 3" xfId="1315"/>
    <cellStyle name="level1a 2 2 3 2 6 2 3 2" xfId="1316"/>
    <cellStyle name="level1a 2 2 3 2 6 2 3 2 2" xfId="1317"/>
    <cellStyle name="level1a 2 2 3 2 6 2 4" xfId="1318"/>
    <cellStyle name="level1a 2 2 3 2 6 3" xfId="1319"/>
    <cellStyle name="level1a 2 2 3 2 6 3 2" xfId="1320"/>
    <cellStyle name="level1a 2 2 3 2 6 3 2 2" xfId="1321"/>
    <cellStyle name="level1a 2 2 3 2 6 3 3" xfId="1322"/>
    <cellStyle name="level1a 2 2 3 2 6 3 3 2" xfId="1323"/>
    <cellStyle name="level1a 2 2 3 2 6 3 3 2 2" xfId="1324"/>
    <cellStyle name="level1a 2 2 3 2 6 3 4" xfId="1325"/>
    <cellStyle name="level1a 2 2 3 2 6 4" xfId="1326"/>
    <cellStyle name="level1a 2 2 3 2 6 4 2" xfId="1327"/>
    <cellStyle name="level1a 2 2 3 2 6 5" xfId="1328"/>
    <cellStyle name="level1a 2 2 3 2 6 5 2" xfId="1329"/>
    <cellStyle name="level1a 2 2 3 2 6 5 2 2" xfId="1330"/>
    <cellStyle name="level1a 2 2 3 2 6 6" xfId="1331"/>
    <cellStyle name="level1a 2 2 3 2 6 6 2" xfId="1332"/>
    <cellStyle name="level1a 2 2 3 2 7" xfId="1333"/>
    <cellStyle name="level1a 2 2 3 2 7 2" xfId="1334"/>
    <cellStyle name="level1a 2 2 3 2 7 2 2" xfId="1335"/>
    <cellStyle name="level1a 2 2 3 2 7 3" xfId="1336"/>
    <cellStyle name="level1a 2 2 3 2 7 3 2" xfId="1337"/>
    <cellStyle name="level1a 2 2 3 2 7 3 2 2" xfId="1338"/>
    <cellStyle name="level1a 2 2 3 2 7 4" xfId="1339"/>
    <cellStyle name="level1a 2 2 3 2 8" xfId="1340"/>
    <cellStyle name="level1a 2 2 3 2 8 2" xfId="1341"/>
    <cellStyle name="level1a 2 2 3 2_STUD aligned by INSTIT" xfId="1342"/>
    <cellStyle name="level1a 2 2 3 3" xfId="1343"/>
    <cellStyle name="level1a 2 2 3 3 2" xfId="1344"/>
    <cellStyle name="level1a 2 2 3 3 2 2" xfId="1345"/>
    <cellStyle name="level1a 2 2 3 3 2 2 2" xfId="1346"/>
    <cellStyle name="level1a 2 2 3 3 2 2 2 2" xfId="1347"/>
    <cellStyle name="level1a 2 2 3 3 2 2 3" xfId="1348"/>
    <cellStyle name="level1a 2 2 3 3 2 2 3 2" xfId="1349"/>
    <cellStyle name="level1a 2 2 3 3 2 2 3 2 2" xfId="1350"/>
    <cellStyle name="level1a 2 2 3 3 2 2 4" xfId="1351"/>
    <cellStyle name="level1a 2 2 3 3 2 3" xfId="1352"/>
    <cellStyle name="level1a 2 2 3 3 2 3 2" xfId="1353"/>
    <cellStyle name="level1a 2 2 3 3 2 3 2 2" xfId="1354"/>
    <cellStyle name="level1a 2 2 3 3 2 3 3" xfId="1355"/>
    <cellStyle name="level1a 2 2 3 3 2 3 3 2" xfId="1356"/>
    <cellStyle name="level1a 2 2 3 3 2 3 3 2 2" xfId="1357"/>
    <cellStyle name="level1a 2 2 3 3 2 3 4" xfId="1358"/>
    <cellStyle name="level1a 2 2 3 3 2 3 4 2" xfId="1359"/>
    <cellStyle name="level1a 2 2 3 3 2 4" xfId="1360"/>
    <cellStyle name="level1a 2 2 3 3 2 5" xfId="1361"/>
    <cellStyle name="level1a 2 2 3 3 2 5 2" xfId="1362"/>
    <cellStyle name="level1a 2 2 3 3 2 5 2 2" xfId="1363"/>
    <cellStyle name="level1a 2 2 3 3 2 6" xfId="1364"/>
    <cellStyle name="level1a 2 2 3 3 2 6 2" xfId="1365"/>
    <cellStyle name="level1a 2 2 3 3 3" xfId="1366"/>
    <cellStyle name="level1a 2 2 3 3 3 2" xfId="1367"/>
    <cellStyle name="level1a 2 2 3 3 3 2 2" xfId="1368"/>
    <cellStyle name="level1a 2 2 3 3 3 2 2 2" xfId="1369"/>
    <cellStyle name="level1a 2 2 3 3 3 2 3" xfId="1370"/>
    <cellStyle name="level1a 2 2 3 3 3 2 3 2" xfId="1371"/>
    <cellStyle name="level1a 2 2 3 3 3 2 3 2 2" xfId="1372"/>
    <cellStyle name="level1a 2 2 3 3 3 2 4" xfId="1373"/>
    <cellStyle name="level1a 2 2 3 3 3 3" xfId="1374"/>
    <cellStyle name="level1a 2 2 3 3 3 3 2" xfId="1375"/>
    <cellStyle name="level1a 2 2 3 3 3 3 2 2" xfId="1376"/>
    <cellStyle name="level1a 2 2 3 3 3 3 3" xfId="1377"/>
    <cellStyle name="level1a 2 2 3 3 3 3 3 2" xfId="1378"/>
    <cellStyle name="level1a 2 2 3 3 3 3 3 2 2" xfId="1379"/>
    <cellStyle name="level1a 2 2 3 3 3 3 4" xfId="1380"/>
    <cellStyle name="level1a 2 2 3 3 3 4" xfId="1381"/>
    <cellStyle name="level1a 2 2 3 3 3 4 2" xfId="1382"/>
    <cellStyle name="level1a 2 2 3 3 3 5" xfId="1383"/>
    <cellStyle name="level1a 2 2 3 3 3 5 2" xfId="1384"/>
    <cellStyle name="level1a 2 2 3 3 4" xfId="1385"/>
    <cellStyle name="level1a 2 2 3 3 4 2" xfId="1386"/>
    <cellStyle name="level1a 2 2 3 3 4 2 2" xfId="1387"/>
    <cellStyle name="level1a 2 2 3 3 4 2 2 2" xfId="1388"/>
    <cellStyle name="level1a 2 2 3 3 4 2 3" xfId="1389"/>
    <cellStyle name="level1a 2 2 3 3 4 2 3 2" xfId="1390"/>
    <cellStyle name="level1a 2 2 3 3 4 2 3 2 2" xfId="1391"/>
    <cellStyle name="level1a 2 2 3 3 4 2 4" xfId="1392"/>
    <cellStyle name="level1a 2 2 3 3 4 3" xfId="1393"/>
    <cellStyle name="level1a 2 2 3 3 4 3 2" xfId="1394"/>
    <cellStyle name="level1a 2 2 3 3 4 3 2 2" xfId="1395"/>
    <cellStyle name="level1a 2 2 3 3 4 3 3" xfId="1396"/>
    <cellStyle name="level1a 2 2 3 3 4 3 3 2" xfId="1397"/>
    <cellStyle name="level1a 2 2 3 3 4 3 3 2 2" xfId="1398"/>
    <cellStyle name="level1a 2 2 3 3 4 3 4" xfId="1399"/>
    <cellStyle name="level1a 2 2 3 3 4 4" xfId="1400"/>
    <cellStyle name="level1a 2 2 3 3 4 4 2" xfId="1401"/>
    <cellStyle name="level1a 2 2 3 3 4 5" xfId="1402"/>
    <cellStyle name="level1a 2 2 3 3 4 5 2" xfId="1403"/>
    <cellStyle name="level1a 2 2 3 3 4 5 2 2" xfId="1404"/>
    <cellStyle name="level1a 2 2 3 3 4 6" xfId="1405"/>
    <cellStyle name="level1a 2 2 3 3 4 6 2" xfId="1406"/>
    <cellStyle name="level1a 2 2 3 3 5" xfId="1407"/>
    <cellStyle name="level1a 2 2 3 3 5 2" xfId="1408"/>
    <cellStyle name="level1a 2 2 3 3 5 2 2" xfId="1409"/>
    <cellStyle name="level1a 2 2 3 3 5 2 2 2" xfId="1410"/>
    <cellStyle name="level1a 2 2 3 3 5 2 3" xfId="1411"/>
    <cellStyle name="level1a 2 2 3 3 5 2 3 2" xfId="1412"/>
    <cellStyle name="level1a 2 2 3 3 5 2 3 2 2" xfId="1413"/>
    <cellStyle name="level1a 2 2 3 3 5 2 4" xfId="1414"/>
    <cellStyle name="level1a 2 2 3 3 5 3" xfId="1415"/>
    <cellStyle name="level1a 2 2 3 3 5 3 2" xfId="1416"/>
    <cellStyle name="level1a 2 2 3 3 5 3 2 2" xfId="1417"/>
    <cellStyle name="level1a 2 2 3 3 5 3 3" xfId="1418"/>
    <cellStyle name="level1a 2 2 3 3 5 3 3 2" xfId="1419"/>
    <cellStyle name="level1a 2 2 3 3 5 3 3 2 2" xfId="1420"/>
    <cellStyle name="level1a 2 2 3 3 5 3 4" xfId="1421"/>
    <cellStyle name="level1a 2 2 3 3 5 4" xfId="1422"/>
    <cellStyle name="level1a 2 2 3 3 5 4 2" xfId="1423"/>
    <cellStyle name="level1a 2 2 3 3 5 5" xfId="1424"/>
    <cellStyle name="level1a 2 2 3 3 5 5 2" xfId="1425"/>
    <cellStyle name="level1a 2 2 3 3 5 5 2 2" xfId="1426"/>
    <cellStyle name="level1a 2 2 3 3 5 6" xfId="1427"/>
    <cellStyle name="level1a 2 2 3 3 5 6 2" xfId="1428"/>
    <cellStyle name="level1a 2 2 3 3 6" xfId="1429"/>
    <cellStyle name="level1a 2 2 3 3 6 2" xfId="1430"/>
    <cellStyle name="level1a 2 2 3 3 6 2 2" xfId="1431"/>
    <cellStyle name="level1a 2 2 3 3 6 2 2 2" xfId="1432"/>
    <cellStyle name="level1a 2 2 3 3 6 2 3" xfId="1433"/>
    <cellStyle name="level1a 2 2 3 3 6 2 3 2" xfId="1434"/>
    <cellStyle name="level1a 2 2 3 3 6 2 3 2 2" xfId="1435"/>
    <cellStyle name="level1a 2 2 3 3 6 2 4" xfId="1436"/>
    <cellStyle name="level1a 2 2 3 3 6 3" xfId="1437"/>
    <cellStyle name="level1a 2 2 3 3 6 3 2" xfId="1438"/>
    <cellStyle name="level1a 2 2 3 3 6 3 2 2" xfId="1439"/>
    <cellStyle name="level1a 2 2 3 3 6 3 3" xfId="1440"/>
    <cellStyle name="level1a 2 2 3 3 6 3 3 2" xfId="1441"/>
    <cellStyle name="level1a 2 2 3 3 6 3 3 2 2" xfId="1442"/>
    <cellStyle name="level1a 2 2 3 3 6 3 4" xfId="1443"/>
    <cellStyle name="level1a 2 2 3 3 6 4" xfId="1444"/>
    <cellStyle name="level1a 2 2 3 3 6 4 2" xfId="1445"/>
    <cellStyle name="level1a 2 2 3 3 6 5" xfId="1446"/>
    <cellStyle name="level1a 2 2 3 3 6 5 2" xfId="1447"/>
    <cellStyle name="level1a 2 2 3 3 6 5 2 2" xfId="1448"/>
    <cellStyle name="level1a 2 2 3 3 6 6" xfId="1449"/>
    <cellStyle name="level1a 2 2 3 3 6 6 2" xfId="1450"/>
    <cellStyle name="level1a 2 2 3 3 7" xfId="1451"/>
    <cellStyle name="level1a 2 2 3 3 7 2" xfId="1452"/>
    <cellStyle name="level1a 2 2 3 3 7 2 2" xfId="1453"/>
    <cellStyle name="level1a 2 2 3 3 7 3" xfId="1454"/>
    <cellStyle name="level1a 2 2 3 3 7 3 2" xfId="1455"/>
    <cellStyle name="level1a 2 2 3 3 7 3 2 2" xfId="1456"/>
    <cellStyle name="level1a 2 2 3 3 7 4" xfId="1457"/>
    <cellStyle name="level1a 2 2 3 3 8" xfId="1458"/>
    <cellStyle name="level1a 2 2 3 3 8 2" xfId="1459"/>
    <cellStyle name="level1a 2 2 3 3 8 2 2" xfId="1460"/>
    <cellStyle name="level1a 2 2 3 3 8 3" xfId="1461"/>
    <cellStyle name="level1a 2 2 3 3 8 3 2" xfId="1462"/>
    <cellStyle name="level1a 2 2 3 3 8 3 2 2" xfId="1463"/>
    <cellStyle name="level1a 2 2 3 3 8 4" xfId="1464"/>
    <cellStyle name="level1a 2 2 3 3 9" xfId="1465"/>
    <cellStyle name="level1a 2 2 3 3 9 2" xfId="1466"/>
    <cellStyle name="level1a 2 2 3 3_STUD aligned by INSTIT" xfId="1467"/>
    <cellStyle name="level1a 2 2 3 4" xfId="1468"/>
    <cellStyle name="level1a 2 2 3 4 2" xfId="1469"/>
    <cellStyle name="level1a 2 2 3 4 2 2" xfId="1470"/>
    <cellStyle name="level1a 2 2 3 4 2 2 2" xfId="1471"/>
    <cellStyle name="level1a 2 2 3 4 2 3" xfId="1472"/>
    <cellStyle name="level1a 2 2 3 4 2 3 2" xfId="1473"/>
    <cellStyle name="level1a 2 2 3 4 2 3 2 2" xfId="1474"/>
    <cellStyle name="level1a 2 2 3 4 2 4" xfId="1475"/>
    <cellStyle name="level1a 2 2 3 4 3" xfId="1476"/>
    <cellStyle name="level1a 2 2 3 4 3 2" xfId="1477"/>
    <cellStyle name="level1a 2 2 3 4 3 2 2" xfId="1478"/>
    <cellStyle name="level1a 2 2 3 4 3 3" xfId="1479"/>
    <cellStyle name="level1a 2 2 3 4 3 3 2" xfId="1480"/>
    <cellStyle name="level1a 2 2 3 4 3 3 2 2" xfId="1481"/>
    <cellStyle name="level1a 2 2 3 4 3 4" xfId="1482"/>
    <cellStyle name="level1a 2 2 3 4 3 4 2" xfId="1483"/>
    <cellStyle name="level1a 2 2 3 4 4" xfId="1484"/>
    <cellStyle name="level1a 2 2 3 4 5" xfId="1485"/>
    <cellStyle name="level1a 2 2 3 4 5 2" xfId="1486"/>
    <cellStyle name="level1a 2 2 3 4 6" xfId="1487"/>
    <cellStyle name="level1a 2 2 3 4 6 2" xfId="1488"/>
    <cellStyle name="level1a 2 2 3 5" xfId="1489"/>
    <cellStyle name="level1a 2 2 3 5 2" xfId="1490"/>
    <cellStyle name="level1a 2 2 3 5 2 2" xfId="1491"/>
    <cellStyle name="level1a 2 2 3 5 2 2 2" xfId="1492"/>
    <cellStyle name="level1a 2 2 3 5 2 3" xfId="1493"/>
    <cellStyle name="level1a 2 2 3 5 2 3 2" xfId="1494"/>
    <cellStyle name="level1a 2 2 3 5 2 3 2 2" xfId="1495"/>
    <cellStyle name="level1a 2 2 3 5 2 4" xfId="1496"/>
    <cellStyle name="level1a 2 2 3 5 3" xfId="1497"/>
    <cellStyle name="level1a 2 2 3 5 3 2" xfId="1498"/>
    <cellStyle name="level1a 2 2 3 5 3 2 2" xfId="1499"/>
    <cellStyle name="level1a 2 2 3 5 3 3" xfId="1500"/>
    <cellStyle name="level1a 2 2 3 5 3 3 2" xfId="1501"/>
    <cellStyle name="level1a 2 2 3 5 3 3 2 2" xfId="1502"/>
    <cellStyle name="level1a 2 2 3 5 3 4" xfId="1503"/>
    <cellStyle name="level1a 2 2 3 5 3 4 2" xfId="1504"/>
    <cellStyle name="level1a 2 2 3 5 4" xfId="1505"/>
    <cellStyle name="level1a 2 2 3 5 5" xfId="1506"/>
    <cellStyle name="level1a 2 2 3 5 5 2" xfId="1507"/>
    <cellStyle name="level1a 2 2 3 5 6" xfId="1508"/>
    <cellStyle name="level1a 2 2 3 5 6 2" xfId="1509"/>
    <cellStyle name="level1a 2 2 3 5 6 2 2" xfId="1510"/>
    <cellStyle name="level1a 2 2 3 5 7" xfId="1511"/>
    <cellStyle name="level1a 2 2 3 5 7 2" xfId="1512"/>
    <cellStyle name="level1a 2 2 3 6" xfId="1513"/>
    <cellStyle name="level1a 2 2 3 6 2" xfId="1514"/>
    <cellStyle name="level1a 2 2 3 6 2 2" xfId="1515"/>
    <cellStyle name="level1a 2 2 3 6 2 2 2" xfId="1516"/>
    <cellStyle name="level1a 2 2 3 6 2 3" xfId="1517"/>
    <cellStyle name="level1a 2 2 3 6 2 3 2" xfId="1518"/>
    <cellStyle name="level1a 2 2 3 6 2 3 2 2" xfId="1519"/>
    <cellStyle name="level1a 2 2 3 6 2 4" xfId="1520"/>
    <cellStyle name="level1a 2 2 3 6 3" xfId="1521"/>
    <cellStyle name="level1a 2 2 3 6 3 2" xfId="1522"/>
    <cellStyle name="level1a 2 2 3 6 3 2 2" xfId="1523"/>
    <cellStyle name="level1a 2 2 3 6 3 3" xfId="1524"/>
    <cellStyle name="level1a 2 2 3 6 3 3 2" xfId="1525"/>
    <cellStyle name="level1a 2 2 3 6 3 3 2 2" xfId="1526"/>
    <cellStyle name="level1a 2 2 3 6 3 4" xfId="1527"/>
    <cellStyle name="level1a 2 2 3 6 3 4 2" xfId="1528"/>
    <cellStyle name="level1a 2 2 3 6 4" xfId="1529"/>
    <cellStyle name="level1a 2 2 3 6 5" xfId="1530"/>
    <cellStyle name="level1a 2 2 3 6 5 2" xfId="1531"/>
    <cellStyle name="level1a 2 2 3 6 5 2 2" xfId="1532"/>
    <cellStyle name="level1a 2 2 3 6 6" xfId="1533"/>
    <cellStyle name="level1a 2 2 3 6 6 2" xfId="1534"/>
    <cellStyle name="level1a 2 2 3 7" xfId="1535"/>
    <cellStyle name="level1a 2 2 3 7 2" xfId="1536"/>
    <cellStyle name="level1a 2 2 3 7 2 2" xfId="1537"/>
    <cellStyle name="level1a 2 2 3 7 2 2 2" xfId="1538"/>
    <cellStyle name="level1a 2 2 3 7 2 3" xfId="1539"/>
    <cellStyle name="level1a 2 2 3 7 2 3 2" xfId="1540"/>
    <cellStyle name="level1a 2 2 3 7 2 3 2 2" xfId="1541"/>
    <cellStyle name="level1a 2 2 3 7 2 4" xfId="1542"/>
    <cellStyle name="level1a 2 2 3 7 3" xfId="1543"/>
    <cellStyle name="level1a 2 2 3 7 3 2" xfId="1544"/>
    <cellStyle name="level1a 2 2 3 7 3 2 2" xfId="1545"/>
    <cellStyle name="level1a 2 2 3 7 3 3" xfId="1546"/>
    <cellStyle name="level1a 2 2 3 7 3 3 2" xfId="1547"/>
    <cellStyle name="level1a 2 2 3 7 3 3 2 2" xfId="1548"/>
    <cellStyle name="level1a 2 2 3 7 3 4" xfId="1549"/>
    <cellStyle name="level1a 2 2 3 7 3 4 2" xfId="1550"/>
    <cellStyle name="level1a 2 2 3 7 4" xfId="1551"/>
    <cellStyle name="level1a 2 2 3 7 5" xfId="1552"/>
    <cellStyle name="level1a 2 2 3 7 5 2" xfId="1553"/>
    <cellStyle name="level1a 2 2 3 7 6" xfId="1554"/>
    <cellStyle name="level1a 2 2 3 7 6 2" xfId="1555"/>
    <cellStyle name="level1a 2 2 3 7 6 2 2" xfId="1556"/>
    <cellStyle name="level1a 2 2 3 7 7" xfId="1557"/>
    <cellStyle name="level1a 2 2 3 7 7 2" xfId="1558"/>
    <cellStyle name="level1a 2 2 3 8" xfId="1559"/>
    <cellStyle name="level1a 2 2 3 8 2" xfId="1560"/>
    <cellStyle name="level1a 2 2 3 8 2 2" xfId="1561"/>
    <cellStyle name="level1a 2 2 3 8 2 2 2" xfId="1562"/>
    <cellStyle name="level1a 2 2 3 8 2 3" xfId="1563"/>
    <cellStyle name="level1a 2 2 3 8 2 3 2" xfId="1564"/>
    <cellStyle name="level1a 2 2 3 8 2 3 2 2" xfId="1565"/>
    <cellStyle name="level1a 2 2 3 8 2 4" xfId="1566"/>
    <cellStyle name="level1a 2 2 3 8 3" xfId="1567"/>
    <cellStyle name="level1a 2 2 3 8 3 2" xfId="1568"/>
    <cellStyle name="level1a 2 2 3 8 3 2 2" xfId="1569"/>
    <cellStyle name="level1a 2 2 3 8 3 3" xfId="1570"/>
    <cellStyle name="level1a 2 2 3 8 3 3 2" xfId="1571"/>
    <cellStyle name="level1a 2 2 3 8 3 3 2 2" xfId="1572"/>
    <cellStyle name="level1a 2 2 3 8 3 4" xfId="1573"/>
    <cellStyle name="level1a 2 2 3 8 4" xfId="1574"/>
    <cellStyle name="level1a 2 2 3 8 4 2" xfId="1575"/>
    <cellStyle name="level1a 2 2 3 8 5" xfId="1576"/>
    <cellStyle name="level1a 2 2 3 8 5 2" xfId="1577"/>
    <cellStyle name="level1a 2 2 3 8 5 2 2" xfId="1578"/>
    <cellStyle name="level1a 2 2 3 8 6" xfId="1579"/>
    <cellStyle name="level1a 2 2 3 8 6 2" xfId="1580"/>
    <cellStyle name="level1a 2 2 3 9" xfId="1581"/>
    <cellStyle name="level1a 2 2 3 9 2" xfId="1582"/>
    <cellStyle name="level1a 2 2 3 9 2 2" xfId="1583"/>
    <cellStyle name="level1a 2 2 3 9 3" xfId="1584"/>
    <cellStyle name="level1a 2 2 3 9 3 2" xfId="1585"/>
    <cellStyle name="level1a 2 2 3 9 3 2 2" xfId="1586"/>
    <cellStyle name="level1a 2 2 3 9 4" xfId="1587"/>
    <cellStyle name="level1a 2 2 3_STUD aligned by INSTIT" xfId="1588"/>
    <cellStyle name="level1a 2 2 4" xfId="1589"/>
    <cellStyle name="level1a 2 2 4 2" xfId="1590"/>
    <cellStyle name="level1a 2 2 4 2 2" xfId="1591"/>
    <cellStyle name="level1a 2 2 4 2 2 2" xfId="1592"/>
    <cellStyle name="level1a 2 2 4 2 2 2 2" xfId="1593"/>
    <cellStyle name="level1a 2 2 4 2 2 3" xfId="1594"/>
    <cellStyle name="level1a 2 2 4 2 2 3 2" xfId="1595"/>
    <cellStyle name="level1a 2 2 4 2 2 3 2 2" xfId="1596"/>
    <cellStyle name="level1a 2 2 4 2 2 4" xfId="1597"/>
    <cellStyle name="level1a 2 2 4 2 3" xfId="1598"/>
    <cellStyle name="level1a 2 2 4 2 3 2" xfId="1599"/>
    <cellStyle name="level1a 2 2 4 2 3 2 2" xfId="1600"/>
    <cellStyle name="level1a 2 2 4 2 3 3" xfId="1601"/>
    <cellStyle name="level1a 2 2 4 2 3 3 2" xfId="1602"/>
    <cellStyle name="level1a 2 2 4 2 3 3 2 2" xfId="1603"/>
    <cellStyle name="level1a 2 2 4 2 3 4" xfId="1604"/>
    <cellStyle name="level1a 2 2 4 2 3 4 2" xfId="1605"/>
    <cellStyle name="level1a 2 2 4 2 4" xfId="1606"/>
    <cellStyle name="level1a 2 2 4 2 5" xfId="1607"/>
    <cellStyle name="level1a 2 2 4 2 5 2" xfId="1608"/>
    <cellStyle name="level1a 2 2 4 2 6" xfId="1609"/>
    <cellStyle name="level1a 2 2 4 2 6 2" xfId="1610"/>
    <cellStyle name="level1a 2 2 4 3" xfId="1611"/>
    <cellStyle name="level1a 2 2 4 3 2" xfId="1612"/>
    <cellStyle name="level1a 2 2 4 3 2 2" xfId="1613"/>
    <cellStyle name="level1a 2 2 4 3 2 2 2" xfId="1614"/>
    <cellStyle name="level1a 2 2 4 3 2 3" xfId="1615"/>
    <cellStyle name="level1a 2 2 4 3 2 3 2" xfId="1616"/>
    <cellStyle name="level1a 2 2 4 3 2 3 2 2" xfId="1617"/>
    <cellStyle name="level1a 2 2 4 3 2 4" xfId="1618"/>
    <cellStyle name="level1a 2 2 4 3 3" xfId="1619"/>
    <cellStyle name="level1a 2 2 4 3 3 2" xfId="1620"/>
    <cellStyle name="level1a 2 2 4 3 3 2 2" xfId="1621"/>
    <cellStyle name="level1a 2 2 4 3 3 3" xfId="1622"/>
    <cellStyle name="level1a 2 2 4 3 3 3 2" xfId="1623"/>
    <cellStyle name="level1a 2 2 4 3 3 3 2 2" xfId="1624"/>
    <cellStyle name="level1a 2 2 4 3 3 4" xfId="1625"/>
    <cellStyle name="level1a 2 2 4 3 3 4 2" xfId="1626"/>
    <cellStyle name="level1a 2 2 4 3 4" xfId="1627"/>
    <cellStyle name="level1a 2 2 4 3 5" xfId="1628"/>
    <cellStyle name="level1a 2 2 4 3 5 2" xfId="1629"/>
    <cellStyle name="level1a 2 2 4 3 5 2 2" xfId="1630"/>
    <cellStyle name="level1a 2 2 4 3 6" xfId="1631"/>
    <cellStyle name="level1a 2 2 4 3 6 2" xfId="1632"/>
    <cellStyle name="level1a 2 2 4 4" xfId="1633"/>
    <cellStyle name="level1a 2 2 4 4 2" xfId="1634"/>
    <cellStyle name="level1a 2 2 4 4 2 2" xfId="1635"/>
    <cellStyle name="level1a 2 2 4 4 2 2 2" xfId="1636"/>
    <cellStyle name="level1a 2 2 4 4 2 3" xfId="1637"/>
    <cellStyle name="level1a 2 2 4 4 2 3 2" xfId="1638"/>
    <cellStyle name="level1a 2 2 4 4 2 3 2 2" xfId="1639"/>
    <cellStyle name="level1a 2 2 4 4 2 4" xfId="1640"/>
    <cellStyle name="level1a 2 2 4 4 3" xfId="1641"/>
    <cellStyle name="level1a 2 2 4 4 3 2" xfId="1642"/>
    <cellStyle name="level1a 2 2 4 4 3 2 2" xfId="1643"/>
    <cellStyle name="level1a 2 2 4 4 3 3" xfId="1644"/>
    <cellStyle name="level1a 2 2 4 4 3 3 2" xfId="1645"/>
    <cellStyle name="level1a 2 2 4 4 3 3 2 2" xfId="1646"/>
    <cellStyle name="level1a 2 2 4 4 3 4" xfId="1647"/>
    <cellStyle name="level1a 2 2 4 4 3 4 2" xfId="1648"/>
    <cellStyle name="level1a 2 2 4 4 4" xfId="1649"/>
    <cellStyle name="level1a 2 2 4 4 5" xfId="1650"/>
    <cellStyle name="level1a 2 2 4 4 5 2" xfId="1651"/>
    <cellStyle name="level1a 2 2 4 4 6" xfId="1652"/>
    <cellStyle name="level1a 2 2 4 4 6 2" xfId="1653"/>
    <cellStyle name="level1a 2 2 4 4 6 2 2" xfId="1654"/>
    <cellStyle name="level1a 2 2 4 4 7" xfId="1655"/>
    <cellStyle name="level1a 2 2 4 4 7 2" xfId="1656"/>
    <cellStyle name="level1a 2 2 4 5" xfId="1657"/>
    <cellStyle name="level1a 2 2 4 5 2" xfId="1658"/>
    <cellStyle name="level1a 2 2 4 5 2 2" xfId="1659"/>
    <cellStyle name="level1a 2 2 4 5 2 2 2" xfId="1660"/>
    <cellStyle name="level1a 2 2 4 5 2 3" xfId="1661"/>
    <cellStyle name="level1a 2 2 4 5 2 3 2" xfId="1662"/>
    <cellStyle name="level1a 2 2 4 5 2 3 2 2" xfId="1663"/>
    <cellStyle name="level1a 2 2 4 5 2 4" xfId="1664"/>
    <cellStyle name="level1a 2 2 4 5 3" xfId="1665"/>
    <cellStyle name="level1a 2 2 4 5 3 2" xfId="1666"/>
    <cellStyle name="level1a 2 2 4 5 3 2 2" xfId="1667"/>
    <cellStyle name="level1a 2 2 4 5 3 3" xfId="1668"/>
    <cellStyle name="level1a 2 2 4 5 3 3 2" xfId="1669"/>
    <cellStyle name="level1a 2 2 4 5 3 3 2 2" xfId="1670"/>
    <cellStyle name="level1a 2 2 4 5 3 4" xfId="1671"/>
    <cellStyle name="level1a 2 2 4 5 4" xfId="1672"/>
    <cellStyle name="level1a 2 2 4 5 4 2" xfId="1673"/>
    <cellStyle name="level1a 2 2 4 5 5" xfId="1674"/>
    <cellStyle name="level1a 2 2 4 5 5 2" xfId="1675"/>
    <cellStyle name="level1a 2 2 4 5 5 2 2" xfId="1676"/>
    <cellStyle name="level1a 2 2 4 5 6" xfId="1677"/>
    <cellStyle name="level1a 2 2 4 5 6 2" xfId="1678"/>
    <cellStyle name="level1a 2 2 4 6" xfId="1679"/>
    <cellStyle name="level1a 2 2 4 6 2" xfId="1680"/>
    <cellStyle name="level1a 2 2 4 6 2 2" xfId="1681"/>
    <cellStyle name="level1a 2 2 4 6 2 2 2" xfId="1682"/>
    <cellStyle name="level1a 2 2 4 6 2 3" xfId="1683"/>
    <cellStyle name="level1a 2 2 4 6 2 3 2" xfId="1684"/>
    <cellStyle name="level1a 2 2 4 6 2 3 2 2" xfId="1685"/>
    <cellStyle name="level1a 2 2 4 6 2 4" xfId="1686"/>
    <cellStyle name="level1a 2 2 4 6 3" xfId="1687"/>
    <cellStyle name="level1a 2 2 4 6 3 2" xfId="1688"/>
    <cellStyle name="level1a 2 2 4 6 3 2 2" xfId="1689"/>
    <cellStyle name="level1a 2 2 4 6 3 3" xfId="1690"/>
    <cellStyle name="level1a 2 2 4 6 3 3 2" xfId="1691"/>
    <cellStyle name="level1a 2 2 4 6 3 3 2 2" xfId="1692"/>
    <cellStyle name="level1a 2 2 4 6 3 4" xfId="1693"/>
    <cellStyle name="level1a 2 2 4 6 4" xfId="1694"/>
    <cellStyle name="level1a 2 2 4 6 4 2" xfId="1695"/>
    <cellStyle name="level1a 2 2 4 6 5" xfId="1696"/>
    <cellStyle name="level1a 2 2 4 6 5 2" xfId="1697"/>
    <cellStyle name="level1a 2 2 4 6 5 2 2" xfId="1698"/>
    <cellStyle name="level1a 2 2 4 6 6" xfId="1699"/>
    <cellStyle name="level1a 2 2 4 6 6 2" xfId="1700"/>
    <cellStyle name="level1a 2 2 4 7" xfId="1701"/>
    <cellStyle name="level1a 2 2 4 7 2" xfId="1702"/>
    <cellStyle name="level1a 2 2 4 7 2 2" xfId="1703"/>
    <cellStyle name="level1a 2 2 4 7 3" xfId="1704"/>
    <cellStyle name="level1a 2 2 4 7 3 2" xfId="1705"/>
    <cellStyle name="level1a 2 2 4 7 3 2 2" xfId="1706"/>
    <cellStyle name="level1a 2 2 4 7 4" xfId="1707"/>
    <cellStyle name="level1a 2 2 4 8" xfId="1708"/>
    <cellStyle name="level1a 2 2 4 8 2" xfId="1709"/>
    <cellStyle name="level1a 2 2 4_STUD aligned by INSTIT" xfId="1710"/>
    <cellStyle name="level1a 2 2 5" xfId="1711"/>
    <cellStyle name="level1a 2 2 5 2" xfId="1712"/>
    <cellStyle name="level1a 2 2 5 2 2" xfId="1713"/>
    <cellStyle name="level1a 2 2 5 2 2 2" xfId="1714"/>
    <cellStyle name="level1a 2 2 5 2 2 2 2" xfId="1715"/>
    <cellStyle name="level1a 2 2 5 2 2 3" xfId="1716"/>
    <cellStyle name="level1a 2 2 5 2 2 3 2" xfId="1717"/>
    <cellStyle name="level1a 2 2 5 2 2 3 2 2" xfId="1718"/>
    <cellStyle name="level1a 2 2 5 2 2 4" xfId="1719"/>
    <cellStyle name="level1a 2 2 5 2 3" xfId="1720"/>
    <cellStyle name="level1a 2 2 5 2 3 2" xfId="1721"/>
    <cellStyle name="level1a 2 2 5 2 3 2 2" xfId="1722"/>
    <cellStyle name="level1a 2 2 5 2 3 3" xfId="1723"/>
    <cellStyle name="level1a 2 2 5 2 3 3 2" xfId="1724"/>
    <cellStyle name="level1a 2 2 5 2 3 3 2 2" xfId="1725"/>
    <cellStyle name="level1a 2 2 5 2 3 4" xfId="1726"/>
    <cellStyle name="level1a 2 2 5 2 3 4 2" xfId="1727"/>
    <cellStyle name="level1a 2 2 5 2 4" xfId="1728"/>
    <cellStyle name="level1a 2 2 5 2 5" xfId="1729"/>
    <cellStyle name="level1a 2 2 5 2 5 2" xfId="1730"/>
    <cellStyle name="level1a 2 2 5 2 6" xfId="1731"/>
    <cellStyle name="level1a 2 2 5 2 6 2" xfId="1732"/>
    <cellStyle name="level1a 2 2 5 2 6 2 2" xfId="1733"/>
    <cellStyle name="level1a 2 2 5 2 7" xfId="1734"/>
    <cellStyle name="level1a 2 2 5 2 7 2" xfId="1735"/>
    <cellStyle name="level1a 2 2 5 3" xfId="1736"/>
    <cellStyle name="level1a 2 2 5 3 2" xfId="1737"/>
    <cellStyle name="level1a 2 2 5 3 2 2" xfId="1738"/>
    <cellStyle name="level1a 2 2 5 3 2 2 2" xfId="1739"/>
    <cellStyle name="level1a 2 2 5 3 2 3" xfId="1740"/>
    <cellStyle name="level1a 2 2 5 3 2 3 2" xfId="1741"/>
    <cellStyle name="level1a 2 2 5 3 2 3 2 2" xfId="1742"/>
    <cellStyle name="level1a 2 2 5 3 2 4" xfId="1743"/>
    <cellStyle name="level1a 2 2 5 3 3" xfId="1744"/>
    <cellStyle name="level1a 2 2 5 3 3 2" xfId="1745"/>
    <cellStyle name="level1a 2 2 5 3 3 2 2" xfId="1746"/>
    <cellStyle name="level1a 2 2 5 3 3 3" xfId="1747"/>
    <cellStyle name="level1a 2 2 5 3 3 3 2" xfId="1748"/>
    <cellStyle name="level1a 2 2 5 3 3 3 2 2" xfId="1749"/>
    <cellStyle name="level1a 2 2 5 3 3 4" xfId="1750"/>
    <cellStyle name="level1a 2 2 5 3 3 4 2" xfId="1751"/>
    <cellStyle name="level1a 2 2 5 3 4" xfId="1752"/>
    <cellStyle name="level1a 2 2 5 3 5" xfId="1753"/>
    <cellStyle name="level1a 2 2 5 3 5 2" xfId="1754"/>
    <cellStyle name="level1a 2 2 5 4" xfId="1755"/>
    <cellStyle name="level1a 2 2 5 4 2" xfId="1756"/>
    <cellStyle name="level1a 2 2 5 4 2 2" xfId="1757"/>
    <cellStyle name="level1a 2 2 5 4 2 2 2" xfId="1758"/>
    <cellStyle name="level1a 2 2 5 4 2 3" xfId="1759"/>
    <cellStyle name="level1a 2 2 5 4 2 3 2" xfId="1760"/>
    <cellStyle name="level1a 2 2 5 4 2 3 2 2" xfId="1761"/>
    <cellStyle name="level1a 2 2 5 4 2 4" xfId="1762"/>
    <cellStyle name="level1a 2 2 5 4 3" xfId="1763"/>
    <cellStyle name="level1a 2 2 5 4 3 2" xfId="1764"/>
    <cellStyle name="level1a 2 2 5 4 3 2 2" xfId="1765"/>
    <cellStyle name="level1a 2 2 5 4 3 3" xfId="1766"/>
    <cellStyle name="level1a 2 2 5 4 3 3 2" xfId="1767"/>
    <cellStyle name="level1a 2 2 5 4 3 3 2 2" xfId="1768"/>
    <cellStyle name="level1a 2 2 5 4 3 4" xfId="1769"/>
    <cellStyle name="level1a 2 2 5 4 4" xfId="1770"/>
    <cellStyle name="level1a 2 2 5 4 4 2" xfId="1771"/>
    <cellStyle name="level1a 2 2 5 4 5" xfId="1772"/>
    <cellStyle name="level1a 2 2 5 4 5 2" xfId="1773"/>
    <cellStyle name="level1a 2 2 5 4 5 2 2" xfId="1774"/>
    <cellStyle name="level1a 2 2 5 4 6" xfId="1775"/>
    <cellStyle name="level1a 2 2 5 4 6 2" xfId="1776"/>
    <cellStyle name="level1a 2 2 5 5" xfId="1777"/>
    <cellStyle name="level1a 2 2 5 5 2" xfId="1778"/>
    <cellStyle name="level1a 2 2 5 5 2 2" xfId="1779"/>
    <cellStyle name="level1a 2 2 5 5 2 2 2" xfId="1780"/>
    <cellStyle name="level1a 2 2 5 5 2 3" xfId="1781"/>
    <cellStyle name="level1a 2 2 5 5 2 3 2" xfId="1782"/>
    <cellStyle name="level1a 2 2 5 5 2 3 2 2" xfId="1783"/>
    <cellStyle name="level1a 2 2 5 5 2 4" xfId="1784"/>
    <cellStyle name="level1a 2 2 5 5 3" xfId="1785"/>
    <cellStyle name="level1a 2 2 5 5 3 2" xfId="1786"/>
    <cellStyle name="level1a 2 2 5 5 3 2 2" xfId="1787"/>
    <cellStyle name="level1a 2 2 5 5 3 3" xfId="1788"/>
    <cellStyle name="level1a 2 2 5 5 3 3 2" xfId="1789"/>
    <cellStyle name="level1a 2 2 5 5 3 3 2 2" xfId="1790"/>
    <cellStyle name="level1a 2 2 5 5 3 4" xfId="1791"/>
    <cellStyle name="level1a 2 2 5 5 4" xfId="1792"/>
    <cellStyle name="level1a 2 2 5 5 4 2" xfId="1793"/>
    <cellStyle name="level1a 2 2 5 5 5" xfId="1794"/>
    <cellStyle name="level1a 2 2 5 5 5 2" xfId="1795"/>
    <cellStyle name="level1a 2 2 5 5 5 2 2" xfId="1796"/>
    <cellStyle name="level1a 2 2 5 5 6" xfId="1797"/>
    <cellStyle name="level1a 2 2 5 5 6 2" xfId="1798"/>
    <cellStyle name="level1a 2 2 5 6" xfId="1799"/>
    <cellStyle name="level1a 2 2 5 6 2" xfId="1800"/>
    <cellStyle name="level1a 2 2 5 6 2 2" xfId="1801"/>
    <cellStyle name="level1a 2 2 5 6 2 2 2" xfId="1802"/>
    <cellStyle name="level1a 2 2 5 6 2 3" xfId="1803"/>
    <cellStyle name="level1a 2 2 5 6 2 3 2" xfId="1804"/>
    <cellStyle name="level1a 2 2 5 6 2 3 2 2" xfId="1805"/>
    <cellStyle name="level1a 2 2 5 6 2 4" xfId="1806"/>
    <cellStyle name="level1a 2 2 5 6 3" xfId="1807"/>
    <cellStyle name="level1a 2 2 5 6 3 2" xfId="1808"/>
    <cellStyle name="level1a 2 2 5 6 3 2 2" xfId="1809"/>
    <cellStyle name="level1a 2 2 5 6 3 3" xfId="1810"/>
    <cellStyle name="level1a 2 2 5 6 3 3 2" xfId="1811"/>
    <cellStyle name="level1a 2 2 5 6 3 3 2 2" xfId="1812"/>
    <cellStyle name="level1a 2 2 5 6 3 4" xfId="1813"/>
    <cellStyle name="level1a 2 2 5 6 4" xfId="1814"/>
    <cellStyle name="level1a 2 2 5 6 4 2" xfId="1815"/>
    <cellStyle name="level1a 2 2 5 6 5" xfId="1816"/>
    <cellStyle name="level1a 2 2 5 6 5 2" xfId="1817"/>
    <cellStyle name="level1a 2 2 5 6 5 2 2" xfId="1818"/>
    <cellStyle name="level1a 2 2 5 6 6" xfId="1819"/>
    <cellStyle name="level1a 2 2 5 6 6 2" xfId="1820"/>
    <cellStyle name="level1a 2 2 5 7" xfId="1821"/>
    <cellStyle name="level1a 2 2 5 7 2" xfId="1822"/>
    <cellStyle name="level1a 2 2 5 7 2 2" xfId="1823"/>
    <cellStyle name="level1a 2 2 5 7 3" xfId="1824"/>
    <cellStyle name="level1a 2 2 5 7 3 2" xfId="1825"/>
    <cellStyle name="level1a 2 2 5 7 3 2 2" xfId="1826"/>
    <cellStyle name="level1a 2 2 5 7 4" xfId="1827"/>
    <cellStyle name="level1a 2 2 5 8" xfId="1828"/>
    <cellStyle name="level1a 2 2 5 8 2" xfId="1829"/>
    <cellStyle name="level1a 2 2 5 8 2 2" xfId="1830"/>
    <cellStyle name="level1a 2 2 5 8 3" xfId="1831"/>
    <cellStyle name="level1a 2 2 5 8 3 2" xfId="1832"/>
    <cellStyle name="level1a 2 2 5 8 3 2 2" xfId="1833"/>
    <cellStyle name="level1a 2 2 5 8 4" xfId="1834"/>
    <cellStyle name="level1a 2 2 5 9" xfId="1835"/>
    <cellStyle name="level1a 2 2 5 9 2" xfId="1836"/>
    <cellStyle name="level1a 2 2 5_STUD aligned by INSTIT" xfId="1837"/>
    <cellStyle name="level1a 2 2 6" xfId="1838"/>
    <cellStyle name="level1a 2 2 6 2" xfId="1839"/>
    <cellStyle name="level1a 2 2 6 2 2" xfId="1840"/>
    <cellStyle name="level1a 2 2 6 2 2 2" xfId="1841"/>
    <cellStyle name="level1a 2 2 6 2 3" xfId="1842"/>
    <cellStyle name="level1a 2 2 6 2 3 2" xfId="1843"/>
    <cellStyle name="level1a 2 2 6 2 3 2 2" xfId="1844"/>
    <cellStyle name="level1a 2 2 6 2 4" xfId="1845"/>
    <cellStyle name="level1a 2 2 6 3" xfId="1846"/>
    <cellStyle name="level1a 2 2 6 3 2" xfId="1847"/>
    <cellStyle name="level1a 2 2 6 3 2 2" xfId="1848"/>
    <cellStyle name="level1a 2 2 6 3 3" xfId="1849"/>
    <cellStyle name="level1a 2 2 6 3 3 2" xfId="1850"/>
    <cellStyle name="level1a 2 2 6 3 3 2 2" xfId="1851"/>
    <cellStyle name="level1a 2 2 6 3 4" xfId="1852"/>
    <cellStyle name="level1a 2 2 6 3 4 2" xfId="1853"/>
    <cellStyle name="level1a 2 2 6 4" xfId="1854"/>
    <cellStyle name="level1a 2 2 6 5" xfId="1855"/>
    <cellStyle name="level1a 2 2 6 5 2" xfId="1856"/>
    <cellStyle name="level1a 2 2 6 6" xfId="1857"/>
    <cellStyle name="level1a 2 2 6 6 2" xfId="1858"/>
    <cellStyle name="level1a 2 2 7" xfId="1859"/>
    <cellStyle name="level1a 2 2 7 2" xfId="1860"/>
    <cellStyle name="level1a 2 2 7 2 2" xfId="1861"/>
    <cellStyle name="level1a 2 2 7 2 2 2" xfId="1862"/>
    <cellStyle name="level1a 2 2 7 2 3" xfId="1863"/>
    <cellStyle name="level1a 2 2 7 2 3 2" xfId="1864"/>
    <cellStyle name="level1a 2 2 7 2 3 2 2" xfId="1865"/>
    <cellStyle name="level1a 2 2 7 2 4" xfId="1866"/>
    <cellStyle name="level1a 2 2 7 3" xfId="1867"/>
    <cellStyle name="level1a 2 2 7 3 2" xfId="1868"/>
    <cellStyle name="level1a 2 2 7 3 2 2" xfId="1869"/>
    <cellStyle name="level1a 2 2 7 3 3" xfId="1870"/>
    <cellStyle name="level1a 2 2 7 3 3 2" xfId="1871"/>
    <cellStyle name="level1a 2 2 7 3 3 2 2" xfId="1872"/>
    <cellStyle name="level1a 2 2 7 3 4" xfId="1873"/>
    <cellStyle name="level1a 2 2 7 3 4 2" xfId="1874"/>
    <cellStyle name="level1a 2 2 7 4" xfId="1875"/>
    <cellStyle name="level1a 2 2 7 5" xfId="1876"/>
    <cellStyle name="level1a 2 2 7 5 2" xfId="1877"/>
    <cellStyle name="level1a 2 2 7 6" xfId="1878"/>
    <cellStyle name="level1a 2 2 7 6 2" xfId="1879"/>
    <cellStyle name="level1a 2 2 7 6 2 2" xfId="1880"/>
    <cellStyle name="level1a 2 2 7 7" xfId="1881"/>
    <cellStyle name="level1a 2 2 7 7 2" xfId="1882"/>
    <cellStyle name="level1a 2 2 8" xfId="1883"/>
    <cellStyle name="level1a 2 2 8 2" xfId="1884"/>
    <cellStyle name="level1a 2 2 8 2 2" xfId="1885"/>
    <cellStyle name="level1a 2 2 8 2 2 2" xfId="1886"/>
    <cellStyle name="level1a 2 2 8 2 3" xfId="1887"/>
    <cellStyle name="level1a 2 2 8 2 3 2" xfId="1888"/>
    <cellStyle name="level1a 2 2 8 2 3 2 2" xfId="1889"/>
    <cellStyle name="level1a 2 2 8 2 4" xfId="1890"/>
    <cellStyle name="level1a 2 2 8 3" xfId="1891"/>
    <cellStyle name="level1a 2 2 8 3 2" xfId="1892"/>
    <cellStyle name="level1a 2 2 8 3 2 2" xfId="1893"/>
    <cellStyle name="level1a 2 2 8 3 3" xfId="1894"/>
    <cellStyle name="level1a 2 2 8 3 3 2" xfId="1895"/>
    <cellStyle name="level1a 2 2 8 3 3 2 2" xfId="1896"/>
    <cellStyle name="level1a 2 2 8 3 4" xfId="1897"/>
    <cellStyle name="level1a 2 2 8 3 4 2" xfId="1898"/>
    <cellStyle name="level1a 2 2 8 4" xfId="1899"/>
    <cellStyle name="level1a 2 2 8 5" xfId="1900"/>
    <cellStyle name="level1a 2 2 8 5 2" xfId="1901"/>
    <cellStyle name="level1a 2 2 8 5 2 2" xfId="1902"/>
    <cellStyle name="level1a 2 2 8 6" xfId="1903"/>
    <cellStyle name="level1a 2 2 8 6 2" xfId="1904"/>
    <cellStyle name="level1a 2 2 9" xfId="1905"/>
    <cellStyle name="level1a 2 2 9 2" xfId="1906"/>
    <cellStyle name="level1a 2 2 9 2 2" xfId="1907"/>
    <cellStyle name="level1a 2 2 9 2 2 2" xfId="1908"/>
    <cellStyle name="level1a 2 2 9 2 3" xfId="1909"/>
    <cellStyle name="level1a 2 2 9 2 3 2" xfId="1910"/>
    <cellStyle name="level1a 2 2 9 2 3 2 2" xfId="1911"/>
    <cellStyle name="level1a 2 2 9 2 4" xfId="1912"/>
    <cellStyle name="level1a 2 2 9 3" xfId="1913"/>
    <cellStyle name="level1a 2 2 9 3 2" xfId="1914"/>
    <cellStyle name="level1a 2 2 9 3 2 2" xfId="1915"/>
    <cellStyle name="level1a 2 2 9 3 3" xfId="1916"/>
    <cellStyle name="level1a 2 2 9 3 3 2" xfId="1917"/>
    <cellStyle name="level1a 2 2 9 3 3 2 2" xfId="1918"/>
    <cellStyle name="level1a 2 2 9 3 4" xfId="1919"/>
    <cellStyle name="level1a 2 2 9 3 4 2" xfId="1920"/>
    <cellStyle name="level1a 2 2 9 4" xfId="1921"/>
    <cellStyle name="level1a 2 2 9 5" xfId="1922"/>
    <cellStyle name="level1a 2 2 9 5 2" xfId="1923"/>
    <cellStyle name="level1a 2 2 9 6" xfId="1924"/>
    <cellStyle name="level1a 2 2 9 6 2" xfId="1925"/>
    <cellStyle name="level1a 2 2 9 6 2 2" xfId="1926"/>
    <cellStyle name="level1a 2 2 9 7" xfId="1927"/>
    <cellStyle name="level1a 2 2 9 7 2" xfId="1928"/>
    <cellStyle name="level1a 2 2_STUD aligned by INSTIT" xfId="1929"/>
    <cellStyle name="level1a 2 3" xfId="1930"/>
    <cellStyle name="level1a 2 3 10" xfId="1931"/>
    <cellStyle name="level1a 2 3 10 2" xfId="1932"/>
    <cellStyle name="level1a 2 3 10 2 2" xfId="1933"/>
    <cellStyle name="level1a 2 3 10 3" xfId="1934"/>
    <cellStyle name="level1a 2 3 10 3 2" xfId="1935"/>
    <cellStyle name="level1a 2 3 10 3 2 2" xfId="1936"/>
    <cellStyle name="level1a 2 3 10 4" xfId="1937"/>
    <cellStyle name="level1a 2 3 11" xfId="1938"/>
    <cellStyle name="level1a 2 3 11 2" xfId="1939"/>
    <cellStyle name="level1a 2 3 2" xfId="1940"/>
    <cellStyle name="level1a 2 3 2 10" xfId="1941"/>
    <cellStyle name="level1a 2 3 2 10 2" xfId="1942"/>
    <cellStyle name="level1a 2 3 2 2" xfId="1943"/>
    <cellStyle name="level1a 2 3 2 2 2" xfId="1944"/>
    <cellStyle name="level1a 2 3 2 2 2 2" xfId="1945"/>
    <cellStyle name="level1a 2 3 2 2 2 2 2" xfId="1946"/>
    <cellStyle name="level1a 2 3 2 2 2 2 2 2" xfId="1947"/>
    <cellStyle name="level1a 2 3 2 2 2 2 3" xfId="1948"/>
    <cellStyle name="level1a 2 3 2 2 2 2 3 2" xfId="1949"/>
    <cellStyle name="level1a 2 3 2 2 2 2 3 2 2" xfId="1950"/>
    <cellStyle name="level1a 2 3 2 2 2 2 4" xfId="1951"/>
    <cellStyle name="level1a 2 3 2 2 2 3" xfId="1952"/>
    <cellStyle name="level1a 2 3 2 2 2 3 2" xfId="1953"/>
    <cellStyle name="level1a 2 3 2 2 2 3 2 2" xfId="1954"/>
    <cellStyle name="level1a 2 3 2 2 2 3 3" xfId="1955"/>
    <cellStyle name="level1a 2 3 2 2 2 3 3 2" xfId="1956"/>
    <cellStyle name="level1a 2 3 2 2 2 3 3 2 2" xfId="1957"/>
    <cellStyle name="level1a 2 3 2 2 2 3 4" xfId="1958"/>
    <cellStyle name="level1a 2 3 2 2 2 3 4 2" xfId="1959"/>
    <cellStyle name="level1a 2 3 2 2 2 4" xfId="1960"/>
    <cellStyle name="level1a 2 3 2 2 2 5" xfId="1961"/>
    <cellStyle name="level1a 2 3 2 2 2 5 2" xfId="1962"/>
    <cellStyle name="level1a 2 3 2 2 2 6" xfId="1963"/>
    <cellStyle name="level1a 2 3 2 2 2 6 2" xfId="1964"/>
    <cellStyle name="level1a 2 3 2 2 3" xfId="1965"/>
    <cellStyle name="level1a 2 3 2 2 3 2" xfId="1966"/>
    <cellStyle name="level1a 2 3 2 2 3 2 2" xfId="1967"/>
    <cellStyle name="level1a 2 3 2 2 3 2 2 2" xfId="1968"/>
    <cellStyle name="level1a 2 3 2 2 3 2 3" xfId="1969"/>
    <cellStyle name="level1a 2 3 2 2 3 2 3 2" xfId="1970"/>
    <cellStyle name="level1a 2 3 2 2 3 2 3 2 2" xfId="1971"/>
    <cellStyle name="level1a 2 3 2 2 3 2 4" xfId="1972"/>
    <cellStyle name="level1a 2 3 2 2 3 3" xfId="1973"/>
    <cellStyle name="level1a 2 3 2 2 3 3 2" xfId="1974"/>
    <cellStyle name="level1a 2 3 2 2 3 3 2 2" xfId="1975"/>
    <cellStyle name="level1a 2 3 2 2 3 3 3" xfId="1976"/>
    <cellStyle name="level1a 2 3 2 2 3 3 3 2" xfId="1977"/>
    <cellStyle name="level1a 2 3 2 2 3 3 3 2 2" xfId="1978"/>
    <cellStyle name="level1a 2 3 2 2 3 3 4" xfId="1979"/>
    <cellStyle name="level1a 2 3 2 2 3 3 4 2" xfId="1980"/>
    <cellStyle name="level1a 2 3 2 2 3 4" xfId="1981"/>
    <cellStyle name="level1a 2 3 2 2 3 5" xfId="1982"/>
    <cellStyle name="level1a 2 3 2 2 3 5 2" xfId="1983"/>
    <cellStyle name="level1a 2 3 2 2 3 5 2 2" xfId="1984"/>
    <cellStyle name="level1a 2 3 2 2 3 6" xfId="1985"/>
    <cellStyle name="level1a 2 3 2 2 3 6 2" xfId="1986"/>
    <cellStyle name="level1a 2 3 2 2 4" xfId="1987"/>
    <cellStyle name="level1a 2 3 2 2 4 2" xfId="1988"/>
    <cellStyle name="level1a 2 3 2 2 4 2 2" xfId="1989"/>
    <cellStyle name="level1a 2 3 2 2 4 2 2 2" xfId="1990"/>
    <cellStyle name="level1a 2 3 2 2 4 2 3" xfId="1991"/>
    <cellStyle name="level1a 2 3 2 2 4 2 3 2" xfId="1992"/>
    <cellStyle name="level1a 2 3 2 2 4 2 3 2 2" xfId="1993"/>
    <cellStyle name="level1a 2 3 2 2 4 2 4" xfId="1994"/>
    <cellStyle name="level1a 2 3 2 2 4 3" xfId="1995"/>
    <cellStyle name="level1a 2 3 2 2 4 3 2" xfId="1996"/>
    <cellStyle name="level1a 2 3 2 2 4 3 2 2" xfId="1997"/>
    <cellStyle name="level1a 2 3 2 2 4 3 3" xfId="1998"/>
    <cellStyle name="level1a 2 3 2 2 4 3 3 2" xfId="1999"/>
    <cellStyle name="level1a 2 3 2 2 4 3 3 2 2" xfId="2000"/>
    <cellStyle name="level1a 2 3 2 2 4 3 4" xfId="2001"/>
    <cellStyle name="level1a 2 3 2 2 4 3 4 2" xfId="2002"/>
    <cellStyle name="level1a 2 3 2 2 4 4" xfId="2003"/>
    <cellStyle name="level1a 2 3 2 2 4 5" xfId="2004"/>
    <cellStyle name="level1a 2 3 2 2 4 5 2" xfId="2005"/>
    <cellStyle name="level1a 2 3 2 2 4 6" xfId="2006"/>
    <cellStyle name="level1a 2 3 2 2 4 6 2" xfId="2007"/>
    <cellStyle name="level1a 2 3 2 2 4 6 2 2" xfId="2008"/>
    <cellStyle name="level1a 2 3 2 2 4 7" xfId="2009"/>
    <cellStyle name="level1a 2 3 2 2 4 7 2" xfId="2010"/>
    <cellStyle name="level1a 2 3 2 2 5" xfId="2011"/>
    <cellStyle name="level1a 2 3 2 2 5 2" xfId="2012"/>
    <cellStyle name="level1a 2 3 2 2 5 2 2" xfId="2013"/>
    <cellStyle name="level1a 2 3 2 2 5 2 2 2" xfId="2014"/>
    <cellStyle name="level1a 2 3 2 2 5 2 3" xfId="2015"/>
    <cellStyle name="level1a 2 3 2 2 5 2 3 2" xfId="2016"/>
    <cellStyle name="level1a 2 3 2 2 5 2 3 2 2" xfId="2017"/>
    <cellStyle name="level1a 2 3 2 2 5 2 4" xfId="2018"/>
    <cellStyle name="level1a 2 3 2 2 5 3" xfId="2019"/>
    <cellStyle name="level1a 2 3 2 2 5 3 2" xfId="2020"/>
    <cellStyle name="level1a 2 3 2 2 5 3 2 2" xfId="2021"/>
    <cellStyle name="level1a 2 3 2 2 5 3 3" xfId="2022"/>
    <cellStyle name="level1a 2 3 2 2 5 3 3 2" xfId="2023"/>
    <cellStyle name="level1a 2 3 2 2 5 3 3 2 2" xfId="2024"/>
    <cellStyle name="level1a 2 3 2 2 5 3 4" xfId="2025"/>
    <cellStyle name="level1a 2 3 2 2 5 4" xfId="2026"/>
    <cellStyle name="level1a 2 3 2 2 5 4 2" xfId="2027"/>
    <cellStyle name="level1a 2 3 2 2 5 5" xfId="2028"/>
    <cellStyle name="level1a 2 3 2 2 5 5 2" xfId="2029"/>
    <cellStyle name="level1a 2 3 2 2 5 5 2 2" xfId="2030"/>
    <cellStyle name="level1a 2 3 2 2 5 6" xfId="2031"/>
    <cellStyle name="level1a 2 3 2 2 5 6 2" xfId="2032"/>
    <cellStyle name="level1a 2 3 2 2 6" xfId="2033"/>
    <cellStyle name="level1a 2 3 2 2 6 2" xfId="2034"/>
    <cellStyle name="level1a 2 3 2 2 6 2 2" xfId="2035"/>
    <cellStyle name="level1a 2 3 2 2 6 2 2 2" xfId="2036"/>
    <cellStyle name="level1a 2 3 2 2 6 2 3" xfId="2037"/>
    <cellStyle name="level1a 2 3 2 2 6 2 3 2" xfId="2038"/>
    <cellStyle name="level1a 2 3 2 2 6 2 3 2 2" xfId="2039"/>
    <cellStyle name="level1a 2 3 2 2 6 2 4" xfId="2040"/>
    <cellStyle name="level1a 2 3 2 2 6 3" xfId="2041"/>
    <cellStyle name="level1a 2 3 2 2 6 3 2" xfId="2042"/>
    <cellStyle name="level1a 2 3 2 2 6 3 2 2" xfId="2043"/>
    <cellStyle name="level1a 2 3 2 2 6 3 3" xfId="2044"/>
    <cellStyle name="level1a 2 3 2 2 6 3 3 2" xfId="2045"/>
    <cellStyle name="level1a 2 3 2 2 6 3 3 2 2" xfId="2046"/>
    <cellStyle name="level1a 2 3 2 2 6 3 4" xfId="2047"/>
    <cellStyle name="level1a 2 3 2 2 6 4" xfId="2048"/>
    <cellStyle name="level1a 2 3 2 2 6 4 2" xfId="2049"/>
    <cellStyle name="level1a 2 3 2 2 6 5" xfId="2050"/>
    <cellStyle name="level1a 2 3 2 2 6 5 2" xfId="2051"/>
    <cellStyle name="level1a 2 3 2 2 6 5 2 2" xfId="2052"/>
    <cellStyle name="level1a 2 3 2 2 6 6" xfId="2053"/>
    <cellStyle name="level1a 2 3 2 2 6 6 2" xfId="2054"/>
    <cellStyle name="level1a 2 3 2 2 7" xfId="2055"/>
    <cellStyle name="level1a 2 3 2 2 7 2" xfId="2056"/>
    <cellStyle name="level1a 2 3 2 2 7 2 2" xfId="2057"/>
    <cellStyle name="level1a 2 3 2 2 7 3" xfId="2058"/>
    <cellStyle name="level1a 2 3 2 2 7 3 2" xfId="2059"/>
    <cellStyle name="level1a 2 3 2 2 7 3 2 2" xfId="2060"/>
    <cellStyle name="level1a 2 3 2 2 7 4" xfId="2061"/>
    <cellStyle name="level1a 2 3 2 2 8" xfId="2062"/>
    <cellStyle name="level1a 2 3 2 2 8 2" xfId="2063"/>
    <cellStyle name="level1a 2 3 2 2_STUD aligned by INSTIT" xfId="2064"/>
    <cellStyle name="level1a 2 3 2 3" xfId="2065"/>
    <cellStyle name="level1a 2 3 2 3 2" xfId="2066"/>
    <cellStyle name="level1a 2 3 2 3 2 2" xfId="2067"/>
    <cellStyle name="level1a 2 3 2 3 2 2 2" xfId="2068"/>
    <cellStyle name="level1a 2 3 2 3 2 2 2 2" xfId="2069"/>
    <cellStyle name="level1a 2 3 2 3 2 2 3" xfId="2070"/>
    <cellStyle name="level1a 2 3 2 3 2 2 3 2" xfId="2071"/>
    <cellStyle name="level1a 2 3 2 3 2 2 3 2 2" xfId="2072"/>
    <cellStyle name="level1a 2 3 2 3 2 2 4" xfId="2073"/>
    <cellStyle name="level1a 2 3 2 3 2 3" xfId="2074"/>
    <cellStyle name="level1a 2 3 2 3 2 3 2" xfId="2075"/>
    <cellStyle name="level1a 2 3 2 3 2 3 2 2" xfId="2076"/>
    <cellStyle name="level1a 2 3 2 3 2 3 3" xfId="2077"/>
    <cellStyle name="level1a 2 3 2 3 2 3 3 2" xfId="2078"/>
    <cellStyle name="level1a 2 3 2 3 2 3 3 2 2" xfId="2079"/>
    <cellStyle name="level1a 2 3 2 3 2 3 4" xfId="2080"/>
    <cellStyle name="level1a 2 3 2 3 2 3 4 2" xfId="2081"/>
    <cellStyle name="level1a 2 3 2 3 2 4" xfId="2082"/>
    <cellStyle name="level1a 2 3 2 3 2 5" xfId="2083"/>
    <cellStyle name="level1a 2 3 2 3 2 5 2" xfId="2084"/>
    <cellStyle name="level1a 2 3 2 3 2 5 2 2" xfId="2085"/>
    <cellStyle name="level1a 2 3 2 3 2 6" xfId="2086"/>
    <cellStyle name="level1a 2 3 2 3 2 6 2" xfId="2087"/>
    <cellStyle name="level1a 2 3 2 3 3" xfId="2088"/>
    <cellStyle name="level1a 2 3 2 3 3 2" xfId="2089"/>
    <cellStyle name="level1a 2 3 2 3 3 2 2" xfId="2090"/>
    <cellStyle name="level1a 2 3 2 3 3 2 2 2" xfId="2091"/>
    <cellStyle name="level1a 2 3 2 3 3 2 3" xfId="2092"/>
    <cellStyle name="level1a 2 3 2 3 3 2 3 2" xfId="2093"/>
    <cellStyle name="level1a 2 3 2 3 3 2 3 2 2" xfId="2094"/>
    <cellStyle name="level1a 2 3 2 3 3 2 4" xfId="2095"/>
    <cellStyle name="level1a 2 3 2 3 3 3" xfId="2096"/>
    <cellStyle name="level1a 2 3 2 3 3 3 2" xfId="2097"/>
    <cellStyle name="level1a 2 3 2 3 3 3 2 2" xfId="2098"/>
    <cellStyle name="level1a 2 3 2 3 3 3 3" xfId="2099"/>
    <cellStyle name="level1a 2 3 2 3 3 3 3 2" xfId="2100"/>
    <cellStyle name="level1a 2 3 2 3 3 3 3 2 2" xfId="2101"/>
    <cellStyle name="level1a 2 3 2 3 3 3 4" xfId="2102"/>
    <cellStyle name="level1a 2 3 2 3 3 4" xfId="2103"/>
    <cellStyle name="level1a 2 3 2 3 3 4 2" xfId="2104"/>
    <cellStyle name="level1a 2 3 2 3 3 5" xfId="2105"/>
    <cellStyle name="level1a 2 3 2 3 3 5 2" xfId="2106"/>
    <cellStyle name="level1a 2 3 2 3 4" xfId="2107"/>
    <cellStyle name="level1a 2 3 2 3 4 2" xfId="2108"/>
    <cellStyle name="level1a 2 3 2 3 4 2 2" xfId="2109"/>
    <cellStyle name="level1a 2 3 2 3 4 2 2 2" xfId="2110"/>
    <cellStyle name="level1a 2 3 2 3 4 2 3" xfId="2111"/>
    <cellStyle name="level1a 2 3 2 3 4 2 3 2" xfId="2112"/>
    <cellStyle name="level1a 2 3 2 3 4 2 3 2 2" xfId="2113"/>
    <cellStyle name="level1a 2 3 2 3 4 2 4" xfId="2114"/>
    <cellStyle name="level1a 2 3 2 3 4 3" xfId="2115"/>
    <cellStyle name="level1a 2 3 2 3 4 3 2" xfId="2116"/>
    <cellStyle name="level1a 2 3 2 3 4 3 2 2" xfId="2117"/>
    <cellStyle name="level1a 2 3 2 3 4 3 3" xfId="2118"/>
    <cellStyle name="level1a 2 3 2 3 4 3 3 2" xfId="2119"/>
    <cellStyle name="level1a 2 3 2 3 4 3 3 2 2" xfId="2120"/>
    <cellStyle name="level1a 2 3 2 3 4 3 4" xfId="2121"/>
    <cellStyle name="level1a 2 3 2 3 4 4" xfId="2122"/>
    <cellStyle name="level1a 2 3 2 3 4 4 2" xfId="2123"/>
    <cellStyle name="level1a 2 3 2 3 4 5" xfId="2124"/>
    <cellStyle name="level1a 2 3 2 3 4 5 2" xfId="2125"/>
    <cellStyle name="level1a 2 3 2 3 4 5 2 2" xfId="2126"/>
    <cellStyle name="level1a 2 3 2 3 4 6" xfId="2127"/>
    <cellStyle name="level1a 2 3 2 3 4 6 2" xfId="2128"/>
    <cellStyle name="level1a 2 3 2 3 5" xfId="2129"/>
    <cellStyle name="level1a 2 3 2 3 5 2" xfId="2130"/>
    <cellStyle name="level1a 2 3 2 3 5 2 2" xfId="2131"/>
    <cellStyle name="level1a 2 3 2 3 5 2 2 2" xfId="2132"/>
    <cellStyle name="level1a 2 3 2 3 5 2 3" xfId="2133"/>
    <cellStyle name="level1a 2 3 2 3 5 2 3 2" xfId="2134"/>
    <cellStyle name="level1a 2 3 2 3 5 2 3 2 2" xfId="2135"/>
    <cellStyle name="level1a 2 3 2 3 5 2 4" xfId="2136"/>
    <cellStyle name="level1a 2 3 2 3 5 3" xfId="2137"/>
    <cellStyle name="level1a 2 3 2 3 5 3 2" xfId="2138"/>
    <cellStyle name="level1a 2 3 2 3 5 3 2 2" xfId="2139"/>
    <cellStyle name="level1a 2 3 2 3 5 3 3" xfId="2140"/>
    <cellStyle name="level1a 2 3 2 3 5 3 3 2" xfId="2141"/>
    <cellStyle name="level1a 2 3 2 3 5 3 3 2 2" xfId="2142"/>
    <cellStyle name="level1a 2 3 2 3 5 3 4" xfId="2143"/>
    <cellStyle name="level1a 2 3 2 3 5 4" xfId="2144"/>
    <cellStyle name="level1a 2 3 2 3 5 4 2" xfId="2145"/>
    <cellStyle name="level1a 2 3 2 3 5 5" xfId="2146"/>
    <cellStyle name="level1a 2 3 2 3 5 5 2" xfId="2147"/>
    <cellStyle name="level1a 2 3 2 3 5 5 2 2" xfId="2148"/>
    <cellStyle name="level1a 2 3 2 3 5 6" xfId="2149"/>
    <cellStyle name="level1a 2 3 2 3 5 6 2" xfId="2150"/>
    <cellStyle name="level1a 2 3 2 3 6" xfId="2151"/>
    <cellStyle name="level1a 2 3 2 3 6 2" xfId="2152"/>
    <cellStyle name="level1a 2 3 2 3 6 2 2" xfId="2153"/>
    <cellStyle name="level1a 2 3 2 3 6 2 2 2" xfId="2154"/>
    <cellStyle name="level1a 2 3 2 3 6 2 3" xfId="2155"/>
    <cellStyle name="level1a 2 3 2 3 6 2 3 2" xfId="2156"/>
    <cellStyle name="level1a 2 3 2 3 6 2 3 2 2" xfId="2157"/>
    <cellStyle name="level1a 2 3 2 3 6 2 4" xfId="2158"/>
    <cellStyle name="level1a 2 3 2 3 6 3" xfId="2159"/>
    <cellStyle name="level1a 2 3 2 3 6 3 2" xfId="2160"/>
    <cellStyle name="level1a 2 3 2 3 6 3 2 2" xfId="2161"/>
    <cellStyle name="level1a 2 3 2 3 6 3 3" xfId="2162"/>
    <cellStyle name="level1a 2 3 2 3 6 3 3 2" xfId="2163"/>
    <cellStyle name="level1a 2 3 2 3 6 3 3 2 2" xfId="2164"/>
    <cellStyle name="level1a 2 3 2 3 6 3 4" xfId="2165"/>
    <cellStyle name="level1a 2 3 2 3 6 4" xfId="2166"/>
    <cellStyle name="level1a 2 3 2 3 6 4 2" xfId="2167"/>
    <cellStyle name="level1a 2 3 2 3 6 5" xfId="2168"/>
    <cellStyle name="level1a 2 3 2 3 6 5 2" xfId="2169"/>
    <cellStyle name="level1a 2 3 2 3 6 5 2 2" xfId="2170"/>
    <cellStyle name="level1a 2 3 2 3 6 6" xfId="2171"/>
    <cellStyle name="level1a 2 3 2 3 6 6 2" xfId="2172"/>
    <cellStyle name="level1a 2 3 2 3 7" xfId="2173"/>
    <cellStyle name="level1a 2 3 2 3 7 2" xfId="2174"/>
    <cellStyle name="level1a 2 3 2 3 7 2 2" xfId="2175"/>
    <cellStyle name="level1a 2 3 2 3 7 3" xfId="2176"/>
    <cellStyle name="level1a 2 3 2 3 7 3 2" xfId="2177"/>
    <cellStyle name="level1a 2 3 2 3 7 3 2 2" xfId="2178"/>
    <cellStyle name="level1a 2 3 2 3 7 4" xfId="2179"/>
    <cellStyle name="level1a 2 3 2 3 8" xfId="2180"/>
    <cellStyle name="level1a 2 3 2 3 8 2" xfId="2181"/>
    <cellStyle name="level1a 2 3 2 3 8 2 2" xfId="2182"/>
    <cellStyle name="level1a 2 3 2 3 8 3" xfId="2183"/>
    <cellStyle name="level1a 2 3 2 3 8 3 2" xfId="2184"/>
    <cellStyle name="level1a 2 3 2 3 8 3 2 2" xfId="2185"/>
    <cellStyle name="level1a 2 3 2 3 8 4" xfId="2186"/>
    <cellStyle name="level1a 2 3 2 3 9" xfId="2187"/>
    <cellStyle name="level1a 2 3 2 3 9 2" xfId="2188"/>
    <cellStyle name="level1a 2 3 2 3_STUD aligned by INSTIT" xfId="2189"/>
    <cellStyle name="level1a 2 3 2 4" xfId="2190"/>
    <cellStyle name="level1a 2 3 2 4 2" xfId="2191"/>
    <cellStyle name="level1a 2 3 2 4 2 2" xfId="2192"/>
    <cellStyle name="level1a 2 3 2 4 2 2 2" xfId="2193"/>
    <cellStyle name="level1a 2 3 2 4 2 3" xfId="2194"/>
    <cellStyle name="level1a 2 3 2 4 2 3 2" xfId="2195"/>
    <cellStyle name="level1a 2 3 2 4 2 3 2 2" xfId="2196"/>
    <cellStyle name="level1a 2 3 2 4 2 4" xfId="2197"/>
    <cellStyle name="level1a 2 3 2 4 3" xfId="2198"/>
    <cellStyle name="level1a 2 3 2 4 3 2" xfId="2199"/>
    <cellStyle name="level1a 2 3 2 4 3 2 2" xfId="2200"/>
    <cellStyle name="level1a 2 3 2 4 3 3" xfId="2201"/>
    <cellStyle name="level1a 2 3 2 4 3 3 2" xfId="2202"/>
    <cellStyle name="level1a 2 3 2 4 3 3 2 2" xfId="2203"/>
    <cellStyle name="level1a 2 3 2 4 3 4" xfId="2204"/>
    <cellStyle name="level1a 2 3 2 4 3 4 2" xfId="2205"/>
    <cellStyle name="level1a 2 3 2 4 4" xfId="2206"/>
    <cellStyle name="level1a 2 3 2 4 5" xfId="2207"/>
    <cellStyle name="level1a 2 3 2 4 5 2" xfId="2208"/>
    <cellStyle name="level1a 2 3 2 4 6" xfId="2209"/>
    <cellStyle name="level1a 2 3 2 4 6 2" xfId="2210"/>
    <cellStyle name="level1a 2 3 2 5" xfId="2211"/>
    <cellStyle name="level1a 2 3 2 5 2" xfId="2212"/>
    <cellStyle name="level1a 2 3 2 5 2 2" xfId="2213"/>
    <cellStyle name="level1a 2 3 2 5 2 2 2" xfId="2214"/>
    <cellStyle name="level1a 2 3 2 5 2 3" xfId="2215"/>
    <cellStyle name="level1a 2 3 2 5 2 3 2" xfId="2216"/>
    <cellStyle name="level1a 2 3 2 5 2 3 2 2" xfId="2217"/>
    <cellStyle name="level1a 2 3 2 5 2 4" xfId="2218"/>
    <cellStyle name="level1a 2 3 2 5 3" xfId="2219"/>
    <cellStyle name="level1a 2 3 2 5 3 2" xfId="2220"/>
    <cellStyle name="level1a 2 3 2 5 3 2 2" xfId="2221"/>
    <cellStyle name="level1a 2 3 2 5 3 3" xfId="2222"/>
    <cellStyle name="level1a 2 3 2 5 3 3 2" xfId="2223"/>
    <cellStyle name="level1a 2 3 2 5 3 3 2 2" xfId="2224"/>
    <cellStyle name="level1a 2 3 2 5 3 4" xfId="2225"/>
    <cellStyle name="level1a 2 3 2 5 3 4 2" xfId="2226"/>
    <cellStyle name="level1a 2 3 2 5 4" xfId="2227"/>
    <cellStyle name="level1a 2 3 2 5 5" xfId="2228"/>
    <cellStyle name="level1a 2 3 2 5 5 2" xfId="2229"/>
    <cellStyle name="level1a 2 3 2 5 6" xfId="2230"/>
    <cellStyle name="level1a 2 3 2 5 6 2" xfId="2231"/>
    <cellStyle name="level1a 2 3 2 5 6 2 2" xfId="2232"/>
    <cellStyle name="level1a 2 3 2 5 7" xfId="2233"/>
    <cellStyle name="level1a 2 3 2 5 7 2" xfId="2234"/>
    <cellStyle name="level1a 2 3 2 6" xfId="2235"/>
    <cellStyle name="level1a 2 3 2 6 2" xfId="2236"/>
    <cellStyle name="level1a 2 3 2 6 2 2" xfId="2237"/>
    <cellStyle name="level1a 2 3 2 6 2 2 2" xfId="2238"/>
    <cellStyle name="level1a 2 3 2 6 2 3" xfId="2239"/>
    <cellStyle name="level1a 2 3 2 6 2 3 2" xfId="2240"/>
    <cellStyle name="level1a 2 3 2 6 2 3 2 2" xfId="2241"/>
    <cellStyle name="level1a 2 3 2 6 2 4" xfId="2242"/>
    <cellStyle name="level1a 2 3 2 6 3" xfId="2243"/>
    <cellStyle name="level1a 2 3 2 6 3 2" xfId="2244"/>
    <cellStyle name="level1a 2 3 2 6 3 2 2" xfId="2245"/>
    <cellStyle name="level1a 2 3 2 6 3 3" xfId="2246"/>
    <cellStyle name="level1a 2 3 2 6 3 3 2" xfId="2247"/>
    <cellStyle name="level1a 2 3 2 6 3 3 2 2" xfId="2248"/>
    <cellStyle name="level1a 2 3 2 6 3 4" xfId="2249"/>
    <cellStyle name="level1a 2 3 2 6 3 4 2" xfId="2250"/>
    <cellStyle name="level1a 2 3 2 6 4" xfId="2251"/>
    <cellStyle name="level1a 2 3 2 6 5" xfId="2252"/>
    <cellStyle name="level1a 2 3 2 6 5 2" xfId="2253"/>
    <cellStyle name="level1a 2 3 2 6 5 2 2" xfId="2254"/>
    <cellStyle name="level1a 2 3 2 6 6" xfId="2255"/>
    <cellStyle name="level1a 2 3 2 6 6 2" xfId="2256"/>
    <cellStyle name="level1a 2 3 2 7" xfId="2257"/>
    <cellStyle name="level1a 2 3 2 7 2" xfId="2258"/>
    <cellStyle name="level1a 2 3 2 7 2 2" xfId="2259"/>
    <cellStyle name="level1a 2 3 2 7 2 2 2" xfId="2260"/>
    <cellStyle name="level1a 2 3 2 7 2 3" xfId="2261"/>
    <cellStyle name="level1a 2 3 2 7 2 3 2" xfId="2262"/>
    <cellStyle name="level1a 2 3 2 7 2 3 2 2" xfId="2263"/>
    <cellStyle name="level1a 2 3 2 7 2 4" xfId="2264"/>
    <cellStyle name="level1a 2 3 2 7 3" xfId="2265"/>
    <cellStyle name="level1a 2 3 2 7 3 2" xfId="2266"/>
    <cellStyle name="level1a 2 3 2 7 3 2 2" xfId="2267"/>
    <cellStyle name="level1a 2 3 2 7 3 3" xfId="2268"/>
    <cellStyle name="level1a 2 3 2 7 3 3 2" xfId="2269"/>
    <cellStyle name="level1a 2 3 2 7 3 3 2 2" xfId="2270"/>
    <cellStyle name="level1a 2 3 2 7 3 4" xfId="2271"/>
    <cellStyle name="level1a 2 3 2 7 3 4 2" xfId="2272"/>
    <cellStyle name="level1a 2 3 2 7 4" xfId="2273"/>
    <cellStyle name="level1a 2 3 2 7 5" xfId="2274"/>
    <cellStyle name="level1a 2 3 2 7 5 2" xfId="2275"/>
    <cellStyle name="level1a 2 3 2 7 6" xfId="2276"/>
    <cellStyle name="level1a 2 3 2 7 6 2" xfId="2277"/>
    <cellStyle name="level1a 2 3 2 7 6 2 2" xfId="2278"/>
    <cellStyle name="level1a 2 3 2 7 7" xfId="2279"/>
    <cellStyle name="level1a 2 3 2 7 7 2" xfId="2280"/>
    <cellStyle name="level1a 2 3 2 8" xfId="2281"/>
    <cellStyle name="level1a 2 3 2 8 2" xfId="2282"/>
    <cellStyle name="level1a 2 3 2 8 2 2" xfId="2283"/>
    <cellStyle name="level1a 2 3 2 8 2 2 2" xfId="2284"/>
    <cellStyle name="level1a 2 3 2 8 2 3" xfId="2285"/>
    <cellStyle name="level1a 2 3 2 8 2 3 2" xfId="2286"/>
    <cellStyle name="level1a 2 3 2 8 2 3 2 2" xfId="2287"/>
    <cellStyle name="level1a 2 3 2 8 2 4" xfId="2288"/>
    <cellStyle name="level1a 2 3 2 8 3" xfId="2289"/>
    <cellStyle name="level1a 2 3 2 8 3 2" xfId="2290"/>
    <cellStyle name="level1a 2 3 2 8 3 2 2" xfId="2291"/>
    <cellStyle name="level1a 2 3 2 8 3 3" xfId="2292"/>
    <cellStyle name="level1a 2 3 2 8 3 3 2" xfId="2293"/>
    <cellStyle name="level1a 2 3 2 8 3 3 2 2" xfId="2294"/>
    <cellStyle name="level1a 2 3 2 8 3 4" xfId="2295"/>
    <cellStyle name="level1a 2 3 2 8 4" xfId="2296"/>
    <cellStyle name="level1a 2 3 2 8 4 2" xfId="2297"/>
    <cellStyle name="level1a 2 3 2 8 5" xfId="2298"/>
    <cellStyle name="level1a 2 3 2 8 5 2" xfId="2299"/>
    <cellStyle name="level1a 2 3 2 8 5 2 2" xfId="2300"/>
    <cellStyle name="level1a 2 3 2 8 6" xfId="2301"/>
    <cellStyle name="level1a 2 3 2 8 6 2" xfId="2302"/>
    <cellStyle name="level1a 2 3 2 9" xfId="2303"/>
    <cellStyle name="level1a 2 3 2 9 2" xfId="2304"/>
    <cellStyle name="level1a 2 3 2 9 2 2" xfId="2305"/>
    <cellStyle name="level1a 2 3 2 9 3" xfId="2306"/>
    <cellStyle name="level1a 2 3 2 9 3 2" xfId="2307"/>
    <cellStyle name="level1a 2 3 2 9 3 2 2" xfId="2308"/>
    <cellStyle name="level1a 2 3 2 9 4" xfId="2309"/>
    <cellStyle name="level1a 2 3 2_STUD aligned by INSTIT" xfId="2310"/>
    <cellStyle name="level1a 2 3 3" xfId="2311"/>
    <cellStyle name="level1a 2 3 3 2" xfId="2312"/>
    <cellStyle name="level1a 2 3 3 2 2" xfId="2313"/>
    <cellStyle name="level1a 2 3 3 2 2 2" xfId="2314"/>
    <cellStyle name="level1a 2 3 3 2 2 2 2" xfId="2315"/>
    <cellStyle name="level1a 2 3 3 2 2 3" xfId="2316"/>
    <cellStyle name="level1a 2 3 3 2 2 3 2" xfId="2317"/>
    <cellStyle name="level1a 2 3 3 2 2 3 2 2" xfId="2318"/>
    <cellStyle name="level1a 2 3 3 2 2 4" xfId="2319"/>
    <cellStyle name="level1a 2 3 3 2 3" xfId="2320"/>
    <cellStyle name="level1a 2 3 3 2 3 2" xfId="2321"/>
    <cellStyle name="level1a 2 3 3 2 3 2 2" xfId="2322"/>
    <cellStyle name="level1a 2 3 3 2 3 3" xfId="2323"/>
    <cellStyle name="level1a 2 3 3 2 3 3 2" xfId="2324"/>
    <cellStyle name="level1a 2 3 3 2 3 3 2 2" xfId="2325"/>
    <cellStyle name="level1a 2 3 3 2 3 4" xfId="2326"/>
    <cellStyle name="level1a 2 3 3 2 3 4 2" xfId="2327"/>
    <cellStyle name="level1a 2 3 3 2 4" xfId="2328"/>
    <cellStyle name="level1a 2 3 3 2 5" xfId="2329"/>
    <cellStyle name="level1a 2 3 3 2 5 2" xfId="2330"/>
    <cellStyle name="level1a 2 3 3 2 6" xfId="2331"/>
    <cellStyle name="level1a 2 3 3 2 6 2" xfId="2332"/>
    <cellStyle name="level1a 2 3 3 3" xfId="2333"/>
    <cellStyle name="level1a 2 3 3 3 2" xfId="2334"/>
    <cellStyle name="level1a 2 3 3 3 2 2" xfId="2335"/>
    <cellStyle name="level1a 2 3 3 3 2 2 2" xfId="2336"/>
    <cellStyle name="level1a 2 3 3 3 2 3" xfId="2337"/>
    <cellStyle name="level1a 2 3 3 3 2 3 2" xfId="2338"/>
    <cellStyle name="level1a 2 3 3 3 2 3 2 2" xfId="2339"/>
    <cellStyle name="level1a 2 3 3 3 2 4" xfId="2340"/>
    <cellStyle name="level1a 2 3 3 3 3" xfId="2341"/>
    <cellStyle name="level1a 2 3 3 3 3 2" xfId="2342"/>
    <cellStyle name="level1a 2 3 3 3 3 2 2" xfId="2343"/>
    <cellStyle name="level1a 2 3 3 3 3 3" xfId="2344"/>
    <cellStyle name="level1a 2 3 3 3 3 3 2" xfId="2345"/>
    <cellStyle name="level1a 2 3 3 3 3 3 2 2" xfId="2346"/>
    <cellStyle name="level1a 2 3 3 3 3 4" xfId="2347"/>
    <cellStyle name="level1a 2 3 3 3 3 4 2" xfId="2348"/>
    <cellStyle name="level1a 2 3 3 3 4" xfId="2349"/>
    <cellStyle name="level1a 2 3 3 3 5" xfId="2350"/>
    <cellStyle name="level1a 2 3 3 3 5 2" xfId="2351"/>
    <cellStyle name="level1a 2 3 3 3 5 2 2" xfId="2352"/>
    <cellStyle name="level1a 2 3 3 3 6" xfId="2353"/>
    <cellStyle name="level1a 2 3 3 3 6 2" xfId="2354"/>
    <cellStyle name="level1a 2 3 3 4" xfId="2355"/>
    <cellStyle name="level1a 2 3 3 4 2" xfId="2356"/>
    <cellStyle name="level1a 2 3 3 4 2 2" xfId="2357"/>
    <cellStyle name="level1a 2 3 3 4 2 2 2" xfId="2358"/>
    <cellStyle name="level1a 2 3 3 4 2 3" xfId="2359"/>
    <cellStyle name="level1a 2 3 3 4 2 3 2" xfId="2360"/>
    <cellStyle name="level1a 2 3 3 4 2 3 2 2" xfId="2361"/>
    <cellStyle name="level1a 2 3 3 4 2 4" xfId="2362"/>
    <cellStyle name="level1a 2 3 3 4 3" xfId="2363"/>
    <cellStyle name="level1a 2 3 3 4 3 2" xfId="2364"/>
    <cellStyle name="level1a 2 3 3 4 3 2 2" xfId="2365"/>
    <cellStyle name="level1a 2 3 3 4 3 3" xfId="2366"/>
    <cellStyle name="level1a 2 3 3 4 3 3 2" xfId="2367"/>
    <cellStyle name="level1a 2 3 3 4 3 3 2 2" xfId="2368"/>
    <cellStyle name="level1a 2 3 3 4 3 4" xfId="2369"/>
    <cellStyle name="level1a 2 3 3 4 3 4 2" xfId="2370"/>
    <cellStyle name="level1a 2 3 3 4 4" xfId="2371"/>
    <cellStyle name="level1a 2 3 3 4 5" xfId="2372"/>
    <cellStyle name="level1a 2 3 3 4 5 2" xfId="2373"/>
    <cellStyle name="level1a 2 3 3 4 6" xfId="2374"/>
    <cellStyle name="level1a 2 3 3 4 6 2" xfId="2375"/>
    <cellStyle name="level1a 2 3 3 4 6 2 2" xfId="2376"/>
    <cellStyle name="level1a 2 3 3 4 7" xfId="2377"/>
    <cellStyle name="level1a 2 3 3 4 7 2" xfId="2378"/>
    <cellStyle name="level1a 2 3 3 5" xfId="2379"/>
    <cellStyle name="level1a 2 3 3 5 2" xfId="2380"/>
    <cellStyle name="level1a 2 3 3 5 2 2" xfId="2381"/>
    <cellStyle name="level1a 2 3 3 5 2 2 2" xfId="2382"/>
    <cellStyle name="level1a 2 3 3 5 2 3" xfId="2383"/>
    <cellStyle name="level1a 2 3 3 5 2 3 2" xfId="2384"/>
    <cellStyle name="level1a 2 3 3 5 2 3 2 2" xfId="2385"/>
    <cellStyle name="level1a 2 3 3 5 2 4" xfId="2386"/>
    <cellStyle name="level1a 2 3 3 5 3" xfId="2387"/>
    <cellStyle name="level1a 2 3 3 5 3 2" xfId="2388"/>
    <cellStyle name="level1a 2 3 3 5 3 2 2" xfId="2389"/>
    <cellStyle name="level1a 2 3 3 5 3 3" xfId="2390"/>
    <cellStyle name="level1a 2 3 3 5 3 3 2" xfId="2391"/>
    <cellStyle name="level1a 2 3 3 5 3 3 2 2" xfId="2392"/>
    <cellStyle name="level1a 2 3 3 5 3 4" xfId="2393"/>
    <cellStyle name="level1a 2 3 3 5 4" xfId="2394"/>
    <cellStyle name="level1a 2 3 3 5 4 2" xfId="2395"/>
    <cellStyle name="level1a 2 3 3 5 5" xfId="2396"/>
    <cellStyle name="level1a 2 3 3 5 5 2" xfId="2397"/>
    <cellStyle name="level1a 2 3 3 5 5 2 2" xfId="2398"/>
    <cellStyle name="level1a 2 3 3 5 6" xfId="2399"/>
    <cellStyle name="level1a 2 3 3 5 6 2" xfId="2400"/>
    <cellStyle name="level1a 2 3 3 6" xfId="2401"/>
    <cellStyle name="level1a 2 3 3 6 2" xfId="2402"/>
    <cellStyle name="level1a 2 3 3 6 2 2" xfId="2403"/>
    <cellStyle name="level1a 2 3 3 6 2 2 2" xfId="2404"/>
    <cellStyle name="level1a 2 3 3 6 2 3" xfId="2405"/>
    <cellStyle name="level1a 2 3 3 6 2 3 2" xfId="2406"/>
    <cellStyle name="level1a 2 3 3 6 2 3 2 2" xfId="2407"/>
    <cellStyle name="level1a 2 3 3 6 2 4" xfId="2408"/>
    <cellStyle name="level1a 2 3 3 6 3" xfId="2409"/>
    <cellStyle name="level1a 2 3 3 6 3 2" xfId="2410"/>
    <cellStyle name="level1a 2 3 3 6 3 2 2" xfId="2411"/>
    <cellStyle name="level1a 2 3 3 6 3 3" xfId="2412"/>
    <cellStyle name="level1a 2 3 3 6 3 3 2" xfId="2413"/>
    <cellStyle name="level1a 2 3 3 6 3 3 2 2" xfId="2414"/>
    <cellStyle name="level1a 2 3 3 6 3 4" xfId="2415"/>
    <cellStyle name="level1a 2 3 3 6 4" xfId="2416"/>
    <cellStyle name="level1a 2 3 3 6 4 2" xfId="2417"/>
    <cellStyle name="level1a 2 3 3 6 5" xfId="2418"/>
    <cellStyle name="level1a 2 3 3 6 5 2" xfId="2419"/>
    <cellStyle name="level1a 2 3 3 6 5 2 2" xfId="2420"/>
    <cellStyle name="level1a 2 3 3 6 6" xfId="2421"/>
    <cellStyle name="level1a 2 3 3 6 6 2" xfId="2422"/>
    <cellStyle name="level1a 2 3 3 7" xfId="2423"/>
    <cellStyle name="level1a 2 3 3 7 2" xfId="2424"/>
    <cellStyle name="level1a 2 3 3 7 2 2" xfId="2425"/>
    <cellStyle name="level1a 2 3 3 7 3" xfId="2426"/>
    <cellStyle name="level1a 2 3 3 7 3 2" xfId="2427"/>
    <cellStyle name="level1a 2 3 3 7 3 2 2" xfId="2428"/>
    <cellStyle name="level1a 2 3 3 7 4" xfId="2429"/>
    <cellStyle name="level1a 2 3 3 8" xfId="2430"/>
    <cellStyle name="level1a 2 3 3 8 2" xfId="2431"/>
    <cellStyle name="level1a 2 3 3_STUD aligned by INSTIT" xfId="2432"/>
    <cellStyle name="level1a 2 3 4" xfId="2433"/>
    <cellStyle name="level1a 2 3 4 2" xfId="2434"/>
    <cellStyle name="level1a 2 3 4 2 2" xfId="2435"/>
    <cellStyle name="level1a 2 3 4 2 2 2" xfId="2436"/>
    <cellStyle name="level1a 2 3 4 2 2 2 2" xfId="2437"/>
    <cellStyle name="level1a 2 3 4 2 2 3" xfId="2438"/>
    <cellStyle name="level1a 2 3 4 2 2 3 2" xfId="2439"/>
    <cellStyle name="level1a 2 3 4 2 2 3 2 2" xfId="2440"/>
    <cellStyle name="level1a 2 3 4 2 2 4" xfId="2441"/>
    <cellStyle name="level1a 2 3 4 2 3" xfId="2442"/>
    <cellStyle name="level1a 2 3 4 2 3 2" xfId="2443"/>
    <cellStyle name="level1a 2 3 4 2 3 2 2" xfId="2444"/>
    <cellStyle name="level1a 2 3 4 2 3 3" xfId="2445"/>
    <cellStyle name="level1a 2 3 4 2 3 3 2" xfId="2446"/>
    <cellStyle name="level1a 2 3 4 2 3 3 2 2" xfId="2447"/>
    <cellStyle name="level1a 2 3 4 2 3 4" xfId="2448"/>
    <cellStyle name="level1a 2 3 4 2 3 4 2" xfId="2449"/>
    <cellStyle name="level1a 2 3 4 2 4" xfId="2450"/>
    <cellStyle name="level1a 2 3 4 2 5" xfId="2451"/>
    <cellStyle name="level1a 2 3 4 2 5 2" xfId="2452"/>
    <cellStyle name="level1a 2 3 4 2 6" xfId="2453"/>
    <cellStyle name="level1a 2 3 4 2 6 2" xfId="2454"/>
    <cellStyle name="level1a 2 3 4 2 6 2 2" xfId="2455"/>
    <cellStyle name="level1a 2 3 4 2 7" xfId="2456"/>
    <cellStyle name="level1a 2 3 4 2 7 2" xfId="2457"/>
    <cellStyle name="level1a 2 3 4 3" xfId="2458"/>
    <cellStyle name="level1a 2 3 4 3 2" xfId="2459"/>
    <cellStyle name="level1a 2 3 4 3 2 2" xfId="2460"/>
    <cellStyle name="level1a 2 3 4 3 2 2 2" xfId="2461"/>
    <cellStyle name="level1a 2 3 4 3 2 3" xfId="2462"/>
    <cellStyle name="level1a 2 3 4 3 2 3 2" xfId="2463"/>
    <cellStyle name="level1a 2 3 4 3 2 3 2 2" xfId="2464"/>
    <cellStyle name="level1a 2 3 4 3 2 4" xfId="2465"/>
    <cellStyle name="level1a 2 3 4 3 3" xfId="2466"/>
    <cellStyle name="level1a 2 3 4 3 3 2" xfId="2467"/>
    <cellStyle name="level1a 2 3 4 3 3 2 2" xfId="2468"/>
    <cellStyle name="level1a 2 3 4 3 3 3" xfId="2469"/>
    <cellStyle name="level1a 2 3 4 3 3 3 2" xfId="2470"/>
    <cellStyle name="level1a 2 3 4 3 3 3 2 2" xfId="2471"/>
    <cellStyle name="level1a 2 3 4 3 3 4" xfId="2472"/>
    <cellStyle name="level1a 2 3 4 3 3 4 2" xfId="2473"/>
    <cellStyle name="level1a 2 3 4 3 4" xfId="2474"/>
    <cellStyle name="level1a 2 3 4 3 5" xfId="2475"/>
    <cellStyle name="level1a 2 3 4 3 5 2" xfId="2476"/>
    <cellStyle name="level1a 2 3 4 4" xfId="2477"/>
    <cellStyle name="level1a 2 3 4 4 2" xfId="2478"/>
    <cellStyle name="level1a 2 3 4 4 2 2" xfId="2479"/>
    <cellStyle name="level1a 2 3 4 4 2 2 2" xfId="2480"/>
    <cellStyle name="level1a 2 3 4 4 2 3" xfId="2481"/>
    <cellStyle name="level1a 2 3 4 4 2 3 2" xfId="2482"/>
    <cellStyle name="level1a 2 3 4 4 2 3 2 2" xfId="2483"/>
    <cellStyle name="level1a 2 3 4 4 2 4" xfId="2484"/>
    <cellStyle name="level1a 2 3 4 4 3" xfId="2485"/>
    <cellStyle name="level1a 2 3 4 4 3 2" xfId="2486"/>
    <cellStyle name="level1a 2 3 4 4 3 2 2" xfId="2487"/>
    <cellStyle name="level1a 2 3 4 4 3 3" xfId="2488"/>
    <cellStyle name="level1a 2 3 4 4 3 3 2" xfId="2489"/>
    <cellStyle name="level1a 2 3 4 4 3 3 2 2" xfId="2490"/>
    <cellStyle name="level1a 2 3 4 4 3 4" xfId="2491"/>
    <cellStyle name="level1a 2 3 4 4 4" xfId="2492"/>
    <cellStyle name="level1a 2 3 4 4 4 2" xfId="2493"/>
    <cellStyle name="level1a 2 3 4 4 5" xfId="2494"/>
    <cellStyle name="level1a 2 3 4 4 5 2" xfId="2495"/>
    <cellStyle name="level1a 2 3 4 4 5 2 2" xfId="2496"/>
    <cellStyle name="level1a 2 3 4 4 6" xfId="2497"/>
    <cellStyle name="level1a 2 3 4 4 6 2" xfId="2498"/>
    <cellStyle name="level1a 2 3 4 5" xfId="2499"/>
    <cellStyle name="level1a 2 3 4 5 2" xfId="2500"/>
    <cellStyle name="level1a 2 3 4 5 2 2" xfId="2501"/>
    <cellStyle name="level1a 2 3 4 5 2 2 2" xfId="2502"/>
    <cellStyle name="level1a 2 3 4 5 2 3" xfId="2503"/>
    <cellStyle name="level1a 2 3 4 5 2 3 2" xfId="2504"/>
    <cellStyle name="level1a 2 3 4 5 2 3 2 2" xfId="2505"/>
    <cellStyle name="level1a 2 3 4 5 2 4" xfId="2506"/>
    <cellStyle name="level1a 2 3 4 5 3" xfId="2507"/>
    <cellStyle name="level1a 2 3 4 5 3 2" xfId="2508"/>
    <cellStyle name="level1a 2 3 4 5 3 2 2" xfId="2509"/>
    <cellStyle name="level1a 2 3 4 5 3 3" xfId="2510"/>
    <cellStyle name="level1a 2 3 4 5 3 3 2" xfId="2511"/>
    <cellStyle name="level1a 2 3 4 5 3 3 2 2" xfId="2512"/>
    <cellStyle name="level1a 2 3 4 5 3 4" xfId="2513"/>
    <cellStyle name="level1a 2 3 4 5 4" xfId="2514"/>
    <cellStyle name="level1a 2 3 4 5 4 2" xfId="2515"/>
    <cellStyle name="level1a 2 3 4 5 5" xfId="2516"/>
    <cellStyle name="level1a 2 3 4 5 5 2" xfId="2517"/>
    <cellStyle name="level1a 2 3 4 5 5 2 2" xfId="2518"/>
    <cellStyle name="level1a 2 3 4 5 6" xfId="2519"/>
    <cellStyle name="level1a 2 3 4 5 6 2" xfId="2520"/>
    <cellStyle name="level1a 2 3 4 6" xfId="2521"/>
    <cellStyle name="level1a 2 3 4 6 2" xfId="2522"/>
    <cellStyle name="level1a 2 3 4 6 2 2" xfId="2523"/>
    <cellStyle name="level1a 2 3 4 6 2 2 2" xfId="2524"/>
    <cellStyle name="level1a 2 3 4 6 2 3" xfId="2525"/>
    <cellStyle name="level1a 2 3 4 6 2 3 2" xfId="2526"/>
    <cellStyle name="level1a 2 3 4 6 2 3 2 2" xfId="2527"/>
    <cellStyle name="level1a 2 3 4 6 2 4" xfId="2528"/>
    <cellStyle name="level1a 2 3 4 6 3" xfId="2529"/>
    <cellStyle name="level1a 2 3 4 6 3 2" xfId="2530"/>
    <cellStyle name="level1a 2 3 4 6 3 2 2" xfId="2531"/>
    <cellStyle name="level1a 2 3 4 6 3 3" xfId="2532"/>
    <cellStyle name="level1a 2 3 4 6 3 3 2" xfId="2533"/>
    <cellStyle name="level1a 2 3 4 6 3 3 2 2" xfId="2534"/>
    <cellStyle name="level1a 2 3 4 6 3 4" xfId="2535"/>
    <cellStyle name="level1a 2 3 4 6 4" xfId="2536"/>
    <cellStyle name="level1a 2 3 4 6 4 2" xfId="2537"/>
    <cellStyle name="level1a 2 3 4 6 5" xfId="2538"/>
    <cellStyle name="level1a 2 3 4 6 5 2" xfId="2539"/>
    <cellStyle name="level1a 2 3 4 6 5 2 2" xfId="2540"/>
    <cellStyle name="level1a 2 3 4 6 6" xfId="2541"/>
    <cellStyle name="level1a 2 3 4 6 6 2" xfId="2542"/>
    <cellStyle name="level1a 2 3 4 7" xfId="2543"/>
    <cellStyle name="level1a 2 3 4 7 2" xfId="2544"/>
    <cellStyle name="level1a 2 3 4 7 2 2" xfId="2545"/>
    <cellStyle name="level1a 2 3 4 7 3" xfId="2546"/>
    <cellStyle name="level1a 2 3 4 7 3 2" xfId="2547"/>
    <cellStyle name="level1a 2 3 4 7 3 2 2" xfId="2548"/>
    <cellStyle name="level1a 2 3 4 7 4" xfId="2549"/>
    <cellStyle name="level1a 2 3 4 8" xfId="2550"/>
    <cellStyle name="level1a 2 3 4 8 2" xfId="2551"/>
    <cellStyle name="level1a 2 3 4 8 2 2" xfId="2552"/>
    <cellStyle name="level1a 2 3 4 8 3" xfId="2553"/>
    <cellStyle name="level1a 2 3 4 8 3 2" xfId="2554"/>
    <cellStyle name="level1a 2 3 4 8 3 2 2" xfId="2555"/>
    <cellStyle name="level1a 2 3 4 8 4" xfId="2556"/>
    <cellStyle name="level1a 2 3 4 9" xfId="2557"/>
    <cellStyle name="level1a 2 3 4 9 2" xfId="2558"/>
    <cellStyle name="level1a 2 3 4_STUD aligned by INSTIT" xfId="2559"/>
    <cellStyle name="level1a 2 3 5" xfId="2560"/>
    <cellStyle name="level1a 2 3 5 2" xfId="2561"/>
    <cellStyle name="level1a 2 3 5 2 2" xfId="2562"/>
    <cellStyle name="level1a 2 3 5 2 2 2" xfId="2563"/>
    <cellStyle name="level1a 2 3 5 2 3" xfId="2564"/>
    <cellStyle name="level1a 2 3 5 2 3 2" xfId="2565"/>
    <cellStyle name="level1a 2 3 5 2 3 2 2" xfId="2566"/>
    <cellStyle name="level1a 2 3 5 2 4" xfId="2567"/>
    <cellStyle name="level1a 2 3 5 3" xfId="2568"/>
    <cellStyle name="level1a 2 3 5 3 2" xfId="2569"/>
    <cellStyle name="level1a 2 3 5 3 2 2" xfId="2570"/>
    <cellStyle name="level1a 2 3 5 3 3" xfId="2571"/>
    <cellStyle name="level1a 2 3 5 3 3 2" xfId="2572"/>
    <cellStyle name="level1a 2 3 5 3 3 2 2" xfId="2573"/>
    <cellStyle name="level1a 2 3 5 3 4" xfId="2574"/>
    <cellStyle name="level1a 2 3 5 3 4 2" xfId="2575"/>
    <cellStyle name="level1a 2 3 5 4" xfId="2576"/>
    <cellStyle name="level1a 2 3 5 5" xfId="2577"/>
    <cellStyle name="level1a 2 3 5 5 2" xfId="2578"/>
    <cellStyle name="level1a 2 3 5 6" xfId="2579"/>
    <cellStyle name="level1a 2 3 5 6 2" xfId="2580"/>
    <cellStyle name="level1a 2 3 6" xfId="2581"/>
    <cellStyle name="level1a 2 3 6 2" xfId="2582"/>
    <cellStyle name="level1a 2 3 6 2 2" xfId="2583"/>
    <cellStyle name="level1a 2 3 6 2 2 2" xfId="2584"/>
    <cellStyle name="level1a 2 3 6 2 3" xfId="2585"/>
    <cellStyle name="level1a 2 3 6 2 3 2" xfId="2586"/>
    <cellStyle name="level1a 2 3 6 2 3 2 2" xfId="2587"/>
    <cellStyle name="level1a 2 3 6 2 4" xfId="2588"/>
    <cellStyle name="level1a 2 3 6 3" xfId="2589"/>
    <cellStyle name="level1a 2 3 6 3 2" xfId="2590"/>
    <cellStyle name="level1a 2 3 6 3 2 2" xfId="2591"/>
    <cellStyle name="level1a 2 3 6 3 3" xfId="2592"/>
    <cellStyle name="level1a 2 3 6 3 3 2" xfId="2593"/>
    <cellStyle name="level1a 2 3 6 3 3 2 2" xfId="2594"/>
    <cellStyle name="level1a 2 3 6 3 4" xfId="2595"/>
    <cellStyle name="level1a 2 3 6 3 4 2" xfId="2596"/>
    <cellStyle name="level1a 2 3 6 4" xfId="2597"/>
    <cellStyle name="level1a 2 3 6 5" xfId="2598"/>
    <cellStyle name="level1a 2 3 6 5 2" xfId="2599"/>
    <cellStyle name="level1a 2 3 6 6" xfId="2600"/>
    <cellStyle name="level1a 2 3 6 6 2" xfId="2601"/>
    <cellStyle name="level1a 2 3 6 6 2 2" xfId="2602"/>
    <cellStyle name="level1a 2 3 6 7" xfId="2603"/>
    <cellStyle name="level1a 2 3 6 7 2" xfId="2604"/>
    <cellStyle name="level1a 2 3 7" xfId="2605"/>
    <cellStyle name="level1a 2 3 7 2" xfId="2606"/>
    <cellStyle name="level1a 2 3 7 2 2" xfId="2607"/>
    <cellStyle name="level1a 2 3 7 2 2 2" xfId="2608"/>
    <cellStyle name="level1a 2 3 7 2 3" xfId="2609"/>
    <cellStyle name="level1a 2 3 7 2 3 2" xfId="2610"/>
    <cellStyle name="level1a 2 3 7 2 3 2 2" xfId="2611"/>
    <cellStyle name="level1a 2 3 7 2 4" xfId="2612"/>
    <cellStyle name="level1a 2 3 7 3" xfId="2613"/>
    <cellStyle name="level1a 2 3 7 3 2" xfId="2614"/>
    <cellStyle name="level1a 2 3 7 3 2 2" xfId="2615"/>
    <cellStyle name="level1a 2 3 7 3 3" xfId="2616"/>
    <cellStyle name="level1a 2 3 7 3 3 2" xfId="2617"/>
    <cellStyle name="level1a 2 3 7 3 3 2 2" xfId="2618"/>
    <cellStyle name="level1a 2 3 7 3 4" xfId="2619"/>
    <cellStyle name="level1a 2 3 7 3 4 2" xfId="2620"/>
    <cellStyle name="level1a 2 3 7 4" xfId="2621"/>
    <cellStyle name="level1a 2 3 7 5" xfId="2622"/>
    <cellStyle name="level1a 2 3 7 5 2" xfId="2623"/>
    <cellStyle name="level1a 2 3 7 5 2 2" xfId="2624"/>
    <cellStyle name="level1a 2 3 7 6" xfId="2625"/>
    <cellStyle name="level1a 2 3 7 6 2" xfId="2626"/>
    <cellStyle name="level1a 2 3 8" xfId="2627"/>
    <cellStyle name="level1a 2 3 8 2" xfId="2628"/>
    <cellStyle name="level1a 2 3 8 2 2" xfId="2629"/>
    <cellStyle name="level1a 2 3 8 2 2 2" xfId="2630"/>
    <cellStyle name="level1a 2 3 8 2 3" xfId="2631"/>
    <cellStyle name="level1a 2 3 8 2 3 2" xfId="2632"/>
    <cellStyle name="level1a 2 3 8 2 3 2 2" xfId="2633"/>
    <cellStyle name="level1a 2 3 8 2 4" xfId="2634"/>
    <cellStyle name="level1a 2 3 8 3" xfId="2635"/>
    <cellStyle name="level1a 2 3 8 3 2" xfId="2636"/>
    <cellStyle name="level1a 2 3 8 3 2 2" xfId="2637"/>
    <cellStyle name="level1a 2 3 8 3 3" xfId="2638"/>
    <cellStyle name="level1a 2 3 8 3 3 2" xfId="2639"/>
    <cellStyle name="level1a 2 3 8 3 3 2 2" xfId="2640"/>
    <cellStyle name="level1a 2 3 8 3 4" xfId="2641"/>
    <cellStyle name="level1a 2 3 8 3 4 2" xfId="2642"/>
    <cellStyle name="level1a 2 3 8 4" xfId="2643"/>
    <cellStyle name="level1a 2 3 8 5" xfId="2644"/>
    <cellStyle name="level1a 2 3 8 5 2" xfId="2645"/>
    <cellStyle name="level1a 2 3 8 6" xfId="2646"/>
    <cellStyle name="level1a 2 3 8 6 2" xfId="2647"/>
    <cellStyle name="level1a 2 3 8 6 2 2" xfId="2648"/>
    <cellStyle name="level1a 2 3 8 7" xfId="2649"/>
    <cellStyle name="level1a 2 3 8 7 2" xfId="2650"/>
    <cellStyle name="level1a 2 3 9" xfId="2651"/>
    <cellStyle name="level1a 2 3 9 2" xfId="2652"/>
    <cellStyle name="level1a 2 3 9 2 2" xfId="2653"/>
    <cellStyle name="level1a 2 3 9 2 2 2" xfId="2654"/>
    <cellStyle name="level1a 2 3 9 2 3" xfId="2655"/>
    <cellStyle name="level1a 2 3 9 2 3 2" xfId="2656"/>
    <cellStyle name="level1a 2 3 9 2 3 2 2" xfId="2657"/>
    <cellStyle name="level1a 2 3 9 2 4" xfId="2658"/>
    <cellStyle name="level1a 2 3 9 3" xfId="2659"/>
    <cellStyle name="level1a 2 3 9 3 2" xfId="2660"/>
    <cellStyle name="level1a 2 3 9 3 2 2" xfId="2661"/>
    <cellStyle name="level1a 2 3 9 3 3" xfId="2662"/>
    <cellStyle name="level1a 2 3 9 3 3 2" xfId="2663"/>
    <cellStyle name="level1a 2 3 9 3 3 2 2" xfId="2664"/>
    <cellStyle name="level1a 2 3 9 3 4" xfId="2665"/>
    <cellStyle name="level1a 2 3 9 4" xfId="2666"/>
    <cellStyle name="level1a 2 3 9 4 2" xfId="2667"/>
    <cellStyle name="level1a 2 3 9 5" xfId="2668"/>
    <cellStyle name="level1a 2 3 9 5 2" xfId="2669"/>
    <cellStyle name="level1a 2 3 9 5 2 2" xfId="2670"/>
    <cellStyle name="level1a 2 3 9 6" xfId="2671"/>
    <cellStyle name="level1a 2 3 9 6 2" xfId="2672"/>
    <cellStyle name="level1a 2 3_STUD aligned by INSTIT" xfId="2673"/>
    <cellStyle name="level1a 2 4" xfId="2674"/>
    <cellStyle name="level1a 2 4 10" xfId="2675"/>
    <cellStyle name="level1a 2 4 10 2" xfId="2676"/>
    <cellStyle name="level1a 2 4 2" xfId="2677"/>
    <cellStyle name="level1a 2 4 2 2" xfId="2678"/>
    <cellStyle name="level1a 2 4 2 2 2" xfId="2679"/>
    <cellStyle name="level1a 2 4 2 2 2 2" xfId="2680"/>
    <cellStyle name="level1a 2 4 2 2 2 2 2" xfId="2681"/>
    <cellStyle name="level1a 2 4 2 2 2 3" xfId="2682"/>
    <cellStyle name="level1a 2 4 2 2 2 3 2" xfId="2683"/>
    <cellStyle name="level1a 2 4 2 2 2 3 2 2" xfId="2684"/>
    <cellStyle name="level1a 2 4 2 2 2 4" xfId="2685"/>
    <cellStyle name="level1a 2 4 2 2 3" xfId="2686"/>
    <cellStyle name="level1a 2 4 2 2 3 2" xfId="2687"/>
    <cellStyle name="level1a 2 4 2 2 3 2 2" xfId="2688"/>
    <cellStyle name="level1a 2 4 2 2 3 3" xfId="2689"/>
    <cellStyle name="level1a 2 4 2 2 3 3 2" xfId="2690"/>
    <cellStyle name="level1a 2 4 2 2 3 3 2 2" xfId="2691"/>
    <cellStyle name="level1a 2 4 2 2 3 4" xfId="2692"/>
    <cellStyle name="level1a 2 4 2 2 3 4 2" xfId="2693"/>
    <cellStyle name="level1a 2 4 2 2 4" xfId="2694"/>
    <cellStyle name="level1a 2 4 2 2 5" xfId="2695"/>
    <cellStyle name="level1a 2 4 2 2 5 2" xfId="2696"/>
    <cellStyle name="level1a 2 4 2 2 6" xfId="2697"/>
    <cellStyle name="level1a 2 4 2 2 6 2" xfId="2698"/>
    <cellStyle name="level1a 2 4 2 3" xfId="2699"/>
    <cellStyle name="level1a 2 4 2 3 2" xfId="2700"/>
    <cellStyle name="level1a 2 4 2 3 2 2" xfId="2701"/>
    <cellStyle name="level1a 2 4 2 3 2 2 2" xfId="2702"/>
    <cellStyle name="level1a 2 4 2 3 2 3" xfId="2703"/>
    <cellStyle name="level1a 2 4 2 3 2 3 2" xfId="2704"/>
    <cellStyle name="level1a 2 4 2 3 2 3 2 2" xfId="2705"/>
    <cellStyle name="level1a 2 4 2 3 2 4" xfId="2706"/>
    <cellStyle name="level1a 2 4 2 3 3" xfId="2707"/>
    <cellStyle name="level1a 2 4 2 3 3 2" xfId="2708"/>
    <cellStyle name="level1a 2 4 2 3 3 2 2" xfId="2709"/>
    <cellStyle name="level1a 2 4 2 3 3 3" xfId="2710"/>
    <cellStyle name="level1a 2 4 2 3 3 3 2" xfId="2711"/>
    <cellStyle name="level1a 2 4 2 3 3 3 2 2" xfId="2712"/>
    <cellStyle name="level1a 2 4 2 3 3 4" xfId="2713"/>
    <cellStyle name="level1a 2 4 2 3 3 4 2" xfId="2714"/>
    <cellStyle name="level1a 2 4 2 3 4" xfId="2715"/>
    <cellStyle name="level1a 2 4 2 3 5" xfId="2716"/>
    <cellStyle name="level1a 2 4 2 3 5 2" xfId="2717"/>
    <cellStyle name="level1a 2 4 2 3 5 2 2" xfId="2718"/>
    <cellStyle name="level1a 2 4 2 3 6" xfId="2719"/>
    <cellStyle name="level1a 2 4 2 3 6 2" xfId="2720"/>
    <cellStyle name="level1a 2 4 2 4" xfId="2721"/>
    <cellStyle name="level1a 2 4 2 4 2" xfId="2722"/>
    <cellStyle name="level1a 2 4 2 4 2 2" xfId="2723"/>
    <cellStyle name="level1a 2 4 2 4 2 2 2" xfId="2724"/>
    <cellStyle name="level1a 2 4 2 4 2 3" xfId="2725"/>
    <cellStyle name="level1a 2 4 2 4 2 3 2" xfId="2726"/>
    <cellStyle name="level1a 2 4 2 4 2 3 2 2" xfId="2727"/>
    <cellStyle name="level1a 2 4 2 4 2 4" xfId="2728"/>
    <cellStyle name="level1a 2 4 2 4 3" xfId="2729"/>
    <cellStyle name="level1a 2 4 2 4 3 2" xfId="2730"/>
    <cellStyle name="level1a 2 4 2 4 3 2 2" xfId="2731"/>
    <cellStyle name="level1a 2 4 2 4 3 3" xfId="2732"/>
    <cellStyle name="level1a 2 4 2 4 3 3 2" xfId="2733"/>
    <cellStyle name="level1a 2 4 2 4 3 3 2 2" xfId="2734"/>
    <cellStyle name="level1a 2 4 2 4 3 4" xfId="2735"/>
    <cellStyle name="level1a 2 4 2 4 3 4 2" xfId="2736"/>
    <cellStyle name="level1a 2 4 2 4 4" xfId="2737"/>
    <cellStyle name="level1a 2 4 2 4 5" xfId="2738"/>
    <cellStyle name="level1a 2 4 2 4 5 2" xfId="2739"/>
    <cellStyle name="level1a 2 4 2 4 6" xfId="2740"/>
    <cellStyle name="level1a 2 4 2 4 6 2" xfId="2741"/>
    <cellStyle name="level1a 2 4 2 4 6 2 2" xfId="2742"/>
    <cellStyle name="level1a 2 4 2 4 7" xfId="2743"/>
    <cellStyle name="level1a 2 4 2 4 7 2" xfId="2744"/>
    <cellStyle name="level1a 2 4 2 5" xfId="2745"/>
    <cellStyle name="level1a 2 4 2 5 2" xfId="2746"/>
    <cellStyle name="level1a 2 4 2 5 2 2" xfId="2747"/>
    <cellStyle name="level1a 2 4 2 5 2 2 2" xfId="2748"/>
    <cellStyle name="level1a 2 4 2 5 2 3" xfId="2749"/>
    <cellStyle name="level1a 2 4 2 5 2 3 2" xfId="2750"/>
    <cellStyle name="level1a 2 4 2 5 2 3 2 2" xfId="2751"/>
    <cellStyle name="level1a 2 4 2 5 2 4" xfId="2752"/>
    <cellStyle name="level1a 2 4 2 5 3" xfId="2753"/>
    <cellStyle name="level1a 2 4 2 5 3 2" xfId="2754"/>
    <cellStyle name="level1a 2 4 2 5 3 2 2" xfId="2755"/>
    <cellStyle name="level1a 2 4 2 5 3 3" xfId="2756"/>
    <cellStyle name="level1a 2 4 2 5 3 3 2" xfId="2757"/>
    <cellStyle name="level1a 2 4 2 5 3 3 2 2" xfId="2758"/>
    <cellStyle name="level1a 2 4 2 5 3 4" xfId="2759"/>
    <cellStyle name="level1a 2 4 2 5 4" xfId="2760"/>
    <cellStyle name="level1a 2 4 2 5 4 2" xfId="2761"/>
    <cellStyle name="level1a 2 4 2 5 5" xfId="2762"/>
    <cellStyle name="level1a 2 4 2 5 5 2" xfId="2763"/>
    <cellStyle name="level1a 2 4 2 5 5 2 2" xfId="2764"/>
    <cellStyle name="level1a 2 4 2 5 6" xfId="2765"/>
    <cellStyle name="level1a 2 4 2 5 6 2" xfId="2766"/>
    <cellStyle name="level1a 2 4 2 6" xfId="2767"/>
    <cellStyle name="level1a 2 4 2 6 2" xfId="2768"/>
    <cellStyle name="level1a 2 4 2 6 2 2" xfId="2769"/>
    <cellStyle name="level1a 2 4 2 6 2 2 2" xfId="2770"/>
    <cellStyle name="level1a 2 4 2 6 2 3" xfId="2771"/>
    <cellStyle name="level1a 2 4 2 6 2 3 2" xfId="2772"/>
    <cellStyle name="level1a 2 4 2 6 2 3 2 2" xfId="2773"/>
    <cellStyle name="level1a 2 4 2 6 2 4" xfId="2774"/>
    <cellStyle name="level1a 2 4 2 6 3" xfId="2775"/>
    <cellStyle name="level1a 2 4 2 6 3 2" xfId="2776"/>
    <cellStyle name="level1a 2 4 2 6 3 2 2" xfId="2777"/>
    <cellStyle name="level1a 2 4 2 6 3 3" xfId="2778"/>
    <cellStyle name="level1a 2 4 2 6 3 3 2" xfId="2779"/>
    <cellStyle name="level1a 2 4 2 6 3 3 2 2" xfId="2780"/>
    <cellStyle name="level1a 2 4 2 6 3 4" xfId="2781"/>
    <cellStyle name="level1a 2 4 2 6 4" xfId="2782"/>
    <cellStyle name="level1a 2 4 2 6 4 2" xfId="2783"/>
    <cellStyle name="level1a 2 4 2 6 5" xfId="2784"/>
    <cellStyle name="level1a 2 4 2 6 5 2" xfId="2785"/>
    <cellStyle name="level1a 2 4 2 6 5 2 2" xfId="2786"/>
    <cellStyle name="level1a 2 4 2 6 6" xfId="2787"/>
    <cellStyle name="level1a 2 4 2 6 6 2" xfId="2788"/>
    <cellStyle name="level1a 2 4 2 7" xfId="2789"/>
    <cellStyle name="level1a 2 4 2 7 2" xfId="2790"/>
    <cellStyle name="level1a 2 4 2 7 2 2" xfId="2791"/>
    <cellStyle name="level1a 2 4 2 7 3" xfId="2792"/>
    <cellStyle name="level1a 2 4 2 7 3 2" xfId="2793"/>
    <cellStyle name="level1a 2 4 2 7 3 2 2" xfId="2794"/>
    <cellStyle name="level1a 2 4 2 7 4" xfId="2795"/>
    <cellStyle name="level1a 2 4 2 8" xfId="2796"/>
    <cellStyle name="level1a 2 4 2 8 2" xfId="2797"/>
    <cellStyle name="level1a 2 4 2_STUD aligned by INSTIT" xfId="2798"/>
    <cellStyle name="level1a 2 4 3" xfId="2799"/>
    <cellStyle name="level1a 2 4 3 2" xfId="2800"/>
    <cellStyle name="level1a 2 4 3 2 2" xfId="2801"/>
    <cellStyle name="level1a 2 4 3 2 2 2" xfId="2802"/>
    <cellStyle name="level1a 2 4 3 2 2 2 2" xfId="2803"/>
    <cellStyle name="level1a 2 4 3 2 2 3" xfId="2804"/>
    <cellStyle name="level1a 2 4 3 2 2 3 2" xfId="2805"/>
    <cellStyle name="level1a 2 4 3 2 2 3 2 2" xfId="2806"/>
    <cellStyle name="level1a 2 4 3 2 2 4" xfId="2807"/>
    <cellStyle name="level1a 2 4 3 2 3" xfId="2808"/>
    <cellStyle name="level1a 2 4 3 2 3 2" xfId="2809"/>
    <cellStyle name="level1a 2 4 3 2 3 2 2" xfId="2810"/>
    <cellStyle name="level1a 2 4 3 2 3 3" xfId="2811"/>
    <cellStyle name="level1a 2 4 3 2 3 3 2" xfId="2812"/>
    <cellStyle name="level1a 2 4 3 2 3 3 2 2" xfId="2813"/>
    <cellStyle name="level1a 2 4 3 2 3 4" xfId="2814"/>
    <cellStyle name="level1a 2 4 3 2 3 4 2" xfId="2815"/>
    <cellStyle name="level1a 2 4 3 2 4" xfId="2816"/>
    <cellStyle name="level1a 2 4 3 2 5" xfId="2817"/>
    <cellStyle name="level1a 2 4 3 2 5 2" xfId="2818"/>
    <cellStyle name="level1a 2 4 3 2 5 2 2" xfId="2819"/>
    <cellStyle name="level1a 2 4 3 2 6" xfId="2820"/>
    <cellStyle name="level1a 2 4 3 2 6 2" xfId="2821"/>
    <cellStyle name="level1a 2 4 3 3" xfId="2822"/>
    <cellStyle name="level1a 2 4 3 3 2" xfId="2823"/>
    <cellStyle name="level1a 2 4 3 3 2 2" xfId="2824"/>
    <cellStyle name="level1a 2 4 3 3 2 2 2" xfId="2825"/>
    <cellStyle name="level1a 2 4 3 3 2 3" xfId="2826"/>
    <cellStyle name="level1a 2 4 3 3 2 3 2" xfId="2827"/>
    <cellStyle name="level1a 2 4 3 3 2 3 2 2" xfId="2828"/>
    <cellStyle name="level1a 2 4 3 3 2 4" xfId="2829"/>
    <cellStyle name="level1a 2 4 3 3 3" xfId="2830"/>
    <cellStyle name="level1a 2 4 3 3 3 2" xfId="2831"/>
    <cellStyle name="level1a 2 4 3 3 3 2 2" xfId="2832"/>
    <cellStyle name="level1a 2 4 3 3 3 3" xfId="2833"/>
    <cellStyle name="level1a 2 4 3 3 3 3 2" xfId="2834"/>
    <cellStyle name="level1a 2 4 3 3 3 3 2 2" xfId="2835"/>
    <cellStyle name="level1a 2 4 3 3 3 4" xfId="2836"/>
    <cellStyle name="level1a 2 4 3 3 4" xfId="2837"/>
    <cellStyle name="level1a 2 4 3 3 4 2" xfId="2838"/>
    <cellStyle name="level1a 2 4 3 3 5" xfId="2839"/>
    <cellStyle name="level1a 2 4 3 3 5 2" xfId="2840"/>
    <cellStyle name="level1a 2 4 3 4" xfId="2841"/>
    <cellStyle name="level1a 2 4 3 4 2" xfId="2842"/>
    <cellStyle name="level1a 2 4 3 4 2 2" xfId="2843"/>
    <cellStyle name="level1a 2 4 3 4 2 2 2" xfId="2844"/>
    <cellStyle name="level1a 2 4 3 4 2 3" xfId="2845"/>
    <cellStyle name="level1a 2 4 3 4 2 3 2" xfId="2846"/>
    <cellStyle name="level1a 2 4 3 4 2 3 2 2" xfId="2847"/>
    <cellStyle name="level1a 2 4 3 4 2 4" xfId="2848"/>
    <cellStyle name="level1a 2 4 3 4 3" xfId="2849"/>
    <cellStyle name="level1a 2 4 3 4 3 2" xfId="2850"/>
    <cellStyle name="level1a 2 4 3 4 3 2 2" xfId="2851"/>
    <cellStyle name="level1a 2 4 3 4 3 3" xfId="2852"/>
    <cellStyle name="level1a 2 4 3 4 3 3 2" xfId="2853"/>
    <cellStyle name="level1a 2 4 3 4 3 3 2 2" xfId="2854"/>
    <cellStyle name="level1a 2 4 3 4 3 4" xfId="2855"/>
    <cellStyle name="level1a 2 4 3 4 4" xfId="2856"/>
    <cellStyle name="level1a 2 4 3 4 4 2" xfId="2857"/>
    <cellStyle name="level1a 2 4 3 4 5" xfId="2858"/>
    <cellStyle name="level1a 2 4 3 4 5 2" xfId="2859"/>
    <cellStyle name="level1a 2 4 3 4 5 2 2" xfId="2860"/>
    <cellStyle name="level1a 2 4 3 4 6" xfId="2861"/>
    <cellStyle name="level1a 2 4 3 4 6 2" xfId="2862"/>
    <cellStyle name="level1a 2 4 3 5" xfId="2863"/>
    <cellStyle name="level1a 2 4 3 5 2" xfId="2864"/>
    <cellStyle name="level1a 2 4 3 5 2 2" xfId="2865"/>
    <cellStyle name="level1a 2 4 3 5 2 2 2" xfId="2866"/>
    <cellStyle name="level1a 2 4 3 5 2 3" xfId="2867"/>
    <cellStyle name="level1a 2 4 3 5 2 3 2" xfId="2868"/>
    <cellStyle name="level1a 2 4 3 5 2 3 2 2" xfId="2869"/>
    <cellStyle name="level1a 2 4 3 5 2 4" xfId="2870"/>
    <cellStyle name="level1a 2 4 3 5 3" xfId="2871"/>
    <cellStyle name="level1a 2 4 3 5 3 2" xfId="2872"/>
    <cellStyle name="level1a 2 4 3 5 3 2 2" xfId="2873"/>
    <cellStyle name="level1a 2 4 3 5 3 3" xfId="2874"/>
    <cellStyle name="level1a 2 4 3 5 3 3 2" xfId="2875"/>
    <cellStyle name="level1a 2 4 3 5 3 3 2 2" xfId="2876"/>
    <cellStyle name="level1a 2 4 3 5 3 4" xfId="2877"/>
    <cellStyle name="level1a 2 4 3 5 4" xfId="2878"/>
    <cellStyle name="level1a 2 4 3 5 4 2" xfId="2879"/>
    <cellStyle name="level1a 2 4 3 5 5" xfId="2880"/>
    <cellStyle name="level1a 2 4 3 5 5 2" xfId="2881"/>
    <cellStyle name="level1a 2 4 3 5 5 2 2" xfId="2882"/>
    <cellStyle name="level1a 2 4 3 5 6" xfId="2883"/>
    <cellStyle name="level1a 2 4 3 5 6 2" xfId="2884"/>
    <cellStyle name="level1a 2 4 3 6" xfId="2885"/>
    <cellStyle name="level1a 2 4 3 6 2" xfId="2886"/>
    <cellStyle name="level1a 2 4 3 6 2 2" xfId="2887"/>
    <cellStyle name="level1a 2 4 3 6 2 2 2" xfId="2888"/>
    <cellStyle name="level1a 2 4 3 6 2 3" xfId="2889"/>
    <cellStyle name="level1a 2 4 3 6 2 3 2" xfId="2890"/>
    <cellStyle name="level1a 2 4 3 6 2 3 2 2" xfId="2891"/>
    <cellStyle name="level1a 2 4 3 6 2 4" xfId="2892"/>
    <cellStyle name="level1a 2 4 3 6 3" xfId="2893"/>
    <cellStyle name="level1a 2 4 3 6 3 2" xfId="2894"/>
    <cellStyle name="level1a 2 4 3 6 3 2 2" xfId="2895"/>
    <cellStyle name="level1a 2 4 3 6 3 3" xfId="2896"/>
    <cellStyle name="level1a 2 4 3 6 3 3 2" xfId="2897"/>
    <cellStyle name="level1a 2 4 3 6 3 3 2 2" xfId="2898"/>
    <cellStyle name="level1a 2 4 3 6 3 4" xfId="2899"/>
    <cellStyle name="level1a 2 4 3 6 4" xfId="2900"/>
    <cellStyle name="level1a 2 4 3 6 4 2" xfId="2901"/>
    <cellStyle name="level1a 2 4 3 6 5" xfId="2902"/>
    <cellStyle name="level1a 2 4 3 6 5 2" xfId="2903"/>
    <cellStyle name="level1a 2 4 3 6 5 2 2" xfId="2904"/>
    <cellStyle name="level1a 2 4 3 6 6" xfId="2905"/>
    <cellStyle name="level1a 2 4 3 6 6 2" xfId="2906"/>
    <cellStyle name="level1a 2 4 3 7" xfId="2907"/>
    <cellStyle name="level1a 2 4 3 7 2" xfId="2908"/>
    <cellStyle name="level1a 2 4 3 7 2 2" xfId="2909"/>
    <cellStyle name="level1a 2 4 3 7 3" xfId="2910"/>
    <cellStyle name="level1a 2 4 3 7 3 2" xfId="2911"/>
    <cellStyle name="level1a 2 4 3 7 3 2 2" xfId="2912"/>
    <cellStyle name="level1a 2 4 3 7 4" xfId="2913"/>
    <cellStyle name="level1a 2 4 3 8" xfId="2914"/>
    <cellStyle name="level1a 2 4 3 8 2" xfId="2915"/>
    <cellStyle name="level1a 2 4 3 8 2 2" xfId="2916"/>
    <cellStyle name="level1a 2 4 3 8 3" xfId="2917"/>
    <cellStyle name="level1a 2 4 3 8 3 2" xfId="2918"/>
    <cellStyle name="level1a 2 4 3 8 3 2 2" xfId="2919"/>
    <cellStyle name="level1a 2 4 3 8 4" xfId="2920"/>
    <cellStyle name="level1a 2 4 3 9" xfId="2921"/>
    <cellStyle name="level1a 2 4 3 9 2" xfId="2922"/>
    <cellStyle name="level1a 2 4 3_STUD aligned by INSTIT" xfId="2923"/>
    <cellStyle name="level1a 2 4 4" xfId="2924"/>
    <cellStyle name="level1a 2 4 4 2" xfId="2925"/>
    <cellStyle name="level1a 2 4 4 2 2" xfId="2926"/>
    <cellStyle name="level1a 2 4 4 2 2 2" xfId="2927"/>
    <cellStyle name="level1a 2 4 4 2 3" xfId="2928"/>
    <cellStyle name="level1a 2 4 4 2 3 2" xfId="2929"/>
    <cellStyle name="level1a 2 4 4 2 3 2 2" xfId="2930"/>
    <cellStyle name="level1a 2 4 4 2 4" xfId="2931"/>
    <cellStyle name="level1a 2 4 4 3" xfId="2932"/>
    <cellStyle name="level1a 2 4 4 3 2" xfId="2933"/>
    <cellStyle name="level1a 2 4 4 3 2 2" xfId="2934"/>
    <cellStyle name="level1a 2 4 4 3 3" xfId="2935"/>
    <cellStyle name="level1a 2 4 4 3 3 2" xfId="2936"/>
    <cellStyle name="level1a 2 4 4 3 3 2 2" xfId="2937"/>
    <cellStyle name="level1a 2 4 4 3 4" xfId="2938"/>
    <cellStyle name="level1a 2 4 4 3 4 2" xfId="2939"/>
    <cellStyle name="level1a 2 4 4 4" xfId="2940"/>
    <cellStyle name="level1a 2 4 4 5" xfId="2941"/>
    <cellStyle name="level1a 2 4 4 5 2" xfId="2942"/>
    <cellStyle name="level1a 2 4 4 6" xfId="2943"/>
    <cellStyle name="level1a 2 4 4 6 2" xfId="2944"/>
    <cellStyle name="level1a 2 4 5" xfId="2945"/>
    <cellStyle name="level1a 2 4 5 2" xfId="2946"/>
    <cellStyle name="level1a 2 4 5 2 2" xfId="2947"/>
    <cellStyle name="level1a 2 4 5 2 2 2" xfId="2948"/>
    <cellStyle name="level1a 2 4 5 2 3" xfId="2949"/>
    <cellStyle name="level1a 2 4 5 2 3 2" xfId="2950"/>
    <cellStyle name="level1a 2 4 5 2 3 2 2" xfId="2951"/>
    <cellStyle name="level1a 2 4 5 2 4" xfId="2952"/>
    <cellStyle name="level1a 2 4 5 3" xfId="2953"/>
    <cellStyle name="level1a 2 4 5 3 2" xfId="2954"/>
    <cellStyle name="level1a 2 4 5 3 2 2" xfId="2955"/>
    <cellStyle name="level1a 2 4 5 3 3" xfId="2956"/>
    <cellStyle name="level1a 2 4 5 3 3 2" xfId="2957"/>
    <cellStyle name="level1a 2 4 5 3 3 2 2" xfId="2958"/>
    <cellStyle name="level1a 2 4 5 3 4" xfId="2959"/>
    <cellStyle name="level1a 2 4 5 3 4 2" xfId="2960"/>
    <cellStyle name="level1a 2 4 5 4" xfId="2961"/>
    <cellStyle name="level1a 2 4 5 5" xfId="2962"/>
    <cellStyle name="level1a 2 4 5 5 2" xfId="2963"/>
    <cellStyle name="level1a 2 4 5 6" xfId="2964"/>
    <cellStyle name="level1a 2 4 5 6 2" xfId="2965"/>
    <cellStyle name="level1a 2 4 5 6 2 2" xfId="2966"/>
    <cellStyle name="level1a 2 4 5 7" xfId="2967"/>
    <cellStyle name="level1a 2 4 5 7 2" xfId="2968"/>
    <cellStyle name="level1a 2 4 6" xfId="2969"/>
    <cellStyle name="level1a 2 4 6 2" xfId="2970"/>
    <cellStyle name="level1a 2 4 6 2 2" xfId="2971"/>
    <cellStyle name="level1a 2 4 6 2 2 2" xfId="2972"/>
    <cellStyle name="level1a 2 4 6 2 3" xfId="2973"/>
    <cellStyle name="level1a 2 4 6 2 3 2" xfId="2974"/>
    <cellStyle name="level1a 2 4 6 2 3 2 2" xfId="2975"/>
    <cellStyle name="level1a 2 4 6 2 4" xfId="2976"/>
    <cellStyle name="level1a 2 4 6 3" xfId="2977"/>
    <cellStyle name="level1a 2 4 6 3 2" xfId="2978"/>
    <cellStyle name="level1a 2 4 6 3 2 2" xfId="2979"/>
    <cellStyle name="level1a 2 4 6 3 3" xfId="2980"/>
    <cellStyle name="level1a 2 4 6 3 3 2" xfId="2981"/>
    <cellStyle name="level1a 2 4 6 3 3 2 2" xfId="2982"/>
    <cellStyle name="level1a 2 4 6 3 4" xfId="2983"/>
    <cellStyle name="level1a 2 4 6 3 4 2" xfId="2984"/>
    <cellStyle name="level1a 2 4 6 4" xfId="2985"/>
    <cellStyle name="level1a 2 4 6 5" xfId="2986"/>
    <cellStyle name="level1a 2 4 6 5 2" xfId="2987"/>
    <cellStyle name="level1a 2 4 6 5 2 2" xfId="2988"/>
    <cellStyle name="level1a 2 4 6 6" xfId="2989"/>
    <cellStyle name="level1a 2 4 6 6 2" xfId="2990"/>
    <cellStyle name="level1a 2 4 7" xfId="2991"/>
    <cellStyle name="level1a 2 4 7 2" xfId="2992"/>
    <cellStyle name="level1a 2 4 7 2 2" xfId="2993"/>
    <cellStyle name="level1a 2 4 7 2 2 2" xfId="2994"/>
    <cellStyle name="level1a 2 4 7 2 3" xfId="2995"/>
    <cellStyle name="level1a 2 4 7 2 3 2" xfId="2996"/>
    <cellStyle name="level1a 2 4 7 2 3 2 2" xfId="2997"/>
    <cellStyle name="level1a 2 4 7 2 4" xfId="2998"/>
    <cellStyle name="level1a 2 4 7 3" xfId="2999"/>
    <cellStyle name="level1a 2 4 7 3 2" xfId="3000"/>
    <cellStyle name="level1a 2 4 7 3 2 2" xfId="3001"/>
    <cellStyle name="level1a 2 4 7 3 3" xfId="3002"/>
    <cellStyle name="level1a 2 4 7 3 3 2" xfId="3003"/>
    <cellStyle name="level1a 2 4 7 3 3 2 2" xfId="3004"/>
    <cellStyle name="level1a 2 4 7 3 4" xfId="3005"/>
    <cellStyle name="level1a 2 4 7 3 4 2" xfId="3006"/>
    <cellStyle name="level1a 2 4 7 4" xfId="3007"/>
    <cellStyle name="level1a 2 4 7 5" xfId="3008"/>
    <cellStyle name="level1a 2 4 7 5 2" xfId="3009"/>
    <cellStyle name="level1a 2 4 7 6" xfId="3010"/>
    <cellStyle name="level1a 2 4 7 6 2" xfId="3011"/>
    <cellStyle name="level1a 2 4 7 6 2 2" xfId="3012"/>
    <cellStyle name="level1a 2 4 7 7" xfId="3013"/>
    <cellStyle name="level1a 2 4 7 7 2" xfId="3014"/>
    <cellStyle name="level1a 2 4 8" xfId="3015"/>
    <cellStyle name="level1a 2 4 8 2" xfId="3016"/>
    <cellStyle name="level1a 2 4 8 2 2" xfId="3017"/>
    <cellStyle name="level1a 2 4 8 2 2 2" xfId="3018"/>
    <cellStyle name="level1a 2 4 8 2 3" xfId="3019"/>
    <cellStyle name="level1a 2 4 8 2 3 2" xfId="3020"/>
    <cellStyle name="level1a 2 4 8 2 3 2 2" xfId="3021"/>
    <cellStyle name="level1a 2 4 8 2 4" xfId="3022"/>
    <cellStyle name="level1a 2 4 8 3" xfId="3023"/>
    <cellStyle name="level1a 2 4 8 3 2" xfId="3024"/>
    <cellStyle name="level1a 2 4 8 3 2 2" xfId="3025"/>
    <cellStyle name="level1a 2 4 8 3 3" xfId="3026"/>
    <cellStyle name="level1a 2 4 8 3 3 2" xfId="3027"/>
    <cellStyle name="level1a 2 4 8 3 3 2 2" xfId="3028"/>
    <cellStyle name="level1a 2 4 8 3 4" xfId="3029"/>
    <cellStyle name="level1a 2 4 8 4" xfId="3030"/>
    <cellStyle name="level1a 2 4 8 4 2" xfId="3031"/>
    <cellStyle name="level1a 2 4 8 5" xfId="3032"/>
    <cellStyle name="level1a 2 4 8 5 2" xfId="3033"/>
    <cellStyle name="level1a 2 4 8 5 2 2" xfId="3034"/>
    <cellStyle name="level1a 2 4 8 6" xfId="3035"/>
    <cellStyle name="level1a 2 4 8 6 2" xfId="3036"/>
    <cellStyle name="level1a 2 4 9" xfId="3037"/>
    <cellStyle name="level1a 2 4 9 2" xfId="3038"/>
    <cellStyle name="level1a 2 4 9 2 2" xfId="3039"/>
    <cellStyle name="level1a 2 4 9 3" xfId="3040"/>
    <cellStyle name="level1a 2 4 9 3 2" xfId="3041"/>
    <cellStyle name="level1a 2 4 9 3 2 2" xfId="3042"/>
    <cellStyle name="level1a 2 4 9 4" xfId="3043"/>
    <cellStyle name="level1a 2 4_STUD aligned by INSTIT" xfId="3044"/>
    <cellStyle name="level1a 2 5" xfId="3045"/>
    <cellStyle name="level1a 2 5 2" xfId="3046"/>
    <cellStyle name="level1a 2 5 2 2" xfId="3047"/>
    <cellStyle name="level1a 2 5 2 2 2" xfId="3048"/>
    <cellStyle name="level1a 2 5 2 2 2 2" xfId="3049"/>
    <cellStyle name="level1a 2 5 2 2 3" xfId="3050"/>
    <cellStyle name="level1a 2 5 2 2 3 2" xfId="3051"/>
    <cellStyle name="level1a 2 5 2 2 3 2 2" xfId="3052"/>
    <cellStyle name="level1a 2 5 2 2 4" xfId="3053"/>
    <cellStyle name="level1a 2 5 2 3" xfId="3054"/>
    <cellStyle name="level1a 2 5 2 3 2" xfId="3055"/>
    <cellStyle name="level1a 2 5 2 3 2 2" xfId="3056"/>
    <cellStyle name="level1a 2 5 2 3 3" xfId="3057"/>
    <cellStyle name="level1a 2 5 2 3 3 2" xfId="3058"/>
    <cellStyle name="level1a 2 5 2 3 3 2 2" xfId="3059"/>
    <cellStyle name="level1a 2 5 2 3 4" xfId="3060"/>
    <cellStyle name="level1a 2 5 2 3 4 2" xfId="3061"/>
    <cellStyle name="level1a 2 5 2 4" xfId="3062"/>
    <cellStyle name="level1a 2 5 2 5" xfId="3063"/>
    <cellStyle name="level1a 2 5 2 5 2" xfId="3064"/>
    <cellStyle name="level1a 2 5 2 6" xfId="3065"/>
    <cellStyle name="level1a 2 5 2 6 2" xfId="3066"/>
    <cellStyle name="level1a 2 5 3" xfId="3067"/>
    <cellStyle name="level1a 2 5 3 2" xfId="3068"/>
    <cellStyle name="level1a 2 5 3 2 2" xfId="3069"/>
    <cellStyle name="level1a 2 5 3 2 2 2" xfId="3070"/>
    <cellStyle name="level1a 2 5 3 2 3" xfId="3071"/>
    <cellStyle name="level1a 2 5 3 2 3 2" xfId="3072"/>
    <cellStyle name="level1a 2 5 3 2 3 2 2" xfId="3073"/>
    <cellStyle name="level1a 2 5 3 2 4" xfId="3074"/>
    <cellStyle name="level1a 2 5 3 3" xfId="3075"/>
    <cellStyle name="level1a 2 5 3 3 2" xfId="3076"/>
    <cellStyle name="level1a 2 5 3 3 2 2" xfId="3077"/>
    <cellStyle name="level1a 2 5 3 3 3" xfId="3078"/>
    <cellStyle name="level1a 2 5 3 3 3 2" xfId="3079"/>
    <cellStyle name="level1a 2 5 3 3 3 2 2" xfId="3080"/>
    <cellStyle name="level1a 2 5 3 3 4" xfId="3081"/>
    <cellStyle name="level1a 2 5 3 3 4 2" xfId="3082"/>
    <cellStyle name="level1a 2 5 3 4" xfId="3083"/>
    <cellStyle name="level1a 2 5 3 5" xfId="3084"/>
    <cellStyle name="level1a 2 5 3 5 2" xfId="3085"/>
    <cellStyle name="level1a 2 5 3 5 2 2" xfId="3086"/>
    <cellStyle name="level1a 2 5 3 6" xfId="3087"/>
    <cellStyle name="level1a 2 5 3 6 2" xfId="3088"/>
    <cellStyle name="level1a 2 5 4" xfId="3089"/>
    <cellStyle name="level1a 2 5 4 2" xfId="3090"/>
    <cellStyle name="level1a 2 5 4 2 2" xfId="3091"/>
    <cellStyle name="level1a 2 5 4 2 2 2" xfId="3092"/>
    <cellStyle name="level1a 2 5 4 2 3" xfId="3093"/>
    <cellStyle name="level1a 2 5 4 2 3 2" xfId="3094"/>
    <cellStyle name="level1a 2 5 4 2 3 2 2" xfId="3095"/>
    <cellStyle name="level1a 2 5 4 2 4" xfId="3096"/>
    <cellStyle name="level1a 2 5 4 3" xfId="3097"/>
    <cellStyle name="level1a 2 5 4 3 2" xfId="3098"/>
    <cellStyle name="level1a 2 5 4 3 2 2" xfId="3099"/>
    <cellStyle name="level1a 2 5 4 3 3" xfId="3100"/>
    <cellStyle name="level1a 2 5 4 3 3 2" xfId="3101"/>
    <cellStyle name="level1a 2 5 4 3 3 2 2" xfId="3102"/>
    <cellStyle name="level1a 2 5 4 3 4" xfId="3103"/>
    <cellStyle name="level1a 2 5 4 3 4 2" xfId="3104"/>
    <cellStyle name="level1a 2 5 4 4" xfId="3105"/>
    <cellStyle name="level1a 2 5 4 5" xfId="3106"/>
    <cellStyle name="level1a 2 5 4 5 2" xfId="3107"/>
    <cellStyle name="level1a 2 5 4 6" xfId="3108"/>
    <cellStyle name="level1a 2 5 4 6 2" xfId="3109"/>
    <cellStyle name="level1a 2 5 4 6 2 2" xfId="3110"/>
    <cellStyle name="level1a 2 5 4 7" xfId="3111"/>
    <cellStyle name="level1a 2 5 4 7 2" xfId="3112"/>
    <cellStyle name="level1a 2 5 5" xfId="3113"/>
    <cellStyle name="level1a 2 5 5 2" xfId="3114"/>
    <cellStyle name="level1a 2 5 5 2 2" xfId="3115"/>
    <cellStyle name="level1a 2 5 5 2 2 2" xfId="3116"/>
    <cellStyle name="level1a 2 5 5 2 3" xfId="3117"/>
    <cellStyle name="level1a 2 5 5 2 3 2" xfId="3118"/>
    <cellStyle name="level1a 2 5 5 2 3 2 2" xfId="3119"/>
    <cellStyle name="level1a 2 5 5 2 4" xfId="3120"/>
    <cellStyle name="level1a 2 5 5 3" xfId="3121"/>
    <cellStyle name="level1a 2 5 5 3 2" xfId="3122"/>
    <cellStyle name="level1a 2 5 5 3 2 2" xfId="3123"/>
    <cellStyle name="level1a 2 5 5 3 3" xfId="3124"/>
    <cellStyle name="level1a 2 5 5 3 3 2" xfId="3125"/>
    <cellStyle name="level1a 2 5 5 3 3 2 2" xfId="3126"/>
    <cellStyle name="level1a 2 5 5 3 4" xfId="3127"/>
    <cellStyle name="level1a 2 5 5 4" xfId="3128"/>
    <cellStyle name="level1a 2 5 5 4 2" xfId="3129"/>
    <cellStyle name="level1a 2 5 5 5" xfId="3130"/>
    <cellStyle name="level1a 2 5 5 5 2" xfId="3131"/>
    <cellStyle name="level1a 2 5 5 5 2 2" xfId="3132"/>
    <cellStyle name="level1a 2 5 5 6" xfId="3133"/>
    <cellStyle name="level1a 2 5 5 6 2" xfId="3134"/>
    <cellStyle name="level1a 2 5 6" xfId="3135"/>
    <cellStyle name="level1a 2 5 6 2" xfId="3136"/>
    <cellStyle name="level1a 2 5 6 2 2" xfId="3137"/>
    <cellStyle name="level1a 2 5 6 2 2 2" xfId="3138"/>
    <cellStyle name="level1a 2 5 6 2 3" xfId="3139"/>
    <cellStyle name="level1a 2 5 6 2 3 2" xfId="3140"/>
    <cellStyle name="level1a 2 5 6 2 3 2 2" xfId="3141"/>
    <cellStyle name="level1a 2 5 6 2 4" xfId="3142"/>
    <cellStyle name="level1a 2 5 6 3" xfId="3143"/>
    <cellStyle name="level1a 2 5 6 3 2" xfId="3144"/>
    <cellStyle name="level1a 2 5 6 3 2 2" xfId="3145"/>
    <cellStyle name="level1a 2 5 6 3 3" xfId="3146"/>
    <cellStyle name="level1a 2 5 6 3 3 2" xfId="3147"/>
    <cellStyle name="level1a 2 5 6 3 3 2 2" xfId="3148"/>
    <cellStyle name="level1a 2 5 6 3 4" xfId="3149"/>
    <cellStyle name="level1a 2 5 6 4" xfId="3150"/>
    <cellStyle name="level1a 2 5 6 4 2" xfId="3151"/>
    <cellStyle name="level1a 2 5 6 5" xfId="3152"/>
    <cellStyle name="level1a 2 5 6 5 2" xfId="3153"/>
    <cellStyle name="level1a 2 5 6 5 2 2" xfId="3154"/>
    <cellStyle name="level1a 2 5 6 6" xfId="3155"/>
    <cellStyle name="level1a 2 5 6 6 2" xfId="3156"/>
    <cellStyle name="level1a 2 5 7" xfId="3157"/>
    <cellStyle name="level1a 2 5 7 2" xfId="3158"/>
    <cellStyle name="level1a 2 5 7 2 2" xfId="3159"/>
    <cellStyle name="level1a 2 5 7 3" xfId="3160"/>
    <cellStyle name="level1a 2 5 7 3 2" xfId="3161"/>
    <cellStyle name="level1a 2 5 7 3 2 2" xfId="3162"/>
    <cellStyle name="level1a 2 5 7 4" xfId="3163"/>
    <cellStyle name="level1a 2 5 8" xfId="3164"/>
    <cellStyle name="level1a 2 5 8 2" xfId="3165"/>
    <cellStyle name="level1a 2 5_STUD aligned by INSTIT" xfId="3166"/>
    <cellStyle name="level1a 2 6" xfId="3167"/>
    <cellStyle name="level1a 2 6 2" xfId="3168"/>
    <cellStyle name="level1a 2 6 2 2" xfId="3169"/>
    <cellStyle name="level1a 2 6 2 2 2" xfId="3170"/>
    <cellStyle name="level1a 2 6 2 2 2 2" xfId="3171"/>
    <cellStyle name="level1a 2 6 2 2 3" xfId="3172"/>
    <cellStyle name="level1a 2 6 2 2 3 2" xfId="3173"/>
    <cellStyle name="level1a 2 6 2 2 3 2 2" xfId="3174"/>
    <cellStyle name="level1a 2 6 2 2 4" xfId="3175"/>
    <cellStyle name="level1a 2 6 2 3" xfId="3176"/>
    <cellStyle name="level1a 2 6 2 3 2" xfId="3177"/>
    <cellStyle name="level1a 2 6 2 3 2 2" xfId="3178"/>
    <cellStyle name="level1a 2 6 2 3 3" xfId="3179"/>
    <cellStyle name="level1a 2 6 2 3 3 2" xfId="3180"/>
    <cellStyle name="level1a 2 6 2 3 3 2 2" xfId="3181"/>
    <cellStyle name="level1a 2 6 2 3 4" xfId="3182"/>
    <cellStyle name="level1a 2 6 2 3 4 2" xfId="3183"/>
    <cellStyle name="level1a 2 6 2 4" xfId="3184"/>
    <cellStyle name="level1a 2 6 2 5" xfId="3185"/>
    <cellStyle name="level1a 2 6 2 5 2" xfId="3186"/>
    <cellStyle name="level1a 2 6 2 6" xfId="3187"/>
    <cellStyle name="level1a 2 6 2 6 2" xfId="3188"/>
    <cellStyle name="level1a 2 6 2 6 2 2" xfId="3189"/>
    <cellStyle name="level1a 2 6 2 7" xfId="3190"/>
    <cellStyle name="level1a 2 6 2 7 2" xfId="3191"/>
    <cellStyle name="level1a 2 6 3" xfId="3192"/>
    <cellStyle name="level1a 2 6 3 2" xfId="3193"/>
    <cellStyle name="level1a 2 6 3 2 2" xfId="3194"/>
    <cellStyle name="level1a 2 6 3 2 2 2" xfId="3195"/>
    <cellStyle name="level1a 2 6 3 2 3" xfId="3196"/>
    <cellStyle name="level1a 2 6 3 2 3 2" xfId="3197"/>
    <cellStyle name="level1a 2 6 3 2 3 2 2" xfId="3198"/>
    <cellStyle name="level1a 2 6 3 2 4" xfId="3199"/>
    <cellStyle name="level1a 2 6 3 3" xfId="3200"/>
    <cellStyle name="level1a 2 6 3 3 2" xfId="3201"/>
    <cellStyle name="level1a 2 6 3 3 2 2" xfId="3202"/>
    <cellStyle name="level1a 2 6 3 3 3" xfId="3203"/>
    <cellStyle name="level1a 2 6 3 3 3 2" xfId="3204"/>
    <cellStyle name="level1a 2 6 3 3 3 2 2" xfId="3205"/>
    <cellStyle name="level1a 2 6 3 3 4" xfId="3206"/>
    <cellStyle name="level1a 2 6 3 3 4 2" xfId="3207"/>
    <cellStyle name="level1a 2 6 3 4" xfId="3208"/>
    <cellStyle name="level1a 2 6 3 5" xfId="3209"/>
    <cellStyle name="level1a 2 6 3 5 2" xfId="3210"/>
    <cellStyle name="level1a 2 6 4" xfId="3211"/>
    <cellStyle name="level1a 2 6 4 2" xfId="3212"/>
    <cellStyle name="level1a 2 6 4 2 2" xfId="3213"/>
    <cellStyle name="level1a 2 6 4 2 2 2" xfId="3214"/>
    <cellStyle name="level1a 2 6 4 2 3" xfId="3215"/>
    <cellStyle name="level1a 2 6 4 2 3 2" xfId="3216"/>
    <cellStyle name="level1a 2 6 4 2 3 2 2" xfId="3217"/>
    <cellStyle name="level1a 2 6 4 2 4" xfId="3218"/>
    <cellStyle name="level1a 2 6 4 3" xfId="3219"/>
    <cellStyle name="level1a 2 6 4 3 2" xfId="3220"/>
    <cellStyle name="level1a 2 6 4 3 2 2" xfId="3221"/>
    <cellStyle name="level1a 2 6 4 3 3" xfId="3222"/>
    <cellStyle name="level1a 2 6 4 3 3 2" xfId="3223"/>
    <cellStyle name="level1a 2 6 4 3 3 2 2" xfId="3224"/>
    <cellStyle name="level1a 2 6 4 3 4" xfId="3225"/>
    <cellStyle name="level1a 2 6 4 4" xfId="3226"/>
    <cellStyle name="level1a 2 6 4 4 2" xfId="3227"/>
    <cellStyle name="level1a 2 6 4 5" xfId="3228"/>
    <cellStyle name="level1a 2 6 4 5 2" xfId="3229"/>
    <cellStyle name="level1a 2 6 4 5 2 2" xfId="3230"/>
    <cellStyle name="level1a 2 6 4 6" xfId="3231"/>
    <cellStyle name="level1a 2 6 4 6 2" xfId="3232"/>
    <cellStyle name="level1a 2 6 5" xfId="3233"/>
    <cellStyle name="level1a 2 6 5 2" xfId="3234"/>
    <cellStyle name="level1a 2 6 5 2 2" xfId="3235"/>
    <cellStyle name="level1a 2 6 5 2 2 2" xfId="3236"/>
    <cellStyle name="level1a 2 6 5 2 3" xfId="3237"/>
    <cellStyle name="level1a 2 6 5 2 3 2" xfId="3238"/>
    <cellStyle name="level1a 2 6 5 2 3 2 2" xfId="3239"/>
    <cellStyle name="level1a 2 6 5 2 4" xfId="3240"/>
    <cellStyle name="level1a 2 6 5 3" xfId="3241"/>
    <cellStyle name="level1a 2 6 5 3 2" xfId="3242"/>
    <cellStyle name="level1a 2 6 5 3 2 2" xfId="3243"/>
    <cellStyle name="level1a 2 6 5 3 3" xfId="3244"/>
    <cellStyle name="level1a 2 6 5 3 3 2" xfId="3245"/>
    <cellStyle name="level1a 2 6 5 3 3 2 2" xfId="3246"/>
    <cellStyle name="level1a 2 6 5 3 4" xfId="3247"/>
    <cellStyle name="level1a 2 6 5 4" xfId="3248"/>
    <cellStyle name="level1a 2 6 5 4 2" xfId="3249"/>
    <cellStyle name="level1a 2 6 5 5" xfId="3250"/>
    <cellStyle name="level1a 2 6 5 5 2" xfId="3251"/>
    <cellStyle name="level1a 2 6 5 5 2 2" xfId="3252"/>
    <cellStyle name="level1a 2 6 5 6" xfId="3253"/>
    <cellStyle name="level1a 2 6 5 6 2" xfId="3254"/>
    <cellStyle name="level1a 2 6 6" xfId="3255"/>
    <cellStyle name="level1a 2 6 6 2" xfId="3256"/>
    <cellStyle name="level1a 2 6 6 2 2" xfId="3257"/>
    <cellStyle name="level1a 2 6 6 2 2 2" xfId="3258"/>
    <cellStyle name="level1a 2 6 6 2 3" xfId="3259"/>
    <cellStyle name="level1a 2 6 6 2 3 2" xfId="3260"/>
    <cellStyle name="level1a 2 6 6 2 3 2 2" xfId="3261"/>
    <cellStyle name="level1a 2 6 6 2 4" xfId="3262"/>
    <cellStyle name="level1a 2 6 6 3" xfId="3263"/>
    <cellStyle name="level1a 2 6 6 3 2" xfId="3264"/>
    <cellStyle name="level1a 2 6 6 3 2 2" xfId="3265"/>
    <cellStyle name="level1a 2 6 6 3 3" xfId="3266"/>
    <cellStyle name="level1a 2 6 6 3 3 2" xfId="3267"/>
    <cellStyle name="level1a 2 6 6 3 3 2 2" xfId="3268"/>
    <cellStyle name="level1a 2 6 6 3 4" xfId="3269"/>
    <cellStyle name="level1a 2 6 6 4" xfId="3270"/>
    <cellStyle name="level1a 2 6 6 4 2" xfId="3271"/>
    <cellStyle name="level1a 2 6 6 5" xfId="3272"/>
    <cellStyle name="level1a 2 6 6 5 2" xfId="3273"/>
    <cellStyle name="level1a 2 6 6 5 2 2" xfId="3274"/>
    <cellStyle name="level1a 2 6 6 6" xfId="3275"/>
    <cellStyle name="level1a 2 6 6 6 2" xfId="3276"/>
    <cellStyle name="level1a 2 6 7" xfId="3277"/>
    <cellStyle name="level1a 2 6 7 2" xfId="3278"/>
    <cellStyle name="level1a 2 6 7 2 2" xfId="3279"/>
    <cellStyle name="level1a 2 6 7 3" xfId="3280"/>
    <cellStyle name="level1a 2 6 7 3 2" xfId="3281"/>
    <cellStyle name="level1a 2 6 7 3 2 2" xfId="3282"/>
    <cellStyle name="level1a 2 6 7 4" xfId="3283"/>
    <cellStyle name="level1a 2 6 8" xfId="3284"/>
    <cellStyle name="level1a 2 6 8 2" xfId="3285"/>
    <cellStyle name="level1a 2 6 8 2 2" xfId="3286"/>
    <cellStyle name="level1a 2 6 8 3" xfId="3287"/>
    <cellStyle name="level1a 2 6 8 3 2" xfId="3288"/>
    <cellStyle name="level1a 2 6 8 3 2 2" xfId="3289"/>
    <cellStyle name="level1a 2 6 8 4" xfId="3290"/>
    <cellStyle name="level1a 2 6 9" xfId="3291"/>
    <cellStyle name="level1a 2 6 9 2" xfId="3292"/>
    <cellStyle name="level1a 2 6_STUD aligned by INSTIT" xfId="3293"/>
    <cellStyle name="level1a 2 7" xfId="3294"/>
    <cellStyle name="level1a 2 7 2" xfId="3295"/>
    <cellStyle name="level1a 2 7 2 2" xfId="3296"/>
    <cellStyle name="level1a 2 7 2 2 2" xfId="3297"/>
    <cellStyle name="level1a 2 7 2 3" xfId="3298"/>
    <cellStyle name="level1a 2 7 2 3 2" xfId="3299"/>
    <cellStyle name="level1a 2 7 2 3 2 2" xfId="3300"/>
    <cellStyle name="level1a 2 7 2 4" xfId="3301"/>
    <cellStyle name="level1a 2 7 3" xfId="3302"/>
    <cellStyle name="level1a 2 7 3 2" xfId="3303"/>
    <cellStyle name="level1a 2 7 3 2 2" xfId="3304"/>
    <cellStyle name="level1a 2 7 3 3" xfId="3305"/>
    <cellStyle name="level1a 2 7 3 3 2" xfId="3306"/>
    <cellStyle name="level1a 2 7 3 3 2 2" xfId="3307"/>
    <cellStyle name="level1a 2 7 3 4" xfId="3308"/>
    <cellStyle name="level1a 2 7 3 4 2" xfId="3309"/>
    <cellStyle name="level1a 2 7 4" xfId="3310"/>
    <cellStyle name="level1a 2 7 5" xfId="3311"/>
    <cellStyle name="level1a 2 7 5 2" xfId="3312"/>
    <cellStyle name="level1a 2 7 6" xfId="3313"/>
    <cellStyle name="level1a 2 7 6 2" xfId="3314"/>
    <cellStyle name="level1a 2 8" xfId="3315"/>
    <cellStyle name="level1a 2 8 2" xfId="3316"/>
    <cellStyle name="level1a 2 8 2 2" xfId="3317"/>
    <cellStyle name="level1a 2 8 2 2 2" xfId="3318"/>
    <cellStyle name="level1a 2 8 2 3" xfId="3319"/>
    <cellStyle name="level1a 2 8 2 3 2" xfId="3320"/>
    <cellStyle name="level1a 2 8 2 3 2 2" xfId="3321"/>
    <cellStyle name="level1a 2 8 2 4" xfId="3322"/>
    <cellStyle name="level1a 2 8 3" xfId="3323"/>
    <cellStyle name="level1a 2 8 3 2" xfId="3324"/>
    <cellStyle name="level1a 2 8 3 2 2" xfId="3325"/>
    <cellStyle name="level1a 2 8 3 3" xfId="3326"/>
    <cellStyle name="level1a 2 8 3 3 2" xfId="3327"/>
    <cellStyle name="level1a 2 8 3 3 2 2" xfId="3328"/>
    <cellStyle name="level1a 2 8 3 4" xfId="3329"/>
    <cellStyle name="level1a 2 8 3 4 2" xfId="3330"/>
    <cellStyle name="level1a 2 8 4" xfId="3331"/>
    <cellStyle name="level1a 2 8 5" xfId="3332"/>
    <cellStyle name="level1a 2 8 5 2" xfId="3333"/>
    <cellStyle name="level1a 2 8 6" xfId="3334"/>
    <cellStyle name="level1a 2 8 6 2" xfId="3335"/>
    <cellStyle name="level1a 2 8 6 2 2" xfId="3336"/>
    <cellStyle name="level1a 2 8 7" xfId="3337"/>
    <cellStyle name="level1a 2 8 7 2" xfId="3338"/>
    <cellStyle name="level1a 2 9" xfId="3339"/>
    <cellStyle name="level1a 2 9 2" xfId="3340"/>
    <cellStyle name="level1a 2 9 2 2" xfId="3341"/>
    <cellStyle name="level1a 2 9 2 2 2" xfId="3342"/>
    <cellStyle name="level1a 2 9 2 3" xfId="3343"/>
    <cellStyle name="level1a 2 9 2 3 2" xfId="3344"/>
    <cellStyle name="level1a 2 9 2 3 2 2" xfId="3345"/>
    <cellStyle name="level1a 2 9 2 4" xfId="3346"/>
    <cellStyle name="level1a 2 9 3" xfId="3347"/>
    <cellStyle name="level1a 2 9 3 2" xfId="3348"/>
    <cellStyle name="level1a 2 9 3 2 2" xfId="3349"/>
    <cellStyle name="level1a 2 9 3 3" xfId="3350"/>
    <cellStyle name="level1a 2 9 3 3 2" xfId="3351"/>
    <cellStyle name="level1a 2 9 3 3 2 2" xfId="3352"/>
    <cellStyle name="level1a 2 9 3 4" xfId="3353"/>
    <cellStyle name="level1a 2 9 3 4 2" xfId="3354"/>
    <cellStyle name="level1a 2 9 4" xfId="3355"/>
    <cellStyle name="level1a 2 9 5" xfId="3356"/>
    <cellStyle name="level1a 2 9 5 2" xfId="3357"/>
    <cellStyle name="level1a 2 9 5 2 2" xfId="3358"/>
    <cellStyle name="level1a 2 9 6" xfId="3359"/>
    <cellStyle name="level1a 2 9 6 2" xfId="3360"/>
    <cellStyle name="level1a 2_STUD aligned by INSTIT" xfId="3361"/>
    <cellStyle name="level1a 3" xfId="3362"/>
    <cellStyle name="level1a 3 10" xfId="3363"/>
    <cellStyle name="level1a 3 10 2" xfId="3364"/>
    <cellStyle name="level1a 3 10 2 2" xfId="3365"/>
    <cellStyle name="level1a 3 10 2 2 2" xfId="3366"/>
    <cellStyle name="level1a 3 10 2 3" xfId="3367"/>
    <cellStyle name="level1a 3 10 2 3 2" xfId="3368"/>
    <cellStyle name="level1a 3 10 2 3 2 2" xfId="3369"/>
    <cellStyle name="level1a 3 10 2 4" xfId="3370"/>
    <cellStyle name="level1a 3 10 3" xfId="3371"/>
    <cellStyle name="level1a 3 10 3 2" xfId="3372"/>
    <cellStyle name="level1a 3 10 3 2 2" xfId="3373"/>
    <cellStyle name="level1a 3 10 3 3" xfId="3374"/>
    <cellStyle name="level1a 3 10 3 3 2" xfId="3375"/>
    <cellStyle name="level1a 3 10 3 3 2 2" xfId="3376"/>
    <cellStyle name="level1a 3 10 3 4" xfId="3377"/>
    <cellStyle name="level1a 3 10 3 4 2" xfId="3378"/>
    <cellStyle name="level1a 3 10 4" xfId="3379"/>
    <cellStyle name="level1a 3 10 5" xfId="3380"/>
    <cellStyle name="level1a 3 10 5 2" xfId="3381"/>
    <cellStyle name="level1a 3 10 6" xfId="3382"/>
    <cellStyle name="level1a 3 10 6 2" xfId="3383"/>
    <cellStyle name="level1a 3 10 6 2 2" xfId="3384"/>
    <cellStyle name="level1a 3 10 7" xfId="3385"/>
    <cellStyle name="level1a 3 10 7 2" xfId="3386"/>
    <cellStyle name="level1a 3 11" xfId="3387"/>
    <cellStyle name="level1a 3 11 2" xfId="3388"/>
    <cellStyle name="level1a 3 11 2 2" xfId="3389"/>
    <cellStyle name="level1a 3 11 2 2 2" xfId="3390"/>
    <cellStyle name="level1a 3 11 2 3" xfId="3391"/>
    <cellStyle name="level1a 3 11 2 3 2" xfId="3392"/>
    <cellStyle name="level1a 3 11 2 3 2 2" xfId="3393"/>
    <cellStyle name="level1a 3 11 2 4" xfId="3394"/>
    <cellStyle name="level1a 3 11 3" xfId="3395"/>
    <cellStyle name="level1a 3 11 3 2" xfId="3396"/>
    <cellStyle name="level1a 3 11 3 2 2" xfId="3397"/>
    <cellStyle name="level1a 3 11 3 3" xfId="3398"/>
    <cellStyle name="level1a 3 11 3 3 2" xfId="3399"/>
    <cellStyle name="level1a 3 11 3 3 2 2" xfId="3400"/>
    <cellStyle name="level1a 3 11 3 4" xfId="3401"/>
    <cellStyle name="level1a 3 11 4" xfId="3402"/>
    <cellStyle name="level1a 3 11 4 2" xfId="3403"/>
    <cellStyle name="level1a 3 11 5" xfId="3404"/>
    <cellStyle name="level1a 3 11 5 2" xfId="3405"/>
    <cellStyle name="level1a 3 11 5 2 2" xfId="3406"/>
    <cellStyle name="level1a 3 11 6" xfId="3407"/>
    <cellStyle name="level1a 3 11 6 2" xfId="3408"/>
    <cellStyle name="level1a 3 12" xfId="3409"/>
    <cellStyle name="level1a 3 12 2" xfId="3410"/>
    <cellStyle name="level1a 3 12 2 2" xfId="3411"/>
    <cellStyle name="level1a 3 12 3" xfId="3412"/>
    <cellStyle name="level1a 3 12 3 2" xfId="3413"/>
    <cellStyle name="level1a 3 12 3 2 2" xfId="3414"/>
    <cellStyle name="level1a 3 12 4" xfId="3415"/>
    <cellStyle name="level1a 3 13" xfId="3416"/>
    <cellStyle name="level1a 3 14" xfId="3417"/>
    <cellStyle name="level1a 3 14 2" xfId="3418"/>
    <cellStyle name="level1a 3 2" xfId="3419"/>
    <cellStyle name="level1a 3 2 10" xfId="3420"/>
    <cellStyle name="level1a 3 2 10 2" xfId="3421"/>
    <cellStyle name="level1a 3 2 10 2 2" xfId="3422"/>
    <cellStyle name="level1a 3 2 10 2 2 2" xfId="3423"/>
    <cellStyle name="level1a 3 2 10 2 3" xfId="3424"/>
    <cellStyle name="level1a 3 2 10 2 3 2" xfId="3425"/>
    <cellStyle name="level1a 3 2 10 2 3 2 2" xfId="3426"/>
    <cellStyle name="level1a 3 2 10 2 4" xfId="3427"/>
    <cellStyle name="level1a 3 2 10 3" xfId="3428"/>
    <cellStyle name="level1a 3 2 10 3 2" xfId="3429"/>
    <cellStyle name="level1a 3 2 10 3 2 2" xfId="3430"/>
    <cellStyle name="level1a 3 2 10 3 3" xfId="3431"/>
    <cellStyle name="level1a 3 2 10 3 3 2" xfId="3432"/>
    <cellStyle name="level1a 3 2 10 3 3 2 2" xfId="3433"/>
    <cellStyle name="level1a 3 2 10 3 4" xfId="3434"/>
    <cellStyle name="level1a 3 2 10 4" xfId="3435"/>
    <cellStyle name="level1a 3 2 10 4 2" xfId="3436"/>
    <cellStyle name="level1a 3 2 10 5" xfId="3437"/>
    <cellStyle name="level1a 3 2 10 5 2" xfId="3438"/>
    <cellStyle name="level1a 3 2 10 5 2 2" xfId="3439"/>
    <cellStyle name="level1a 3 2 10 6" xfId="3440"/>
    <cellStyle name="level1a 3 2 10 6 2" xfId="3441"/>
    <cellStyle name="level1a 3 2 11" xfId="3442"/>
    <cellStyle name="level1a 3 2 11 2" xfId="3443"/>
    <cellStyle name="level1a 3 2 11 2 2" xfId="3444"/>
    <cellStyle name="level1a 3 2 11 3" xfId="3445"/>
    <cellStyle name="level1a 3 2 11 3 2" xfId="3446"/>
    <cellStyle name="level1a 3 2 11 3 2 2" xfId="3447"/>
    <cellStyle name="level1a 3 2 11 4" xfId="3448"/>
    <cellStyle name="level1a 3 2 12" xfId="3449"/>
    <cellStyle name="level1a 3 2 12 2" xfId="3450"/>
    <cellStyle name="level1a 3 2 2" xfId="3451"/>
    <cellStyle name="level1a 3 2 2 10" xfId="3452"/>
    <cellStyle name="level1a 3 2 2 10 2" xfId="3453"/>
    <cellStyle name="level1a 3 2 2 2" xfId="3454"/>
    <cellStyle name="level1a 3 2 2 2 2" xfId="3455"/>
    <cellStyle name="level1a 3 2 2 2 2 2" xfId="3456"/>
    <cellStyle name="level1a 3 2 2 2 2 2 2" xfId="3457"/>
    <cellStyle name="level1a 3 2 2 2 2 2 2 2" xfId="3458"/>
    <cellStyle name="level1a 3 2 2 2 2 2 3" xfId="3459"/>
    <cellStyle name="level1a 3 2 2 2 2 2 3 2" xfId="3460"/>
    <cellStyle name="level1a 3 2 2 2 2 2 3 2 2" xfId="3461"/>
    <cellStyle name="level1a 3 2 2 2 2 2 4" xfId="3462"/>
    <cellStyle name="level1a 3 2 2 2 2 3" xfId="3463"/>
    <cellStyle name="level1a 3 2 2 2 2 3 2" xfId="3464"/>
    <cellStyle name="level1a 3 2 2 2 2 3 2 2" xfId="3465"/>
    <cellStyle name="level1a 3 2 2 2 2 3 3" xfId="3466"/>
    <cellStyle name="level1a 3 2 2 2 2 3 3 2" xfId="3467"/>
    <cellStyle name="level1a 3 2 2 2 2 3 3 2 2" xfId="3468"/>
    <cellStyle name="level1a 3 2 2 2 2 3 4" xfId="3469"/>
    <cellStyle name="level1a 3 2 2 2 2 3 4 2" xfId="3470"/>
    <cellStyle name="level1a 3 2 2 2 2 4" xfId="3471"/>
    <cellStyle name="level1a 3 2 2 2 2 5" xfId="3472"/>
    <cellStyle name="level1a 3 2 2 2 2 5 2" xfId="3473"/>
    <cellStyle name="level1a 3 2 2 2 2 6" xfId="3474"/>
    <cellStyle name="level1a 3 2 2 2 2 6 2" xfId="3475"/>
    <cellStyle name="level1a 3 2 2 2 3" xfId="3476"/>
    <cellStyle name="level1a 3 2 2 2 3 2" xfId="3477"/>
    <cellStyle name="level1a 3 2 2 2 3 2 2" xfId="3478"/>
    <cellStyle name="level1a 3 2 2 2 3 2 2 2" xfId="3479"/>
    <cellStyle name="level1a 3 2 2 2 3 2 3" xfId="3480"/>
    <cellStyle name="level1a 3 2 2 2 3 2 3 2" xfId="3481"/>
    <cellStyle name="level1a 3 2 2 2 3 2 3 2 2" xfId="3482"/>
    <cellStyle name="level1a 3 2 2 2 3 2 4" xfId="3483"/>
    <cellStyle name="level1a 3 2 2 2 3 3" xfId="3484"/>
    <cellStyle name="level1a 3 2 2 2 3 3 2" xfId="3485"/>
    <cellStyle name="level1a 3 2 2 2 3 3 2 2" xfId="3486"/>
    <cellStyle name="level1a 3 2 2 2 3 3 3" xfId="3487"/>
    <cellStyle name="level1a 3 2 2 2 3 3 3 2" xfId="3488"/>
    <cellStyle name="level1a 3 2 2 2 3 3 3 2 2" xfId="3489"/>
    <cellStyle name="level1a 3 2 2 2 3 3 4" xfId="3490"/>
    <cellStyle name="level1a 3 2 2 2 3 3 4 2" xfId="3491"/>
    <cellStyle name="level1a 3 2 2 2 3 4" xfId="3492"/>
    <cellStyle name="level1a 3 2 2 2 3 5" xfId="3493"/>
    <cellStyle name="level1a 3 2 2 2 3 5 2" xfId="3494"/>
    <cellStyle name="level1a 3 2 2 2 3 5 2 2" xfId="3495"/>
    <cellStyle name="level1a 3 2 2 2 3 6" xfId="3496"/>
    <cellStyle name="level1a 3 2 2 2 3 6 2" xfId="3497"/>
    <cellStyle name="level1a 3 2 2 2 4" xfId="3498"/>
    <cellStyle name="level1a 3 2 2 2 4 2" xfId="3499"/>
    <cellStyle name="level1a 3 2 2 2 4 2 2" xfId="3500"/>
    <cellStyle name="level1a 3 2 2 2 4 2 2 2" xfId="3501"/>
    <cellStyle name="level1a 3 2 2 2 4 2 3" xfId="3502"/>
    <cellStyle name="level1a 3 2 2 2 4 2 3 2" xfId="3503"/>
    <cellStyle name="level1a 3 2 2 2 4 2 3 2 2" xfId="3504"/>
    <cellStyle name="level1a 3 2 2 2 4 2 4" xfId="3505"/>
    <cellStyle name="level1a 3 2 2 2 4 3" xfId="3506"/>
    <cellStyle name="level1a 3 2 2 2 4 3 2" xfId="3507"/>
    <cellStyle name="level1a 3 2 2 2 4 3 2 2" xfId="3508"/>
    <cellStyle name="level1a 3 2 2 2 4 3 3" xfId="3509"/>
    <cellStyle name="level1a 3 2 2 2 4 3 3 2" xfId="3510"/>
    <cellStyle name="level1a 3 2 2 2 4 3 3 2 2" xfId="3511"/>
    <cellStyle name="level1a 3 2 2 2 4 3 4" xfId="3512"/>
    <cellStyle name="level1a 3 2 2 2 4 3 4 2" xfId="3513"/>
    <cellStyle name="level1a 3 2 2 2 4 4" xfId="3514"/>
    <cellStyle name="level1a 3 2 2 2 4 5" xfId="3515"/>
    <cellStyle name="level1a 3 2 2 2 4 5 2" xfId="3516"/>
    <cellStyle name="level1a 3 2 2 2 4 6" xfId="3517"/>
    <cellStyle name="level1a 3 2 2 2 4 6 2" xfId="3518"/>
    <cellStyle name="level1a 3 2 2 2 4 6 2 2" xfId="3519"/>
    <cellStyle name="level1a 3 2 2 2 4 7" xfId="3520"/>
    <cellStyle name="level1a 3 2 2 2 4 7 2" xfId="3521"/>
    <cellStyle name="level1a 3 2 2 2 5" xfId="3522"/>
    <cellStyle name="level1a 3 2 2 2 5 2" xfId="3523"/>
    <cellStyle name="level1a 3 2 2 2 5 2 2" xfId="3524"/>
    <cellStyle name="level1a 3 2 2 2 5 2 2 2" xfId="3525"/>
    <cellStyle name="level1a 3 2 2 2 5 2 3" xfId="3526"/>
    <cellStyle name="level1a 3 2 2 2 5 2 3 2" xfId="3527"/>
    <cellStyle name="level1a 3 2 2 2 5 2 3 2 2" xfId="3528"/>
    <cellStyle name="level1a 3 2 2 2 5 2 4" xfId="3529"/>
    <cellStyle name="level1a 3 2 2 2 5 3" xfId="3530"/>
    <cellStyle name="level1a 3 2 2 2 5 3 2" xfId="3531"/>
    <cellStyle name="level1a 3 2 2 2 5 3 2 2" xfId="3532"/>
    <cellStyle name="level1a 3 2 2 2 5 3 3" xfId="3533"/>
    <cellStyle name="level1a 3 2 2 2 5 3 3 2" xfId="3534"/>
    <cellStyle name="level1a 3 2 2 2 5 3 3 2 2" xfId="3535"/>
    <cellStyle name="level1a 3 2 2 2 5 3 4" xfId="3536"/>
    <cellStyle name="level1a 3 2 2 2 5 4" xfId="3537"/>
    <cellStyle name="level1a 3 2 2 2 5 4 2" xfId="3538"/>
    <cellStyle name="level1a 3 2 2 2 5 5" xfId="3539"/>
    <cellStyle name="level1a 3 2 2 2 5 5 2" xfId="3540"/>
    <cellStyle name="level1a 3 2 2 2 5 5 2 2" xfId="3541"/>
    <cellStyle name="level1a 3 2 2 2 5 6" xfId="3542"/>
    <cellStyle name="level1a 3 2 2 2 5 6 2" xfId="3543"/>
    <cellStyle name="level1a 3 2 2 2 6" xfId="3544"/>
    <cellStyle name="level1a 3 2 2 2 6 2" xfId="3545"/>
    <cellStyle name="level1a 3 2 2 2 6 2 2" xfId="3546"/>
    <cellStyle name="level1a 3 2 2 2 6 2 2 2" xfId="3547"/>
    <cellStyle name="level1a 3 2 2 2 6 2 3" xfId="3548"/>
    <cellStyle name="level1a 3 2 2 2 6 2 3 2" xfId="3549"/>
    <cellStyle name="level1a 3 2 2 2 6 2 3 2 2" xfId="3550"/>
    <cellStyle name="level1a 3 2 2 2 6 2 4" xfId="3551"/>
    <cellStyle name="level1a 3 2 2 2 6 3" xfId="3552"/>
    <cellStyle name="level1a 3 2 2 2 6 3 2" xfId="3553"/>
    <cellStyle name="level1a 3 2 2 2 6 3 2 2" xfId="3554"/>
    <cellStyle name="level1a 3 2 2 2 6 3 3" xfId="3555"/>
    <cellStyle name="level1a 3 2 2 2 6 3 3 2" xfId="3556"/>
    <cellStyle name="level1a 3 2 2 2 6 3 3 2 2" xfId="3557"/>
    <cellStyle name="level1a 3 2 2 2 6 3 4" xfId="3558"/>
    <cellStyle name="level1a 3 2 2 2 6 4" xfId="3559"/>
    <cellStyle name="level1a 3 2 2 2 6 4 2" xfId="3560"/>
    <cellStyle name="level1a 3 2 2 2 6 5" xfId="3561"/>
    <cellStyle name="level1a 3 2 2 2 6 5 2" xfId="3562"/>
    <cellStyle name="level1a 3 2 2 2 6 5 2 2" xfId="3563"/>
    <cellStyle name="level1a 3 2 2 2 6 6" xfId="3564"/>
    <cellStyle name="level1a 3 2 2 2 6 6 2" xfId="3565"/>
    <cellStyle name="level1a 3 2 2 2 7" xfId="3566"/>
    <cellStyle name="level1a 3 2 2 2 7 2" xfId="3567"/>
    <cellStyle name="level1a 3 2 2 2 7 2 2" xfId="3568"/>
    <cellStyle name="level1a 3 2 2 2 7 3" xfId="3569"/>
    <cellStyle name="level1a 3 2 2 2 7 3 2" xfId="3570"/>
    <cellStyle name="level1a 3 2 2 2 7 3 2 2" xfId="3571"/>
    <cellStyle name="level1a 3 2 2 2 7 4" xfId="3572"/>
    <cellStyle name="level1a 3 2 2 2 8" xfId="3573"/>
    <cellStyle name="level1a 3 2 2 2 8 2" xfId="3574"/>
    <cellStyle name="level1a 3 2 2 2_STUD aligned by INSTIT" xfId="3575"/>
    <cellStyle name="level1a 3 2 2 3" xfId="3576"/>
    <cellStyle name="level1a 3 2 2 3 2" xfId="3577"/>
    <cellStyle name="level1a 3 2 2 3 2 2" xfId="3578"/>
    <cellStyle name="level1a 3 2 2 3 2 2 2" xfId="3579"/>
    <cellStyle name="level1a 3 2 2 3 2 2 2 2" xfId="3580"/>
    <cellStyle name="level1a 3 2 2 3 2 2 3" xfId="3581"/>
    <cellStyle name="level1a 3 2 2 3 2 2 3 2" xfId="3582"/>
    <cellStyle name="level1a 3 2 2 3 2 2 3 2 2" xfId="3583"/>
    <cellStyle name="level1a 3 2 2 3 2 2 4" xfId="3584"/>
    <cellStyle name="level1a 3 2 2 3 2 3" xfId="3585"/>
    <cellStyle name="level1a 3 2 2 3 2 3 2" xfId="3586"/>
    <cellStyle name="level1a 3 2 2 3 2 3 2 2" xfId="3587"/>
    <cellStyle name="level1a 3 2 2 3 2 3 3" xfId="3588"/>
    <cellStyle name="level1a 3 2 2 3 2 3 3 2" xfId="3589"/>
    <cellStyle name="level1a 3 2 2 3 2 3 3 2 2" xfId="3590"/>
    <cellStyle name="level1a 3 2 2 3 2 3 4" xfId="3591"/>
    <cellStyle name="level1a 3 2 2 3 2 3 4 2" xfId="3592"/>
    <cellStyle name="level1a 3 2 2 3 2 4" xfId="3593"/>
    <cellStyle name="level1a 3 2 2 3 2 5" xfId="3594"/>
    <cellStyle name="level1a 3 2 2 3 2 5 2" xfId="3595"/>
    <cellStyle name="level1a 3 2 2 3 2 5 2 2" xfId="3596"/>
    <cellStyle name="level1a 3 2 2 3 2 6" xfId="3597"/>
    <cellStyle name="level1a 3 2 2 3 2 6 2" xfId="3598"/>
    <cellStyle name="level1a 3 2 2 3 3" xfId="3599"/>
    <cellStyle name="level1a 3 2 2 3 3 2" xfId="3600"/>
    <cellStyle name="level1a 3 2 2 3 3 2 2" xfId="3601"/>
    <cellStyle name="level1a 3 2 2 3 3 2 2 2" xfId="3602"/>
    <cellStyle name="level1a 3 2 2 3 3 2 3" xfId="3603"/>
    <cellStyle name="level1a 3 2 2 3 3 2 3 2" xfId="3604"/>
    <cellStyle name="level1a 3 2 2 3 3 2 3 2 2" xfId="3605"/>
    <cellStyle name="level1a 3 2 2 3 3 2 4" xfId="3606"/>
    <cellStyle name="level1a 3 2 2 3 3 3" xfId="3607"/>
    <cellStyle name="level1a 3 2 2 3 3 3 2" xfId="3608"/>
    <cellStyle name="level1a 3 2 2 3 3 3 2 2" xfId="3609"/>
    <cellStyle name="level1a 3 2 2 3 3 3 3" xfId="3610"/>
    <cellStyle name="level1a 3 2 2 3 3 3 3 2" xfId="3611"/>
    <cellStyle name="level1a 3 2 2 3 3 3 3 2 2" xfId="3612"/>
    <cellStyle name="level1a 3 2 2 3 3 3 4" xfId="3613"/>
    <cellStyle name="level1a 3 2 2 3 3 4" xfId="3614"/>
    <cellStyle name="level1a 3 2 2 3 3 4 2" xfId="3615"/>
    <cellStyle name="level1a 3 2 2 3 3 5" xfId="3616"/>
    <cellStyle name="level1a 3 2 2 3 3 5 2" xfId="3617"/>
    <cellStyle name="level1a 3 2 2 3 4" xfId="3618"/>
    <cellStyle name="level1a 3 2 2 3 4 2" xfId="3619"/>
    <cellStyle name="level1a 3 2 2 3 4 2 2" xfId="3620"/>
    <cellStyle name="level1a 3 2 2 3 4 2 2 2" xfId="3621"/>
    <cellStyle name="level1a 3 2 2 3 4 2 3" xfId="3622"/>
    <cellStyle name="level1a 3 2 2 3 4 2 3 2" xfId="3623"/>
    <cellStyle name="level1a 3 2 2 3 4 2 3 2 2" xfId="3624"/>
    <cellStyle name="level1a 3 2 2 3 4 2 4" xfId="3625"/>
    <cellStyle name="level1a 3 2 2 3 4 3" xfId="3626"/>
    <cellStyle name="level1a 3 2 2 3 4 3 2" xfId="3627"/>
    <cellStyle name="level1a 3 2 2 3 4 3 2 2" xfId="3628"/>
    <cellStyle name="level1a 3 2 2 3 4 3 3" xfId="3629"/>
    <cellStyle name="level1a 3 2 2 3 4 3 3 2" xfId="3630"/>
    <cellStyle name="level1a 3 2 2 3 4 3 3 2 2" xfId="3631"/>
    <cellStyle name="level1a 3 2 2 3 4 3 4" xfId="3632"/>
    <cellStyle name="level1a 3 2 2 3 4 4" xfId="3633"/>
    <cellStyle name="level1a 3 2 2 3 4 4 2" xfId="3634"/>
    <cellStyle name="level1a 3 2 2 3 4 5" xfId="3635"/>
    <cellStyle name="level1a 3 2 2 3 4 5 2" xfId="3636"/>
    <cellStyle name="level1a 3 2 2 3 4 5 2 2" xfId="3637"/>
    <cellStyle name="level1a 3 2 2 3 4 6" xfId="3638"/>
    <cellStyle name="level1a 3 2 2 3 4 6 2" xfId="3639"/>
    <cellStyle name="level1a 3 2 2 3 5" xfId="3640"/>
    <cellStyle name="level1a 3 2 2 3 5 2" xfId="3641"/>
    <cellStyle name="level1a 3 2 2 3 5 2 2" xfId="3642"/>
    <cellStyle name="level1a 3 2 2 3 5 2 2 2" xfId="3643"/>
    <cellStyle name="level1a 3 2 2 3 5 2 3" xfId="3644"/>
    <cellStyle name="level1a 3 2 2 3 5 2 3 2" xfId="3645"/>
    <cellStyle name="level1a 3 2 2 3 5 2 3 2 2" xfId="3646"/>
    <cellStyle name="level1a 3 2 2 3 5 2 4" xfId="3647"/>
    <cellStyle name="level1a 3 2 2 3 5 3" xfId="3648"/>
    <cellStyle name="level1a 3 2 2 3 5 3 2" xfId="3649"/>
    <cellStyle name="level1a 3 2 2 3 5 3 2 2" xfId="3650"/>
    <cellStyle name="level1a 3 2 2 3 5 3 3" xfId="3651"/>
    <cellStyle name="level1a 3 2 2 3 5 3 3 2" xfId="3652"/>
    <cellStyle name="level1a 3 2 2 3 5 3 3 2 2" xfId="3653"/>
    <cellStyle name="level1a 3 2 2 3 5 3 4" xfId="3654"/>
    <cellStyle name="level1a 3 2 2 3 5 4" xfId="3655"/>
    <cellStyle name="level1a 3 2 2 3 5 4 2" xfId="3656"/>
    <cellStyle name="level1a 3 2 2 3 5 5" xfId="3657"/>
    <cellStyle name="level1a 3 2 2 3 5 5 2" xfId="3658"/>
    <cellStyle name="level1a 3 2 2 3 5 5 2 2" xfId="3659"/>
    <cellStyle name="level1a 3 2 2 3 5 6" xfId="3660"/>
    <cellStyle name="level1a 3 2 2 3 5 6 2" xfId="3661"/>
    <cellStyle name="level1a 3 2 2 3 6" xfId="3662"/>
    <cellStyle name="level1a 3 2 2 3 6 2" xfId="3663"/>
    <cellStyle name="level1a 3 2 2 3 6 2 2" xfId="3664"/>
    <cellStyle name="level1a 3 2 2 3 6 2 2 2" xfId="3665"/>
    <cellStyle name="level1a 3 2 2 3 6 2 3" xfId="3666"/>
    <cellStyle name="level1a 3 2 2 3 6 2 3 2" xfId="3667"/>
    <cellStyle name="level1a 3 2 2 3 6 2 3 2 2" xfId="3668"/>
    <cellStyle name="level1a 3 2 2 3 6 2 4" xfId="3669"/>
    <cellStyle name="level1a 3 2 2 3 6 3" xfId="3670"/>
    <cellStyle name="level1a 3 2 2 3 6 3 2" xfId="3671"/>
    <cellStyle name="level1a 3 2 2 3 6 3 2 2" xfId="3672"/>
    <cellStyle name="level1a 3 2 2 3 6 3 3" xfId="3673"/>
    <cellStyle name="level1a 3 2 2 3 6 3 3 2" xfId="3674"/>
    <cellStyle name="level1a 3 2 2 3 6 3 3 2 2" xfId="3675"/>
    <cellStyle name="level1a 3 2 2 3 6 3 4" xfId="3676"/>
    <cellStyle name="level1a 3 2 2 3 6 4" xfId="3677"/>
    <cellStyle name="level1a 3 2 2 3 6 4 2" xfId="3678"/>
    <cellStyle name="level1a 3 2 2 3 6 5" xfId="3679"/>
    <cellStyle name="level1a 3 2 2 3 6 5 2" xfId="3680"/>
    <cellStyle name="level1a 3 2 2 3 6 5 2 2" xfId="3681"/>
    <cellStyle name="level1a 3 2 2 3 6 6" xfId="3682"/>
    <cellStyle name="level1a 3 2 2 3 6 6 2" xfId="3683"/>
    <cellStyle name="level1a 3 2 2 3 7" xfId="3684"/>
    <cellStyle name="level1a 3 2 2 3 7 2" xfId="3685"/>
    <cellStyle name="level1a 3 2 2 3 7 2 2" xfId="3686"/>
    <cellStyle name="level1a 3 2 2 3 7 3" xfId="3687"/>
    <cellStyle name="level1a 3 2 2 3 7 3 2" xfId="3688"/>
    <cellStyle name="level1a 3 2 2 3 7 3 2 2" xfId="3689"/>
    <cellStyle name="level1a 3 2 2 3 7 4" xfId="3690"/>
    <cellStyle name="level1a 3 2 2 3 8" xfId="3691"/>
    <cellStyle name="level1a 3 2 2 3 8 2" xfId="3692"/>
    <cellStyle name="level1a 3 2 2 3 8 2 2" xfId="3693"/>
    <cellStyle name="level1a 3 2 2 3 8 3" xfId="3694"/>
    <cellStyle name="level1a 3 2 2 3 8 3 2" xfId="3695"/>
    <cellStyle name="level1a 3 2 2 3 8 3 2 2" xfId="3696"/>
    <cellStyle name="level1a 3 2 2 3 8 4" xfId="3697"/>
    <cellStyle name="level1a 3 2 2 3 9" xfId="3698"/>
    <cellStyle name="level1a 3 2 2 3 9 2" xfId="3699"/>
    <cellStyle name="level1a 3 2 2 3_STUD aligned by INSTIT" xfId="3700"/>
    <cellStyle name="level1a 3 2 2 4" xfId="3701"/>
    <cellStyle name="level1a 3 2 2 4 2" xfId="3702"/>
    <cellStyle name="level1a 3 2 2 4 2 2" xfId="3703"/>
    <cellStyle name="level1a 3 2 2 4 2 2 2" xfId="3704"/>
    <cellStyle name="level1a 3 2 2 4 2 3" xfId="3705"/>
    <cellStyle name="level1a 3 2 2 4 2 3 2" xfId="3706"/>
    <cellStyle name="level1a 3 2 2 4 2 3 2 2" xfId="3707"/>
    <cellStyle name="level1a 3 2 2 4 2 4" xfId="3708"/>
    <cellStyle name="level1a 3 2 2 4 3" xfId="3709"/>
    <cellStyle name="level1a 3 2 2 4 3 2" xfId="3710"/>
    <cellStyle name="level1a 3 2 2 4 3 2 2" xfId="3711"/>
    <cellStyle name="level1a 3 2 2 4 3 3" xfId="3712"/>
    <cellStyle name="level1a 3 2 2 4 3 3 2" xfId="3713"/>
    <cellStyle name="level1a 3 2 2 4 3 3 2 2" xfId="3714"/>
    <cellStyle name="level1a 3 2 2 4 3 4" xfId="3715"/>
    <cellStyle name="level1a 3 2 2 4 3 4 2" xfId="3716"/>
    <cellStyle name="level1a 3 2 2 4 4" xfId="3717"/>
    <cellStyle name="level1a 3 2 2 4 5" xfId="3718"/>
    <cellStyle name="level1a 3 2 2 4 5 2" xfId="3719"/>
    <cellStyle name="level1a 3 2 2 4 6" xfId="3720"/>
    <cellStyle name="level1a 3 2 2 4 6 2" xfId="3721"/>
    <cellStyle name="level1a 3 2 2 5" xfId="3722"/>
    <cellStyle name="level1a 3 2 2 5 2" xfId="3723"/>
    <cellStyle name="level1a 3 2 2 5 2 2" xfId="3724"/>
    <cellStyle name="level1a 3 2 2 5 2 2 2" xfId="3725"/>
    <cellStyle name="level1a 3 2 2 5 2 3" xfId="3726"/>
    <cellStyle name="level1a 3 2 2 5 2 3 2" xfId="3727"/>
    <cellStyle name="level1a 3 2 2 5 2 3 2 2" xfId="3728"/>
    <cellStyle name="level1a 3 2 2 5 2 4" xfId="3729"/>
    <cellStyle name="level1a 3 2 2 5 3" xfId="3730"/>
    <cellStyle name="level1a 3 2 2 5 3 2" xfId="3731"/>
    <cellStyle name="level1a 3 2 2 5 3 2 2" xfId="3732"/>
    <cellStyle name="level1a 3 2 2 5 3 3" xfId="3733"/>
    <cellStyle name="level1a 3 2 2 5 3 3 2" xfId="3734"/>
    <cellStyle name="level1a 3 2 2 5 3 3 2 2" xfId="3735"/>
    <cellStyle name="level1a 3 2 2 5 3 4" xfId="3736"/>
    <cellStyle name="level1a 3 2 2 5 3 4 2" xfId="3737"/>
    <cellStyle name="level1a 3 2 2 5 4" xfId="3738"/>
    <cellStyle name="level1a 3 2 2 5 5" xfId="3739"/>
    <cellStyle name="level1a 3 2 2 5 5 2" xfId="3740"/>
    <cellStyle name="level1a 3 2 2 5 6" xfId="3741"/>
    <cellStyle name="level1a 3 2 2 5 6 2" xfId="3742"/>
    <cellStyle name="level1a 3 2 2 5 6 2 2" xfId="3743"/>
    <cellStyle name="level1a 3 2 2 5 7" xfId="3744"/>
    <cellStyle name="level1a 3 2 2 5 7 2" xfId="3745"/>
    <cellStyle name="level1a 3 2 2 6" xfId="3746"/>
    <cellStyle name="level1a 3 2 2 6 2" xfId="3747"/>
    <cellStyle name="level1a 3 2 2 6 2 2" xfId="3748"/>
    <cellStyle name="level1a 3 2 2 6 2 2 2" xfId="3749"/>
    <cellStyle name="level1a 3 2 2 6 2 3" xfId="3750"/>
    <cellStyle name="level1a 3 2 2 6 2 3 2" xfId="3751"/>
    <cellStyle name="level1a 3 2 2 6 2 3 2 2" xfId="3752"/>
    <cellStyle name="level1a 3 2 2 6 2 4" xfId="3753"/>
    <cellStyle name="level1a 3 2 2 6 3" xfId="3754"/>
    <cellStyle name="level1a 3 2 2 6 3 2" xfId="3755"/>
    <cellStyle name="level1a 3 2 2 6 3 2 2" xfId="3756"/>
    <cellStyle name="level1a 3 2 2 6 3 3" xfId="3757"/>
    <cellStyle name="level1a 3 2 2 6 3 3 2" xfId="3758"/>
    <cellStyle name="level1a 3 2 2 6 3 3 2 2" xfId="3759"/>
    <cellStyle name="level1a 3 2 2 6 3 4" xfId="3760"/>
    <cellStyle name="level1a 3 2 2 6 3 4 2" xfId="3761"/>
    <cellStyle name="level1a 3 2 2 6 4" xfId="3762"/>
    <cellStyle name="level1a 3 2 2 6 5" xfId="3763"/>
    <cellStyle name="level1a 3 2 2 6 5 2" xfId="3764"/>
    <cellStyle name="level1a 3 2 2 6 5 2 2" xfId="3765"/>
    <cellStyle name="level1a 3 2 2 6 6" xfId="3766"/>
    <cellStyle name="level1a 3 2 2 6 6 2" xfId="3767"/>
    <cellStyle name="level1a 3 2 2 7" xfId="3768"/>
    <cellStyle name="level1a 3 2 2 7 2" xfId="3769"/>
    <cellStyle name="level1a 3 2 2 7 2 2" xfId="3770"/>
    <cellStyle name="level1a 3 2 2 7 2 2 2" xfId="3771"/>
    <cellStyle name="level1a 3 2 2 7 2 3" xfId="3772"/>
    <cellStyle name="level1a 3 2 2 7 2 3 2" xfId="3773"/>
    <cellStyle name="level1a 3 2 2 7 2 3 2 2" xfId="3774"/>
    <cellStyle name="level1a 3 2 2 7 2 4" xfId="3775"/>
    <cellStyle name="level1a 3 2 2 7 3" xfId="3776"/>
    <cellStyle name="level1a 3 2 2 7 3 2" xfId="3777"/>
    <cellStyle name="level1a 3 2 2 7 3 2 2" xfId="3778"/>
    <cellStyle name="level1a 3 2 2 7 3 3" xfId="3779"/>
    <cellStyle name="level1a 3 2 2 7 3 3 2" xfId="3780"/>
    <cellStyle name="level1a 3 2 2 7 3 3 2 2" xfId="3781"/>
    <cellStyle name="level1a 3 2 2 7 3 4" xfId="3782"/>
    <cellStyle name="level1a 3 2 2 7 3 4 2" xfId="3783"/>
    <cellStyle name="level1a 3 2 2 7 4" xfId="3784"/>
    <cellStyle name="level1a 3 2 2 7 5" xfId="3785"/>
    <cellStyle name="level1a 3 2 2 7 5 2" xfId="3786"/>
    <cellStyle name="level1a 3 2 2 7 6" xfId="3787"/>
    <cellStyle name="level1a 3 2 2 7 6 2" xfId="3788"/>
    <cellStyle name="level1a 3 2 2 7 6 2 2" xfId="3789"/>
    <cellStyle name="level1a 3 2 2 7 7" xfId="3790"/>
    <cellStyle name="level1a 3 2 2 7 7 2" xfId="3791"/>
    <cellStyle name="level1a 3 2 2 8" xfId="3792"/>
    <cellStyle name="level1a 3 2 2 8 2" xfId="3793"/>
    <cellStyle name="level1a 3 2 2 8 2 2" xfId="3794"/>
    <cellStyle name="level1a 3 2 2 8 2 2 2" xfId="3795"/>
    <cellStyle name="level1a 3 2 2 8 2 3" xfId="3796"/>
    <cellStyle name="level1a 3 2 2 8 2 3 2" xfId="3797"/>
    <cellStyle name="level1a 3 2 2 8 2 3 2 2" xfId="3798"/>
    <cellStyle name="level1a 3 2 2 8 2 4" xfId="3799"/>
    <cellStyle name="level1a 3 2 2 8 3" xfId="3800"/>
    <cellStyle name="level1a 3 2 2 8 3 2" xfId="3801"/>
    <cellStyle name="level1a 3 2 2 8 3 2 2" xfId="3802"/>
    <cellStyle name="level1a 3 2 2 8 3 3" xfId="3803"/>
    <cellStyle name="level1a 3 2 2 8 3 3 2" xfId="3804"/>
    <cellStyle name="level1a 3 2 2 8 3 3 2 2" xfId="3805"/>
    <cellStyle name="level1a 3 2 2 8 3 4" xfId="3806"/>
    <cellStyle name="level1a 3 2 2 8 4" xfId="3807"/>
    <cellStyle name="level1a 3 2 2 8 4 2" xfId="3808"/>
    <cellStyle name="level1a 3 2 2 8 5" xfId="3809"/>
    <cellStyle name="level1a 3 2 2 8 5 2" xfId="3810"/>
    <cellStyle name="level1a 3 2 2 8 5 2 2" xfId="3811"/>
    <cellStyle name="level1a 3 2 2 8 6" xfId="3812"/>
    <cellStyle name="level1a 3 2 2 8 6 2" xfId="3813"/>
    <cellStyle name="level1a 3 2 2 9" xfId="3814"/>
    <cellStyle name="level1a 3 2 2 9 2" xfId="3815"/>
    <cellStyle name="level1a 3 2 2 9 2 2" xfId="3816"/>
    <cellStyle name="level1a 3 2 2 9 3" xfId="3817"/>
    <cellStyle name="level1a 3 2 2 9 3 2" xfId="3818"/>
    <cellStyle name="level1a 3 2 2 9 3 2 2" xfId="3819"/>
    <cellStyle name="level1a 3 2 2 9 4" xfId="3820"/>
    <cellStyle name="level1a 3 2 2_STUD aligned by INSTIT" xfId="3821"/>
    <cellStyle name="level1a 3 2 3" xfId="3822"/>
    <cellStyle name="level1a 3 2 3 10" xfId="3823"/>
    <cellStyle name="level1a 3 2 3 10 2" xfId="3824"/>
    <cellStyle name="level1a 3 2 3 2" xfId="3825"/>
    <cellStyle name="level1a 3 2 3 2 2" xfId="3826"/>
    <cellStyle name="level1a 3 2 3 2 2 2" xfId="3827"/>
    <cellStyle name="level1a 3 2 3 2 2 2 2" xfId="3828"/>
    <cellStyle name="level1a 3 2 3 2 2 2 2 2" xfId="3829"/>
    <cellStyle name="level1a 3 2 3 2 2 2 3" xfId="3830"/>
    <cellStyle name="level1a 3 2 3 2 2 2 3 2" xfId="3831"/>
    <cellStyle name="level1a 3 2 3 2 2 2 3 2 2" xfId="3832"/>
    <cellStyle name="level1a 3 2 3 2 2 2 4" xfId="3833"/>
    <cellStyle name="level1a 3 2 3 2 2 3" xfId="3834"/>
    <cellStyle name="level1a 3 2 3 2 2 3 2" xfId="3835"/>
    <cellStyle name="level1a 3 2 3 2 2 3 2 2" xfId="3836"/>
    <cellStyle name="level1a 3 2 3 2 2 3 3" xfId="3837"/>
    <cellStyle name="level1a 3 2 3 2 2 3 3 2" xfId="3838"/>
    <cellStyle name="level1a 3 2 3 2 2 3 3 2 2" xfId="3839"/>
    <cellStyle name="level1a 3 2 3 2 2 3 4" xfId="3840"/>
    <cellStyle name="level1a 3 2 3 2 2 3 4 2" xfId="3841"/>
    <cellStyle name="level1a 3 2 3 2 2 4" xfId="3842"/>
    <cellStyle name="level1a 3 2 3 2 2 5" xfId="3843"/>
    <cellStyle name="level1a 3 2 3 2 2 5 2" xfId="3844"/>
    <cellStyle name="level1a 3 2 3 2 2 6" xfId="3845"/>
    <cellStyle name="level1a 3 2 3 2 2 6 2" xfId="3846"/>
    <cellStyle name="level1a 3 2 3 2 3" xfId="3847"/>
    <cellStyle name="level1a 3 2 3 2 3 2" xfId="3848"/>
    <cellStyle name="level1a 3 2 3 2 3 2 2" xfId="3849"/>
    <cellStyle name="level1a 3 2 3 2 3 2 2 2" xfId="3850"/>
    <cellStyle name="level1a 3 2 3 2 3 2 3" xfId="3851"/>
    <cellStyle name="level1a 3 2 3 2 3 2 3 2" xfId="3852"/>
    <cellStyle name="level1a 3 2 3 2 3 2 3 2 2" xfId="3853"/>
    <cellStyle name="level1a 3 2 3 2 3 2 4" xfId="3854"/>
    <cellStyle name="level1a 3 2 3 2 3 3" xfId="3855"/>
    <cellStyle name="level1a 3 2 3 2 3 3 2" xfId="3856"/>
    <cellStyle name="level1a 3 2 3 2 3 3 2 2" xfId="3857"/>
    <cellStyle name="level1a 3 2 3 2 3 3 3" xfId="3858"/>
    <cellStyle name="level1a 3 2 3 2 3 3 3 2" xfId="3859"/>
    <cellStyle name="level1a 3 2 3 2 3 3 3 2 2" xfId="3860"/>
    <cellStyle name="level1a 3 2 3 2 3 3 4" xfId="3861"/>
    <cellStyle name="level1a 3 2 3 2 3 3 4 2" xfId="3862"/>
    <cellStyle name="level1a 3 2 3 2 3 4" xfId="3863"/>
    <cellStyle name="level1a 3 2 3 2 3 5" xfId="3864"/>
    <cellStyle name="level1a 3 2 3 2 3 5 2" xfId="3865"/>
    <cellStyle name="level1a 3 2 3 2 3 5 2 2" xfId="3866"/>
    <cellStyle name="level1a 3 2 3 2 3 6" xfId="3867"/>
    <cellStyle name="level1a 3 2 3 2 3 6 2" xfId="3868"/>
    <cellStyle name="level1a 3 2 3 2 4" xfId="3869"/>
    <cellStyle name="level1a 3 2 3 2 4 2" xfId="3870"/>
    <cellStyle name="level1a 3 2 3 2 4 2 2" xfId="3871"/>
    <cellStyle name="level1a 3 2 3 2 4 2 2 2" xfId="3872"/>
    <cellStyle name="level1a 3 2 3 2 4 2 3" xfId="3873"/>
    <cellStyle name="level1a 3 2 3 2 4 2 3 2" xfId="3874"/>
    <cellStyle name="level1a 3 2 3 2 4 2 3 2 2" xfId="3875"/>
    <cellStyle name="level1a 3 2 3 2 4 2 4" xfId="3876"/>
    <cellStyle name="level1a 3 2 3 2 4 3" xfId="3877"/>
    <cellStyle name="level1a 3 2 3 2 4 3 2" xfId="3878"/>
    <cellStyle name="level1a 3 2 3 2 4 3 2 2" xfId="3879"/>
    <cellStyle name="level1a 3 2 3 2 4 3 3" xfId="3880"/>
    <cellStyle name="level1a 3 2 3 2 4 3 3 2" xfId="3881"/>
    <cellStyle name="level1a 3 2 3 2 4 3 3 2 2" xfId="3882"/>
    <cellStyle name="level1a 3 2 3 2 4 3 4" xfId="3883"/>
    <cellStyle name="level1a 3 2 3 2 4 3 4 2" xfId="3884"/>
    <cellStyle name="level1a 3 2 3 2 4 4" xfId="3885"/>
    <cellStyle name="level1a 3 2 3 2 4 5" xfId="3886"/>
    <cellStyle name="level1a 3 2 3 2 4 5 2" xfId="3887"/>
    <cellStyle name="level1a 3 2 3 2 4 6" xfId="3888"/>
    <cellStyle name="level1a 3 2 3 2 4 6 2" xfId="3889"/>
    <cellStyle name="level1a 3 2 3 2 4 6 2 2" xfId="3890"/>
    <cellStyle name="level1a 3 2 3 2 4 7" xfId="3891"/>
    <cellStyle name="level1a 3 2 3 2 4 7 2" xfId="3892"/>
    <cellStyle name="level1a 3 2 3 2 5" xfId="3893"/>
    <cellStyle name="level1a 3 2 3 2 5 2" xfId="3894"/>
    <cellStyle name="level1a 3 2 3 2 5 2 2" xfId="3895"/>
    <cellStyle name="level1a 3 2 3 2 5 2 2 2" xfId="3896"/>
    <cellStyle name="level1a 3 2 3 2 5 2 3" xfId="3897"/>
    <cellStyle name="level1a 3 2 3 2 5 2 3 2" xfId="3898"/>
    <cellStyle name="level1a 3 2 3 2 5 2 3 2 2" xfId="3899"/>
    <cellStyle name="level1a 3 2 3 2 5 2 4" xfId="3900"/>
    <cellStyle name="level1a 3 2 3 2 5 3" xfId="3901"/>
    <cellStyle name="level1a 3 2 3 2 5 3 2" xfId="3902"/>
    <cellStyle name="level1a 3 2 3 2 5 3 2 2" xfId="3903"/>
    <cellStyle name="level1a 3 2 3 2 5 3 3" xfId="3904"/>
    <cellStyle name="level1a 3 2 3 2 5 3 3 2" xfId="3905"/>
    <cellStyle name="level1a 3 2 3 2 5 3 3 2 2" xfId="3906"/>
    <cellStyle name="level1a 3 2 3 2 5 3 4" xfId="3907"/>
    <cellStyle name="level1a 3 2 3 2 5 4" xfId="3908"/>
    <cellStyle name="level1a 3 2 3 2 5 4 2" xfId="3909"/>
    <cellStyle name="level1a 3 2 3 2 5 5" xfId="3910"/>
    <cellStyle name="level1a 3 2 3 2 5 5 2" xfId="3911"/>
    <cellStyle name="level1a 3 2 3 2 5 5 2 2" xfId="3912"/>
    <cellStyle name="level1a 3 2 3 2 5 6" xfId="3913"/>
    <cellStyle name="level1a 3 2 3 2 5 6 2" xfId="3914"/>
    <cellStyle name="level1a 3 2 3 2 6" xfId="3915"/>
    <cellStyle name="level1a 3 2 3 2 6 2" xfId="3916"/>
    <cellStyle name="level1a 3 2 3 2 6 2 2" xfId="3917"/>
    <cellStyle name="level1a 3 2 3 2 6 2 2 2" xfId="3918"/>
    <cellStyle name="level1a 3 2 3 2 6 2 3" xfId="3919"/>
    <cellStyle name="level1a 3 2 3 2 6 2 3 2" xfId="3920"/>
    <cellStyle name="level1a 3 2 3 2 6 2 3 2 2" xfId="3921"/>
    <cellStyle name="level1a 3 2 3 2 6 2 4" xfId="3922"/>
    <cellStyle name="level1a 3 2 3 2 6 3" xfId="3923"/>
    <cellStyle name="level1a 3 2 3 2 6 3 2" xfId="3924"/>
    <cellStyle name="level1a 3 2 3 2 6 3 2 2" xfId="3925"/>
    <cellStyle name="level1a 3 2 3 2 6 3 3" xfId="3926"/>
    <cellStyle name="level1a 3 2 3 2 6 3 3 2" xfId="3927"/>
    <cellStyle name="level1a 3 2 3 2 6 3 3 2 2" xfId="3928"/>
    <cellStyle name="level1a 3 2 3 2 6 3 4" xfId="3929"/>
    <cellStyle name="level1a 3 2 3 2 6 4" xfId="3930"/>
    <cellStyle name="level1a 3 2 3 2 6 4 2" xfId="3931"/>
    <cellStyle name="level1a 3 2 3 2 6 5" xfId="3932"/>
    <cellStyle name="level1a 3 2 3 2 6 5 2" xfId="3933"/>
    <cellStyle name="level1a 3 2 3 2 6 5 2 2" xfId="3934"/>
    <cellStyle name="level1a 3 2 3 2 6 6" xfId="3935"/>
    <cellStyle name="level1a 3 2 3 2 6 6 2" xfId="3936"/>
    <cellStyle name="level1a 3 2 3 2 7" xfId="3937"/>
    <cellStyle name="level1a 3 2 3 2 7 2" xfId="3938"/>
    <cellStyle name="level1a 3 2 3 2 7 2 2" xfId="3939"/>
    <cellStyle name="level1a 3 2 3 2 7 3" xfId="3940"/>
    <cellStyle name="level1a 3 2 3 2 7 3 2" xfId="3941"/>
    <cellStyle name="level1a 3 2 3 2 7 3 2 2" xfId="3942"/>
    <cellStyle name="level1a 3 2 3 2 7 4" xfId="3943"/>
    <cellStyle name="level1a 3 2 3 2 8" xfId="3944"/>
    <cellStyle name="level1a 3 2 3 2 8 2" xfId="3945"/>
    <cellStyle name="level1a 3 2 3 2_STUD aligned by INSTIT" xfId="3946"/>
    <cellStyle name="level1a 3 2 3 3" xfId="3947"/>
    <cellStyle name="level1a 3 2 3 3 2" xfId="3948"/>
    <cellStyle name="level1a 3 2 3 3 2 2" xfId="3949"/>
    <cellStyle name="level1a 3 2 3 3 2 2 2" xfId="3950"/>
    <cellStyle name="level1a 3 2 3 3 2 2 2 2" xfId="3951"/>
    <cellStyle name="level1a 3 2 3 3 2 2 3" xfId="3952"/>
    <cellStyle name="level1a 3 2 3 3 2 2 3 2" xfId="3953"/>
    <cellStyle name="level1a 3 2 3 3 2 2 3 2 2" xfId="3954"/>
    <cellStyle name="level1a 3 2 3 3 2 2 4" xfId="3955"/>
    <cellStyle name="level1a 3 2 3 3 2 3" xfId="3956"/>
    <cellStyle name="level1a 3 2 3 3 2 3 2" xfId="3957"/>
    <cellStyle name="level1a 3 2 3 3 2 3 2 2" xfId="3958"/>
    <cellStyle name="level1a 3 2 3 3 2 3 3" xfId="3959"/>
    <cellStyle name="level1a 3 2 3 3 2 3 3 2" xfId="3960"/>
    <cellStyle name="level1a 3 2 3 3 2 3 3 2 2" xfId="3961"/>
    <cellStyle name="level1a 3 2 3 3 2 3 4" xfId="3962"/>
    <cellStyle name="level1a 3 2 3 3 2 3 4 2" xfId="3963"/>
    <cellStyle name="level1a 3 2 3 3 2 4" xfId="3964"/>
    <cellStyle name="level1a 3 2 3 3 2 5" xfId="3965"/>
    <cellStyle name="level1a 3 2 3 3 2 5 2" xfId="3966"/>
    <cellStyle name="level1a 3 2 3 3 2 5 2 2" xfId="3967"/>
    <cellStyle name="level1a 3 2 3 3 2 6" xfId="3968"/>
    <cellStyle name="level1a 3 2 3 3 2 6 2" xfId="3969"/>
    <cellStyle name="level1a 3 2 3 3 3" xfId="3970"/>
    <cellStyle name="level1a 3 2 3 3 3 2" xfId="3971"/>
    <cellStyle name="level1a 3 2 3 3 3 2 2" xfId="3972"/>
    <cellStyle name="level1a 3 2 3 3 3 2 2 2" xfId="3973"/>
    <cellStyle name="level1a 3 2 3 3 3 2 3" xfId="3974"/>
    <cellStyle name="level1a 3 2 3 3 3 2 3 2" xfId="3975"/>
    <cellStyle name="level1a 3 2 3 3 3 2 3 2 2" xfId="3976"/>
    <cellStyle name="level1a 3 2 3 3 3 2 4" xfId="3977"/>
    <cellStyle name="level1a 3 2 3 3 3 3" xfId="3978"/>
    <cellStyle name="level1a 3 2 3 3 3 3 2" xfId="3979"/>
    <cellStyle name="level1a 3 2 3 3 3 3 2 2" xfId="3980"/>
    <cellStyle name="level1a 3 2 3 3 3 3 3" xfId="3981"/>
    <cellStyle name="level1a 3 2 3 3 3 3 3 2" xfId="3982"/>
    <cellStyle name="level1a 3 2 3 3 3 3 3 2 2" xfId="3983"/>
    <cellStyle name="level1a 3 2 3 3 3 3 4" xfId="3984"/>
    <cellStyle name="level1a 3 2 3 3 3 4" xfId="3985"/>
    <cellStyle name="level1a 3 2 3 3 3 4 2" xfId="3986"/>
    <cellStyle name="level1a 3 2 3 3 3 5" xfId="3987"/>
    <cellStyle name="level1a 3 2 3 3 3 5 2" xfId="3988"/>
    <cellStyle name="level1a 3 2 3 3 4" xfId="3989"/>
    <cellStyle name="level1a 3 2 3 3 4 2" xfId="3990"/>
    <cellStyle name="level1a 3 2 3 3 4 2 2" xfId="3991"/>
    <cellStyle name="level1a 3 2 3 3 4 2 2 2" xfId="3992"/>
    <cellStyle name="level1a 3 2 3 3 4 2 3" xfId="3993"/>
    <cellStyle name="level1a 3 2 3 3 4 2 3 2" xfId="3994"/>
    <cellStyle name="level1a 3 2 3 3 4 2 3 2 2" xfId="3995"/>
    <cellStyle name="level1a 3 2 3 3 4 2 4" xfId="3996"/>
    <cellStyle name="level1a 3 2 3 3 4 3" xfId="3997"/>
    <cellStyle name="level1a 3 2 3 3 4 3 2" xfId="3998"/>
    <cellStyle name="level1a 3 2 3 3 4 3 2 2" xfId="3999"/>
    <cellStyle name="level1a 3 2 3 3 4 3 3" xfId="4000"/>
    <cellStyle name="level1a 3 2 3 3 4 3 3 2" xfId="4001"/>
    <cellStyle name="level1a 3 2 3 3 4 3 3 2 2" xfId="4002"/>
    <cellStyle name="level1a 3 2 3 3 4 3 4" xfId="4003"/>
    <cellStyle name="level1a 3 2 3 3 4 4" xfId="4004"/>
    <cellStyle name="level1a 3 2 3 3 4 4 2" xfId="4005"/>
    <cellStyle name="level1a 3 2 3 3 4 5" xfId="4006"/>
    <cellStyle name="level1a 3 2 3 3 4 5 2" xfId="4007"/>
    <cellStyle name="level1a 3 2 3 3 4 5 2 2" xfId="4008"/>
    <cellStyle name="level1a 3 2 3 3 4 6" xfId="4009"/>
    <cellStyle name="level1a 3 2 3 3 4 6 2" xfId="4010"/>
    <cellStyle name="level1a 3 2 3 3 5" xfId="4011"/>
    <cellStyle name="level1a 3 2 3 3 5 2" xfId="4012"/>
    <cellStyle name="level1a 3 2 3 3 5 2 2" xfId="4013"/>
    <cellStyle name="level1a 3 2 3 3 5 2 2 2" xfId="4014"/>
    <cellStyle name="level1a 3 2 3 3 5 2 3" xfId="4015"/>
    <cellStyle name="level1a 3 2 3 3 5 2 3 2" xfId="4016"/>
    <cellStyle name="level1a 3 2 3 3 5 2 3 2 2" xfId="4017"/>
    <cellStyle name="level1a 3 2 3 3 5 2 4" xfId="4018"/>
    <cellStyle name="level1a 3 2 3 3 5 3" xfId="4019"/>
    <cellStyle name="level1a 3 2 3 3 5 3 2" xfId="4020"/>
    <cellStyle name="level1a 3 2 3 3 5 3 2 2" xfId="4021"/>
    <cellStyle name="level1a 3 2 3 3 5 3 3" xfId="4022"/>
    <cellStyle name="level1a 3 2 3 3 5 3 3 2" xfId="4023"/>
    <cellStyle name="level1a 3 2 3 3 5 3 3 2 2" xfId="4024"/>
    <cellStyle name="level1a 3 2 3 3 5 3 4" xfId="4025"/>
    <cellStyle name="level1a 3 2 3 3 5 4" xfId="4026"/>
    <cellStyle name="level1a 3 2 3 3 5 4 2" xfId="4027"/>
    <cellStyle name="level1a 3 2 3 3 5 5" xfId="4028"/>
    <cellStyle name="level1a 3 2 3 3 5 5 2" xfId="4029"/>
    <cellStyle name="level1a 3 2 3 3 5 5 2 2" xfId="4030"/>
    <cellStyle name="level1a 3 2 3 3 5 6" xfId="4031"/>
    <cellStyle name="level1a 3 2 3 3 5 6 2" xfId="4032"/>
    <cellStyle name="level1a 3 2 3 3 6" xfId="4033"/>
    <cellStyle name="level1a 3 2 3 3 6 2" xfId="4034"/>
    <cellStyle name="level1a 3 2 3 3 6 2 2" xfId="4035"/>
    <cellStyle name="level1a 3 2 3 3 6 2 2 2" xfId="4036"/>
    <cellStyle name="level1a 3 2 3 3 6 2 3" xfId="4037"/>
    <cellStyle name="level1a 3 2 3 3 6 2 3 2" xfId="4038"/>
    <cellStyle name="level1a 3 2 3 3 6 2 3 2 2" xfId="4039"/>
    <cellStyle name="level1a 3 2 3 3 6 2 4" xfId="4040"/>
    <cellStyle name="level1a 3 2 3 3 6 3" xfId="4041"/>
    <cellStyle name="level1a 3 2 3 3 6 3 2" xfId="4042"/>
    <cellStyle name="level1a 3 2 3 3 6 3 2 2" xfId="4043"/>
    <cellStyle name="level1a 3 2 3 3 6 3 3" xfId="4044"/>
    <cellStyle name="level1a 3 2 3 3 6 3 3 2" xfId="4045"/>
    <cellStyle name="level1a 3 2 3 3 6 3 3 2 2" xfId="4046"/>
    <cellStyle name="level1a 3 2 3 3 6 3 4" xfId="4047"/>
    <cellStyle name="level1a 3 2 3 3 6 4" xfId="4048"/>
    <cellStyle name="level1a 3 2 3 3 6 4 2" xfId="4049"/>
    <cellStyle name="level1a 3 2 3 3 6 5" xfId="4050"/>
    <cellStyle name="level1a 3 2 3 3 6 5 2" xfId="4051"/>
    <cellStyle name="level1a 3 2 3 3 6 5 2 2" xfId="4052"/>
    <cellStyle name="level1a 3 2 3 3 6 6" xfId="4053"/>
    <cellStyle name="level1a 3 2 3 3 6 6 2" xfId="4054"/>
    <cellStyle name="level1a 3 2 3 3 7" xfId="4055"/>
    <cellStyle name="level1a 3 2 3 3 7 2" xfId="4056"/>
    <cellStyle name="level1a 3 2 3 3 7 2 2" xfId="4057"/>
    <cellStyle name="level1a 3 2 3 3 7 3" xfId="4058"/>
    <cellStyle name="level1a 3 2 3 3 7 3 2" xfId="4059"/>
    <cellStyle name="level1a 3 2 3 3 7 3 2 2" xfId="4060"/>
    <cellStyle name="level1a 3 2 3 3 7 4" xfId="4061"/>
    <cellStyle name="level1a 3 2 3 3 8" xfId="4062"/>
    <cellStyle name="level1a 3 2 3 3 8 2" xfId="4063"/>
    <cellStyle name="level1a 3 2 3 3 8 2 2" xfId="4064"/>
    <cellStyle name="level1a 3 2 3 3 8 3" xfId="4065"/>
    <cellStyle name="level1a 3 2 3 3 8 3 2" xfId="4066"/>
    <cellStyle name="level1a 3 2 3 3 8 3 2 2" xfId="4067"/>
    <cellStyle name="level1a 3 2 3 3 8 4" xfId="4068"/>
    <cellStyle name="level1a 3 2 3 3 9" xfId="4069"/>
    <cellStyle name="level1a 3 2 3 3 9 2" xfId="4070"/>
    <cellStyle name="level1a 3 2 3 3_STUD aligned by INSTIT" xfId="4071"/>
    <cellStyle name="level1a 3 2 3 4" xfId="4072"/>
    <cellStyle name="level1a 3 2 3 4 2" xfId="4073"/>
    <cellStyle name="level1a 3 2 3 4 2 2" xfId="4074"/>
    <cellStyle name="level1a 3 2 3 4 2 2 2" xfId="4075"/>
    <cellStyle name="level1a 3 2 3 4 2 3" xfId="4076"/>
    <cellStyle name="level1a 3 2 3 4 2 3 2" xfId="4077"/>
    <cellStyle name="level1a 3 2 3 4 2 3 2 2" xfId="4078"/>
    <cellStyle name="level1a 3 2 3 4 2 4" xfId="4079"/>
    <cellStyle name="level1a 3 2 3 4 3" xfId="4080"/>
    <cellStyle name="level1a 3 2 3 4 3 2" xfId="4081"/>
    <cellStyle name="level1a 3 2 3 4 3 2 2" xfId="4082"/>
    <cellStyle name="level1a 3 2 3 4 3 3" xfId="4083"/>
    <cellStyle name="level1a 3 2 3 4 3 3 2" xfId="4084"/>
    <cellStyle name="level1a 3 2 3 4 3 3 2 2" xfId="4085"/>
    <cellStyle name="level1a 3 2 3 4 3 4" xfId="4086"/>
    <cellStyle name="level1a 3 2 3 4 3 4 2" xfId="4087"/>
    <cellStyle name="level1a 3 2 3 4 4" xfId="4088"/>
    <cellStyle name="level1a 3 2 3 4 5" xfId="4089"/>
    <cellStyle name="level1a 3 2 3 4 5 2" xfId="4090"/>
    <cellStyle name="level1a 3 2 3 4 6" xfId="4091"/>
    <cellStyle name="level1a 3 2 3 4 6 2" xfId="4092"/>
    <cellStyle name="level1a 3 2 3 5" xfId="4093"/>
    <cellStyle name="level1a 3 2 3 5 2" xfId="4094"/>
    <cellStyle name="level1a 3 2 3 5 2 2" xfId="4095"/>
    <cellStyle name="level1a 3 2 3 5 2 2 2" xfId="4096"/>
    <cellStyle name="level1a 3 2 3 5 2 3" xfId="4097"/>
    <cellStyle name="level1a 3 2 3 5 2 3 2" xfId="4098"/>
    <cellStyle name="level1a 3 2 3 5 2 3 2 2" xfId="4099"/>
    <cellStyle name="level1a 3 2 3 5 2 4" xfId="4100"/>
    <cellStyle name="level1a 3 2 3 5 3" xfId="4101"/>
    <cellStyle name="level1a 3 2 3 5 3 2" xfId="4102"/>
    <cellStyle name="level1a 3 2 3 5 3 2 2" xfId="4103"/>
    <cellStyle name="level1a 3 2 3 5 3 3" xfId="4104"/>
    <cellStyle name="level1a 3 2 3 5 3 3 2" xfId="4105"/>
    <cellStyle name="level1a 3 2 3 5 3 3 2 2" xfId="4106"/>
    <cellStyle name="level1a 3 2 3 5 3 4" xfId="4107"/>
    <cellStyle name="level1a 3 2 3 5 3 4 2" xfId="4108"/>
    <cellStyle name="level1a 3 2 3 5 4" xfId="4109"/>
    <cellStyle name="level1a 3 2 3 5 5" xfId="4110"/>
    <cellStyle name="level1a 3 2 3 5 5 2" xfId="4111"/>
    <cellStyle name="level1a 3 2 3 5 6" xfId="4112"/>
    <cellStyle name="level1a 3 2 3 5 6 2" xfId="4113"/>
    <cellStyle name="level1a 3 2 3 5 6 2 2" xfId="4114"/>
    <cellStyle name="level1a 3 2 3 5 7" xfId="4115"/>
    <cellStyle name="level1a 3 2 3 5 7 2" xfId="4116"/>
    <cellStyle name="level1a 3 2 3 6" xfId="4117"/>
    <cellStyle name="level1a 3 2 3 6 2" xfId="4118"/>
    <cellStyle name="level1a 3 2 3 6 2 2" xfId="4119"/>
    <cellStyle name="level1a 3 2 3 6 2 2 2" xfId="4120"/>
    <cellStyle name="level1a 3 2 3 6 2 3" xfId="4121"/>
    <cellStyle name="level1a 3 2 3 6 2 3 2" xfId="4122"/>
    <cellStyle name="level1a 3 2 3 6 2 3 2 2" xfId="4123"/>
    <cellStyle name="level1a 3 2 3 6 2 4" xfId="4124"/>
    <cellStyle name="level1a 3 2 3 6 3" xfId="4125"/>
    <cellStyle name="level1a 3 2 3 6 3 2" xfId="4126"/>
    <cellStyle name="level1a 3 2 3 6 3 2 2" xfId="4127"/>
    <cellStyle name="level1a 3 2 3 6 3 3" xfId="4128"/>
    <cellStyle name="level1a 3 2 3 6 3 3 2" xfId="4129"/>
    <cellStyle name="level1a 3 2 3 6 3 3 2 2" xfId="4130"/>
    <cellStyle name="level1a 3 2 3 6 3 4" xfId="4131"/>
    <cellStyle name="level1a 3 2 3 6 3 4 2" xfId="4132"/>
    <cellStyle name="level1a 3 2 3 6 4" xfId="4133"/>
    <cellStyle name="level1a 3 2 3 6 5" xfId="4134"/>
    <cellStyle name="level1a 3 2 3 6 5 2" xfId="4135"/>
    <cellStyle name="level1a 3 2 3 6 5 2 2" xfId="4136"/>
    <cellStyle name="level1a 3 2 3 6 6" xfId="4137"/>
    <cellStyle name="level1a 3 2 3 6 6 2" xfId="4138"/>
    <cellStyle name="level1a 3 2 3 7" xfId="4139"/>
    <cellStyle name="level1a 3 2 3 7 2" xfId="4140"/>
    <cellStyle name="level1a 3 2 3 7 2 2" xfId="4141"/>
    <cellStyle name="level1a 3 2 3 7 2 2 2" xfId="4142"/>
    <cellStyle name="level1a 3 2 3 7 2 3" xfId="4143"/>
    <cellStyle name="level1a 3 2 3 7 2 3 2" xfId="4144"/>
    <cellStyle name="level1a 3 2 3 7 2 3 2 2" xfId="4145"/>
    <cellStyle name="level1a 3 2 3 7 2 4" xfId="4146"/>
    <cellStyle name="level1a 3 2 3 7 3" xfId="4147"/>
    <cellStyle name="level1a 3 2 3 7 3 2" xfId="4148"/>
    <cellStyle name="level1a 3 2 3 7 3 2 2" xfId="4149"/>
    <cellStyle name="level1a 3 2 3 7 3 3" xfId="4150"/>
    <cellStyle name="level1a 3 2 3 7 3 3 2" xfId="4151"/>
    <cellStyle name="level1a 3 2 3 7 3 3 2 2" xfId="4152"/>
    <cellStyle name="level1a 3 2 3 7 3 4" xfId="4153"/>
    <cellStyle name="level1a 3 2 3 7 3 4 2" xfId="4154"/>
    <cellStyle name="level1a 3 2 3 7 4" xfId="4155"/>
    <cellStyle name="level1a 3 2 3 7 5" xfId="4156"/>
    <cellStyle name="level1a 3 2 3 7 5 2" xfId="4157"/>
    <cellStyle name="level1a 3 2 3 7 6" xfId="4158"/>
    <cellStyle name="level1a 3 2 3 7 6 2" xfId="4159"/>
    <cellStyle name="level1a 3 2 3 7 6 2 2" xfId="4160"/>
    <cellStyle name="level1a 3 2 3 7 7" xfId="4161"/>
    <cellStyle name="level1a 3 2 3 7 7 2" xfId="4162"/>
    <cellStyle name="level1a 3 2 3 8" xfId="4163"/>
    <cellStyle name="level1a 3 2 3 8 2" xfId="4164"/>
    <cellStyle name="level1a 3 2 3 8 2 2" xfId="4165"/>
    <cellStyle name="level1a 3 2 3 8 2 2 2" xfId="4166"/>
    <cellStyle name="level1a 3 2 3 8 2 3" xfId="4167"/>
    <cellStyle name="level1a 3 2 3 8 2 3 2" xfId="4168"/>
    <cellStyle name="level1a 3 2 3 8 2 3 2 2" xfId="4169"/>
    <cellStyle name="level1a 3 2 3 8 2 4" xfId="4170"/>
    <cellStyle name="level1a 3 2 3 8 3" xfId="4171"/>
    <cellStyle name="level1a 3 2 3 8 3 2" xfId="4172"/>
    <cellStyle name="level1a 3 2 3 8 3 2 2" xfId="4173"/>
    <cellStyle name="level1a 3 2 3 8 3 3" xfId="4174"/>
    <cellStyle name="level1a 3 2 3 8 3 3 2" xfId="4175"/>
    <cellStyle name="level1a 3 2 3 8 3 3 2 2" xfId="4176"/>
    <cellStyle name="level1a 3 2 3 8 3 4" xfId="4177"/>
    <cellStyle name="level1a 3 2 3 8 4" xfId="4178"/>
    <cellStyle name="level1a 3 2 3 8 4 2" xfId="4179"/>
    <cellStyle name="level1a 3 2 3 8 5" xfId="4180"/>
    <cellStyle name="level1a 3 2 3 8 5 2" xfId="4181"/>
    <cellStyle name="level1a 3 2 3 8 5 2 2" xfId="4182"/>
    <cellStyle name="level1a 3 2 3 8 6" xfId="4183"/>
    <cellStyle name="level1a 3 2 3 8 6 2" xfId="4184"/>
    <cellStyle name="level1a 3 2 3 9" xfId="4185"/>
    <cellStyle name="level1a 3 2 3 9 2" xfId="4186"/>
    <cellStyle name="level1a 3 2 3 9 2 2" xfId="4187"/>
    <cellStyle name="level1a 3 2 3 9 3" xfId="4188"/>
    <cellStyle name="level1a 3 2 3 9 3 2" xfId="4189"/>
    <cellStyle name="level1a 3 2 3 9 3 2 2" xfId="4190"/>
    <cellStyle name="level1a 3 2 3 9 4" xfId="4191"/>
    <cellStyle name="level1a 3 2 3_STUD aligned by INSTIT" xfId="4192"/>
    <cellStyle name="level1a 3 2 4" xfId="4193"/>
    <cellStyle name="level1a 3 2 4 2" xfId="4194"/>
    <cellStyle name="level1a 3 2 4 2 2" xfId="4195"/>
    <cellStyle name="level1a 3 2 4 2 2 2" xfId="4196"/>
    <cellStyle name="level1a 3 2 4 2 2 2 2" xfId="4197"/>
    <cellStyle name="level1a 3 2 4 2 2 3" xfId="4198"/>
    <cellStyle name="level1a 3 2 4 2 2 3 2" xfId="4199"/>
    <cellStyle name="level1a 3 2 4 2 2 3 2 2" xfId="4200"/>
    <cellStyle name="level1a 3 2 4 2 2 4" xfId="4201"/>
    <cellStyle name="level1a 3 2 4 2 3" xfId="4202"/>
    <cellStyle name="level1a 3 2 4 2 3 2" xfId="4203"/>
    <cellStyle name="level1a 3 2 4 2 3 2 2" xfId="4204"/>
    <cellStyle name="level1a 3 2 4 2 3 3" xfId="4205"/>
    <cellStyle name="level1a 3 2 4 2 3 3 2" xfId="4206"/>
    <cellStyle name="level1a 3 2 4 2 3 3 2 2" xfId="4207"/>
    <cellStyle name="level1a 3 2 4 2 3 4" xfId="4208"/>
    <cellStyle name="level1a 3 2 4 2 3 4 2" xfId="4209"/>
    <cellStyle name="level1a 3 2 4 2 4" xfId="4210"/>
    <cellStyle name="level1a 3 2 4 2 5" xfId="4211"/>
    <cellStyle name="level1a 3 2 4 2 5 2" xfId="4212"/>
    <cellStyle name="level1a 3 2 4 2 6" xfId="4213"/>
    <cellStyle name="level1a 3 2 4 2 6 2" xfId="4214"/>
    <cellStyle name="level1a 3 2 4 3" xfId="4215"/>
    <cellStyle name="level1a 3 2 4 3 2" xfId="4216"/>
    <cellStyle name="level1a 3 2 4 3 2 2" xfId="4217"/>
    <cellStyle name="level1a 3 2 4 3 2 2 2" xfId="4218"/>
    <cellStyle name="level1a 3 2 4 3 2 3" xfId="4219"/>
    <cellStyle name="level1a 3 2 4 3 2 3 2" xfId="4220"/>
    <cellStyle name="level1a 3 2 4 3 2 3 2 2" xfId="4221"/>
    <cellStyle name="level1a 3 2 4 3 2 4" xfId="4222"/>
    <cellStyle name="level1a 3 2 4 3 3" xfId="4223"/>
    <cellStyle name="level1a 3 2 4 3 3 2" xfId="4224"/>
    <cellStyle name="level1a 3 2 4 3 3 2 2" xfId="4225"/>
    <cellStyle name="level1a 3 2 4 3 3 3" xfId="4226"/>
    <cellStyle name="level1a 3 2 4 3 3 3 2" xfId="4227"/>
    <cellStyle name="level1a 3 2 4 3 3 3 2 2" xfId="4228"/>
    <cellStyle name="level1a 3 2 4 3 3 4" xfId="4229"/>
    <cellStyle name="level1a 3 2 4 3 3 4 2" xfId="4230"/>
    <cellStyle name="level1a 3 2 4 3 4" xfId="4231"/>
    <cellStyle name="level1a 3 2 4 3 5" xfId="4232"/>
    <cellStyle name="level1a 3 2 4 3 5 2" xfId="4233"/>
    <cellStyle name="level1a 3 2 4 3 5 2 2" xfId="4234"/>
    <cellStyle name="level1a 3 2 4 3 6" xfId="4235"/>
    <cellStyle name="level1a 3 2 4 3 6 2" xfId="4236"/>
    <cellStyle name="level1a 3 2 4 4" xfId="4237"/>
    <cellStyle name="level1a 3 2 4 4 2" xfId="4238"/>
    <cellStyle name="level1a 3 2 4 4 2 2" xfId="4239"/>
    <cellStyle name="level1a 3 2 4 4 2 2 2" xfId="4240"/>
    <cellStyle name="level1a 3 2 4 4 2 3" xfId="4241"/>
    <cellStyle name="level1a 3 2 4 4 2 3 2" xfId="4242"/>
    <cellStyle name="level1a 3 2 4 4 2 3 2 2" xfId="4243"/>
    <cellStyle name="level1a 3 2 4 4 2 4" xfId="4244"/>
    <cellStyle name="level1a 3 2 4 4 3" xfId="4245"/>
    <cellStyle name="level1a 3 2 4 4 3 2" xfId="4246"/>
    <cellStyle name="level1a 3 2 4 4 3 2 2" xfId="4247"/>
    <cellStyle name="level1a 3 2 4 4 3 3" xfId="4248"/>
    <cellStyle name="level1a 3 2 4 4 3 3 2" xfId="4249"/>
    <cellStyle name="level1a 3 2 4 4 3 3 2 2" xfId="4250"/>
    <cellStyle name="level1a 3 2 4 4 3 4" xfId="4251"/>
    <cellStyle name="level1a 3 2 4 4 3 4 2" xfId="4252"/>
    <cellStyle name="level1a 3 2 4 4 4" xfId="4253"/>
    <cellStyle name="level1a 3 2 4 4 5" xfId="4254"/>
    <cellStyle name="level1a 3 2 4 4 5 2" xfId="4255"/>
    <cellStyle name="level1a 3 2 4 4 6" xfId="4256"/>
    <cellStyle name="level1a 3 2 4 4 6 2" xfId="4257"/>
    <cellStyle name="level1a 3 2 4 4 6 2 2" xfId="4258"/>
    <cellStyle name="level1a 3 2 4 4 7" xfId="4259"/>
    <cellStyle name="level1a 3 2 4 4 7 2" xfId="4260"/>
    <cellStyle name="level1a 3 2 4 5" xfId="4261"/>
    <cellStyle name="level1a 3 2 4 5 2" xfId="4262"/>
    <cellStyle name="level1a 3 2 4 5 2 2" xfId="4263"/>
    <cellStyle name="level1a 3 2 4 5 2 2 2" xfId="4264"/>
    <cellStyle name="level1a 3 2 4 5 2 3" xfId="4265"/>
    <cellStyle name="level1a 3 2 4 5 2 3 2" xfId="4266"/>
    <cellStyle name="level1a 3 2 4 5 2 3 2 2" xfId="4267"/>
    <cellStyle name="level1a 3 2 4 5 2 4" xfId="4268"/>
    <cellStyle name="level1a 3 2 4 5 3" xfId="4269"/>
    <cellStyle name="level1a 3 2 4 5 3 2" xfId="4270"/>
    <cellStyle name="level1a 3 2 4 5 3 2 2" xfId="4271"/>
    <cellStyle name="level1a 3 2 4 5 3 3" xfId="4272"/>
    <cellStyle name="level1a 3 2 4 5 3 3 2" xfId="4273"/>
    <cellStyle name="level1a 3 2 4 5 3 3 2 2" xfId="4274"/>
    <cellStyle name="level1a 3 2 4 5 3 4" xfId="4275"/>
    <cellStyle name="level1a 3 2 4 5 4" xfId="4276"/>
    <cellStyle name="level1a 3 2 4 5 4 2" xfId="4277"/>
    <cellStyle name="level1a 3 2 4 5 5" xfId="4278"/>
    <cellStyle name="level1a 3 2 4 5 5 2" xfId="4279"/>
    <cellStyle name="level1a 3 2 4 5 5 2 2" xfId="4280"/>
    <cellStyle name="level1a 3 2 4 5 6" xfId="4281"/>
    <cellStyle name="level1a 3 2 4 5 6 2" xfId="4282"/>
    <cellStyle name="level1a 3 2 4 6" xfId="4283"/>
    <cellStyle name="level1a 3 2 4 6 2" xfId="4284"/>
    <cellStyle name="level1a 3 2 4 6 2 2" xfId="4285"/>
    <cellStyle name="level1a 3 2 4 6 2 2 2" xfId="4286"/>
    <cellStyle name="level1a 3 2 4 6 2 3" xfId="4287"/>
    <cellStyle name="level1a 3 2 4 6 2 3 2" xfId="4288"/>
    <cellStyle name="level1a 3 2 4 6 2 3 2 2" xfId="4289"/>
    <cellStyle name="level1a 3 2 4 6 2 4" xfId="4290"/>
    <cellStyle name="level1a 3 2 4 6 3" xfId="4291"/>
    <cellStyle name="level1a 3 2 4 6 3 2" xfId="4292"/>
    <cellStyle name="level1a 3 2 4 6 3 2 2" xfId="4293"/>
    <cellStyle name="level1a 3 2 4 6 3 3" xfId="4294"/>
    <cellStyle name="level1a 3 2 4 6 3 3 2" xfId="4295"/>
    <cellStyle name="level1a 3 2 4 6 3 3 2 2" xfId="4296"/>
    <cellStyle name="level1a 3 2 4 6 3 4" xfId="4297"/>
    <cellStyle name="level1a 3 2 4 6 4" xfId="4298"/>
    <cellStyle name="level1a 3 2 4 6 4 2" xfId="4299"/>
    <cellStyle name="level1a 3 2 4 6 5" xfId="4300"/>
    <cellStyle name="level1a 3 2 4 6 5 2" xfId="4301"/>
    <cellStyle name="level1a 3 2 4 6 5 2 2" xfId="4302"/>
    <cellStyle name="level1a 3 2 4 6 6" xfId="4303"/>
    <cellStyle name="level1a 3 2 4 6 6 2" xfId="4304"/>
    <cellStyle name="level1a 3 2 4 7" xfId="4305"/>
    <cellStyle name="level1a 3 2 4 7 2" xfId="4306"/>
    <cellStyle name="level1a 3 2 4 7 2 2" xfId="4307"/>
    <cellStyle name="level1a 3 2 4 7 3" xfId="4308"/>
    <cellStyle name="level1a 3 2 4 7 3 2" xfId="4309"/>
    <cellStyle name="level1a 3 2 4 7 3 2 2" xfId="4310"/>
    <cellStyle name="level1a 3 2 4 7 4" xfId="4311"/>
    <cellStyle name="level1a 3 2 4 8" xfId="4312"/>
    <cellStyle name="level1a 3 2 4 8 2" xfId="4313"/>
    <cellStyle name="level1a 3 2 4_STUD aligned by INSTIT" xfId="4314"/>
    <cellStyle name="level1a 3 2 5" xfId="4315"/>
    <cellStyle name="level1a 3 2 5 2" xfId="4316"/>
    <cellStyle name="level1a 3 2 5 2 2" xfId="4317"/>
    <cellStyle name="level1a 3 2 5 2 2 2" xfId="4318"/>
    <cellStyle name="level1a 3 2 5 2 2 2 2" xfId="4319"/>
    <cellStyle name="level1a 3 2 5 2 2 3" xfId="4320"/>
    <cellStyle name="level1a 3 2 5 2 2 3 2" xfId="4321"/>
    <cellStyle name="level1a 3 2 5 2 2 3 2 2" xfId="4322"/>
    <cellStyle name="level1a 3 2 5 2 2 4" xfId="4323"/>
    <cellStyle name="level1a 3 2 5 2 3" xfId="4324"/>
    <cellStyle name="level1a 3 2 5 2 3 2" xfId="4325"/>
    <cellStyle name="level1a 3 2 5 2 3 2 2" xfId="4326"/>
    <cellStyle name="level1a 3 2 5 2 3 3" xfId="4327"/>
    <cellStyle name="level1a 3 2 5 2 3 3 2" xfId="4328"/>
    <cellStyle name="level1a 3 2 5 2 3 3 2 2" xfId="4329"/>
    <cellStyle name="level1a 3 2 5 2 3 4" xfId="4330"/>
    <cellStyle name="level1a 3 2 5 2 3 4 2" xfId="4331"/>
    <cellStyle name="level1a 3 2 5 2 4" xfId="4332"/>
    <cellStyle name="level1a 3 2 5 2 5" xfId="4333"/>
    <cellStyle name="level1a 3 2 5 2 5 2" xfId="4334"/>
    <cellStyle name="level1a 3 2 5 2 6" xfId="4335"/>
    <cellStyle name="level1a 3 2 5 2 6 2" xfId="4336"/>
    <cellStyle name="level1a 3 2 5 2 6 2 2" xfId="4337"/>
    <cellStyle name="level1a 3 2 5 2 7" xfId="4338"/>
    <cellStyle name="level1a 3 2 5 2 7 2" xfId="4339"/>
    <cellStyle name="level1a 3 2 5 3" xfId="4340"/>
    <cellStyle name="level1a 3 2 5 3 2" xfId="4341"/>
    <cellStyle name="level1a 3 2 5 3 2 2" xfId="4342"/>
    <cellStyle name="level1a 3 2 5 3 2 2 2" xfId="4343"/>
    <cellStyle name="level1a 3 2 5 3 2 3" xfId="4344"/>
    <cellStyle name="level1a 3 2 5 3 2 3 2" xfId="4345"/>
    <cellStyle name="level1a 3 2 5 3 2 3 2 2" xfId="4346"/>
    <cellStyle name="level1a 3 2 5 3 2 4" xfId="4347"/>
    <cellStyle name="level1a 3 2 5 3 3" xfId="4348"/>
    <cellStyle name="level1a 3 2 5 3 3 2" xfId="4349"/>
    <cellStyle name="level1a 3 2 5 3 3 2 2" xfId="4350"/>
    <cellStyle name="level1a 3 2 5 3 3 3" xfId="4351"/>
    <cellStyle name="level1a 3 2 5 3 3 3 2" xfId="4352"/>
    <cellStyle name="level1a 3 2 5 3 3 3 2 2" xfId="4353"/>
    <cellStyle name="level1a 3 2 5 3 3 4" xfId="4354"/>
    <cellStyle name="level1a 3 2 5 3 3 4 2" xfId="4355"/>
    <cellStyle name="level1a 3 2 5 3 4" xfId="4356"/>
    <cellStyle name="level1a 3 2 5 3 5" xfId="4357"/>
    <cellStyle name="level1a 3 2 5 3 5 2" xfId="4358"/>
    <cellStyle name="level1a 3 2 5 4" xfId="4359"/>
    <cellStyle name="level1a 3 2 5 4 2" xfId="4360"/>
    <cellStyle name="level1a 3 2 5 4 2 2" xfId="4361"/>
    <cellStyle name="level1a 3 2 5 4 2 2 2" xfId="4362"/>
    <cellStyle name="level1a 3 2 5 4 2 3" xfId="4363"/>
    <cellStyle name="level1a 3 2 5 4 2 3 2" xfId="4364"/>
    <cellStyle name="level1a 3 2 5 4 2 3 2 2" xfId="4365"/>
    <cellStyle name="level1a 3 2 5 4 2 4" xfId="4366"/>
    <cellStyle name="level1a 3 2 5 4 3" xfId="4367"/>
    <cellStyle name="level1a 3 2 5 4 3 2" xfId="4368"/>
    <cellStyle name="level1a 3 2 5 4 3 2 2" xfId="4369"/>
    <cellStyle name="level1a 3 2 5 4 3 3" xfId="4370"/>
    <cellStyle name="level1a 3 2 5 4 3 3 2" xfId="4371"/>
    <cellStyle name="level1a 3 2 5 4 3 3 2 2" xfId="4372"/>
    <cellStyle name="level1a 3 2 5 4 3 4" xfId="4373"/>
    <cellStyle name="level1a 3 2 5 4 4" xfId="4374"/>
    <cellStyle name="level1a 3 2 5 4 4 2" xfId="4375"/>
    <cellStyle name="level1a 3 2 5 4 5" xfId="4376"/>
    <cellStyle name="level1a 3 2 5 4 5 2" xfId="4377"/>
    <cellStyle name="level1a 3 2 5 4 5 2 2" xfId="4378"/>
    <cellStyle name="level1a 3 2 5 4 6" xfId="4379"/>
    <cellStyle name="level1a 3 2 5 4 6 2" xfId="4380"/>
    <cellStyle name="level1a 3 2 5 5" xfId="4381"/>
    <cellStyle name="level1a 3 2 5 5 2" xfId="4382"/>
    <cellStyle name="level1a 3 2 5 5 2 2" xfId="4383"/>
    <cellStyle name="level1a 3 2 5 5 2 2 2" xfId="4384"/>
    <cellStyle name="level1a 3 2 5 5 2 3" xfId="4385"/>
    <cellStyle name="level1a 3 2 5 5 2 3 2" xfId="4386"/>
    <cellStyle name="level1a 3 2 5 5 2 3 2 2" xfId="4387"/>
    <cellStyle name="level1a 3 2 5 5 2 4" xfId="4388"/>
    <cellStyle name="level1a 3 2 5 5 3" xfId="4389"/>
    <cellStyle name="level1a 3 2 5 5 3 2" xfId="4390"/>
    <cellStyle name="level1a 3 2 5 5 3 2 2" xfId="4391"/>
    <cellStyle name="level1a 3 2 5 5 3 3" xfId="4392"/>
    <cellStyle name="level1a 3 2 5 5 3 3 2" xfId="4393"/>
    <cellStyle name="level1a 3 2 5 5 3 3 2 2" xfId="4394"/>
    <cellStyle name="level1a 3 2 5 5 3 4" xfId="4395"/>
    <cellStyle name="level1a 3 2 5 5 4" xfId="4396"/>
    <cellStyle name="level1a 3 2 5 5 4 2" xfId="4397"/>
    <cellStyle name="level1a 3 2 5 5 5" xfId="4398"/>
    <cellStyle name="level1a 3 2 5 5 5 2" xfId="4399"/>
    <cellStyle name="level1a 3 2 5 5 5 2 2" xfId="4400"/>
    <cellStyle name="level1a 3 2 5 5 6" xfId="4401"/>
    <cellStyle name="level1a 3 2 5 5 6 2" xfId="4402"/>
    <cellStyle name="level1a 3 2 5 6" xfId="4403"/>
    <cellStyle name="level1a 3 2 5 6 2" xfId="4404"/>
    <cellStyle name="level1a 3 2 5 6 2 2" xfId="4405"/>
    <cellStyle name="level1a 3 2 5 6 2 2 2" xfId="4406"/>
    <cellStyle name="level1a 3 2 5 6 2 3" xfId="4407"/>
    <cellStyle name="level1a 3 2 5 6 2 3 2" xfId="4408"/>
    <cellStyle name="level1a 3 2 5 6 2 3 2 2" xfId="4409"/>
    <cellStyle name="level1a 3 2 5 6 2 4" xfId="4410"/>
    <cellStyle name="level1a 3 2 5 6 3" xfId="4411"/>
    <cellStyle name="level1a 3 2 5 6 3 2" xfId="4412"/>
    <cellStyle name="level1a 3 2 5 6 3 2 2" xfId="4413"/>
    <cellStyle name="level1a 3 2 5 6 3 3" xfId="4414"/>
    <cellStyle name="level1a 3 2 5 6 3 3 2" xfId="4415"/>
    <cellStyle name="level1a 3 2 5 6 3 3 2 2" xfId="4416"/>
    <cellStyle name="level1a 3 2 5 6 3 4" xfId="4417"/>
    <cellStyle name="level1a 3 2 5 6 4" xfId="4418"/>
    <cellStyle name="level1a 3 2 5 6 4 2" xfId="4419"/>
    <cellStyle name="level1a 3 2 5 6 5" xfId="4420"/>
    <cellStyle name="level1a 3 2 5 6 5 2" xfId="4421"/>
    <cellStyle name="level1a 3 2 5 6 5 2 2" xfId="4422"/>
    <cellStyle name="level1a 3 2 5 6 6" xfId="4423"/>
    <cellStyle name="level1a 3 2 5 6 6 2" xfId="4424"/>
    <cellStyle name="level1a 3 2 5 7" xfId="4425"/>
    <cellStyle name="level1a 3 2 5 7 2" xfId="4426"/>
    <cellStyle name="level1a 3 2 5 7 2 2" xfId="4427"/>
    <cellStyle name="level1a 3 2 5 7 3" xfId="4428"/>
    <cellStyle name="level1a 3 2 5 7 3 2" xfId="4429"/>
    <cellStyle name="level1a 3 2 5 7 3 2 2" xfId="4430"/>
    <cellStyle name="level1a 3 2 5 7 4" xfId="4431"/>
    <cellStyle name="level1a 3 2 5 8" xfId="4432"/>
    <cellStyle name="level1a 3 2 5 8 2" xfId="4433"/>
    <cellStyle name="level1a 3 2 5 8 2 2" xfId="4434"/>
    <cellStyle name="level1a 3 2 5 8 3" xfId="4435"/>
    <cellStyle name="level1a 3 2 5 8 3 2" xfId="4436"/>
    <cellStyle name="level1a 3 2 5 8 3 2 2" xfId="4437"/>
    <cellStyle name="level1a 3 2 5 8 4" xfId="4438"/>
    <cellStyle name="level1a 3 2 5 9" xfId="4439"/>
    <cellStyle name="level1a 3 2 5 9 2" xfId="4440"/>
    <cellStyle name="level1a 3 2 5_STUD aligned by INSTIT" xfId="4441"/>
    <cellStyle name="level1a 3 2 6" xfId="4442"/>
    <cellStyle name="level1a 3 2 6 2" xfId="4443"/>
    <cellStyle name="level1a 3 2 6 2 2" xfId="4444"/>
    <cellStyle name="level1a 3 2 6 2 2 2" xfId="4445"/>
    <cellStyle name="level1a 3 2 6 2 3" xfId="4446"/>
    <cellStyle name="level1a 3 2 6 2 3 2" xfId="4447"/>
    <cellStyle name="level1a 3 2 6 2 3 2 2" xfId="4448"/>
    <cellStyle name="level1a 3 2 6 2 4" xfId="4449"/>
    <cellStyle name="level1a 3 2 6 3" xfId="4450"/>
    <cellStyle name="level1a 3 2 6 3 2" xfId="4451"/>
    <cellStyle name="level1a 3 2 6 3 2 2" xfId="4452"/>
    <cellStyle name="level1a 3 2 6 3 3" xfId="4453"/>
    <cellStyle name="level1a 3 2 6 3 3 2" xfId="4454"/>
    <cellStyle name="level1a 3 2 6 3 3 2 2" xfId="4455"/>
    <cellStyle name="level1a 3 2 6 3 4" xfId="4456"/>
    <cellStyle name="level1a 3 2 6 3 4 2" xfId="4457"/>
    <cellStyle name="level1a 3 2 6 4" xfId="4458"/>
    <cellStyle name="level1a 3 2 6 5" xfId="4459"/>
    <cellStyle name="level1a 3 2 6 5 2" xfId="4460"/>
    <cellStyle name="level1a 3 2 6 6" xfId="4461"/>
    <cellStyle name="level1a 3 2 6 6 2" xfId="4462"/>
    <cellStyle name="level1a 3 2 7" xfId="4463"/>
    <cellStyle name="level1a 3 2 7 2" xfId="4464"/>
    <cellStyle name="level1a 3 2 7 2 2" xfId="4465"/>
    <cellStyle name="level1a 3 2 7 2 2 2" xfId="4466"/>
    <cellStyle name="level1a 3 2 7 2 3" xfId="4467"/>
    <cellStyle name="level1a 3 2 7 2 3 2" xfId="4468"/>
    <cellStyle name="level1a 3 2 7 2 3 2 2" xfId="4469"/>
    <cellStyle name="level1a 3 2 7 2 4" xfId="4470"/>
    <cellStyle name="level1a 3 2 7 3" xfId="4471"/>
    <cellStyle name="level1a 3 2 7 3 2" xfId="4472"/>
    <cellStyle name="level1a 3 2 7 3 2 2" xfId="4473"/>
    <cellStyle name="level1a 3 2 7 3 3" xfId="4474"/>
    <cellStyle name="level1a 3 2 7 3 3 2" xfId="4475"/>
    <cellStyle name="level1a 3 2 7 3 3 2 2" xfId="4476"/>
    <cellStyle name="level1a 3 2 7 3 4" xfId="4477"/>
    <cellStyle name="level1a 3 2 7 3 4 2" xfId="4478"/>
    <cellStyle name="level1a 3 2 7 4" xfId="4479"/>
    <cellStyle name="level1a 3 2 7 5" xfId="4480"/>
    <cellStyle name="level1a 3 2 7 5 2" xfId="4481"/>
    <cellStyle name="level1a 3 2 7 6" xfId="4482"/>
    <cellStyle name="level1a 3 2 7 6 2" xfId="4483"/>
    <cellStyle name="level1a 3 2 7 6 2 2" xfId="4484"/>
    <cellStyle name="level1a 3 2 7 7" xfId="4485"/>
    <cellStyle name="level1a 3 2 7 7 2" xfId="4486"/>
    <cellStyle name="level1a 3 2 8" xfId="4487"/>
    <cellStyle name="level1a 3 2 8 2" xfId="4488"/>
    <cellStyle name="level1a 3 2 8 2 2" xfId="4489"/>
    <cellStyle name="level1a 3 2 8 2 2 2" xfId="4490"/>
    <cellStyle name="level1a 3 2 8 2 3" xfId="4491"/>
    <cellStyle name="level1a 3 2 8 2 3 2" xfId="4492"/>
    <cellStyle name="level1a 3 2 8 2 3 2 2" xfId="4493"/>
    <cellStyle name="level1a 3 2 8 2 4" xfId="4494"/>
    <cellStyle name="level1a 3 2 8 3" xfId="4495"/>
    <cellStyle name="level1a 3 2 8 3 2" xfId="4496"/>
    <cellStyle name="level1a 3 2 8 3 2 2" xfId="4497"/>
    <cellStyle name="level1a 3 2 8 3 3" xfId="4498"/>
    <cellStyle name="level1a 3 2 8 3 3 2" xfId="4499"/>
    <cellStyle name="level1a 3 2 8 3 3 2 2" xfId="4500"/>
    <cellStyle name="level1a 3 2 8 3 4" xfId="4501"/>
    <cellStyle name="level1a 3 2 8 3 4 2" xfId="4502"/>
    <cellStyle name="level1a 3 2 8 4" xfId="4503"/>
    <cellStyle name="level1a 3 2 8 5" xfId="4504"/>
    <cellStyle name="level1a 3 2 8 5 2" xfId="4505"/>
    <cellStyle name="level1a 3 2 8 5 2 2" xfId="4506"/>
    <cellStyle name="level1a 3 2 8 6" xfId="4507"/>
    <cellStyle name="level1a 3 2 8 6 2" xfId="4508"/>
    <cellStyle name="level1a 3 2 9" xfId="4509"/>
    <cellStyle name="level1a 3 2 9 2" xfId="4510"/>
    <cellStyle name="level1a 3 2 9 2 2" xfId="4511"/>
    <cellStyle name="level1a 3 2 9 2 2 2" xfId="4512"/>
    <cellStyle name="level1a 3 2 9 2 3" xfId="4513"/>
    <cellStyle name="level1a 3 2 9 2 3 2" xfId="4514"/>
    <cellStyle name="level1a 3 2 9 2 3 2 2" xfId="4515"/>
    <cellStyle name="level1a 3 2 9 2 4" xfId="4516"/>
    <cellStyle name="level1a 3 2 9 3" xfId="4517"/>
    <cellStyle name="level1a 3 2 9 3 2" xfId="4518"/>
    <cellStyle name="level1a 3 2 9 3 2 2" xfId="4519"/>
    <cellStyle name="level1a 3 2 9 3 3" xfId="4520"/>
    <cellStyle name="level1a 3 2 9 3 3 2" xfId="4521"/>
    <cellStyle name="level1a 3 2 9 3 3 2 2" xfId="4522"/>
    <cellStyle name="level1a 3 2 9 3 4" xfId="4523"/>
    <cellStyle name="level1a 3 2 9 3 4 2" xfId="4524"/>
    <cellStyle name="level1a 3 2 9 4" xfId="4525"/>
    <cellStyle name="level1a 3 2 9 5" xfId="4526"/>
    <cellStyle name="level1a 3 2 9 5 2" xfId="4527"/>
    <cellStyle name="level1a 3 2 9 6" xfId="4528"/>
    <cellStyle name="level1a 3 2 9 6 2" xfId="4529"/>
    <cellStyle name="level1a 3 2 9 6 2 2" xfId="4530"/>
    <cellStyle name="level1a 3 2 9 7" xfId="4531"/>
    <cellStyle name="level1a 3 2 9 7 2" xfId="4532"/>
    <cellStyle name="level1a 3 2_STUD aligned by INSTIT" xfId="4533"/>
    <cellStyle name="level1a 3 3" xfId="4534"/>
    <cellStyle name="level1a 3 3 10" xfId="4535"/>
    <cellStyle name="level1a 3 3 10 2" xfId="4536"/>
    <cellStyle name="level1a 3 3 10 2 2" xfId="4537"/>
    <cellStyle name="level1a 3 3 10 3" xfId="4538"/>
    <cellStyle name="level1a 3 3 10 3 2" xfId="4539"/>
    <cellStyle name="level1a 3 3 10 3 2 2" xfId="4540"/>
    <cellStyle name="level1a 3 3 10 4" xfId="4541"/>
    <cellStyle name="level1a 3 3 11" xfId="4542"/>
    <cellStyle name="level1a 3 3 11 2" xfId="4543"/>
    <cellStyle name="level1a 3 3 2" xfId="4544"/>
    <cellStyle name="level1a 3 3 2 10" xfId="4545"/>
    <cellStyle name="level1a 3 3 2 10 2" xfId="4546"/>
    <cellStyle name="level1a 3 3 2 2" xfId="4547"/>
    <cellStyle name="level1a 3 3 2 2 2" xfId="4548"/>
    <cellStyle name="level1a 3 3 2 2 2 2" xfId="4549"/>
    <cellStyle name="level1a 3 3 2 2 2 2 2" xfId="4550"/>
    <cellStyle name="level1a 3 3 2 2 2 2 2 2" xfId="4551"/>
    <cellStyle name="level1a 3 3 2 2 2 2 3" xfId="4552"/>
    <cellStyle name="level1a 3 3 2 2 2 2 3 2" xfId="4553"/>
    <cellStyle name="level1a 3 3 2 2 2 2 3 2 2" xfId="4554"/>
    <cellStyle name="level1a 3 3 2 2 2 2 4" xfId="4555"/>
    <cellStyle name="level1a 3 3 2 2 2 3" xfId="4556"/>
    <cellStyle name="level1a 3 3 2 2 2 3 2" xfId="4557"/>
    <cellStyle name="level1a 3 3 2 2 2 3 2 2" xfId="4558"/>
    <cellStyle name="level1a 3 3 2 2 2 3 3" xfId="4559"/>
    <cellStyle name="level1a 3 3 2 2 2 3 3 2" xfId="4560"/>
    <cellStyle name="level1a 3 3 2 2 2 3 3 2 2" xfId="4561"/>
    <cellStyle name="level1a 3 3 2 2 2 3 4" xfId="4562"/>
    <cellStyle name="level1a 3 3 2 2 2 3 4 2" xfId="4563"/>
    <cellStyle name="level1a 3 3 2 2 2 4" xfId="4564"/>
    <cellStyle name="level1a 3 3 2 2 2 5" xfId="4565"/>
    <cellStyle name="level1a 3 3 2 2 2 5 2" xfId="4566"/>
    <cellStyle name="level1a 3 3 2 2 2 6" xfId="4567"/>
    <cellStyle name="level1a 3 3 2 2 2 6 2" xfId="4568"/>
    <cellStyle name="level1a 3 3 2 2 3" xfId="4569"/>
    <cellStyle name="level1a 3 3 2 2 3 2" xfId="4570"/>
    <cellStyle name="level1a 3 3 2 2 3 2 2" xfId="4571"/>
    <cellStyle name="level1a 3 3 2 2 3 2 2 2" xfId="4572"/>
    <cellStyle name="level1a 3 3 2 2 3 2 3" xfId="4573"/>
    <cellStyle name="level1a 3 3 2 2 3 2 3 2" xfId="4574"/>
    <cellStyle name="level1a 3 3 2 2 3 2 3 2 2" xfId="4575"/>
    <cellStyle name="level1a 3 3 2 2 3 2 4" xfId="4576"/>
    <cellStyle name="level1a 3 3 2 2 3 3" xfId="4577"/>
    <cellStyle name="level1a 3 3 2 2 3 3 2" xfId="4578"/>
    <cellStyle name="level1a 3 3 2 2 3 3 2 2" xfId="4579"/>
    <cellStyle name="level1a 3 3 2 2 3 3 3" xfId="4580"/>
    <cellStyle name="level1a 3 3 2 2 3 3 3 2" xfId="4581"/>
    <cellStyle name="level1a 3 3 2 2 3 3 3 2 2" xfId="4582"/>
    <cellStyle name="level1a 3 3 2 2 3 3 4" xfId="4583"/>
    <cellStyle name="level1a 3 3 2 2 3 3 4 2" xfId="4584"/>
    <cellStyle name="level1a 3 3 2 2 3 4" xfId="4585"/>
    <cellStyle name="level1a 3 3 2 2 3 5" xfId="4586"/>
    <cellStyle name="level1a 3 3 2 2 3 5 2" xfId="4587"/>
    <cellStyle name="level1a 3 3 2 2 3 5 2 2" xfId="4588"/>
    <cellStyle name="level1a 3 3 2 2 3 6" xfId="4589"/>
    <cellStyle name="level1a 3 3 2 2 3 6 2" xfId="4590"/>
    <cellStyle name="level1a 3 3 2 2 4" xfId="4591"/>
    <cellStyle name="level1a 3 3 2 2 4 2" xfId="4592"/>
    <cellStyle name="level1a 3 3 2 2 4 2 2" xfId="4593"/>
    <cellStyle name="level1a 3 3 2 2 4 2 2 2" xfId="4594"/>
    <cellStyle name="level1a 3 3 2 2 4 2 3" xfId="4595"/>
    <cellStyle name="level1a 3 3 2 2 4 2 3 2" xfId="4596"/>
    <cellStyle name="level1a 3 3 2 2 4 2 3 2 2" xfId="4597"/>
    <cellStyle name="level1a 3 3 2 2 4 2 4" xfId="4598"/>
    <cellStyle name="level1a 3 3 2 2 4 3" xfId="4599"/>
    <cellStyle name="level1a 3 3 2 2 4 3 2" xfId="4600"/>
    <cellStyle name="level1a 3 3 2 2 4 3 2 2" xfId="4601"/>
    <cellStyle name="level1a 3 3 2 2 4 3 3" xfId="4602"/>
    <cellStyle name="level1a 3 3 2 2 4 3 3 2" xfId="4603"/>
    <cellStyle name="level1a 3 3 2 2 4 3 3 2 2" xfId="4604"/>
    <cellStyle name="level1a 3 3 2 2 4 3 4" xfId="4605"/>
    <cellStyle name="level1a 3 3 2 2 4 3 4 2" xfId="4606"/>
    <cellStyle name="level1a 3 3 2 2 4 4" xfId="4607"/>
    <cellStyle name="level1a 3 3 2 2 4 5" xfId="4608"/>
    <cellStyle name="level1a 3 3 2 2 4 5 2" xfId="4609"/>
    <cellStyle name="level1a 3 3 2 2 4 6" xfId="4610"/>
    <cellStyle name="level1a 3 3 2 2 4 6 2" xfId="4611"/>
    <cellStyle name="level1a 3 3 2 2 4 6 2 2" xfId="4612"/>
    <cellStyle name="level1a 3 3 2 2 4 7" xfId="4613"/>
    <cellStyle name="level1a 3 3 2 2 4 7 2" xfId="4614"/>
    <cellStyle name="level1a 3 3 2 2 5" xfId="4615"/>
    <cellStyle name="level1a 3 3 2 2 5 2" xfId="4616"/>
    <cellStyle name="level1a 3 3 2 2 5 2 2" xfId="4617"/>
    <cellStyle name="level1a 3 3 2 2 5 2 2 2" xfId="4618"/>
    <cellStyle name="level1a 3 3 2 2 5 2 3" xfId="4619"/>
    <cellStyle name="level1a 3 3 2 2 5 2 3 2" xfId="4620"/>
    <cellStyle name="level1a 3 3 2 2 5 2 3 2 2" xfId="4621"/>
    <cellStyle name="level1a 3 3 2 2 5 2 4" xfId="4622"/>
    <cellStyle name="level1a 3 3 2 2 5 3" xfId="4623"/>
    <cellStyle name="level1a 3 3 2 2 5 3 2" xfId="4624"/>
    <cellStyle name="level1a 3 3 2 2 5 3 2 2" xfId="4625"/>
    <cellStyle name="level1a 3 3 2 2 5 3 3" xfId="4626"/>
    <cellStyle name="level1a 3 3 2 2 5 3 3 2" xfId="4627"/>
    <cellStyle name="level1a 3 3 2 2 5 3 3 2 2" xfId="4628"/>
    <cellStyle name="level1a 3 3 2 2 5 3 4" xfId="4629"/>
    <cellStyle name="level1a 3 3 2 2 5 4" xfId="4630"/>
    <cellStyle name="level1a 3 3 2 2 5 4 2" xfId="4631"/>
    <cellStyle name="level1a 3 3 2 2 5 5" xfId="4632"/>
    <cellStyle name="level1a 3 3 2 2 5 5 2" xfId="4633"/>
    <cellStyle name="level1a 3 3 2 2 5 5 2 2" xfId="4634"/>
    <cellStyle name="level1a 3 3 2 2 5 6" xfId="4635"/>
    <cellStyle name="level1a 3 3 2 2 5 6 2" xfId="4636"/>
    <cellStyle name="level1a 3 3 2 2 6" xfId="4637"/>
    <cellStyle name="level1a 3 3 2 2 6 2" xfId="4638"/>
    <cellStyle name="level1a 3 3 2 2 6 2 2" xfId="4639"/>
    <cellStyle name="level1a 3 3 2 2 6 2 2 2" xfId="4640"/>
    <cellStyle name="level1a 3 3 2 2 6 2 3" xfId="4641"/>
    <cellStyle name="level1a 3 3 2 2 6 2 3 2" xfId="4642"/>
    <cellStyle name="level1a 3 3 2 2 6 2 3 2 2" xfId="4643"/>
    <cellStyle name="level1a 3 3 2 2 6 2 4" xfId="4644"/>
    <cellStyle name="level1a 3 3 2 2 6 3" xfId="4645"/>
    <cellStyle name="level1a 3 3 2 2 6 3 2" xfId="4646"/>
    <cellStyle name="level1a 3 3 2 2 6 3 2 2" xfId="4647"/>
    <cellStyle name="level1a 3 3 2 2 6 3 3" xfId="4648"/>
    <cellStyle name="level1a 3 3 2 2 6 3 3 2" xfId="4649"/>
    <cellStyle name="level1a 3 3 2 2 6 3 3 2 2" xfId="4650"/>
    <cellStyle name="level1a 3 3 2 2 6 3 4" xfId="4651"/>
    <cellStyle name="level1a 3 3 2 2 6 4" xfId="4652"/>
    <cellStyle name="level1a 3 3 2 2 6 4 2" xfId="4653"/>
    <cellStyle name="level1a 3 3 2 2 6 5" xfId="4654"/>
    <cellStyle name="level1a 3 3 2 2 6 5 2" xfId="4655"/>
    <cellStyle name="level1a 3 3 2 2 6 5 2 2" xfId="4656"/>
    <cellStyle name="level1a 3 3 2 2 6 6" xfId="4657"/>
    <cellStyle name="level1a 3 3 2 2 6 6 2" xfId="4658"/>
    <cellStyle name="level1a 3 3 2 2 7" xfId="4659"/>
    <cellStyle name="level1a 3 3 2 2 7 2" xfId="4660"/>
    <cellStyle name="level1a 3 3 2 2 7 2 2" xfId="4661"/>
    <cellStyle name="level1a 3 3 2 2 7 3" xfId="4662"/>
    <cellStyle name="level1a 3 3 2 2 7 3 2" xfId="4663"/>
    <cellStyle name="level1a 3 3 2 2 7 3 2 2" xfId="4664"/>
    <cellStyle name="level1a 3 3 2 2 7 4" xfId="4665"/>
    <cellStyle name="level1a 3 3 2 2 8" xfId="4666"/>
    <cellStyle name="level1a 3 3 2 2 8 2" xfId="4667"/>
    <cellStyle name="level1a 3 3 2 2_STUD aligned by INSTIT" xfId="4668"/>
    <cellStyle name="level1a 3 3 2 3" xfId="4669"/>
    <cellStyle name="level1a 3 3 2 3 2" xfId="4670"/>
    <cellStyle name="level1a 3 3 2 3 2 2" xfId="4671"/>
    <cellStyle name="level1a 3 3 2 3 2 2 2" xfId="4672"/>
    <cellStyle name="level1a 3 3 2 3 2 2 2 2" xfId="4673"/>
    <cellStyle name="level1a 3 3 2 3 2 2 3" xfId="4674"/>
    <cellStyle name="level1a 3 3 2 3 2 2 3 2" xfId="4675"/>
    <cellStyle name="level1a 3 3 2 3 2 2 3 2 2" xfId="4676"/>
    <cellStyle name="level1a 3 3 2 3 2 2 4" xfId="4677"/>
    <cellStyle name="level1a 3 3 2 3 2 3" xfId="4678"/>
    <cellStyle name="level1a 3 3 2 3 2 3 2" xfId="4679"/>
    <cellStyle name="level1a 3 3 2 3 2 3 2 2" xfId="4680"/>
    <cellStyle name="level1a 3 3 2 3 2 3 3" xfId="4681"/>
    <cellStyle name="level1a 3 3 2 3 2 3 3 2" xfId="4682"/>
    <cellStyle name="level1a 3 3 2 3 2 3 3 2 2" xfId="4683"/>
    <cellStyle name="level1a 3 3 2 3 2 3 4" xfId="4684"/>
    <cellStyle name="level1a 3 3 2 3 2 3 4 2" xfId="4685"/>
    <cellStyle name="level1a 3 3 2 3 2 4" xfId="4686"/>
    <cellStyle name="level1a 3 3 2 3 2 5" xfId="4687"/>
    <cellStyle name="level1a 3 3 2 3 2 5 2" xfId="4688"/>
    <cellStyle name="level1a 3 3 2 3 2 5 2 2" xfId="4689"/>
    <cellStyle name="level1a 3 3 2 3 2 6" xfId="4690"/>
    <cellStyle name="level1a 3 3 2 3 2 6 2" xfId="4691"/>
    <cellStyle name="level1a 3 3 2 3 3" xfId="4692"/>
    <cellStyle name="level1a 3 3 2 3 3 2" xfId="4693"/>
    <cellStyle name="level1a 3 3 2 3 3 2 2" xfId="4694"/>
    <cellStyle name="level1a 3 3 2 3 3 2 2 2" xfId="4695"/>
    <cellStyle name="level1a 3 3 2 3 3 2 3" xfId="4696"/>
    <cellStyle name="level1a 3 3 2 3 3 2 3 2" xfId="4697"/>
    <cellStyle name="level1a 3 3 2 3 3 2 3 2 2" xfId="4698"/>
    <cellStyle name="level1a 3 3 2 3 3 2 4" xfId="4699"/>
    <cellStyle name="level1a 3 3 2 3 3 3" xfId="4700"/>
    <cellStyle name="level1a 3 3 2 3 3 3 2" xfId="4701"/>
    <cellStyle name="level1a 3 3 2 3 3 3 2 2" xfId="4702"/>
    <cellStyle name="level1a 3 3 2 3 3 3 3" xfId="4703"/>
    <cellStyle name="level1a 3 3 2 3 3 3 3 2" xfId="4704"/>
    <cellStyle name="level1a 3 3 2 3 3 3 3 2 2" xfId="4705"/>
    <cellStyle name="level1a 3 3 2 3 3 3 4" xfId="4706"/>
    <cellStyle name="level1a 3 3 2 3 3 4" xfId="4707"/>
    <cellStyle name="level1a 3 3 2 3 3 4 2" xfId="4708"/>
    <cellStyle name="level1a 3 3 2 3 3 5" xfId="4709"/>
    <cellStyle name="level1a 3 3 2 3 3 5 2" xfId="4710"/>
    <cellStyle name="level1a 3 3 2 3 4" xfId="4711"/>
    <cellStyle name="level1a 3 3 2 3 4 2" xfId="4712"/>
    <cellStyle name="level1a 3 3 2 3 4 2 2" xfId="4713"/>
    <cellStyle name="level1a 3 3 2 3 4 2 2 2" xfId="4714"/>
    <cellStyle name="level1a 3 3 2 3 4 2 3" xfId="4715"/>
    <cellStyle name="level1a 3 3 2 3 4 2 3 2" xfId="4716"/>
    <cellStyle name="level1a 3 3 2 3 4 2 3 2 2" xfId="4717"/>
    <cellStyle name="level1a 3 3 2 3 4 2 4" xfId="4718"/>
    <cellStyle name="level1a 3 3 2 3 4 3" xfId="4719"/>
    <cellStyle name="level1a 3 3 2 3 4 3 2" xfId="4720"/>
    <cellStyle name="level1a 3 3 2 3 4 3 2 2" xfId="4721"/>
    <cellStyle name="level1a 3 3 2 3 4 3 3" xfId="4722"/>
    <cellStyle name="level1a 3 3 2 3 4 3 3 2" xfId="4723"/>
    <cellStyle name="level1a 3 3 2 3 4 3 3 2 2" xfId="4724"/>
    <cellStyle name="level1a 3 3 2 3 4 3 4" xfId="4725"/>
    <cellStyle name="level1a 3 3 2 3 4 4" xfId="4726"/>
    <cellStyle name="level1a 3 3 2 3 4 4 2" xfId="4727"/>
    <cellStyle name="level1a 3 3 2 3 4 5" xfId="4728"/>
    <cellStyle name="level1a 3 3 2 3 4 5 2" xfId="4729"/>
    <cellStyle name="level1a 3 3 2 3 4 5 2 2" xfId="4730"/>
    <cellStyle name="level1a 3 3 2 3 4 6" xfId="4731"/>
    <cellStyle name="level1a 3 3 2 3 4 6 2" xfId="4732"/>
    <cellStyle name="level1a 3 3 2 3 5" xfId="4733"/>
    <cellStyle name="level1a 3 3 2 3 5 2" xfId="4734"/>
    <cellStyle name="level1a 3 3 2 3 5 2 2" xfId="4735"/>
    <cellStyle name="level1a 3 3 2 3 5 2 2 2" xfId="4736"/>
    <cellStyle name="level1a 3 3 2 3 5 2 3" xfId="4737"/>
    <cellStyle name="level1a 3 3 2 3 5 2 3 2" xfId="4738"/>
    <cellStyle name="level1a 3 3 2 3 5 2 3 2 2" xfId="4739"/>
    <cellStyle name="level1a 3 3 2 3 5 2 4" xfId="4740"/>
    <cellStyle name="level1a 3 3 2 3 5 3" xfId="4741"/>
    <cellStyle name="level1a 3 3 2 3 5 3 2" xfId="4742"/>
    <cellStyle name="level1a 3 3 2 3 5 3 2 2" xfId="4743"/>
    <cellStyle name="level1a 3 3 2 3 5 3 3" xfId="4744"/>
    <cellStyle name="level1a 3 3 2 3 5 3 3 2" xfId="4745"/>
    <cellStyle name="level1a 3 3 2 3 5 3 3 2 2" xfId="4746"/>
    <cellStyle name="level1a 3 3 2 3 5 3 4" xfId="4747"/>
    <cellStyle name="level1a 3 3 2 3 5 4" xfId="4748"/>
    <cellStyle name="level1a 3 3 2 3 5 4 2" xfId="4749"/>
    <cellStyle name="level1a 3 3 2 3 5 5" xfId="4750"/>
    <cellStyle name="level1a 3 3 2 3 5 5 2" xfId="4751"/>
    <cellStyle name="level1a 3 3 2 3 5 5 2 2" xfId="4752"/>
    <cellStyle name="level1a 3 3 2 3 5 6" xfId="4753"/>
    <cellStyle name="level1a 3 3 2 3 5 6 2" xfId="4754"/>
    <cellStyle name="level1a 3 3 2 3 6" xfId="4755"/>
    <cellStyle name="level1a 3 3 2 3 6 2" xfId="4756"/>
    <cellStyle name="level1a 3 3 2 3 6 2 2" xfId="4757"/>
    <cellStyle name="level1a 3 3 2 3 6 2 2 2" xfId="4758"/>
    <cellStyle name="level1a 3 3 2 3 6 2 3" xfId="4759"/>
    <cellStyle name="level1a 3 3 2 3 6 2 3 2" xfId="4760"/>
    <cellStyle name="level1a 3 3 2 3 6 2 3 2 2" xfId="4761"/>
    <cellStyle name="level1a 3 3 2 3 6 2 4" xfId="4762"/>
    <cellStyle name="level1a 3 3 2 3 6 3" xfId="4763"/>
    <cellStyle name="level1a 3 3 2 3 6 3 2" xfId="4764"/>
    <cellStyle name="level1a 3 3 2 3 6 3 2 2" xfId="4765"/>
    <cellStyle name="level1a 3 3 2 3 6 3 3" xfId="4766"/>
    <cellStyle name="level1a 3 3 2 3 6 3 3 2" xfId="4767"/>
    <cellStyle name="level1a 3 3 2 3 6 3 3 2 2" xfId="4768"/>
    <cellStyle name="level1a 3 3 2 3 6 3 4" xfId="4769"/>
    <cellStyle name="level1a 3 3 2 3 6 4" xfId="4770"/>
    <cellStyle name="level1a 3 3 2 3 6 4 2" xfId="4771"/>
    <cellStyle name="level1a 3 3 2 3 6 5" xfId="4772"/>
    <cellStyle name="level1a 3 3 2 3 6 5 2" xfId="4773"/>
    <cellStyle name="level1a 3 3 2 3 6 5 2 2" xfId="4774"/>
    <cellStyle name="level1a 3 3 2 3 6 6" xfId="4775"/>
    <cellStyle name="level1a 3 3 2 3 6 6 2" xfId="4776"/>
    <cellStyle name="level1a 3 3 2 3 7" xfId="4777"/>
    <cellStyle name="level1a 3 3 2 3 7 2" xfId="4778"/>
    <cellStyle name="level1a 3 3 2 3 7 2 2" xfId="4779"/>
    <cellStyle name="level1a 3 3 2 3 7 3" xfId="4780"/>
    <cellStyle name="level1a 3 3 2 3 7 3 2" xfId="4781"/>
    <cellStyle name="level1a 3 3 2 3 7 3 2 2" xfId="4782"/>
    <cellStyle name="level1a 3 3 2 3 7 4" xfId="4783"/>
    <cellStyle name="level1a 3 3 2 3 8" xfId="4784"/>
    <cellStyle name="level1a 3 3 2 3 8 2" xfId="4785"/>
    <cellStyle name="level1a 3 3 2 3 8 2 2" xfId="4786"/>
    <cellStyle name="level1a 3 3 2 3 8 3" xfId="4787"/>
    <cellStyle name="level1a 3 3 2 3 8 3 2" xfId="4788"/>
    <cellStyle name="level1a 3 3 2 3 8 3 2 2" xfId="4789"/>
    <cellStyle name="level1a 3 3 2 3 8 4" xfId="4790"/>
    <cellStyle name="level1a 3 3 2 3 9" xfId="4791"/>
    <cellStyle name="level1a 3 3 2 3 9 2" xfId="4792"/>
    <cellStyle name="level1a 3 3 2 3_STUD aligned by INSTIT" xfId="4793"/>
    <cellStyle name="level1a 3 3 2 4" xfId="4794"/>
    <cellStyle name="level1a 3 3 2 4 2" xfId="4795"/>
    <cellStyle name="level1a 3 3 2 4 2 2" xfId="4796"/>
    <cellStyle name="level1a 3 3 2 4 2 2 2" xfId="4797"/>
    <cellStyle name="level1a 3 3 2 4 2 3" xfId="4798"/>
    <cellStyle name="level1a 3 3 2 4 2 3 2" xfId="4799"/>
    <cellStyle name="level1a 3 3 2 4 2 3 2 2" xfId="4800"/>
    <cellStyle name="level1a 3 3 2 4 2 4" xfId="4801"/>
    <cellStyle name="level1a 3 3 2 4 3" xfId="4802"/>
    <cellStyle name="level1a 3 3 2 4 3 2" xfId="4803"/>
    <cellStyle name="level1a 3 3 2 4 3 2 2" xfId="4804"/>
    <cellStyle name="level1a 3 3 2 4 3 3" xfId="4805"/>
    <cellStyle name="level1a 3 3 2 4 3 3 2" xfId="4806"/>
    <cellStyle name="level1a 3 3 2 4 3 3 2 2" xfId="4807"/>
    <cellStyle name="level1a 3 3 2 4 3 4" xfId="4808"/>
    <cellStyle name="level1a 3 3 2 4 3 4 2" xfId="4809"/>
    <cellStyle name="level1a 3 3 2 4 4" xfId="4810"/>
    <cellStyle name="level1a 3 3 2 4 5" xfId="4811"/>
    <cellStyle name="level1a 3 3 2 4 5 2" xfId="4812"/>
    <cellStyle name="level1a 3 3 2 4 6" xfId="4813"/>
    <cellStyle name="level1a 3 3 2 4 6 2" xfId="4814"/>
    <cellStyle name="level1a 3 3 2 5" xfId="4815"/>
    <cellStyle name="level1a 3 3 2 5 2" xfId="4816"/>
    <cellStyle name="level1a 3 3 2 5 2 2" xfId="4817"/>
    <cellStyle name="level1a 3 3 2 5 2 2 2" xfId="4818"/>
    <cellStyle name="level1a 3 3 2 5 2 3" xfId="4819"/>
    <cellStyle name="level1a 3 3 2 5 2 3 2" xfId="4820"/>
    <cellStyle name="level1a 3 3 2 5 2 3 2 2" xfId="4821"/>
    <cellStyle name="level1a 3 3 2 5 2 4" xfId="4822"/>
    <cellStyle name="level1a 3 3 2 5 3" xfId="4823"/>
    <cellStyle name="level1a 3 3 2 5 3 2" xfId="4824"/>
    <cellStyle name="level1a 3 3 2 5 3 2 2" xfId="4825"/>
    <cellStyle name="level1a 3 3 2 5 3 3" xfId="4826"/>
    <cellStyle name="level1a 3 3 2 5 3 3 2" xfId="4827"/>
    <cellStyle name="level1a 3 3 2 5 3 3 2 2" xfId="4828"/>
    <cellStyle name="level1a 3 3 2 5 3 4" xfId="4829"/>
    <cellStyle name="level1a 3 3 2 5 3 4 2" xfId="4830"/>
    <cellStyle name="level1a 3 3 2 5 4" xfId="4831"/>
    <cellStyle name="level1a 3 3 2 5 5" xfId="4832"/>
    <cellStyle name="level1a 3 3 2 5 5 2" xfId="4833"/>
    <cellStyle name="level1a 3 3 2 5 6" xfId="4834"/>
    <cellStyle name="level1a 3 3 2 5 6 2" xfId="4835"/>
    <cellStyle name="level1a 3 3 2 5 6 2 2" xfId="4836"/>
    <cellStyle name="level1a 3 3 2 5 7" xfId="4837"/>
    <cellStyle name="level1a 3 3 2 5 7 2" xfId="4838"/>
    <cellStyle name="level1a 3 3 2 6" xfId="4839"/>
    <cellStyle name="level1a 3 3 2 6 2" xfId="4840"/>
    <cellStyle name="level1a 3 3 2 6 2 2" xfId="4841"/>
    <cellStyle name="level1a 3 3 2 6 2 2 2" xfId="4842"/>
    <cellStyle name="level1a 3 3 2 6 2 3" xfId="4843"/>
    <cellStyle name="level1a 3 3 2 6 2 3 2" xfId="4844"/>
    <cellStyle name="level1a 3 3 2 6 2 3 2 2" xfId="4845"/>
    <cellStyle name="level1a 3 3 2 6 2 4" xfId="4846"/>
    <cellStyle name="level1a 3 3 2 6 3" xfId="4847"/>
    <cellStyle name="level1a 3 3 2 6 3 2" xfId="4848"/>
    <cellStyle name="level1a 3 3 2 6 3 2 2" xfId="4849"/>
    <cellStyle name="level1a 3 3 2 6 3 3" xfId="4850"/>
    <cellStyle name="level1a 3 3 2 6 3 3 2" xfId="4851"/>
    <cellStyle name="level1a 3 3 2 6 3 3 2 2" xfId="4852"/>
    <cellStyle name="level1a 3 3 2 6 3 4" xfId="4853"/>
    <cellStyle name="level1a 3 3 2 6 3 4 2" xfId="4854"/>
    <cellStyle name="level1a 3 3 2 6 4" xfId="4855"/>
    <cellStyle name="level1a 3 3 2 6 5" xfId="4856"/>
    <cellStyle name="level1a 3 3 2 6 5 2" xfId="4857"/>
    <cellStyle name="level1a 3 3 2 6 5 2 2" xfId="4858"/>
    <cellStyle name="level1a 3 3 2 6 6" xfId="4859"/>
    <cellStyle name="level1a 3 3 2 6 6 2" xfId="4860"/>
    <cellStyle name="level1a 3 3 2 7" xfId="4861"/>
    <cellStyle name="level1a 3 3 2 7 2" xfId="4862"/>
    <cellStyle name="level1a 3 3 2 7 2 2" xfId="4863"/>
    <cellStyle name="level1a 3 3 2 7 2 2 2" xfId="4864"/>
    <cellStyle name="level1a 3 3 2 7 2 3" xfId="4865"/>
    <cellStyle name="level1a 3 3 2 7 2 3 2" xfId="4866"/>
    <cellStyle name="level1a 3 3 2 7 2 3 2 2" xfId="4867"/>
    <cellStyle name="level1a 3 3 2 7 2 4" xfId="4868"/>
    <cellStyle name="level1a 3 3 2 7 3" xfId="4869"/>
    <cellStyle name="level1a 3 3 2 7 3 2" xfId="4870"/>
    <cellStyle name="level1a 3 3 2 7 3 2 2" xfId="4871"/>
    <cellStyle name="level1a 3 3 2 7 3 3" xfId="4872"/>
    <cellStyle name="level1a 3 3 2 7 3 3 2" xfId="4873"/>
    <cellStyle name="level1a 3 3 2 7 3 3 2 2" xfId="4874"/>
    <cellStyle name="level1a 3 3 2 7 3 4" xfId="4875"/>
    <cellStyle name="level1a 3 3 2 7 3 4 2" xfId="4876"/>
    <cellStyle name="level1a 3 3 2 7 4" xfId="4877"/>
    <cellStyle name="level1a 3 3 2 7 5" xfId="4878"/>
    <cellStyle name="level1a 3 3 2 7 5 2" xfId="4879"/>
    <cellStyle name="level1a 3 3 2 7 6" xfId="4880"/>
    <cellStyle name="level1a 3 3 2 7 6 2" xfId="4881"/>
    <cellStyle name="level1a 3 3 2 7 6 2 2" xfId="4882"/>
    <cellStyle name="level1a 3 3 2 7 7" xfId="4883"/>
    <cellStyle name="level1a 3 3 2 7 7 2" xfId="4884"/>
    <cellStyle name="level1a 3 3 2 8" xfId="4885"/>
    <cellStyle name="level1a 3 3 2 8 2" xfId="4886"/>
    <cellStyle name="level1a 3 3 2 8 2 2" xfId="4887"/>
    <cellStyle name="level1a 3 3 2 8 2 2 2" xfId="4888"/>
    <cellStyle name="level1a 3 3 2 8 2 3" xfId="4889"/>
    <cellStyle name="level1a 3 3 2 8 2 3 2" xfId="4890"/>
    <cellStyle name="level1a 3 3 2 8 2 3 2 2" xfId="4891"/>
    <cellStyle name="level1a 3 3 2 8 2 4" xfId="4892"/>
    <cellStyle name="level1a 3 3 2 8 3" xfId="4893"/>
    <cellStyle name="level1a 3 3 2 8 3 2" xfId="4894"/>
    <cellStyle name="level1a 3 3 2 8 3 2 2" xfId="4895"/>
    <cellStyle name="level1a 3 3 2 8 3 3" xfId="4896"/>
    <cellStyle name="level1a 3 3 2 8 3 3 2" xfId="4897"/>
    <cellStyle name="level1a 3 3 2 8 3 3 2 2" xfId="4898"/>
    <cellStyle name="level1a 3 3 2 8 3 4" xfId="4899"/>
    <cellStyle name="level1a 3 3 2 8 4" xfId="4900"/>
    <cellStyle name="level1a 3 3 2 8 4 2" xfId="4901"/>
    <cellStyle name="level1a 3 3 2 8 5" xfId="4902"/>
    <cellStyle name="level1a 3 3 2 8 5 2" xfId="4903"/>
    <cellStyle name="level1a 3 3 2 8 5 2 2" xfId="4904"/>
    <cellStyle name="level1a 3 3 2 8 6" xfId="4905"/>
    <cellStyle name="level1a 3 3 2 8 6 2" xfId="4906"/>
    <cellStyle name="level1a 3 3 2 9" xfId="4907"/>
    <cellStyle name="level1a 3 3 2 9 2" xfId="4908"/>
    <cellStyle name="level1a 3 3 2 9 2 2" xfId="4909"/>
    <cellStyle name="level1a 3 3 2 9 3" xfId="4910"/>
    <cellStyle name="level1a 3 3 2 9 3 2" xfId="4911"/>
    <cellStyle name="level1a 3 3 2 9 3 2 2" xfId="4912"/>
    <cellStyle name="level1a 3 3 2 9 4" xfId="4913"/>
    <cellStyle name="level1a 3 3 2_STUD aligned by INSTIT" xfId="4914"/>
    <cellStyle name="level1a 3 3 3" xfId="4915"/>
    <cellStyle name="level1a 3 3 3 2" xfId="4916"/>
    <cellStyle name="level1a 3 3 3 2 2" xfId="4917"/>
    <cellStyle name="level1a 3 3 3 2 2 2" xfId="4918"/>
    <cellStyle name="level1a 3 3 3 2 2 2 2" xfId="4919"/>
    <cellStyle name="level1a 3 3 3 2 2 3" xfId="4920"/>
    <cellStyle name="level1a 3 3 3 2 2 3 2" xfId="4921"/>
    <cellStyle name="level1a 3 3 3 2 2 3 2 2" xfId="4922"/>
    <cellStyle name="level1a 3 3 3 2 2 4" xfId="4923"/>
    <cellStyle name="level1a 3 3 3 2 3" xfId="4924"/>
    <cellStyle name="level1a 3 3 3 2 3 2" xfId="4925"/>
    <cellStyle name="level1a 3 3 3 2 3 2 2" xfId="4926"/>
    <cellStyle name="level1a 3 3 3 2 3 3" xfId="4927"/>
    <cellStyle name="level1a 3 3 3 2 3 3 2" xfId="4928"/>
    <cellStyle name="level1a 3 3 3 2 3 3 2 2" xfId="4929"/>
    <cellStyle name="level1a 3 3 3 2 3 4" xfId="4930"/>
    <cellStyle name="level1a 3 3 3 2 3 4 2" xfId="4931"/>
    <cellStyle name="level1a 3 3 3 2 4" xfId="4932"/>
    <cellStyle name="level1a 3 3 3 2 5" xfId="4933"/>
    <cellStyle name="level1a 3 3 3 2 5 2" xfId="4934"/>
    <cellStyle name="level1a 3 3 3 2 6" xfId="4935"/>
    <cellStyle name="level1a 3 3 3 2 6 2" xfId="4936"/>
    <cellStyle name="level1a 3 3 3 3" xfId="4937"/>
    <cellStyle name="level1a 3 3 3 3 2" xfId="4938"/>
    <cellStyle name="level1a 3 3 3 3 2 2" xfId="4939"/>
    <cellStyle name="level1a 3 3 3 3 2 2 2" xfId="4940"/>
    <cellStyle name="level1a 3 3 3 3 2 3" xfId="4941"/>
    <cellStyle name="level1a 3 3 3 3 2 3 2" xfId="4942"/>
    <cellStyle name="level1a 3 3 3 3 2 3 2 2" xfId="4943"/>
    <cellStyle name="level1a 3 3 3 3 2 4" xfId="4944"/>
    <cellStyle name="level1a 3 3 3 3 3" xfId="4945"/>
    <cellStyle name="level1a 3 3 3 3 3 2" xfId="4946"/>
    <cellStyle name="level1a 3 3 3 3 3 2 2" xfId="4947"/>
    <cellStyle name="level1a 3 3 3 3 3 3" xfId="4948"/>
    <cellStyle name="level1a 3 3 3 3 3 3 2" xfId="4949"/>
    <cellStyle name="level1a 3 3 3 3 3 3 2 2" xfId="4950"/>
    <cellStyle name="level1a 3 3 3 3 3 4" xfId="4951"/>
    <cellStyle name="level1a 3 3 3 3 3 4 2" xfId="4952"/>
    <cellStyle name="level1a 3 3 3 3 4" xfId="4953"/>
    <cellStyle name="level1a 3 3 3 3 5" xfId="4954"/>
    <cellStyle name="level1a 3 3 3 3 5 2" xfId="4955"/>
    <cellStyle name="level1a 3 3 3 3 5 2 2" xfId="4956"/>
    <cellStyle name="level1a 3 3 3 3 6" xfId="4957"/>
    <cellStyle name="level1a 3 3 3 3 6 2" xfId="4958"/>
    <cellStyle name="level1a 3 3 3 4" xfId="4959"/>
    <cellStyle name="level1a 3 3 3 4 2" xfId="4960"/>
    <cellStyle name="level1a 3 3 3 4 2 2" xfId="4961"/>
    <cellStyle name="level1a 3 3 3 4 2 2 2" xfId="4962"/>
    <cellStyle name="level1a 3 3 3 4 2 3" xfId="4963"/>
    <cellStyle name="level1a 3 3 3 4 2 3 2" xfId="4964"/>
    <cellStyle name="level1a 3 3 3 4 2 3 2 2" xfId="4965"/>
    <cellStyle name="level1a 3 3 3 4 2 4" xfId="4966"/>
    <cellStyle name="level1a 3 3 3 4 3" xfId="4967"/>
    <cellStyle name="level1a 3 3 3 4 3 2" xfId="4968"/>
    <cellStyle name="level1a 3 3 3 4 3 2 2" xfId="4969"/>
    <cellStyle name="level1a 3 3 3 4 3 3" xfId="4970"/>
    <cellStyle name="level1a 3 3 3 4 3 3 2" xfId="4971"/>
    <cellStyle name="level1a 3 3 3 4 3 3 2 2" xfId="4972"/>
    <cellStyle name="level1a 3 3 3 4 3 4" xfId="4973"/>
    <cellStyle name="level1a 3 3 3 4 3 4 2" xfId="4974"/>
    <cellStyle name="level1a 3 3 3 4 4" xfId="4975"/>
    <cellStyle name="level1a 3 3 3 4 5" xfId="4976"/>
    <cellStyle name="level1a 3 3 3 4 5 2" xfId="4977"/>
    <cellStyle name="level1a 3 3 3 4 6" xfId="4978"/>
    <cellStyle name="level1a 3 3 3 4 6 2" xfId="4979"/>
    <cellStyle name="level1a 3 3 3 4 6 2 2" xfId="4980"/>
    <cellStyle name="level1a 3 3 3 4 7" xfId="4981"/>
    <cellStyle name="level1a 3 3 3 4 7 2" xfId="4982"/>
    <cellStyle name="level1a 3 3 3 5" xfId="4983"/>
    <cellStyle name="level1a 3 3 3 5 2" xfId="4984"/>
    <cellStyle name="level1a 3 3 3 5 2 2" xfId="4985"/>
    <cellStyle name="level1a 3 3 3 5 2 2 2" xfId="4986"/>
    <cellStyle name="level1a 3 3 3 5 2 3" xfId="4987"/>
    <cellStyle name="level1a 3 3 3 5 2 3 2" xfId="4988"/>
    <cellStyle name="level1a 3 3 3 5 2 3 2 2" xfId="4989"/>
    <cellStyle name="level1a 3 3 3 5 2 4" xfId="4990"/>
    <cellStyle name="level1a 3 3 3 5 3" xfId="4991"/>
    <cellStyle name="level1a 3 3 3 5 3 2" xfId="4992"/>
    <cellStyle name="level1a 3 3 3 5 3 2 2" xfId="4993"/>
    <cellStyle name="level1a 3 3 3 5 3 3" xfId="4994"/>
    <cellStyle name="level1a 3 3 3 5 3 3 2" xfId="4995"/>
    <cellStyle name="level1a 3 3 3 5 3 3 2 2" xfId="4996"/>
    <cellStyle name="level1a 3 3 3 5 3 4" xfId="4997"/>
    <cellStyle name="level1a 3 3 3 5 4" xfId="4998"/>
    <cellStyle name="level1a 3 3 3 5 4 2" xfId="4999"/>
    <cellStyle name="level1a 3 3 3 5 5" xfId="5000"/>
    <cellStyle name="level1a 3 3 3 5 5 2" xfId="5001"/>
    <cellStyle name="level1a 3 3 3 5 5 2 2" xfId="5002"/>
    <cellStyle name="level1a 3 3 3 5 6" xfId="5003"/>
    <cellStyle name="level1a 3 3 3 5 6 2" xfId="5004"/>
    <cellStyle name="level1a 3 3 3 6" xfId="5005"/>
    <cellStyle name="level1a 3 3 3 6 2" xfId="5006"/>
    <cellStyle name="level1a 3 3 3 6 2 2" xfId="5007"/>
    <cellStyle name="level1a 3 3 3 6 2 2 2" xfId="5008"/>
    <cellStyle name="level1a 3 3 3 6 2 3" xfId="5009"/>
    <cellStyle name="level1a 3 3 3 6 2 3 2" xfId="5010"/>
    <cellStyle name="level1a 3 3 3 6 2 3 2 2" xfId="5011"/>
    <cellStyle name="level1a 3 3 3 6 2 4" xfId="5012"/>
    <cellStyle name="level1a 3 3 3 6 3" xfId="5013"/>
    <cellStyle name="level1a 3 3 3 6 3 2" xfId="5014"/>
    <cellStyle name="level1a 3 3 3 6 3 2 2" xfId="5015"/>
    <cellStyle name="level1a 3 3 3 6 3 3" xfId="5016"/>
    <cellStyle name="level1a 3 3 3 6 3 3 2" xfId="5017"/>
    <cellStyle name="level1a 3 3 3 6 3 3 2 2" xfId="5018"/>
    <cellStyle name="level1a 3 3 3 6 3 4" xfId="5019"/>
    <cellStyle name="level1a 3 3 3 6 4" xfId="5020"/>
    <cellStyle name="level1a 3 3 3 6 4 2" xfId="5021"/>
    <cellStyle name="level1a 3 3 3 6 5" xfId="5022"/>
    <cellStyle name="level1a 3 3 3 6 5 2" xfId="5023"/>
    <cellStyle name="level1a 3 3 3 6 5 2 2" xfId="5024"/>
    <cellStyle name="level1a 3 3 3 6 6" xfId="5025"/>
    <cellStyle name="level1a 3 3 3 6 6 2" xfId="5026"/>
    <cellStyle name="level1a 3 3 3 7" xfId="5027"/>
    <cellStyle name="level1a 3 3 3 7 2" xfId="5028"/>
    <cellStyle name="level1a 3 3 3 7 2 2" xfId="5029"/>
    <cellStyle name="level1a 3 3 3 7 3" xfId="5030"/>
    <cellStyle name="level1a 3 3 3 7 3 2" xfId="5031"/>
    <cellStyle name="level1a 3 3 3 7 3 2 2" xfId="5032"/>
    <cellStyle name="level1a 3 3 3 7 4" xfId="5033"/>
    <cellStyle name="level1a 3 3 3 8" xfId="5034"/>
    <cellStyle name="level1a 3 3 3 8 2" xfId="5035"/>
    <cellStyle name="level1a 3 3 3_STUD aligned by INSTIT" xfId="5036"/>
    <cellStyle name="level1a 3 3 4" xfId="5037"/>
    <cellStyle name="level1a 3 3 4 2" xfId="5038"/>
    <cellStyle name="level1a 3 3 4 2 2" xfId="5039"/>
    <cellStyle name="level1a 3 3 4 2 2 2" xfId="5040"/>
    <cellStyle name="level1a 3 3 4 2 2 2 2" xfId="5041"/>
    <cellStyle name="level1a 3 3 4 2 2 3" xfId="5042"/>
    <cellStyle name="level1a 3 3 4 2 2 3 2" xfId="5043"/>
    <cellStyle name="level1a 3 3 4 2 2 3 2 2" xfId="5044"/>
    <cellStyle name="level1a 3 3 4 2 2 4" xfId="5045"/>
    <cellStyle name="level1a 3 3 4 2 3" xfId="5046"/>
    <cellStyle name="level1a 3 3 4 2 3 2" xfId="5047"/>
    <cellStyle name="level1a 3 3 4 2 3 2 2" xfId="5048"/>
    <cellStyle name="level1a 3 3 4 2 3 3" xfId="5049"/>
    <cellStyle name="level1a 3 3 4 2 3 3 2" xfId="5050"/>
    <cellStyle name="level1a 3 3 4 2 3 3 2 2" xfId="5051"/>
    <cellStyle name="level1a 3 3 4 2 3 4" xfId="5052"/>
    <cellStyle name="level1a 3 3 4 2 3 4 2" xfId="5053"/>
    <cellStyle name="level1a 3 3 4 2 4" xfId="5054"/>
    <cellStyle name="level1a 3 3 4 2 5" xfId="5055"/>
    <cellStyle name="level1a 3 3 4 2 5 2" xfId="5056"/>
    <cellStyle name="level1a 3 3 4 2 6" xfId="5057"/>
    <cellStyle name="level1a 3 3 4 2 6 2" xfId="5058"/>
    <cellStyle name="level1a 3 3 4 2 6 2 2" xfId="5059"/>
    <cellStyle name="level1a 3 3 4 2 7" xfId="5060"/>
    <cellStyle name="level1a 3 3 4 2 7 2" xfId="5061"/>
    <cellStyle name="level1a 3 3 4 3" xfId="5062"/>
    <cellStyle name="level1a 3 3 4 3 2" xfId="5063"/>
    <cellStyle name="level1a 3 3 4 3 2 2" xfId="5064"/>
    <cellStyle name="level1a 3 3 4 3 2 2 2" xfId="5065"/>
    <cellStyle name="level1a 3 3 4 3 2 3" xfId="5066"/>
    <cellStyle name="level1a 3 3 4 3 2 3 2" xfId="5067"/>
    <cellStyle name="level1a 3 3 4 3 2 3 2 2" xfId="5068"/>
    <cellStyle name="level1a 3 3 4 3 2 4" xfId="5069"/>
    <cellStyle name="level1a 3 3 4 3 3" xfId="5070"/>
    <cellStyle name="level1a 3 3 4 3 3 2" xfId="5071"/>
    <cellStyle name="level1a 3 3 4 3 3 2 2" xfId="5072"/>
    <cellStyle name="level1a 3 3 4 3 3 3" xfId="5073"/>
    <cellStyle name="level1a 3 3 4 3 3 3 2" xfId="5074"/>
    <cellStyle name="level1a 3 3 4 3 3 3 2 2" xfId="5075"/>
    <cellStyle name="level1a 3 3 4 3 3 4" xfId="5076"/>
    <cellStyle name="level1a 3 3 4 3 3 4 2" xfId="5077"/>
    <cellStyle name="level1a 3 3 4 3 4" xfId="5078"/>
    <cellStyle name="level1a 3 3 4 3 5" xfId="5079"/>
    <cellStyle name="level1a 3 3 4 3 5 2" xfId="5080"/>
    <cellStyle name="level1a 3 3 4 4" xfId="5081"/>
    <cellStyle name="level1a 3 3 4 4 2" xfId="5082"/>
    <cellStyle name="level1a 3 3 4 4 2 2" xfId="5083"/>
    <cellStyle name="level1a 3 3 4 4 2 2 2" xfId="5084"/>
    <cellStyle name="level1a 3 3 4 4 2 3" xfId="5085"/>
    <cellStyle name="level1a 3 3 4 4 2 3 2" xfId="5086"/>
    <cellStyle name="level1a 3 3 4 4 2 3 2 2" xfId="5087"/>
    <cellStyle name="level1a 3 3 4 4 2 4" xfId="5088"/>
    <cellStyle name="level1a 3 3 4 4 3" xfId="5089"/>
    <cellStyle name="level1a 3 3 4 4 3 2" xfId="5090"/>
    <cellStyle name="level1a 3 3 4 4 3 2 2" xfId="5091"/>
    <cellStyle name="level1a 3 3 4 4 3 3" xfId="5092"/>
    <cellStyle name="level1a 3 3 4 4 3 3 2" xfId="5093"/>
    <cellStyle name="level1a 3 3 4 4 3 3 2 2" xfId="5094"/>
    <cellStyle name="level1a 3 3 4 4 3 4" xfId="5095"/>
    <cellStyle name="level1a 3 3 4 4 4" xfId="5096"/>
    <cellStyle name="level1a 3 3 4 4 4 2" xfId="5097"/>
    <cellStyle name="level1a 3 3 4 4 5" xfId="5098"/>
    <cellStyle name="level1a 3 3 4 4 5 2" xfId="5099"/>
    <cellStyle name="level1a 3 3 4 4 5 2 2" xfId="5100"/>
    <cellStyle name="level1a 3 3 4 4 6" xfId="5101"/>
    <cellStyle name="level1a 3 3 4 4 6 2" xfId="5102"/>
    <cellStyle name="level1a 3 3 4 5" xfId="5103"/>
    <cellStyle name="level1a 3 3 4 5 2" xfId="5104"/>
    <cellStyle name="level1a 3 3 4 5 2 2" xfId="5105"/>
    <cellStyle name="level1a 3 3 4 5 2 2 2" xfId="5106"/>
    <cellStyle name="level1a 3 3 4 5 2 3" xfId="5107"/>
    <cellStyle name="level1a 3 3 4 5 2 3 2" xfId="5108"/>
    <cellStyle name="level1a 3 3 4 5 2 3 2 2" xfId="5109"/>
    <cellStyle name="level1a 3 3 4 5 2 4" xfId="5110"/>
    <cellStyle name="level1a 3 3 4 5 3" xfId="5111"/>
    <cellStyle name="level1a 3 3 4 5 3 2" xfId="5112"/>
    <cellStyle name="level1a 3 3 4 5 3 2 2" xfId="5113"/>
    <cellStyle name="level1a 3 3 4 5 3 3" xfId="5114"/>
    <cellStyle name="level1a 3 3 4 5 3 3 2" xfId="5115"/>
    <cellStyle name="level1a 3 3 4 5 3 3 2 2" xfId="5116"/>
    <cellStyle name="level1a 3 3 4 5 3 4" xfId="5117"/>
    <cellStyle name="level1a 3 3 4 5 4" xfId="5118"/>
    <cellStyle name="level1a 3 3 4 5 4 2" xfId="5119"/>
    <cellStyle name="level1a 3 3 4 5 5" xfId="5120"/>
    <cellStyle name="level1a 3 3 4 5 5 2" xfId="5121"/>
    <cellStyle name="level1a 3 3 4 5 5 2 2" xfId="5122"/>
    <cellStyle name="level1a 3 3 4 5 6" xfId="5123"/>
    <cellStyle name="level1a 3 3 4 5 6 2" xfId="5124"/>
    <cellStyle name="level1a 3 3 4 6" xfId="5125"/>
    <cellStyle name="level1a 3 3 4 6 2" xfId="5126"/>
    <cellStyle name="level1a 3 3 4 6 2 2" xfId="5127"/>
    <cellStyle name="level1a 3 3 4 6 2 2 2" xfId="5128"/>
    <cellStyle name="level1a 3 3 4 6 2 3" xfId="5129"/>
    <cellStyle name="level1a 3 3 4 6 2 3 2" xfId="5130"/>
    <cellStyle name="level1a 3 3 4 6 2 3 2 2" xfId="5131"/>
    <cellStyle name="level1a 3 3 4 6 2 4" xfId="5132"/>
    <cellStyle name="level1a 3 3 4 6 3" xfId="5133"/>
    <cellStyle name="level1a 3 3 4 6 3 2" xfId="5134"/>
    <cellStyle name="level1a 3 3 4 6 3 2 2" xfId="5135"/>
    <cellStyle name="level1a 3 3 4 6 3 3" xfId="5136"/>
    <cellStyle name="level1a 3 3 4 6 3 3 2" xfId="5137"/>
    <cellStyle name="level1a 3 3 4 6 3 3 2 2" xfId="5138"/>
    <cellStyle name="level1a 3 3 4 6 3 4" xfId="5139"/>
    <cellStyle name="level1a 3 3 4 6 4" xfId="5140"/>
    <cellStyle name="level1a 3 3 4 6 4 2" xfId="5141"/>
    <cellStyle name="level1a 3 3 4 6 5" xfId="5142"/>
    <cellStyle name="level1a 3 3 4 6 5 2" xfId="5143"/>
    <cellStyle name="level1a 3 3 4 6 5 2 2" xfId="5144"/>
    <cellStyle name="level1a 3 3 4 6 6" xfId="5145"/>
    <cellStyle name="level1a 3 3 4 6 6 2" xfId="5146"/>
    <cellStyle name="level1a 3 3 4 7" xfId="5147"/>
    <cellStyle name="level1a 3 3 4 7 2" xfId="5148"/>
    <cellStyle name="level1a 3 3 4 7 2 2" xfId="5149"/>
    <cellStyle name="level1a 3 3 4 7 3" xfId="5150"/>
    <cellStyle name="level1a 3 3 4 7 3 2" xfId="5151"/>
    <cellStyle name="level1a 3 3 4 7 3 2 2" xfId="5152"/>
    <cellStyle name="level1a 3 3 4 7 4" xfId="5153"/>
    <cellStyle name="level1a 3 3 4 8" xfId="5154"/>
    <cellStyle name="level1a 3 3 4 8 2" xfId="5155"/>
    <cellStyle name="level1a 3 3 4 8 2 2" xfId="5156"/>
    <cellStyle name="level1a 3 3 4 8 3" xfId="5157"/>
    <cellStyle name="level1a 3 3 4 8 3 2" xfId="5158"/>
    <cellStyle name="level1a 3 3 4 8 3 2 2" xfId="5159"/>
    <cellStyle name="level1a 3 3 4 8 4" xfId="5160"/>
    <cellStyle name="level1a 3 3 4 9" xfId="5161"/>
    <cellStyle name="level1a 3 3 4 9 2" xfId="5162"/>
    <cellStyle name="level1a 3 3 4_STUD aligned by INSTIT" xfId="5163"/>
    <cellStyle name="level1a 3 3 5" xfId="5164"/>
    <cellStyle name="level1a 3 3 5 2" xfId="5165"/>
    <cellStyle name="level1a 3 3 5 2 2" xfId="5166"/>
    <cellStyle name="level1a 3 3 5 2 2 2" xfId="5167"/>
    <cellStyle name="level1a 3 3 5 2 3" xfId="5168"/>
    <cellStyle name="level1a 3 3 5 2 3 2" xfId="5169"/>
    <cellStyle name="level1a 3 3 5 2 3 2 2" xfId="5170"/>
    <cellStyle name="level1a 3 3 5 2 4" xfId="5171"/>
    <cellStyle name="level1a 3 3 5 3" xfId="5172"/>
    <cellStyle name="level1a 3 3 5 3 2" xfId="5173"/>
    <cellStyle name="level1a 3 3 5 3 2 2" xfId="5174"/>
    <cellStyle name="level1a 3 3 5 3 3" xfId="5175"/>
    <cellStyle name="level1a 3 3 5 3 3 2" xfId="5176"/>
    <cellStyle name="level1a 3 3 5 3 3 2 2" xfId="5177"/>
    <cellStyle name="level1a 3 3 5 3 4" xfId="5178"/>
    <cellStyle name="level1a 3 3 5 3 4 2" xfId="5179"/>
    <cellStyle name="level1a 3 3 5 4" xfId="5180"/>
    <cellStyle name="level1a 3 3 5 5" xfId="5181"/>
    <cellStyle name="level1a 3 3 5 5 2" xfId="5182"/>
    <cellStyle name="level1a 3 3 5 6" xfId="5183"/>
    <cellStyle name="level1a 3 3 5 6 2" xfId="5184"/>
    <cellStyle name="level1a 3 3 6" xfId="5185"/>
    <cellStyle name="level1a 3 3 6 2" xfId="5186"/>
    <cellStyle name="level1a 3 3 6 2 2" xfId="5187"/>
    <cellStyle name="level1a 3 3 6 2 2 2" xfId="5188"/>
    <cellStyle name="level1a 3 3 6 2 3" xfId="5189"/>
    <cellStyle name="level1a 3 3 6 2 3 2" xfId="5190"/>
    <cellStyle name="level1a 3 3 6 2 3 2 2" xfId="5191"/>
    <cellStyle name="level1a 3 3 6 2 4" xfId="5192"/>
    <cellStyle name="level1a 3 3 6 3" xfId="5193"/>
    <cellStyle name="level1a 3 3 6 3 2" xfId="5194"/>
    <cellStyle name="level1a 3 3 6 3 2 2" xfId="5195"/>
    <cellStyle name="level1a 3 3 6 3 3" xfId="5196"/>
    <cellStyle name="level1a 3 3 6 3 3 2" xfId="5197"/>
    <cellStyle name="level1a 3 3 6 3 3 2 2" xfId="5198"/>
    <cellStyle name="level1a 3 3 6 3 4" xfId="5199"/>
    <cellStyle name="level1a 3 3 6 3 4 2" xfId="5200"/>
    <cellStyle name="level1a 3 3 6 4" xfId="5201"/>
    <cellStyle name="level1a 3 3 6 5" xfId="5202"/>
    <cellStyle name="level1a 3 3 6 5 2" xfId="5203"/>
    <cellStyle name="level1a 3 3 6 6" xfId="5204"/>
    <cellStyle name="level1a 3 3 6 6 2" xfId="5205"/>
    <cellStyle name="level1a 3 3 6 6 2 2" xfId="5206"/>
    <cellStyle name="level1a 3 3 6 7" xfId="5207"/>
    <cellStyle name="level1a 3 3 6 7 2" xfId="5208"/>
    <cellStyle name="level1a 3 3 7" xfId="5209"/>
    <cellStyle name="level1a 3 3 7 2" xfId="5210"/>
    <cellStyle name="level1a 3 3 7 2 2" xfId="5211"/>
    <cellStyle name="level1a 3 3 7 2 2 2" xfId="5212"/>
    <cellStyle name="level1a 3 3 7 2 3" xfId="5213"/>
    <cellStyle name="level1a 3 3 7 2 3 2" xfId="5214"/>
    <cellStyle name="level1a 3 3 7 2 3 2 2" xfId="5215"/>
    <cellStyle name="level1a 3 3 7 2 4" xfId="5216"/>
    <cellStyle name="level1a 3 3 7 3" xfId="5217"/>
    <cellStyle name="level1a 3 3 7 3 2" xfId="5218"/>
    <cellStyle name="level1a 3 3 7 3 2 2" xfId="5219"/>
    <cellStyle name="level1a 3 3 7 3 3" xfId="5220"/>
    <cellStyle name="level1a 3 3 7 3 3 2" xfId="5221"/>
    <cellStyle name="level1a 3 3 7 3 3 2 2" xfId="5222"/>
    <cellStyle name="level1a 3 3 7 3 4" xfId="5223"/>
    <cellStyle name="level1a 3 3 7 3 4 2" xfId="5224"/>
    <cellStyle name="level1a 3 3 7 4" xfId="5225"/>
    <cellStyle name="level1a 3 3 7 5" xfId="5226"/>
    <cellStyle name="level1a 3 3 7 5 2" xfId="5227"/>
    <cellStyle name="level1a 3 3 7 5 2 2" xfId="5228"/>
    <cellStyle name="level1a 3 3 7 6" xfId="5229"/>
    <cellStyle name="level1a 3 3 7 6 2" xfId="5230"/>
    <cellStyle name="level1a 3 3 8" xfId="5231"/>
    <cellStyle name="level1a 3 3 8 2" xfId="5232"/>
    <cellStyle name="level1a 3 3 8 2 2" xfId="5233"/>
    <cellStyle name="level1a 3 3 8 2 2 2" xfId="5234"/>
    <cellStyle name="level1a 3 3 8 2 3" xfId="5235"/>
    <cellStyle name="level1a 3 3 8 2 3 2" xfId="5236"/>
    <cellStyle name="level1a 3 3 8 2 3 2 2" xfId="5237"/>
    <cellStyle name="level1a 3 3 8 2 4" xfId="5238"/>
    <cellStyle name="level1a 3 3 8 3" xfId="5239"/>
    <cellStyle name="level1a 3 3 8 3 2" xfId="5240"/>
    <cellStyle name="level1a 3 3 8 3 2 2" xfId="5241"/>
    <cellStyle name="level1a 3 3 8 3 3" xfId="5242"/>
    <cellStyle name="level1a 3 3 8 3 3 2" xfId="5243"/>
    <cellStyle name="level1a 3 3 8 3 3 2 2" xfId="5244"/>
    <cellStyle name="level1a 3 3 8 3 4" xfId="5245"/>
    <cellStyle name="level1a 3 3 8 3 4 2" xfId="5246"/>
    <cellStyle name="level1a 3 3 8 4" xfId="5247"/>
    <cellStyle name="level1a 3 3 8 5" xfId="5248"/>
    <cellStyle name="level1a 3 3 8 5 2" xfId="5249"/>
    <cellStyle name="level1a 3 3 8 6" xfId="5250"/>
    <cellStyle name="level1a 3 3 8 6 2" xfId="5251"/>
    <cellStyle name="level1a 3 3 8 6 2 2" xfId="5252"/>
    <cellStyle name="level1a 3 3 8 7" xfId="5253"/>
    <cellStyle name="level1a 3 3 8 7 2" xfId="5254"/>
    <cellStyle name="level1a 3 3 9" xfId="5255"/>
    <cellStyle name="level1a 3 3 9 2" xfId="5256"/>
    <cellStyle name="level1a 3 3 9 2 2" xfId="5257"/>
    <cellStyle name="level1a 3 3 9 2 2 2" xfId="5258"/>
    <cellStyle name="level1a 3 3 9 2 3" xfId="5259"/>
    <cellStyle name="level1a 3 3 9 2 3 2" xfId="5260"/>
    <cellStyle name="level1a 3 3 9 2 3 2 2" xfId="5261"/>
    <cellStyle name="level1a 3 3 9 2 4" xfId="5262"/>
    <cellStyle name="level1a 3 3 9 3" xfId="5263"/>
    <cellStyle name="level1a 3 3 9 3 2" xfId="5264"/>
    <cellStyle name="level1a 3 3 9 3 2 2" xfId="5265"/>
    <cellStyle name="level1a 3 3 9 3 3" xfId="5266"/>
    <cellStyle name="level1a 3 3 9 3 3 2" xfId="5267"/>
    <cellStyle name="level1a 3 3 9 3 3 2 2" xfId="5268"/>
    <cellStyle name="level1a 3 3 9 3 4" xfId="5269"/>
    <cellStyle name="level1a 3 3 9 4" xfId="5270"/>
    <cellStyle name="level1a 3 3 9 4 2" xfId="5271"/>
    <cellStyle name="level1a 3 3 9 5" xfId="5272"/>
    <cellStyle name="level1a 3 3 9 5 2" xfId="5273"/>
    <cellStyle name="level1a 3 3 9 5 2 2" xfId="5274"/>
    <cellStyle name="level1a 3 3 9 6" xfId="5275"/>
    <cellStyle name="level1a 3 3 9 6 2" xfId="5276"/>
    <cellStyle name="level1a 3 3_STUD aligned by INSTIT" xfId="5277"/>
    <cellStyle name="level1a 3 4" xfId="5278"/>
    <cellStyle name="level1a 3 4 10" xfId="5279"/>
    <cellStyle name="level1a 3 4 10 2" xfId="5280"/>
    <cellStyle name="level1a 3 4 2" xfId="5281"/>
    <cellStyle name="level1a 3 4 2 2" xfId="5282"/>
    <cellStyle name="level1a 3 4 2 2 2" xfId="5283"/>
    <cellStyle name="level1a 3 4 2 2 2 2" xfId="5284"/>
    <cellStyle name="level1a 3 4 2 2 2 2 2" xfId="5285"/>
    <cellStyle name="level1a 3 4 2 2 2 3" xfId="5286"/>
    <cellStyle name="level1a 3 4 2 2 2 3 2" xfId="5287"/>
    <cellStyle name="level1a 3 4 2 2 2 3 2 2" xfId="5288"/>
    <cellStyle name="level1a 3 4 2 2 2 4" xfId="5289"/>
    <cellStyle name="level1a 3 4 2 2 3" xfId="5290"/>
    <cellStyle name="level1a 3 4 2 2 3 2" xfId="5291"/>
    <cellStyle name="level1a 3 4 2 2 3 2 2" xfId="5292"/>
    <cellStyle name="level1a 3 4 2 2 3 3" xfId="5293"/>
    <cellStyle name="level1a 3 4 2 2 3 3 2" xfId="5294"/>
    <cellStyle name="level1a 3 4 2 2 3 3 2 2" xfId="5295"/>
    <cellStyle name="level1a 3 4 2 2 3 4" xfId="5296"/>
    <cellStyle name="level1a 3 4 2 2 3 4 2" xfId="5297"/>
    <cellStyle name="level1a 3 4 2 2 4" xfId="5298"/>
    <cellStyle name="level1a 3 4 2 2 5" xfId="5299"/>
    <cellStyle name="level1a 3 4 2 2 5 2" xfId="5300"/>
    <cellStyle name="level1a 3 4 2 2 6" xfId="5301"/>
    <cellStyle name="level1a 3 4 2 2 6 2" xfId="5302"/>
    <cellStyle name="level1a 3 4 2 3" xfId="5303"/>
    <cellStyle name="level1a 3 4 2 3 2" xfId="5304"/>
    <cellStyle name="level1a 3 4 2 3 2 2" xfId="5305"/>
    <cellStyle name="level1a 3 4 2 3 2 2 2" xfId="5306"/>
    <cellStyle name="level1a 3 4 2 3 2 3" xfId="5307"/>
    <cellStyle name="level1a 3 4 2 3 2 3 2" xfId="5308"/>
    <cellStyle name="level1a 3 4 2 3 2 3 2 2" xfId="5309"/>
    <cellStyle name="level1a 3 4 2 3 2 4" xfId="5310"/>
    <cellStyle name="level1a 3 4 2 3 3" xfId="5311"/>
    <cellStyle name="level1a 3 4 2 3 3 2" xfId="5312"/>
    <cellStyle name="level1a 3 4 2 3 3 2 2" xfId="5313"/>
    <cellStyle name="level1a 3 4 2 3 3 3" xfId="5314"/>
    <cellStyle name="level1a 3 4 2 3 3 3 2" xfId="5315"/>
    <cellStyle name="level1a 3 4 2 3 3 3 2 2" xfId="5316"/>
    <cellStyle name="level1a 3 4 2 3 3 4" xfId="5317"/>
    <cellStyle name="level1a 3 4 2 3 3 4 2" xfId="5318"/>
    <cellStyle name="level1a 3 4 2 3 4" xfId="5319"/>
    <cellStyle name="level1a 3 4 2 3 5" xfId="5320"/>
    <cellStyle name="level1a 3 4 2 3 5 2" xfId="5321"/>
    <cellStyle name="level1a 3 4 2 3 5 2 2" xfId="5322"/>
    <cellStyle name="level1a 3 4 2 3 6" xfId="5323"/>
    <cellStyle name="level1a 3 4 2 3 6 2" xfId="5324"/>
    <cellStyle name="level1a 3 4 2 4" xfId="5325"/>
    <cellStyle name="level1a 3 4 2 4 2" xfId="5326"/>
    <cellStyle name="level1a 3 4 2 4 2 2" xfId="5327"/>
    <cellStyle name="level1a 3 4 2 4 2 2 2" xfId="5328"/>
    <cellStyle name="level1a 3 4 2 4 2 3" xfId="5329"/>
    <cellStyle name="level1a 3 4 2 4 2 3 2" xfId="5330"/>
    <cellStyle name="level1a 3 4 2 4 2 3 2 2" xfId="5331"/>
    <cellStyle name="level1a 3 4 2 4 2 4" xfId="5332"/>
    <cellStyle name="level1a 3 4 2 4 3" xfId="5333"/>
    <cellStyle name="level1a 3 4 2 4 3 2" xfId="5334"/>
    <cellStyle name="level1a 3 4 2 4 3 2 2" xfId="5335"/>
    <cellStyle name="level1a 3 4 2 4 3 3" xfId="5336"/>
    <cellStyle name="level1a 3 4 2 4 3 3 2" xfId="5337"/>
    <cellStyle name="level1a 3 4 2 4 3 3 2 2" xfId="5338"/>
    <cellStyle name="level1a 3 4 2 4 3 4" xfId="5339"/>
    <cellStyle name="level1a 3 4 2 4 3 4 2" xfId="5340"/>
    <cellStyle name="level1a 3 4 2 4 4" xfId="5341"/>
    <cellStyle name="level1a 3 4 2 4 5" xfId="5342"/>
    <cellStyle name="level1a 3 4 2 4 5 2" xfId="5343"/>
    <cellStyle name="level1a 3 4 2 4 6" xfId="5344"/>
    <cellStyle name="level1a 3 4 2 4 6 2" xfId="5345"/>
    <cellStyle name="level1a 3 4 2 4 6 2 2" xfId="5346"/>
    <cellStyle name="level1a 3 4 2 4 7" xfId="5347"/>
    <cellStyle name="level1a 3 4 2 4 7 2" xfId="5348"/>
    <cellStyle name="level1a 3 4 2 5" xfId="5349"/>
    <cellStyle name="level1a 3 4 2 5 2" xfId="5350"/>
    <cellStyle name="level1a 3 4 2 5 2 2" xfId="5351"/>
    <cellStyle name="level1a 3 4 2 5 2 2 2" xfId="5352"/>
    <cellStyle name="level1a 3 4 2 5 2 3" xfId="5353"/>
    <cellStyle name="level1a 3 4 2 5 2 3 2" xfId="5354"/>
    <cellStyle name="level1a 3 4 2 5 2 3 2 2" xfId="5355"/>
    <cellStyle name="level1a 3 4 2 5 2 4" xfId="5356"/>
    <cellStyle name="level1a 3 4 2 5 3" xfId="5357"/>
    <cellStyle name="level1a 3 4 2 5 3 2" xfId="5358"/>
    <cellStyle name="level1a 3 4 2 5 3 2 2" xfId="5359"/>
    <cellStyle name="level1a 3 4 2 5 3 3" xfId="5360"/>
    <cellStyle name="level1a 3 4 2 5 3 3 2" xfId="5361"/>
    <cellStyle name="level1a 3 4 2 5 3 3 2 2" xfId="5362"/>
    <cellStyle name="level1a 3 4 2 5 3 4" xfId="5363"/>
    <cellStyle name="level1a 3 4 2 5 4" xfId="5364"/>
    <cellStyle name="level1a 3 4 2 5 4 2" xfId="5365"/>
    <cellStyle name="level1a 3 4 2 5 5" xfId="5366"/>
    <cellStyle name="level1a 3 4 2 5 5 2" xfId="5367"/>
    <cellStyle name="level1a 3 4 2 5 5 2 2" xfId="5368"/>
    <cellStyle name="level1a 3 4 2 5 6" xfId="5369"/>
    <cellStyle name="level1a 3 4 2 5 6 2" xfId="5370"/>
    <cellStyle name="level1a 3 4 2 6" xfId="5371"/>
    <cellStyle name="level1a 3 4 2 6 2" xfId="5372"/>
    <cellStyle name="level1a 3 4 2 6 2 2" xfId="5373"/>
    <cellStyle name="level1a 3 4 2 6 2 2 2" xfId="5374"/>
    <cellStyle name="level1a 3 4 2 6 2 3" xfId="5375"/>
    <cellStyle name="level1a 3 4 2 6 2 3 2" xfId="5376"/>
    <cellStyle name="level1a 3 4 2 6 2 3 2 2" xfId="5377"/>
    <cellStyle name="level1a 3 4 2 6 2 4" xfId="5378"/>
    <cellStyle name="level1a 3 4 2 6 3" xfId="5379"/>
    <cellStyle name="level1a 3 4 2 6 3 2" xfId="5380"/>
    <cellStyle name="level1a 3 4 2 6 3 2 2" xfId="5381"/>
    <cellStyle name="level1a 3 4 2 6 3 3" xfId="5382"/>
    <cellStyle name="level1a 3 4 2 6 3 3 2" xfId="5383"/>
    <cellStyle name="level1a 3 4 2 6 3 3 2 2" xfId="5384"/>
    <cellStyle name="level1a 3 4 2 6 3 4" xfId="5385"/>
    <cellStyle name="level1a 3 4 2 6 4" xfId="5386"/>
    <cellStyle name="level1a 3 4 2 6 4 2" xfId="5387"/>
    <cellStyle name="level1a 3 4 2 6 5" xfId="5388"/>
    <cellStyle name="level1a 3 4 2 6 5 2" xfId="5389"/>
    <cellStyle name="level1a 3 4 2 6 5 2 2" xfId="5390"/>
    <cellStyle name="level1a 3 4 2 6 6" xfId="5391"/>
    <cellStyle name="level1a 3 4 2 6 6 2" xfId="5392"/>
    <cellStyle name="level1a 3 4 2 7" xfId="5393"/>
    <cellStyle name="level1a 3 4 2 7 2" xfId="5394"/>
    <cellStyle name="level1a 3 4 2 7 2 2" xfId="5395"/>
    <cellStyle name="level1a 3 4 2 7 3" xfId="5396"/>
    <cellStyle name="level1a 3 4 2 7 3 2" xfId="5397"/>
    <cellStyle name="level1a 3 4 2 7 3 2 2" xfId="5398"/>
    <cellStyle name="level1a 3 4 2 7 4" xfId="5399"/>
    <cellStyle name="level1a 3 4 2 8" xfId="5400"/>
    <cellStyle name="level1a 3 4 2 8 2" xfId="5401"/>
    <cellStyle name="level1a 3 4 2_STUD aligned by INSTIT" xfId="5402"/>
    <cellStyle name="level1a 3 4 3" xfId="5403"/>
    <cellStyle name="level1a 3 4 3 2" xfId="5404"/>
    <cellStyle name="level1a 3 4 3 2 2" xfId="5405"/>
    <cellStyle name="level1a 3 4 3 2 2 2" xfId="5406"/>
    <cellStyle name="level1a 3 4 3 2 2 2 2" xfId="5407"/>
    <cellStyle name="level1a 3 4 3 2 2 3" xfId="5408"/>
    <cellStyle name="level1a 3 4 3 2 2 3 2" xfId="5409"/>
    <cellStyle name="level1a 3 4 3 2 2 3 2 2" xfId="5410"/>
    <cellStyle name="level1a 3 4 3 2 2 4" xfId="5411"/>
    <cellStyle name="level1a 3 4 3 2 3" xfId="5412"/>
    <cellStyle name="level1a 3 4 3 2 3 2" xfId="5413"/>
    <cellStyle name="level1a 3 4 3 2 3 2 2" xfId="5414"/>
    <cellStyle name="level1a 3 4 3 2 3 3" xfId="5415"/>
    <cellStyle name="level1a 3 4 3 2 3 3 2" xfId="5416"/>
    <cellStyle name="level1a 3 4 3 2 3 3 2 2" xfId="5417"/>
    <cellStyle name="level1a 3 4 3 2 3 4" xfId="5418"/>
    <cellStyle name="level1a 3 4 3 2 3 4 2" xfId="5419"/>
    <cellStyle name="level1a 3 4 3 2 4" xfId="5420"/>
    <cellStyle name="level1a 3 4 3 2 5" xfId="5421"/>
    <cellStyle name="level1a 3 4 3 2 5 2" xfId="5422"/>
    <cellStyle name="level1a 3 4 3 2 5 2 2" xfId="5423"/>
    <cellStyle name="level1a 3 4 3 2 6" xfId="5424"/>
    <cellStyle name="level1a 3 4 3 2 6 2" xfId="5425"/>
    <cellStyle name="level1a 3 4 3 3" xfId="5426"/>
    <cellStyle name="level1a 3 4 3 3 2" xfId="5427"/>
    <cellStyle name="level1a 3 4 3 3 2 2" xfId="5428"/>
    <cellStyle name="level1a 3 4 3 3 2 2 2" xfId="5429"/>
    <cellStyle name="level1a 3 4 3 3 2 3" xfId="5430"/>
    <cellStyle name="level1a 3 4 3 3 2 3 2" xfId="5431"/>
    <cellStyle name="level1a 3 4 3 3 2 3 2 2" xfId="5432"/>
    <cellStyle name="level1a 3 4 3 3 2 4" xfId="5433"/>
    <cellStyle name="level1a 3 4 3 3 3" xfId="5434"/>
    <cellStyle name="level1a 3 4 3 3 3 2" xfId="5435"/>
    <cellStyle name="level1a 3 4 3 3 3 2 2" xfId="5436"/>
    <cellStyle name="level1a 3 4 3 3 3 3" xfId="5437"/>
    <cellStyle name="level1a 3 4 3 3 3 3 2" xfId="5438"/>
    <cellStyle name="level1a 3 4 3 3 3 3 2 2" xfId="5439"/>
    <cellStyle name="level1a 3 4 3 3 3 4" xfId="5440"/>
    <cellStyle name="level1a 3 4 3 3 4" xfId="5441"/>
    <cellStyle name="level1a 3 4 3 3 4 2" xfId="5442"/>
    <cellStyle name="level1a 3 4 3 3 5" xfId="5443"/>
    <cellStyle name="level1a 3 4 3 3 5 2" xfId="5444"/>
    <cellStyle name="level1a 3 4 3 4" xfId="5445"/>
    <cellStyle name="level1a 3 4 3 4 2" xfId="5446"/>
    <cellStyle name="level1a 3 4 3 4 2 2" xfId="5447"/>
    <cellStyle name="level1a 3 4 3 4 2 2 2" xfId="5448"/>
    <cellStyle name="level1a 3 4 3 4 2 3" xfId="5449"/>
    <cellStyle name="level1a 3 4 3 4 2 3 2" xfId="5450"/>
    <cellStyle name="level1a 3 4 3 4 2 3 2 2" xfId="5451"/>
    <cellStyle name="level1a 3 4 3 4 2 4" xfId="5452"/>
    <cellStyle name="level1a 3 4 3 4 3" xfId="5453"/>
    <cellStyle name="level1a 3 4 3 4 3 2" xfId="5454"/>
    <cellStyle name="level1a 3 4 3 4 3 2 2" xfId="5455"/>
    <cellStyle name="level1a 3 4 3 4 3 3" xfId="5456"/>
    <cellStyle name="level1a 3 4 3 4 3 3 2" xfId="5457"/>
    <cellStyle name="level1a 3 4 3 4 3 3 2 2" xfId="5458"/>
    <cellStyle name="level1a 3 4 3 4 3 4" xfId="5459"/>
    <cellStyle name="level1a 3 4 3 4 4" xfId="5460"/>
    <cellStyle name="level1a 3 4 3 4 4 2" xfId="5461"/>
    <cellStyle name="level1a 3 4 3 4 5" xfId="5462"/>
    <cellStyle name="level1a 3 4 3 4 5 2" xfId="5463"/>
    <cellStyle name="level1a 3 4 3 4 5 2 2" xfId="5464"/>
    <cellStyle name="level1a 3 4 3 4 6" xfId="5465"/>
    <cellStyle name="level1a 3 4 3 4 6 2" xfId="5466"/>
    <cellStyle name="level1a 3 4 3 5" xfId="5467"/>
    <cellStyle name="level1a 3 4 3 5 2" xfId="5468"/>
    <cellStyle name="level1a 3 4 3 5 2 2" xfId="5469"/>
    <cellStyle name="level1a 3 4 3 5 2 2 2" xfId="5470"/>
    <cellStyle name="level1a 3 4 3 5 2 3" xfId="5471"/>
    <cellStyle name="level1a 3 4 3 5 2 3 2" xfId="5472"/>
    <cellStyle name="level1a 3 4 3 5 2 3 2 2" xfId="5473"/>
    <cellStyle name="level1a 3 4 3 5 2 4" xfId="5474"/>
    <cellStyle name="level1a 3 4 3 5 3" xfId="5475"/>
    <cellStyle name="level1a 3 4 3 5 3 2" xfId="5476"/>
    <cellStyle name="level1a 3 4 3 5 3 2 2" xfId="5477"/>
    <cellStyle name="level1a 3 4 3 5 3 3" xfId="5478"/>
    <cellStyle name="level1a 3 4 3 5 3 3 2" xfId="5479"/>
    <cellStyle name="level1a 3 4 3 5 3 3 2 2" xfId="5480"/>
    <cellStyle name="level1a 3 4 3 5 3 4" xfId="5481"/>
    <cellStyle name="level1a 3 4 3 5 4" xfId="5482"/>
    <cellStyle name="level1a 3 4 3 5 4 2" xfId="5483"/>
    <cellStyle name="level1a 3 4 3 5 5" xfId="5484"/>
    <cellStyle name="level1a 3 4 3 5 5 2" xfId="5485"/>
    <cellStyle name="level1a 3 4 3 5 5 2 2" xfId="5486"/>
    <cellStyle name="level1a 3 4 3 5 6" xfId="5487"/>
    <cellStyle name="level1a 3 4 3 5 6 2" xfId="5488"/>
    <cellStyle name="level1a 3 4 3 6" xfId="5489"/>
    <cellStyle name="level1a 3 4 3 6 2" xfId="5490"/>
    <cellStyle name="level1a 3 4 3 6 2 2" xfId="5491"/>
    <cellStyle name="level1a 3 4 3 6 2 2 2" xfId="5492"/>
    <cellStyle name="level1a 3 4 3 6 2 3" xfId="5493"/>
    <cellStyle name="level1a 3 4 3 6 2 3 2" xfId="5494"/>
    <cellStyle name="level1a 3 4 3 6 2 3 2 2" xfId="5495"/>
    <cellStyle name="level1a 3 4 3 6 2 4" xfId="5496"/>
    <cellStyle name="level1a 3 4 3 6 3" xfId="5497"/>
    <cellStyle name="level1a 3 4 3 6 3 2" xfId="5498"/>
    <cellStyle name="level1a 3 4 3 6 3 2 2" xfId="5499"/>
    <cellStyle name="level1a 3 4 3 6 3 3" xfId="5500"/>
    <cellStyle name="level1a 3 4 3 6 3 3 2" xfId="5501"/>
    <cellStyle name="level1a 3 4 3 6 3 3 2 2" xfId="5502"/>
    <cellStyle name="level1a 3 4 3 6 3 4" xfId="5503"/>
    <cellStyle name="level1a 3 4 3 6 4" xfId="5504"/>
    <cellStyle name="level1a 3 4 3 6 4 2" xfId="5505"/>
    <cellStyle name="level1a 3 4 3 6 5" xfId="5506"/>
    <cellStyle name="level1a 3 4 3 6 5 2" xfId="5507"/>
    <cellStyle name="level1a 3 4 3 6 5 2 2" xfId="5508"/>
    <cellStyle name="level1a 3 4 3 6 6" xfId="5509"/>
    <cellStyle name="level1a 3 4 3 6 6 2" xfId="5510"/>
    <cellStyle name="level1a 3 4 3 7" xfId="5511"/>
    <cellStyle name="level1a 3 4 3 7 2" xfId="5512"/>
    <cellStyle name="level1a 3 4 3 7 2 2" xfId="5513"/>
    <cellStyle name="level1a 3 4 3 7 3" xfId="5514"/>
    <cellStyle name="level1a 3 4 3 7 3 2" xfId="5515"/>
    <cellStyle name="level1a 3 4 3 7 3 2 2" xfId="5516"/>
    <cellStyle name="level1a 3 4 3 7 4" xfId="5517"/>
    <cellStyle name="level1a 3 4 3 8" xfId="5518"/>
    <cellStyle name="level1a 3 4 3 8 2" xfId="5519"/>
    <cellStyle name="level1a 3 4 3 8 2 2" xfId="5520"/>
    <cellStyle name="level1a 3 4 3 8 3" xfId="5521"/>
    <cellStyle name="level1a 3 4 3 8 3 2" xfId="5522"/>
    <cellStyle name="level1a 3 4 3 8 3 2 2" xfId="5523"/>
    <cellStyle name="level1a 3 4 3 8 4" xfId="5524"/>
    <cellStyle name="level1a 3 4 3 9" xfId="5525"/>
    <cellStyle name="level1a 3 4 3 9 2" xfId="5526"/>
    <cellStyle name="level1a 3 4 3_STUD aligned by INSTIT" xfId="5527"/>
    <cellStyle name="level1a 3 4 4" xfId="5528"/>
    <cellStyle name="level1a 3 4 4 2" xfId="5529"/>
    <cellStyle name="level1a 3 4 4 2 2" xfId="5530"/>
    <cellStyle name="level1a 3 4 4 2 2 2" xfId="5531"/>
    <cellStyle name="level1a 3 4 4 2 3" xfId="5532"/>
    <cellStyle name="level1a 3 4 4 2 3 2" xfId="5533"/>
    <cellStyle name="level1a 3 4 4 2 3 2 2" xfId="5534"/>
    <cellStyle name="level1a 3 4 4 2 4" xfId="5535"/>
    <cellStyle name="level1a 3 4 4 3" xfId="5536"/>
    <cellStyle name="level1a 3 4 4 3 2" xfId="5537"/>
    <cellStyle name="level1a 3 4 4 3 2 2" xfId="5538"/>
    <cellStyle name="level1a 3 4 4 3 3" xfId="5539"/>
    <cellStyle name="level1a 3 4 4 3 3 2" xfId="5540"/>
    <cellStyle name="level1a 3 4 4 3 3 2 2" xfId="5541"/>
    <cellStyle name="level1a 3 4 4 3 4" xfId="5542"/>
    <cellStyle name="level1a 3 4 4 3 4 2" xfId="5543"/>
    <cellStyle name="level1a 3 4 4 4" xfId="5544"/>
    <cellStyle name="level1a 3 4 4 5" xfId="5545"/>
    <cellStyle name="level1a 3 4 4 5 2" xfId="5546"/>
    <cellStyle name="level1a 3 4 4 6" xfId="5547"/>
    <cellStyle name="level1a 3 4 4 6 2" xfId="5548"/>
    <cellStyle name="level1a 3 4 5" xfId="5549"/>
    <cellStyle name="level1a 3 4 5 2" xfId="5550"/>
    <cellStyle name="level1a 3 4 5 2 2" xfId="5551"/>
    <cellStyle name="level1a 3 4 5 2 2 2" xfId="5552"/>
    <cellStyle name="level1a 3 4 5 2 3" xfId="5553"/>
    <cellStyle name="level1a 3 4 5 2 3 2" xfId="5554"/>
    <cellStyle name="level1a 3 4 5 2 3 2 2" xfId="5555"/>
    <cellStyle name="level1a 3 4 5 2 4" xfId="5556"/>
    <cellStyle name="level1a 3 4 5 3" xfId="5557"/>
    <cellStyle name="level1a 3 4 5 3 2" xfId="5558"/>
    <cellStyle name="level1a 3 4 5 3 2 2" xfId="5559"/>
    <cellStyle name="level1a 3 4 5 3 3" xfId="5560"/>
    <cellStyle name="level1a 3 4 5 3 3 2" xfId="5561"/>
    <cellStyle name="level1a 3 4 5 3 3 2 2" xfId="5562"/>
    <cellStyle name="level1a 3 4 5 3 4" xfId="5563"/>
    <cellStyle name="level1a 3 4 5 3 4 2" xfId="5564"/>
    <cellStyle name="level1a 3 4 5 4" xfId="5565"/>
    <cellStyle name="level1a 3 4 5 5" xfId="5566"/>
    <cellStyle name="level1a 3 4 5 5 2" xfId="5567"/>
    <cellStyle name="level1a 3 4 5 6" xfId="5568"/>
    <cellStyle name="level1a 3 4 5 6 2" xfId="5569"/>
    <cellStyle name="level1a 3 4 5 6 2 2" xfId="5570"/>
    <cellStyle name="level1a 3 4 5 7" xfId="5571"/>
    <cellStyle name="level1a 3 4 5 7 2" xfId="5572"/>
    <cellStyle name="level1a 3 4 6" xfId="5573"/>
    <cellStyle name="level1a 3 4 6 2" xfId="5574"/>
    <cellStyle name="level1a 3 4 6 2 2" xfId="5575"/>
    <cellStyle name="level1a 3 4 6 2 2 2" xfId="5576"/>
    <cellStyle name="level1a 3 4 6 2 3" xfId="5577"/>
    <cellStyle name="level1a 3 4 6 2 3 2" xfId="5578"/>
    <cellStyle name="level1a 3 4 6 2 3 2 2" xfId="5579"/>
    <cellStyle name="level1a 3 4 6 2 4" xfId="5580"/>
    <cellStyle name="level1a 3 4 6 3" xfId="5581"/>
    <cellStyle name="level1a 3 4 6 3 2" xfId="5582"/>
    <cellStyle name="level1a 3 4 6 3 2 2" xfId="5583"/>
    <cellStyle name="level1a 3 4 6 3 3" xfId="5584"/>
    <cellStyle name="level1a 3 4 6 3 3 2" xfId="5585"/>
    <cellStyle name="level1a 3 4 6 3 3 2 2" xfId="5586"/>
    <cellStyle name="level1a 3 4 6 3 4" xfId="5587"/>
    <cellStyle name="level1a 3 4 6 3 4 2" xfId="5588"/>
    <cellStyle name="level1a 3 4 6 4" xfId="5589"/>
    <cellStyle name="level1a 3 4 6 5" xfId="5590"/>
    <cellStyle name="level1a 3 4 6 5 2" xfId="5591"/>
    <cellStyle name="level1a 3 4 6 5 2 2" xfId="5592"/>
    <cellStyle name="level1a 3 4 6 6" xfId="5593"/>
    <cellStyle name="level1a 3 4 6 6 2" xfId="5594"/>
    <cellStyle name="level1a 3 4 7" xfId="5595"/>
    <cellStyle name="level1a 3 4 7 2" xfId="5596"/>
    <cellStyle name="level1a 3 4 7 2 2" xfId="5597"/>
    <cellStyle name="level1a 3 4 7 2 2 2" xfId="5598"/>
    <cellStyle name="level1a 3 4 7 2 3" xfId="5599"/>
    <cellStyle name="level1a 3 4 7 2 3 2" xfId="5600"/>
    <cellStyle name="level1a 3 4 7 2 3 2 2" xfId="5601"/>
    <cellStyle name="level1a 3 4 7 2 4" xfId="5602"/>
    <cellStyle name="level1a 3 4 7 3" xfId="5603"/>
    <cellStyle name="level1a 3 4 7 3 2" xfId="5604"/>
    <cellStyle name="level1a 3 4 7 3 2 2" xfId="5605"/>
    <cellStyle name="level1a 3 4 7 3 3" xfId="5606"/>
    <cellStyle name="level1a 3 4 7 3 3 2" xfId="5607"/>
    <cellStyle name="level1a 3 4 7 3 3 2 2" xfId="5608"/>
    <cellStyle name="level1a 3 4 7 3 4" xfId="5609"/>
    <cellStyle name="level1a 3 4 7 3 4 2" xfId="5610"/>
    <cellStyle name="level1a 3 4 7 4" xfId="5611"/>
    <cellStyle name="level1a 3 4 7 5" xfId="5612"/>
    <cellStyle name="level1a 3 4 7 5 2" xfId="5613"/>
    <cellStyle name="level1a 3 4 7 6" xfId="5614"/>
    <cellStyle name="level1a 3 4 7 6 2" xfId="5615"/>
    <cellStyle name="level1a 3 4 7 6 2 2" xfId="5616"/>
    <cellStyle name="level1a 3 4 7 7" xfId="5617"/>
    <cellStyle name="level1a 3 4 7 7 2" xfId="5618"/>
    <cellStyle name="level1a 3 4 8" xfId="5619"/>
    <cellStyle name="level1a 3 4 8 2" xfId="5620"/>
    <cellStyle name="level1a 3 4 8 2 2" xfId="5621"/>
    <cellStyle name="level1a 3 4 8 2 2 2" xfId="5622"/>
    <cellStyle name="level1a 3 4 8 2 3" xfId="5623"/>
    <cellStyle name="level1a 3 4 8 2 3 2" xfId="5624"/>
    <cellStyle name="level1a 3 4 8 2 3 2 2" xfId="5625"/>
    <cellStyle name="level1a 3 4 8 2 4" xfId="5626"/>
    <cellStyle name="level1a 3 4 8 3" xfId="5627"/>
    <cellStyle name="level1a 3 4 8 3 2" xfId="5628"/>
    <cellStyle name="level1a 3 4 8 3 2 2" xfId="5629"/>
    <cellStyle name="level1a 3 4 8 3 3" xfId="5630"/>
    <cellStyle name="level1a 3 4 8 3 3 2" xfId="5631"/>
    <cellStyle name="level1a 3 4 8 3 3 2 2" xfId="5632"/>
    <cellStyle name="level1a 3 4 8 3 4" xfId="5633"/>
    <cellStyle name="level1a 3 4 8 4" xfId="5634"/>
    <cellStyle name="level1a 3 4 8 4 2" xfId="5635"/>
    <cellStyle name="level1a 3 4 8 5" xfId="5636"/>
    <cellStyle name="level1a 3 4 8 5 2" xfId="5637"/>
    <cellStyle name="level1a 3 4 8 5 2 2" xfId="5638"/>
    <cellStyle name="level1a 3 4 8 6" xfId="5639"/>
    <cellStyle name="level1a 3 4 8 6 2" xfId="5640"/>
    <cellStyle name="level1a 3 4 9" xfId="5641"/>
    <cellStyle name="level1a 3 4 9 2" xfId="5642"/>
    <cellStyle name="level1a 3 4 9 2 2" xfId="5643"/>
    <cellStyle name="level1a 3 4 9 3" xfId="5644"/>
    <cellStyle name="level1a 3 4 9 3 2" xfId="5645"/>
    <cellStyle name="level1a 3 4 9 3 2 2" xfId="5646"/>
    <cellStyle name="level1a 3 4 9 4" xfId="5647"/>
    <cellStyle name="level1a 3 4_STUD aligned by INSTIT" xfId="5648"/>
    <cellStyle name="level1a 3 5" xfId="5649"/>
    <cellStyle name="level1a 3 5 2" xfId="5650"/>
    <cellStyle name="level1a 3 5 2 2" xfId="5651"/>
    <cellStyle name="level1a 3 5 2 2 2" xfId="5652"/>
    <cellStyle name="level1a 3 5 2 2 2 2" xfId="5653"/>
    <cellStyle name="level1a 3 5 2 2 3" xfId="5654"/>
    <cellStyle name="level1a 3 5 2 2 3 2" xfId="5655"/>
    <cellStyle name="level1a 3 5 2 2 3 2 2" xfId="5656"/>
    <cellStyle name="level1a 3 5 2 2 4" xfId="5657"/>
    <cellStyle name="level1a 3 5 2 3" xfId="5658"/>
    <cellStyle name="level1a 3 5 2 3 2" xfId="5659"/>
    <cellStyle name="level1a 3 5 2 3 2 2" xfId="5660"/>
    <cellStyle name="level1a 3 5 2 3 3" xfId="5661"/>
    <cellStyle name="level1a 3 5 2 3 3 2" xfId="5662"/>
    <cellStyle name="level1a 3 5 2 3 3 2 2" xfId="5663"/>
    <cellStyle name="level1a 3 5 2 3 4" xfId="5664"/>
    <cellStyle name="level1a 3 5 2 3 4 2" xfId="5665"/>
    <cellStyle name="level1a 3 5 2 4" xfId="5666"/>
    <cellStyle name="level1a 3 5 2 5" xfId="5667"/>
    <cellStyle name="level1a 3 5 2 5 2" xfId="5668"/>
    <cellStyle name="level1a 3 5 2 6" xfId="5669"/>
    <cellStyle name="level1a 3 5 2 6 2" xfId="5670"/>
    <cellStyle name="level1a 3 5 3" xfId="5671"/>
    <cellStyle name="level1a 3 5 3 2" xfId="5672"/>
    <cellStyle name="level1a 3 5 3 2 2" xfId="5673"/>
    <cellStyle name="level1a 3 5 3 2 2 2" xfId="5674"/>
    <cellStyle name="level1a 3 5 3 2 3" xfId="5675"/>
    <cellStyle name="level1a 3 5 3 2 3 2" xfId="5676"/>
    <cellStyle name="level1a 3 5 3 2 3 2 2" xfId="5677"/>
    <cellStyle name="level1a 3 5 3 2 4" xfId="5678"/>
    <cellStyle name="level1a 3 5 3 3" xfId="5679"/>
    <cellStyle name="level1a 3 5 3 3 2" xfId="5680"/>
    <cellStyle name="level1a 3 5 3 3 2 2" xfId="5681"/>
    <cellStyle name="level1a 3 5 3 3 3" xfId="5682"/>
    <cellStyle name="level1a 3 5 3 3 3 2" xfId="5683"/>
    <cellStyle name="level1a 3 5 3 3 3 2 2" xfId="5684"/>
    <cellStyle name="level1a 3 5 3 3 4" xfId="5685"/>
    <cellStyle name="level1a 3 5 3 3 4 2" xfId="5686"/>
    <cellStyle name="level1a 3 5 3 4" xfId="5687"/>
    <cellStyle name="level1a 3 5 3 5" xfId="5688"/>
    <cellStyle name="level1a 3 5 3 5 2" xfId="5689"/>
    <cellStyle name="level1a 3 5 3 5 2 2" xfId="5690"/>
    <cellStyle name="level1a 3 5 3 6" xfId="5691"/>
    <cellStyle name="level1a 3 5 3 6 2" xfId="5692"/>
    <cellStyle name="level1a 3 5 4" xfId="5693"/>
    <cellStyle name="level1a 3 5 4 2" xfId="5694"/>
    <cellStyle name="level1a 3 5 4 2 2" xfId="5695"/>
    <cellStyle name="level1a 3 5 4 2 2 2" xfId="5696"/>
    <cellStyle name="level1a 3 5 4 2 3" xfId="5697"/>
    <cellStyle name="level1a 3 5 4 2 3 2" xfId="5698"/>
    <cellStyle name="level1a 3 5 4 2 3 2 2" xfId="5699"/>
    <cellStyle name="level1a 3 5 4 2 4" xfId="5700"/>
    <cellStyle name="level1a 3 5 4 3" xfId="5701"/>
    <cellStyle name="level1a 3 5 4 3 2" xfId="5702"/>
    <cellStyle name="level1a 3 5 4 3 2 2" xfId="5703"/>
    <cellStyle name="level1a 3 5 4 3 3" xfId="5704"/>
    <cellStyle name="level1a 3 5 4 3 3 2" xfId="5705"/>
    <cellStyle name="level1a 3 5 4 3 3 2 2" xfId="5706"/>
    <cellStyle name="level1a 3 5 4 3 4" xfId="5707"/>
    <cellStyle name="level1a 3 5 4 3 4 2" xfId="5708"/>
    <cellStyle name="level1a 3 5 4 4" xfId="5709"/>
    <cellStyle name="level1a 3 5 4 5" xfId="5710"/>
    <cellStyle name="level1a 3 5 4 5 2" xfId="5711"/>
    <cellStyle name="level1a 3 5 4 6" xfId="5712"/>
    <cellStyle name="level1a 3 5 4 6 2" xfId="5713"/>
    <cellStyle name="level1a 3 5 4 6 2 2" xfId="5714"/>
    <cellStyle name="level1a 3 5 4 7" xfId="5715"/>
    <cellStyle name="level1a 3 5 4 7 2" xfId="5716"/>
    <cellStyle name="level1a 3 5 5" xfId="5717"/>
    <cellStyle name="level1a 3 5 5 2" xfId="5718"/>
    <cellStyle name="level1a 3 5 5 2 2" xfId="5719"/>
    <cellStyle name="level1a 3 5 5 2 2 2" xfId="5720"/>
    <cellStyle name="level1a 3 5 5 2 3" xfId="5721"/>
    <cellStyle name="level1a 3 5 5 2 3 2" xfId="5722"/>
    <cellStyle name="level1a 3 5 5 2 3 2 2" xfId="5723"/>
    <cellStyle name="level1a 3 5 5 2 4" xfId="5724"/>
    <cellStyle name="level1a 3 5 5 3" xfId="5725"/>
    <cellStyle name="level1a 3 5 5 3 2" xfId="5726"/>
    <cellStyle name="level1a 3 5 5 3 2 2" xfId="5727"/>
    <cellStyle name="level1a 3 5 5 3 3" xfId="5728"/>
    <cellStyle name="level1a 3 5 5 3 3 2" xfId="5729"/>
    <cellStyle name="level1a 3 5 5 3 3 2 2" xfId="5730"/>
    <cellStyle name="level1a 3 5 5 3 4" xfId="5731"/>
    <cellStyle name="level1a 3 5 5 4" xfId="5732"/>
    <cellStyle name="level1a 3 5 5 4 2" xfId="5733"/>
    <cellStyle name="level1a 3 5 5 5" xfId="5734"/>
    <cellStyle name="level1a 3 5 5 5 2" xfId="5735"/>
    <cellStyle name="level1a 3 5 5 5 2 2" xfId="5736"/>
    <cellStyle name="level1a 3 5 5 6" xfId="5737"/>
    <cellStyle name="level1a 3 5 5 6 2" xfId="5738"/>
    <cellStyle name="level1a 3 5 6" xfId="5739"/>
    <cellStyle name="level1a 3 5 6 2" xfId="5740"/>
    <cellStyle name="level1a 3 5 6 2 2" xfId="5741"/>
    <cellStyle name="level1a 3 5 6 2 2 2" xfId="5742"/>
    <cellStyle name="level1a 3 5 6 2 3" xfId="5743"/>
    <cellStyle name="level1a 3 5 6 2 3 2" xfId="5744"/>
    <cellStyle name="level1a 3 5 6 2 3 2 2" xfId="5745"/>
    <cellStyle name="level1a 3 5 6 2 4" xfId="5746"/>
    <cellStyle name="level1a 3 5 6 3" xfId="5747"/>
    <cellStyle name="level1a 3 5 6 3 2" xfId="5748"/>
    <cellStyle name="level1a 3 5 6 3 2 2" xfId="5749"/>
    <cellStyle name="level1a 3 5 6 3 3" xfId="5750"/>
    <cellStyle name="level1a 3 5 6 3 3 2" xfId="5751"/>
    <cellStyle name="level1a 3 5 6 3 3 2 2" xfId="5752"/>
    <cellStyle name="level1a 3 5 6 3 4" xfId="5753"/>
    <cellStyle name="level1a 3 5 6 4" xfId="5754"/>
    <cellStyle name="level1a 3 5 6 4 2" xfId="5755"/>
    <cellStyle name="level1a 3 5 6 5" xfId="5756"/>
    <cellStyle name="level1a 3 5 6 5 2" xfId="5757"/>
    <cellStyle name="level1a 3 5 6 5 2 2" xfId="5758"/>
    <cellStyle name="level1a 3 5 6 6" xfId="5759"/>
    <cellStyle name="level1a 3 5 6 6 2" xfId="5760"/>
    <cellStyle name="level1a 3 5 7" xfId="5761"/>
    <cellStyle name="level1a 3 5 7 2" xfId="5762"/>
    <cellStyle name="level1a 3 5 7 2 2" xfId="5763"/>
    <cellStyle name="level1a 3 5 7 3" xfId="5764"/>
    <cellStyle name="level1a 3 5 7 3 2" xfId="5765"/>
    <cellStyle name="level1a 3 5 7 3 2 2" xfId="5766"/>
    <cellStyle name="level1a 3 5 7 4" xfId="5767"/>
    <cellStyle name="level1a 3 5 8" xfId="5768"/>
    <cellStyle name="level1a 3 5 8 2" xfId="5769"/>
    <cellStyle name="level1a 3 5_STUD aligned by INSTIT" xfId="5770"/>
    <cellStyle name="level1a 3 6" xfId="5771"/>
    <cellStyle name="level1a 3 6 2" xfId="5772"/>
    <cellStyle name="level1a 3 6 2 2" xfId="5773"/>
    <cellStyle name="level1a 3 6 2 2 2" xfId="5774"/>
    <cellStyle name="level1a 3 6 2 2 2 2" xfId="5775"/>
    <cellStyle name="level1a 3 6 2 2 3" xfId="5776"/>
    <cellStyle name="level1a 3 6 2 2 3 2" xfId="5777"/>
    <cellStyle name="level1a 3 6 2 2 3 2 2" xfId="5778"/>
    <cellStyle name="level1a 3 6 2 2 4" xfId="5779"/>
    <cellStyle name="level1a 3 6 2 3" xfId="5780"/>
    <cellStyle name="level1a 3 6 2 3 2" xfId="5781"/>
    <cellStyle name="level1a 3 6 2 3 2 2" xfId="5782"/>
    <cellStyle name="level1a 3 6 2 3 3" xfId="5783"/>
    <cellStyle name="level1a 3 6 2 3 3 2" xfId="5784"/>
    <cellStyle name="level1a 3 6 2 3 3 2 2" xfId="5785"/>
    <cellStyle name="level1a 3 6 2 3 4" xfId="5786"/>
    <cellStyle name="level1a 3 6 2 3 4 2" xfId="5787"/>
    <cellStyle name="level1a 3 6 2 4" xfId="5788"/>
    <cellStyle name="level1a 3 6 2 5" xfId="5789"/>
    <cellStyle name="level1a 3 6 2 5 2" xfId="5790"/>
    <cellStyle name="level1a 3 6 2 6" xfId="5791"/>
    <cellStyle name="level1a 3 6 2 6 2" xfId="5792"/>
    <cellStyle name="level1a 3 6 2 6 2 2" xfId="5793"/>
    <cellStyle name="level1a 3 6 2 7" xfId="5794"/>
    <cellStyle name="level1a 3 6 2 7 2" xfId="5795"/>
    <cellStyle name="level1a 3 6 3" xfId="5796"/>
    <cellStyle name="level1a 3 6 3 2" xfId="5797"/>
    <cellStyle name="level1a 3 6 3 2 2" xfId="5798"/>
    <cellStyle name="level1a 3 6 3 2 2 2" xfId="5799"/>
    <cellStyle name="level1a 3 6 3 2 3" xfId="5800"/>
    <cellStyle name="level1a 3 6 3 2 3 2" xfId="5801"/>
    <cellStyle name="level1a 3 6 3 2 3 2 2" xfId="5802"/>
    <cellStyle name="level1a 3 6 3 2 4" xfId="5803"/>
    <cellStyle name="level1a 3 6 3 3" xfId="5804"/>
    <cellStyle name="level1a 3 6 3 3 2" xfId="5805"/>
    <cellStyle name="level1a 3 6 3 3 2 2" xfId="5806"/>
    <cellStyle name="level1a 3 6 3 3 3" xfId="5807"/>
    <cellStyle name="level1a 3 6 3 3 3 2" xfId="5808"/>
    <cellStyle name="level1a 3 6 3 3 3 2 2" xfId="5809"/>
    <cellStyle name="level1a 3 6 3 3 4" xfId="5810"/>
    <cellStyle name="level1a 3 6 3 3 4 2" xfId="5811"/>
    <cellStyle name="level1a 3 6 3 4" xfId="5812"/>
    <cellStyle name="level1a 3 6 3 5" xfId="5813"/>
    <cellStyle name="level1a 3 6 3 5 2" xfId="5814"/>
    <cellStyle name="level1a 3 6 4" xfId="5815"/>
    <cellStyle name="level1a 3 6 4 2" xfId="5816"/>
    <cellStyle name="level1a 3 6 4 2 2" xfId="5817"/>
    <cellStyle name="level1a 3 6 4 2 2 2" xfId="5818"/>
    <cellStyle name="level1a 3 6 4 2 3" xfId="5819"/>
    <cellStyle name="level1a 3 6 4 2 3 2" xfId="5820"/>
    <cellStyle name="level1a 3 6 4 2 3 2 2" xfId="5821"/>
    <cellStyle name="level1a 3 6 4 2 4" xfId="5822"/>
    <cellStyle name="level1a 3 6 4 3" xfId="5823"/>
    <cellStyle name="level1a 3 6 4 3 2" xfId="5824"/>
    <cellStyle name="level1a 3 6 4 3 2 2" xfId="5825"/>
    <cellStyle name="level1a 3 6 4 3 3" xfId="5826"/>
    <cellStyle name="level1a 3 6 4 3 3 2" xfId="5827"/>
    <cellStyle name="level1a 3 6 4 3 3 2 2" xfId="5828"/>
    <cellStyle name="level1a 3 6 4 3 4" xfId="5829"/>
    <cellStyle name="level1a 3 6 4 4" xfId="5830"/>
    <cellStyle name="level1a 3 6 4 4 2" xfId="5831"/>
    <cellStyle name="level1a 3 6 4 5" xfId="5832"/>
    <cellStyle name="level1a 3 6 4 5 2" xfId="5833"/>
    <cellStyle name="level1a 3 6 4 5 2 2" xfId="5834"/>
    <cellStyle name="level1a 3 6 4 6" xfId="5835"/>
    <cellStyle name="level1a 3 6 4 6 2" xfId="5836"/>
    <cellStyle name="level1a 3 6 5" xfId="5837"/>
    <cellStyle name="level1a 3 6 5 2" xfId="5838"/>
    <cellStyle name="level1a 3 6 5 2 2" xfId="5839"/>
    <cellStyle name="level1a 3 6 5 2 2 2" xfId="5840"/>
    <cellStyle name="level1a 3 6 5 2 3" xfId="5841"/>
    <cellStyle name="level1a 3 6 5 2 3 2" xfId="5842"/>
    <cellStyle name="level1a 3 6 5 2 3 2 2" xfId="5843"/>
    <cellStyle name="level1a 3 6 5 2 4" xfId="5844"/>
    <cellStyle name="level1a 3 6 5 3" xfId="5845"/>
    <cellStyle name="level1a 3 6 5 3 2" xfId="5846"/>
    <cellStyle name="level1a 3 6 5 3 2 2" xfId="5847"/>
    <cellStyle name="level1a 3 6 5 3 3" xfId="5848"/>
    <cellStyle name="level1a 3 6 5 3 3 2" xfId="5849"/>
    <cellStyle name="level1a 3 6 5 3 3 2 2" xfId="5850"/>
    <cellStyle name="level1a 3 6 5 3 4" xfId="5851"/>
    <cellStyle name="level1a 3 6 5 4" xfId="5852"/>
    <cellStyle name="level1a 3 6 5 4 2" xfId="5853"/>
    <cellStyle name="level1a 3 6 5 5" xfId="5854"/>
    <cellStyle name="level1a 3 6 5 5 2" xfId="5855"/>
    <cellStyle name="level1a 3 6 5 5 2 2" xfId="5856"/>
    <cellStyle name="level1a 3 6 5 6" xfId="5857"/>
    <cellStyle name="level1a 3 6 5 6 2" xfId="5858"/>
    <cellStyle name="level1a 3 6 6" xfId="5859"/>
    <cellStyle name="level1a 3 6 6 2" xfId="5860"/>
    <cellStyle name="level1a 3 6 6 2 2" xfId="5861"/>
    <cellStyle name="level1a 3 6 6 2 2 2" xfId="5862"/>
    <cellStyle name="level1a 3 6 6 2 3" xfId="5863"/>
    <cellStyle name="level1a 3 6 6 2 3 2" xfId="5864"/>
    <cellStyle name="level1a 3 6 6 2 3 2 2" xfId="5865"/>
    <cellStyle name="level1a 3 6 6 2 4" xfId="5866"/>
    <cellStyle name="level1a 3 6 6 3" xfId="5867"/>
    <cellStyle name="level1a 3 6 6 3 2" xfId="5868"/>
    <cellStyle name="level1a 3 6 6 3 2 2" xfId="5869"/>
    <cellStyle name="level1a 3 6 6 3 3" xfId="5870"/>
    <cellStyle name="level1a 3 6 6 3 3 2" xfId="5871"/>
    <cellStyle name="level1a 3 6 6 3 3 2 2" xfId="5872"/>
    <cellStyle name="level1a 3 6 6 3 4" xfId="5873"/>
    <cellStyle name="level1a 3 6 6 4" xfId="5874"/>
    <cellStyle name="level1a 3 6 6 4 2" xfId="5875"/>
    <cellStyle name="level1a 3 6 6 5" xfId="5876"/>
    <cellStyle name="level1a 3 6 6 5 2" xfId="5877"/>
    <cellStyle name="level1a 3 6 6 5 2 2" xfId="5878"/>
    <cellStyle name="level1a 3 6 6 6" xfId="5879"/>
    <cellStyle name="level1a 3 6 6 6 2" xfId="5880"/>
    <cellStyle name="level1a 3 6 7" xfId="5881"/>
    <cellStyle name="level1a 3 6 7 2" xfId="5882"/>
    <cellStyle name="level1a 3 6 7 2 2" xfId="5883"/>
    <cellStyle name="level1a 3 6 7 3" xfId="5884"/>
    <cellStyle name="level1a 3 6 7 3 2" xfId="5885"/>
    <cellStyle name="level1a 3 6 7 3 2 2" xfId="5886"/>
    <cellStyle name="level1a 3 6 7 4" xfId="5887"/>
    <cellStyle name="level1a 3 6 8" xfId="5888"/>
    <cellStyle name="level1a 3 6 8 2" xfId="5889"/>
    <cellStyle name="level1a 3 6 8 2 2" xfId="5890"/>
    <cellStyle name="level1a 3 6 8 3" xfId="5891"/>
    <cellStyle name="level1a 3 6 8 3 2" xfId="5892"/>
    <cellStyle name="level1a 3 6 8 3 2 2" xfId="5893"/>
    <cellStyle name="level1a 3 6 8 4" xfId="5894"/>
    <cellStyle name="level1a 3 6 9" xfId="5895"/>
    <cellStyle name="level1a 3 6 9 2" xfId="5896"/>
    <cellStyle name="level1a 3 6_STUD aligned by INSTIT" xfId="5897"/>
    <cellStyle name="level1a 3 7" xfId="5898"/>
    <cellStyle name="level1a 3 7 2" xfId="5899"/>
    <cellStyle name="level1a 3 7 2 2" xfId="5900"/>
    <cellStyle name="level1a 3 7 2 2 2" xfId="5901"/>
    <cellStyle name="level1a 3 7 2 3" xfId="5902"/>
    <cellStyle name="level1a 3 7 2 3 2" xfId="5903"/>
    <cellStyle name="level1a 3 7 2 3 2 2" xfId="5904"/>
    <cellStyle name="level1a 3 7 2 4" xfId="5905"/>
    <cellStyle name="level1a 3 7 3" xfId="5906"/>
    <cellStyle name="level1a 3 7 3 2" xfId="5907"/>
    <cellStyle name="level1a 3 7 3 2 2" xfId="5908"/>
    <cellStyle name="level1a 3 7 3 3" xfId="5909"/>
    <cellStyle name="level1a 3 7 3 3 2" xfId="5910"/>
    <cellStyle name="level1a 3 7 3 3 2 2" xfId="5911"/>
    <cellStyle name="level1a 3 7 3 4" xfId="5912"/>
    <cellStyle name="level1a 3 7 3 4 2" xfId="5913"/>
    <cellStyle name="level1a 3 7 4" xfId="5914"/>
    <cellStyle name="level1a 3 7 5" xfId="5915"/>
    <cellStyle name="level1a 3 7 5 2" xfId="5916"/>
    <cellStyle name="level1a 3 7 6" xfId="5917"/>
    <cellStyle name="level1a 3 7 6 2" xfId="5918"/>
    <cellStyle name="level1a 3 8" xfId="5919"/>
    <cellStyle name="level1a 3 8 2" xfId="5920"/>
    <cellStyle name="level1a 3 8 2 2" xfId="5921"/>
    <cellStyle name="level1a 3 8 2 2 2" xfId="5922"/>
    <cellStyle name="level1a 3 8 2 3" xfId="5923"/>
    <cellStyle name="level1a 3 8 2 3 2" xfId="5924"/>
    <cellStyle name="level1a 3 8 2 3 2 2" xfId="5925"/>
    <cellStyle name="level1a 3 8 2 4" xfId="5926"/>
    <cellStyle name="level1a 3 8 3" xfId="5927"/>
    <cellStyle name="level1a 3 8 3 2" xfId="5928"/>
    <cellStyle name="level1a 3 8 3 2 2" xfId="5929"/>
    <cellStyle name="level1a 3 8 3 3" xfId="5930"/>
    <cellStyle name="level1a 3 8 3 3 2" xfId="5931"/>
    <cellStyle name="level1a 3 8 3 3 2 2" xfId="5932"/>
    <cellStyle name="level1a 3 8 3 4" xfId="5933"/>
    <cellStyle name="level1a 3 8 3 4 2" xfId="5934"/>
    <cellStyle name="level1a 3 8 4" xfId="5935"/>
    <cellStyle name="level1a 3 8 5" xfId="5936"/>
    <cellStyle name="level1a 3 8 5 2" xfId="5937"/>
    <cellStyle name="level1a 3 8 6" xfId="5938"/>
    <cellStyle name="level1a 3 8 6 2" xfId="5939"/>
    <cellStyle name="level1a 3 8 6 2 2" xfId="5940"/>
    <cellStyle name="level1a 3 8 7" xfId="5941"/>
    <cellStyle name="level1a 3 8 7 2" xfId="5942"/>
    <cellStyle name="level1a 3 9" xfId="5943"/>
    <cellStyle name="level1a 3 9 2" xfId="5944"/>
    <cellStyle name="level1a 3 9 2 2" xfId="5945"/>
    <cellStyle name="level1a 3 9 2 2 2" xfId="5946"/>
    <cellStyle name="level1a 3 9 2 3" xfId="5947"/>
    <cellStyle name="level1a 3 9 2 3 2" xfId="5948"/>
    <cellStyle name="level1a 3 9 2 3 2 2" xfId="5949"/>
    <cellStyle name="level1a 3 9 2 4" xfId="5950"/>
    <cellStyle name="level1a 3 9 3" xfId="5951"/>
    <cellStyle name="level1a 3 9 3 2" xfId="5952"/>
    <cellStyle name="level1a 3 9 3 2 2" xfId="5953"/>
    <cellStyle name="level1a 3 9 3 3" xfId="5954"/>
    <cellStyle name="level1a 3 9 3 3 2" xfId="5955"/>
    <cellStyle name="level1a 3 9 3 3 2 2" xfId="5956"/>
    <cellStyle name="level1a 3 9 3 4" xfId="5957"/>
    <cellStyle name="level1a 3 9 3 4 2" xfId="5958"/>
    <cellStyle name="level1a 3 9 4" xfId="5959"/>
    <cellStyle name="level1a 3 9 5" xfId="5960"/>
    <cellStyle name="level1a 3 9 5 2" xfId="5961"/>
    <cellStyle name="level1a 3 9 5 2 2" xfId="5962"/>
    <cellStyle name="level1a 3 9 6" xfId="5963"/>
    <cellStyle name="level1a 3 9 6 2" xfId="5964"/>
    <cellStyle name="level1a 3_STUD aligned by INSTIT" xfId="5965"/>
    <cellStyle name="level1a 4" xfId="5966"/>
    <cellStyle name="level1a 4 10" xfId="5967"/>
    <cellStyle name="level1a 4 10 2" xfId="5968"/>
    <cellStyle name="level1a 4 2" xfId="5969"/>
    <cellStyle name="level1a 4 2 2" xfId="5970"/>
    <cellStyle name="level1a 4 2 2 2" xfId="5971"/>
    <cellStyle name="level1a 4 2 2 2 2" xfId="5972"/>
    <cellStyle name="level1a 4 2 2 2 2 2" xfId="5973"/>
    <cellStyle name="level1a 4 2 2 2 3" xfId="5974"/>
    <cellStyle name="level1a 4 2 2 2 3 2" xfId="5975"/>
    <cellStyle name="level1a 4 2 2 2 3 2 2" xfId="5976"/>
    <cellStyle name="level1a 4 2 2 2 4" xfId="5977"/>
    <cellStyle name="level1a 4 2 2 3" xfId="5978"/>
    <cellStyle name="level1a 4 2 2 3 2" xfId="5979"/>
    <cellStyle name="level1a 4 2 2 3 2 2" xfId="5980"/>
    <cellStyle name="level1a 4 2 2 3 3" xfId="5981"/>
    <cellStyle name="level1a 4 2 2 3 3 2" xfId="5982"/>
    <cellStyle name="level1a 4 2 2 3 3 2 2" xfId="5983"/>
    <cellStyle name="level1a 4 2 2 3 4" xfId="5984"/>
    <cellStyle name="level1a 4 2 2 3 4 2" xfId="5985"/>
    <cellStyle name="level1a 4 2 2 4" xfId="5986"/>
    <cellStyle name="level1a 4 2 2 5" xfId="5987"/>
    <cellStyle name="level1a 4 2 2 5 2" xfId="5988"/>
    <cellStyle name="level1a 4 2 2 6" xfId="5989"/>
    <cellStyle name="level1a 4 2 2 6 2" xfId="5990"/>
    <cellStyle name="level1a 4 2 3" xfId="5991"/>
    <cellStyle name="level1a 4 2 3 2" xfId="5992"/>
    <cellStyle name="level1a 4 2 3 2 2" xfId="5993"/>
    <cellStyle name="level1a 4 2 3 2 2 2" xfId="5994"/>
    <cellStyle name="level1a 4 2 3 2 3" xfId="5995"/>
    <cellStyle name="level1a 4 2 3 2 3 2" xfId="5996"/>
    <cellStyle name="level1a 4 2 3 2 3 2 2" xfId="5997"/>
    <cellStyle name="level1a 4 2 3 2 4" xfId="5998"/>
    <cellStyle name="level1a 4 2 3 3" xfId="5999"/>
    <cellStyle name="level1a 4 2 3 3 2" xfId="6000"/>
    <cellStyle name="level1a 4 2 3 3 2 2" xfId="6001"/>
    <cellStyle name="level1a 4 2 3 3 3" xfId="6002"/>
    <cellStyle name="level1a 4 2 3 3 3 2" xfId="6003"/>
    <cellStyle name="level1a 4 2 3 3 3 2 2" xfId="6004"/>
    <cellStyle name="level1a 4 2 3 3 4" xfId="6005"/>
    <cellStyle name="level1a 4 2 3 3 4 2" xfId="6006"/>
    <cellStyle name="level1a 4 2 3 4" xfId="6007"/>
    <cellStyle name="level1a 4 2 3 5" xfId="6008"/>
    <cellStyle name="level1a 4 2 3 5 2" xfId="6009"/>
    <cellStyle name="level1a 4 2 3 5 2 2" xfId="6010"/>
    <cellStyle name="level1a 4 2 3 6" xfId="6011"/>
    <cellStyle name="level1a 4 2 3 6 2" xfId="6012"/>
    <cellStyle name="level1a 4 2 4" xfId="6013"/>
    <cellStyle name="level1a 4 2 4 2" xfId="6014"/>
    <cellStyle name="level1a 4 2 4 2 2" xfId="6015"/>
    <cellStyle name="level1a 4 2 4 2 2 2" xfId="6016"/>
    <cellStyle name="level1a 4 2 4 2 3" xfId="6017"/>
    <cellStyle name="level1a 4 2 4 2 3 2" xfId="6018"/>
    <cellStyle name="level1a 4 2 4 2 3 2 2" xfId="6019"/>
    <cellStyle name="level1a 4 2 4 2 4" xfId="6020"/>
    <cellStyle name="level1a 4 2 4 3" xfId="6021"/>
    <cellStyle name="level1a 4 2 4 3 2" xfId="6022"/>
    <cellStyle name="level1a 4 2 4 3 2 2" xfId="6023"/>
    <cellStyle name="level1a 4 2 4 3 3" xfId="6024"/>
    <cellStyle name="level1a 4 2 4 3 3 2" xfId="6025"/>
    <cellStyle name="level1a 4 2 4 3 3 2 2" xfId="6026"/>
    <cellStyle name="level1a 4 2 4 3 4" xfId="6027"/>
    <cellStyle name="level1a 4 2 4 3 4 2" xfId="6028"/>
    <cellStyle name="level1a 4 2 4 4" xfId="6029"/>
    <cellStyle name="level1a 4 2 4 5" xfId="6030"/>
    <cellStyle name="level1a 4 2 4 5 2" xfId="6031"/>
    <cellStyle name="level1a 4 2 4 6" xfId="6032"/>
    <cellStyle name="level1a 4 2 4 6 2" xfId="6033"/>
    <cellStyle name="level1a 4 2 4 6 2 2" xfId="6034"/>
    <cellStyle name="level1a 4 2 4 7" xfId="6035"/>
    <cellStyle name="level1a 4 2 4 7 2" xfId="6036"/>
    <cellStyle name="level1a 4 2 5" xfId="6037"/>
    <cellStyle name="level1a 4 2 5 2" xfId="6038"/>
    <cellStyle name="level1a 4 2 5 2 2" xfId="6039"/>
    <cellStyle name="level1a 4 2 5 2 2 2" xfId="6040"/>
    <cellStyle name="level1a 4 2 5 2 3" xfId="6041"/>
    <cellStyle name="level1a 4 2 5 2 3 2" xfId="6042"/>
    <cellStyle name="level1a 4 2 5 2 3 2 2" xfId="6043"/>
    <cellStyle name="level1a 4 2 5 2 4" xfId="6044"/>
    <cellStyle name="level1a 4 2 5 3" xfId="6045"/>
    <cellStyle name="level1a 4 2 5 3 2" xfId="6046"/>
    <cellStyle name="level1a 4 2 5 3 2 2" xfId="6047"/>
    <cellStyle name="level1a 4 2 5 3 3" xfId="6048"/>
    <cellStyle name="level1a 4 2 5 3 3 2" xfId="6049"/>
    <cellStyle name="level1a 4 2 5 3 3 2 2" xfId="6050"/>
    <cellStyle name="level1a 4 2 5 3 4" xfId="6051"/>
    <cellStyle name="level1a 4 2 5 4" xfId="6052"/>
    <cellStyle name="level1a 4 2 5 4 2" xfId="6053"/>
    <cellStyle name="level1a 4 2 5 5" xfId="6054"/>
    <cellStyle name="level1a 4 2 5 5 2" xfId="6055"/>
    <cellStyle name="level1a 4 2 5 5 2 2" xfId="6056"/>
    <cellStyle name="level1a 4 2 5 6" xfId="6057"/>
    <cellStyle name="level1a 4 2 5 6 2" xfId="6058"/>
    <cellStyle name="level1a 4 2 6" xfId="6059"/>
    <cellStyle name="level1a 4 2 6 2" xfId="6060"/>
    <cellStyle name="level1a 4 2 6 2 2" xfId="6061"/>
    <cellStyle name="level1a 4 2 6 2 2 2" xfId="6062"/>
    <cellStyle name="level1a 4 2 6 2 3" xfId="6063"/>
    <cellStyle name="level1a 4 2 6 2 3 2" xfId="6064"/>
    <cellStyle name="level1a 4 2 6 2 3 2 2" xfId="6065"/>
    <cellStyle name="level1a 4 2 6 2 4" xfId="6066"/>
    <cellStyle name="level1a 4 2 6 3" xfId="6067"/>
    <cellStyle name="level1a 4 2 6 3 2" xfId="6068"/>
    <cellStyle name="level1a 4 2 6 3 2 2" xfId="6069"/>
    <cellStyle name="level1a 4 2 6 3 3" xfId="6070"/>
    <cellStyle name="level1a 4 2 6 3 3 2" xfId="6071"/>
    <cellStyle name="level1a 4 2 6 3 3 2 2" xfId="6072"/>
    <cellStyle name="level1a 4 2 6 3 4" xfId="6073"/>
    <cellStyle name="level1a 4 2 6 4" xfId="6074"/>
    <cellStyle name="level1a 4 2 6 4 2" xfId="6075"/>
    <cellStyle name="level1a 4 2 6 5" xfId="6076"/>
    <cellStyle name="level1a 4 2 6 5 2" xfId="6077"/>
    <cellStyle name="level1a 4 2 6 5 2 2" xfId="6078"/>
    <cellStyle name="level1a 4 2 6 6" xfId="6079"/>
    <cellStyle name="level1a 4 2 6 6 2" xfId="6080"/>
    <cellStyle name="level1a 4 2 7" xfId="6081"/>
    <cellStyle name="level1a 4 2 7 2" xfId="6082"/>
    <cellStyle name="level1a 4 2 7 2 2" xfId="6083"/>
    <cellStyle name="level1a 4 2 7 3" xfId="6084"/>
    <cellStyle name="level1a 4 2 7 3 2" xfId="6085"/>
    <cellStyle name="level1a 4 2 7 3 2 2" xfId="6086"/>
    <cellStyle name="level1a 4 2 7 4" xfId="6087"/>
    <cellStyle name="level1a 4 2 8" xfId="6088"/>
    <cellStyle name="level1a 4 2 8 2" xfId="6089"/>
    <cellStyle name="level1a 4 2_STUD aligned by INSTIT" xfId="6090"/>
    <cellStyle name="level1a 4 3" xfId="6091"/>
    <cellStyle name="level1a 4 3 2" xfId="6092"/>
    <cellStyle name="level1a 4 3 2 2" xfId="6093"/>
    <cellStyle name="level1a 4 3 2 2 2" xfId="6094"/>
    <cellStyle name="level1a 4 3 2 2 2 2" xfId="6095"/>
    <cellStyle name="level1a 4 3 2 2 3" xfId="6096"/>
    <cellStyle name="level1a 4 3 2 2 3 2" xfId="6097"/>
    <cellStyle name="level1a 4 3 2 2 3 2 2" xfId="6098"/>
    <cellStyle name="level1a 4 3 2 2 4" xfId="6099"/>
    <cellStyle name="level1a 4 3 2 3" xfId="6100"/>
    <cellStyle name="level1a 4 3 2 3 2" xfId="6101"/>
    <cellStyle name="level1a 4 3 2 3 2 2" xfId="6102"/>
    <cellStyle name="level1a 4 3 2 3 3" xfId="6103"/>
    <cellStyle name="level1a 4 3 2 3 3 2" xfId="6104"/>
    <cellStyle name="level1a 4 3 2 3 3 2 2" xfId="6105"/>
    <cellStyle name="level1a 4 3 2 3 4" xfId="6106"/>
    <cellStyle name="level1a 4 3 2 3 4 2" xfId="6107"/>
    <cellStyle name="level1a 4 3 2 4" xfId="6108"/>
    <cellStyle name="level1a 4 3 2 5" xfId="6109"/>
    <cellStyle name="level1a 4 3 2 5 2" xfId="6110"/>
    <cellStyle name="level1a 4 3 2 5 2 2" xfId="6111"/>
    <cellStyle name="level1a 4 3 2 6" xfId="6112"/>
    <cellStyle name="level1a 4 3 2 6 2" xfId="6113"/>
    <cellStyle name="level1a 4 3 3" xfId="6114"/>
    <cellStyle name="level1a 4 3 3 2" xfId="6115"/>
    <cellStyle name="level1a 4 3 3 2 2" xfId="6116"/>
    <cellStyle name="level1a 4 3 3 2 2 2" xfId="6117"/>
    <cellStyle name="level1a 4 3 3 2 3" xfId="6118"/>
    <cellStyle name="level1a 4 3 3 2 3 2" xfId="6119"/>
    <cellStyle name="level1a 4 3 3 2 3 2 2" xfId="6120"/>
    <cellStyle name="level1a 4 3 3 2 4" xfId="6121"/>
    <cellStyle name="level1a 4 3 3 3" xfId="6122"/>
    <cellStyle name="level1a 4 3 3 3 2" xfId="6123"/>
    <cellStyle name="level1a 4 3 3 3 2 2" xfId="6124"/>
    <cellStyle name="level1a 4 3 3 3 3" xfId="6125"/>
    <cellStyle name="level1a 4 3 3 3 3 2" xfId="6126"/>
    <cellStyle name="level1a 4 3 3 3 3 2 2" xfId="6127"/>
    <cellStyle name="level1a 4 3 3 3 4" xfId="6128"/>
    <cellStyle name="level1a 4 3 3 4" xfId="6129"/>
    <cellStyle name="level1a 4 3 3 4 2" xfId="6130"/>
    <cellStyle name="level1a 4 3 3 5" xfId="6131"/>
    <cellStyle name="level1a 4 3 3 5 2" xfId="6132"/>
    <cellStyle name="level1a 4 3 4" xfId="6133"/>
    <cellStyle name="level1a 4 3 4 2" xfId="6134"/>
    <cellStyle name="level1a 4 3 4 2 2" xfId="6135"/>
    <cellStyle name="level1a 4 3 4 2 2 2" xfId="6136"/>
    <cellStyle name="level1a 4 3 4 2 3" xfId="6137"/>
    <cellStyle name="level1a 4 3 4 2 3 2" xfId="6138"/>
    <cellStyle name="level1a 4 3 4 2 3 2 2" xfId="6139"/>
    <cellStyle name="level1a 4 3 4 2 4" xfId="6140"/>
    <cellStyle name="level1a 4 3 4 3" xfId="6141"/>
    <cellStyle name="level1a 4 3 4 3 2" xfId="6142"/>
    <cellStyle name="level1a 4 3 4 3 2 2" xfId="6143"/>
    <cellStyle name="level1a 4 3 4 3 3" xfId="6144"/>
    <cellStyle name="level1a 4 3 4 3 3 2" xfId="6145"/>
    <cellStyle name="level1a 4 3 4 3 3 2 2" xfId="6146"/>
    <cellStyle name="level1a 4 3 4 3 4" xfId="6147"/>
    <cellStyle name="level1a 4 3 4 4" xfId="6148"/>
    <cellStyle name="level1a 4 3 4 4 2" xfId="6149"/>
    <cellStyle name="level1a 4 3 4 5" xfId="6150"/>
    <cellStyle name="level1a 4 3 4 5 2" xfId="6151"/>
    <cellStyle name="level1a 4 3 4 5 2 2" xfId="6152"/>
    <cellStyle name="level1a 4 3 4 6" xfId="6153"/>
    <cellStyle name="level1a 4 3 4 6 2" xfId="6154"/>
    <cellStyle name="level1a 4 3 5" xfId="6155"/>
    <cellStyle name="level1a 4 3 5 2" xfId="6156"/>
    <cellStyle name="level1a 4 3 5 2 2" xfId="6157"/>
    <cellStyle name="level1a 4 3 5 2 2 2" xfId="6158"/>
    <cellStyle name="level1a 4 3 5 2 3" xfId="6159"/>
    <cellStyle name="level1a 4 3 5 2 3 2" xfId="6160"/>
    <cellStyle name="level1a 4 3 5 2 3 2 2" xfId="6161"/>
    <cellStyle name="level1a 4 3 5 2 4" xfId="6162"/>
    <cellStyle name="level1a 4 3 5 3" xfId="6163"/>
    <cellStyle name="level1a 4 3 5 3 2" xfId="6164"/>
    <cellStyle name="level1a 4 3 5 3 2 2" xfId="6165"/>
    <cellStyle name="level1a 4 3 5 3 3" xfId="6166"/>
    <cellStyle name="level1a 4 3 5 3 3 2" xfId="6167"/>
    <cellStyle name="level1a 4 3 5 3 3 2 2" xfId="6168"/>
    <cellStyle name="level1a 4 3 5 3 4" xfId="6169"/>
    <cellStyle name="level1a 4 3 5 4" xfId="6170"/>
    <cellStyle name="level1a 4 3 5 4 2" xfId="6171"/>
    <cellStyle name="level1a 4 3 5 5" xfId="6172"/>
    <cellStyle name="level1a 4 3 5 5 2" xfId="6173"/>
    <cellStyle name="level1a 4 3 5 5 2 2" xfId="6174"/>
    <cellStyle name="level1a 4 3 5 6" xfId="6175"/>
    <cellStyle name="level1a 4 3 5 6 2" xfId="6176"/>
    <cellStyle name="level1a 4 3 6" xfId="6177"/>
    <cellStyle name="level1a 4 3 6 2" xfId="6178"/>
    <cellStyle name="level1a 4 3 6 2 2" xfId="6179"/>
    <cellStyle name="level1a 4 3 6 2 2 2" xfId="6180"/>
    <cellStyle name="level1a 4 3 6 2 3" xfId="6181"/>
    <cellStyle name="level1a 4 3 6 2 3 2" xfId="6182"/>
    <cellStyle name="level1a 4 3 6 2 3 2 2" xfId="6183"/>
    <cellStyle name="level1a 4 3 6 2 4" xfId="6184"/>
    <cellStyle name="level1a 4 3 6 3" xfId="6185"/>
    <cellStyle name="level1a 4 3 6 3 2" xfId="6186"/>
    <cellStyle name="level1a 4 3 6 3 2 2" xfId="6187"/>
    <cellStyle name="level1a 4 3 6 3 3" xfId="6188"/>
    <cellStyle name="level1a 4 3 6 3 3 2" xfId="6189"/>
    <cellStyle name="level1a 4 3 6 3 3 2 2" xfId="6190"/>
    <cellStyle name="level1a 4 3 6 3 4" xfId="6191"/>
    <cellStyle name="level1a 4 3 6 4" xfId="6192"/>
    <cellStyle name="level1a 4 3 6 4 2" xfId="6193"/>
    <cellStyle name="level1a 4 3 6 5" xfId="6194"/>
    <cellStyle name="level1a 4 3 6 5 2" xfId="6195"/>
    <cellStyle name="level1a 4 3 6 5 2 2" xfId="6196"/>
    <cellStyle name="level1a 4 3 6 6" xfId="6197"/>
    <cellStyle name="level1a 4 3 6 6 2" xfId="6198"/>
    <cellStyle name="level1a 4 3 7" xfId="6199"/>
    <cellStyle name="level1a 4 3 7 2" xfId="6200"/>
    <cellStyle name="level1a 4 3 7 2 2" xfId="6201"/>
    <cellStyle name="level1a 4 3 7 3" xfId="6202"/>
    <cellStyle name="level1a 4 3 7 3 2" xfId="6203"/>
    <cellStyle name="level1a 4 3 7 3 2 2" xfId="6204"/>
    <cellStyle name="level1a 4 3 7 4" xfId="6205"/>
    <cellStyle name="level1a 4 3 8" xfId="6206"/>
    <cellStyle name="level1a 4 3 8 2" xfId="6207"/>
    <cellStyle name="level1a 4 3 8 2 2" xfId="6208"/>
    <cellStyle name="level1a 4 3 8 3" xfId="6209"/>
    <cellStyle name="level1a 4 3 8 3 2" xfId="6210"/>
    <cellStyle name="level1a 4 3 8 3 2 2" xfId="6211"/>
    <cellStyle name="level1a 4 3 8 4" xfId="6212"/>
    <cellStyle name="level1a 4 3 9" xfId="6213"/>
    <cellStyle name="level1a 4 3 9 2" xfId="6214"/>
    <cellStyle name="level1a 4 3_STUD aligned by INSTIT" xfId="6215"/>
    <cellStyle name="level1a 4 4" xfId="6216"/>
    <cellStyle name="level1a 4 4 2" xfId="6217"/>
    <cellStyle name="level1a 4 4 2 2" xfId="6218"/>
    <cellStyle name="level1a 4 4 2 2 2" xfId="6219"/>
    <cellStyle name="level1a 4 4 2 3" xfId="6220"/>
    <cellStyle name="level1a 4 4 2 3 2" xfId="6221"/>
    <cellStyle name="level1a 4 4 2 3 2 2" xfId="6222"/>
    <cellStyle name="level1a 4 4 2 4" xfId="6223"/>
    <cellStyle name="level1a 4 4 3" xfId="6224"/>
    <cellStyle name="level1a 4 4 3 2" xfId="6225"/>
    <cellStyle name="level1a 4 4 3 2 2" xfId="6226"/>
    <cellStyle name="level1a 4 4 3 3" xfId="6227"/>
    <cellStyle name="level1a 4 4 3 3 2" xfId="6228"/>
    <cellStyle name="level1a 4 4 3 3 2 2" xfId="6229"/>
    <cellStyle name="level1a 4 4 3 4" xfId="6230"/>
    <cellStyle name="level1a 4 4 3 4 2" xfId="6231"/>
    <cellStyle name="level1a 4 4 4" xfId="6232"/>
    <cellStyle name="level1a 4 4 5" xfId="6233"/>
    <cellStyle name="level1a 4 4 5 2" xfId="6234"/>
    <cellStyle name="level1a 4 4 6" xfId="6235"/>
    <cellStyle name="level1a 4 4 6 2" xfId="6236"/>
    <cellStyle name="level1a 4 5" xfId="6237"/>
    <cellStyle name="level1a 4 5 2" xfId="6238"/>
    <cellStyle name="level1a 4 5 2 2" xfId="6239"/>
    <cellStyle name="level1a 4 5 2 2 2" xfId="6240"/>
    <cellStyle name="level1a 4 5 2 3" xfId="6241"/>
    <cellStyle name="level1a 4 5 2 3 2" xfId="6242"/>
    <cellStyle name="level1a 4 5 2 3 2 2" xfId="6243"/>
    <cellStyle name="level1a 4 5 2 4" xfId="6244"/>
    <cellStyle name="level1a 4 5 3" xfId="6245"/>
    <cellStyle name="level1a 4 5 3 2" xfId="6246"/>
    <cellStyle name="level1a 4 5 3 2 2" xfId="6247"/>
    <cellStyle name="level1a 4 5 3 3" xfId="6248"/>
    <cellStyle name="level1a 4 5 3 3 2" xfId="6249"/>
    <cellStyle name="level1a 4 5 3 3 2 2" xfId="6250"/>
    <cellStyle name="level1a 4 5 3 4" xfId="6251"/>
    <cellStyle name="level1a 4 5 3 4 2" xfId="6252"/>
    <cellStyle name="level1a 4 5 4" xfId="6253"/>
    <cellStyle name="level1a 4 5 5" xfId="6254"/>
    <cellStyle name="level1a 4 5 5 2" xfId="6255"/>
    <cellStyle name="level1a 4 5 6" xfId="6256"/>
    <cellStyle name="level1a 4 5 6 2" xfId="6257"/>
    <cellStyle name="level1a 4 5 6 2 2" xfId="6258"/>
    <cellStyle name="level1a 4 5 7" xfId="6259"/>
    <cellStyle name="level1a 4 5 7 2" xfId="6260"/>
    <cellStyle name="level1a 4 6" xfId="6261"/>
    <cellStyle name="level1a 4 6 2" xfId="6262"/>
    <cellStyle name="level1a 4 6 2 2" xfId="6263"/>
    <cellStyle name="level1a 4 6 2 2 2" xfId="6264"/>
    <cellStyle name="level1a 4 6 2 3" xfId="6265"/>
    <cellStyle name="level1a 4 6 2 3 2" xfId="6266"/>
    <cellStyle name="level1a 4 6 2 3 2 2" xfId="6267"/>
    <cellStyle name="level1a 4 6 2 4" xfId="6268"/>
    <cellStyle name="level1a 4 6 3" xfId="6269"/>
    <cellStyle name="level1a 4 6 3 2" xfId="6270"/>
    <cellStyle name="level1a 4 6 3 2 2" xfId="6271"/>
    <cellStyle name="level1a 4 6 3 3" xfId="6272"/>
    <cellStyle name="level1a 4 6 3 3 2" xfId="6273"/>
    <cellStyle name="level1a 4 6 3 3 2 2" xfId="6274"/>
    <cellStyle name="level1a 4 6 3 4" xfId="6275"/>
    <cellStyle name="level1a 4 6 3 4 2" xfId="6276"/>
    <cellStyle name="level1a 4 6 4" xfId="6277"/>
    <cellStyle name="level1a 4 6 5" xfId="6278"/>
    <cellStyle name="level1a 4 6 5 2" xfId="6279"/>
    <cellStyle name="level1a 4 6 5 2 2" xfId="6280"/>
    <cellStyle name="level1a 4 6 6" xfId="6281"/>
    <cellStyle name="level1a 4 6 6 2" xfId="6282"/>
    <cellStyle name="level1a 4 7" xfId="6283"/>
    <cellStyle name="level1a 4 7 2" xfId="6284"/>
    <cellStyle name="level1a 4 7 2 2" xfId="6285"/>
    <cellStyle name="level1a 4 7 2 2 2" xfId="6286"/>
    <cellStyle name="level1a 4 7 2 3" xfId="6287"/>
    <cellStyle name="level1a 4 7 2 3 2" xfId="6288"/>
    <cellStyle name="level1a 4 7 2 3 2 2" xfId="6289"/>
    <cellStyle name="level1a 4 7 2 4" xfId="6290"/>
    <cellStyle name="level1a 4 7 3" xfId="6291"/>
    <cellStyle name="level1a 4 7 3 2" xfId="6292"/>
    <cellStyle name="level1a 4 7 3 2 2" xfId="6293"/>
    <cellStyle name="level1a 4 7 3 3" xfId="6294"/>
    <cellStyle name="level1a 4 7 3 3 2" xfId="6295"/>
    <cellStyle name="level1a 4 7 3 3 2 2" xfId="6296"/>
    <cellStyle name="level1a 4 7 3 4" xfId="6297"/>
    <cellStyle name="level1a 4 7 3 4 2" xfId="6298"/>
    <cellStyle name="level1a 4 7 4" xfId="6299"/>
    <cellStyle name="level1a 4 7 5" xfId="6300"/>
    <cellStyle name="level1a 4 7 5 2" xfId="6301"/>
    <cellStyle name="level1a 4 7 6" xfId="6302"/>
    <cellStyle name="level1a 4 7 6 2" xfId="6303"/>
    <cellStyle name="level1a 4 7 6 2 2" xfId="6304"/>
    <cellStyle name="level1a 4 7 7" xfId="6305"/>
    <cellStyle name="level1a 4 7 7 2" xfId="6306"/>
    <cellStyle name="level1a 4 8" xfId="6307"/>
    <cellStyle name="level1a 4 8 2" xfId="6308"/>
    <cellStyle name="level1a 4 8 2 2" xfId="6309"/>
    <cellStyle name="level1a 4 8 2 2 2" xfId="6310"/>
    <cellStyle name="level1a 4 8 2 3" xfId="6311"/>
    <cellStyle name="level1a 4 8 2 3 2" xfId="6312"/>
    <cellStyle name="level1a 4 8 2 3 2 2" xfId="6313"/>
    <cellStyle name="level1a 4 8 2 4" xfId="6314"/>
    <cellStyle name="level1a 4 8 3" xfId="6315"/>
    <cellStyle name="level1a 4 8 3 2" xfId="6316"/>
    <cellStyle name="level1a 4 8 3 2 2" xfId="6317"/>
    <cellStyle name="level1a 4 8 3 3" xfId="6318"/>
    <cellStyle name="level1a 4 8 3 3 2" xfId="6319"/>
    <cellStyle name="level1a 4 8 3 3 2 2" xfId="6320"/>
    <cellStyle name="level1a 4 8 3 4" xfId="6321"/>
    <cellStyle name="level1a 4 8 4" xfId="6322"/>
    <cellStyle name="level1a 4 8 4 2" xfId="6323"/>
    <cellStyle name="level1a 4 8 5" xfId="6324"/>
    <cellStyle name="level1a 4 8 5 2" xfId="6325"/>
    <cellStyle name="level1a 4 8 5 2 2" xfId="6326"/>
    <cellStyle name="level1a 4 8 6" xfId="6327"/>
    <cellStyle name="level1a 4 8 6 2" xfId="6328"/>
    <cellStyle name="level1a 4 9" xfId="6329"/>
    <cellStyle name="level1a 4 9 2" xfId="6330"/>
    <cellStyle name="level1a 4 9 2 2" xfId="6331"/>
    <cellStyle name="level1a 4 9 3" xfId="6332"/>
    <cellStyle name="level1a 4 9 3 2" xfId="6333"/>
    <cellStyle name="level1a 4 9 3 2 2" xfId="6334"/>
    <cellStyle name="level1a 4 9 4" xfId="6335"/>
    <cellStyle name="level1a 4_STUD aligned by INSTIT" xfId="6336"/>
    <cellStyle name="level1a 5" xfId="6337"/>
    <cellStyle name="level1a 5 2" xfId="6338"/>
    <cellStyle name="level1a 5 2 2" xfId="6339"/>
    <cellStyle name="level1a 5 2 2 2" xfId="6340"/>
    <cellStyle name="level1a 5 2 2 2 2" xfId="6341"/>
    <cellStyle name="level1a 5 2 2 3" xfId="6342"/>
    <cellStyle name="level1a 5 2 2 3 2" xfId="6343"/>
    <cellStyle name="level1a 5 2 2 3 2 2" xfId="6344"/>
    <cellStyle name="level1a 5 2 2 4" xfId="6345"/>
    <cellStyle name="level1a 5 2 3" xfId="6346"/>
    <cellStyle name="level1a 5 2 3 2" xfId="6347"/>
    <cellStyle name="level1a 5 2 3 2 2" xfId="6348"/>
    <cellStyle name="level1a 5 2 3 3" xfId="6349"/>
    <cellStyle name="level1a 5 2 3 3 2" xfId="6350"/>
    <cellStyle name="level1a 5 2 3 3 2 2" xfId="6351"/>
    <cellStyle name="level1a 5 2 3 4" xfId="6352"/>
    <cellStyle name="level1a 5 2 3 4 2" xfId="6353"/>
    <cellStyle name="level1a 5 2 4" xfId="6354"/>
    <cellStyle name="level1a 5 2 5" xfId="6355"/>
    <cellStyle name="level1a 5 2 5 2" xfId="6356"/>
    <cellStyle name="level1a 5 2 6" xfId="6357"/>
    <cellStyle name="level1a 5 2 6 2" xfId="6358"/>
    <cellStyle name="level1a 5 3" xfId="6359"/>
    <cellStyle name="level1a 5 3 2" xfId="6360"/>
    <cellStyle name="level1a 5 3 2 2" xfId="6361"/>
    <cellStyle name="level1a 5 3 2 2 2" xfId="6362"/>
    <cellStyle name="level1a 5 3 2 3" xfId="6363"/>
    <cellStyle name="level1a 5 3 2 3 2" xfId="6364"/>
    <cellStyle name="level1a 5 3 2 3 2 2" xfId="6365"/>
    <cellStyle name="level1a 5 3 2 4" xfId="6366"/>
    <cellStyle name="level1a 5 3 3" xfId="6367"/>
    <cellStyle name="level1a 5 3 3 2" xfId="6368"/>
    <cellStyle name="level1a 5 3 3 2 2" xfId="6369"/>
    <cellStyle name="level1a 5 3 3 3" xfId="6370"/>
    <cellStyle name="level1a 5 3 3 3 2" xfId="6371"/>
    <cellStyle name="level1a 5 3 3 3 2 2" xfId="6372"/>
    <cellStyle name="level1a 5 3 3 4" xfId="6373"/>
    <cellStyle name="level1a 5 3 3 4 2" xfId="6374"/>
    <cellStyle name="level1a 5 3 4" xfId="6375"/>
    <cellStyle name="level1a 5 3 5" xfId="6376"/>
    <cellStyle name="level1a 5 3 5 2" xfId="6377"/>
    <cellStyle name="level1a 5 3 5 2 2" xfId="6378"/>
    <cellStyle name="level1a 5 3 6" xfId="6379"/>
    <cellStyle name="level1a 5 3 6 2" xfId="6380"/>
    <cellStyle name="level1a 5 4" xfId="6381"/>
    <cellStyle name="level1a 5 4 2" xfId="6382"/>
    <cellStyle name="level1a 5 4 2 2" xfId="6383"/>
    <cellStyle name="level1a 5 4 2 2 2" xfId="6384"/>
    <cellStyle name="level1a 5 4 2 3" xfId="6385"/>
    <cellStyle name="level1a 5 4 2 3 2" xfId="6386"/>
    <cellStyle name="level1a 5 4 2 3 2 2" xfId="6387"/>
    <cellStyle name="level1a 5 4 2 4" xfId="6388"/>
    <cellStyle name="level1a 5 4 3" xfId="6389"/>
    <cellStyle name="level1a 5 4 3 2" xfId="6390"/>
    <cellStyle name="level1a 5 4 3 2 2" xfId="6391"/>
    <cellStyle name="level1a 5 4 3 3" xfId="6392"/>
    <cellStyle name="level1a 5 4 3 3 2" xfId="6393"/>
    <cellStyle name="level1a 5 4 3 3 2 2" xfId="6394"/>
    <cellStyle name="level1a 5 4 3 4" xfId="6395"/>
    <cellStyle name="level1a 5 4 3 4 2" xfId="6396"/>
    <cellStyle name="level1a 5 4 4" xfId="6397"/>
    <cellStyle name="level1a 5 4 5" xfId="6398"/>
    <cellStyle name="level1a 5 4 5 2" xfId="6399"/>
    <cellStyle name="level1a 5 4 6" xfId="6400"/>
    <cellStyle name="level1a 5 4 6 2" xfId="6401"/>
    <cellStyle name="level1a 5 4 6 2 2" xfId="6402"/>
    <cellStyle name="level1a 5 4 7" xfId="6403"/>
    <cellStyle name="level1a 5 4 7 2" xfId="6404"/>
    <cellStyle name="level1a 5 5" xfId="6405"/>
    <cellStyle name="level1a 5 5 2" xfId="6406"/>
    <cellStyle name="level1a 5 5 2 2" xfId="6407"/>
    <cellStyle name="level1a 5 5 2 2 2" xfId="6408"/>
    <cellStyle name="level1a 5 5 2 3" xfId="6409"/>
    <cellStyle name="level1a 5 5 2 3 2" xfId="6410"/>
    <cellStyle name="level1a 5 5 2 3 2 2" xfId="6411"/>
    <cellStyle name="level1a 5 5 2 4" xfId="6412"/>
    <cellStyle name="level1a 5 5 3" xfId="6413"/>
    <cellStyle name="level1a 5 5 3 2" xfId="6414"/>
    <cellStyle name="level1a 5 5 3 2 2" xfId="6415"/>
    <cellStyle name="level1a 5 5 3 3" xfId="6416"/>
    <cellStyle name="level1a 5 5 3 3 2" xfId="6417"/>
    <cellStyle name="level1a 5 5 3 3 2 2" xfId="6418"/>
    <cellStyle name="level1a 5 5 3 4" xfId="6419"/>
    <cellStyle name="level1a 5 5 4" xfId="6420"/>
    <cellStyle name="level1a 5 5 4 2" xfId="6421"/>
    <cellStyle name="level1a 5 5 5" xfId="6422"/>
    <cellStyle name="level1a 5 5 5 2" xfId="6423"/>
    <cellStyle name="level1a 5 5 5 2 2" xfId="6424"/>
    <cellStyle name="level1a 5 5 6" xfId="6425"/>
    <cellStyle name="level1a 5 5 6 2" xfId="6426"/>
    <cellStyle name="level1a 5 6" xfId="6427"/>
    <cellStyle name="level1a 5 6 2" xfId="6428"/>
    <cellStyle name="level1a 5 6 2 2" xfId="6429"/>
    <cellStyle name="level1a 5 6 2 2 2" xfId="6430"/>
    <cellStyle name="level1a 5 6 2 3" xfId="6431"/>
    <cellStyle name="level1a 5 6 2 3 2" xfId="6432"/>
    <cellStyle name="level1a 5 6 2 3 2 2" xfId="6433"/>
    <cellStyle name="level1a 5 6 2 4" xfId="6434"/>
    <cellStyle name="level1a 5 6 3" xfId="6435"/>
    <cellStyle name="level1a 5 6 3 2" xfId="6436"/>
    <cellStyle name="level1a 5 6 3 2 2" xfId="6437"/>
    <cellStyle name="level1a 5 6 3 3" xfId="6438"/>
    <cellStyle name="level1a 5 6 3 3 2" xfId="6439"/>
    <cellStyle name="level1a 5 6 3 3 2 2" xfId="6440"/>
    <cellStyle name="level1a 5 6 3 4" xfId="6441"/>
    <cellStyle name="level1a 5 6 4" xfId="6442"/>
    <cellStyle name="level1a 5 6 4 2" xfId="6443"/>
    <cellStyle name="level1a 5 6 5" xfId="6444"/>
    <cellStyle name="level1a 5 6 5 2" xfId="6445"/>
    <cellStyle name="level1a 5 6 5 2 2" xfId="6446"/>
    <cellStyle name="level1a 5 6 6" xfId="6447"/>
    <cellStyle name="level1a 5 6 6 2" xfId="6448"/>
    <cellStyle name="level1a 5 7" xfId="6449"/>
    <cellStyle name="level1a 5 7 2" xfId="6450"/>
    <cellStyle name="level1a 5 7 2 2" xfId="6451"/>
    <cellStyle name="level1a 5 7 3" xfId="6452"/>
    <cellStyle name="level1a 5 7 3 2" xfId="6453"/>
    <cellStyle name="level1a 5 7 3 2 2" xfId="6454"/>
    <cellStyle name="level1a 5 7 4" xfId="6455"/>
    <cellStyle name="level1a 5 8" xfId="6456"/>
    <cellStyle name="level1a 5 8 2" xfId="6457"/>
    <cellStyle name="level1a 5_STUD aligned by INSTIT" xfId="6458"/>
    <cellStyle name="level1a 6" xfId="6459"/>
    <cellStyle name="level1a 6 2" xfId="6460"/>
    <cellStyle name="level1a 6 2 2" xfId="6461"/>
    <cellStyle name="level1a 6 2 2 2" xfId="6462"/>
    <cellStyle name="level1a 6 2 2 2 2" xfId="6463"/>
    <cellStyle name="level1a 6 2 2 3" xfId="6464"/>
    <cellStyle name="level1a 6 2 2 3 2" xfId="6465"/>
    <cellStyle name="level1a 6 2 2 3 2 2" xfId="6466"/>
    <cellStyle name="level1a 6 2 2 4" xfId="6467"/>
    <cellStyle name="level1a 6 2 3" xfId="6468"/>
    <cellStyle name="level1a 6 2 3 2" xfId="6469"/>
    <cellStyle name="level1a 6 2 3 2 2" xfId="6470"/>
    <cellStyle name="level1a 6 2 3 3" xfId="6471"/>
    <cellStyle name="level1a 6 2 3 3 2" xfId="6472"/>
    <cellStyle name="level1a 6 2 3 3 2 2" xfId="6473"/>
    <cellStyle name="level1a 6 2 3 4" xfId="6474"/>
    <cellStyle name="level1a 6 2 3 4 2" xfId="6475"/>
    <cellStyle name="level1a 6 2 4" xfId="6476"/>
    <cellStyle name="level1a 6 2 5" xfId="6477"/>
    <cellStyle name="level1a 6 2 5 2" xfId="6478"/>
    <cellStyle name="level1a 6 2 6" xfId="6479"/>
    <cellStyle name="level1a 6 2 6 2" xfId="6480"/>
    <cellStyle name="level1a 6 2 6 2 2" xfId="6481"/>
    <cellStyle name="level1a 6 2 7" xfId="6482"/>
    <cellStyle name="level1a 6 2 7 2" xfId="6483"/>
    <cellStyle name="level1a 6 3" xfId="6484"/>
    <cellStyle name="level1a 6 3 2" xfId="6485"/>
    <cellStyle name="level1a 6 3 2 2" xfId="6486"/>
    <cellStyle name="level1a 6 3 2 2 2" xfId="6487"/>
    <cellStyle name="level1a 6 3 2 3" xfId="6488"/>
    <cellStyle name="level1a 6 3 2 3 2" xfId="6489"/>
    <cellStyle name="level1a 6 3 2 3 2 2" xfId="6490"/>
    <cellStyle name="level1a 6 3 2 4" xfId="6491"/>
    <cellStyle name="level1a 6 3 3" xfId="6492"/>
    <cellStyle name="level1a 6 3 3 2" xfId="6493"/>
    <cellStyle name="level1a 6 3 3 2 2" xfId="6494"/>
    <cellStyle name="level1a 6 3 3 3" xfId="6495"/>
    <cellStyle name="level1a 6 3 3 3 2" xfId="6496"/>
    <cellStyle name="level1a 6 3 3 3 2 2" xfId="6497"/>
    <cellStyle name="level1a 6 3 3 4" xfId="6498"/>
    <cellStyle name="level1a 6 3 3 4 2" xfId="6499"/>
    <cellStyle name="level1a 6 3 4" xfId="6500"/>
    <cellStyle name="level1a 6 3 5" xfId="6501"/>
    <cellStyle name="level1a 6 3 5 2" xfId="6502"/>
    <cellStyle name="level1a 6 4" xfId="6503"/>
    <cellStyle name="level1a 6 4 2" xfId="6504"/>
    <cellStyle name="level1a 6 4 2 2" xfId="6505"/>
    <cellStyle name="level1a 6 4 2 2 2" xfId="6506"/>
    <cellStyle name="level1a 6 4 2 3" xfId="6507"/>
    <cellStyle name="level1a 6 4 2 3 2" xfId="6508"/>
    <cellStyle name="level1a 6 4 2 3 2 2" xfId="6509"/>
    <cellStyle name="level1a 6 4 2 4" xfId="6510"/>
    <cellStyle name="level1a 6 4 3" xfId="6511"/>
    <cellStyle name="level1a 6 4 3 2" xfId="6512"/>
    <cellStyle name="level1a 6 4 3 2 2" xfId="6513"/>
    <cellStyle name="level1a 6 4 3 3" xfId="6514"/>
    <cellStyle name="level1a 6 4 3 3 2" xfId="6515"/>
    <cellStyle name="level1a 6 4 3 3 2 2" xfId="6516"/>
    <cellStyle name="level1a 6 4 3 4" xfId="6517"/>
    <cellStyle name="level1a 6 4 4" xfId="6518"/>
    <cellStyle name="level1a 6 4 4 2" xfId="6519"/>
    <cellStyle name="level1a 6 4 5" xfId="6520"/>
    <cellStyle name="level1a 6 4 5 2" xfId="6521"/>
    <cellStyle name="level1a 6 4 5 2 2" xfId="6522"/>
    <cellStyle name="level1a 6 4 6" xfId="6523"/>
    <cellStyle name="level1a 6 4 6 2" xfId="6524"/>
    <cellStyle name="level1a 6 5" xfId="6525"/>
    <cellStyle name="level1a 6 5 2" xfId="6526"/>
    <cellStyle name="level1a 6 5 2 2" xfId="6527"/>
    <cellStyle name="level1a 6 5 2 2 2" xfId="6528"/>
    <cellStyle name="level1a 6 5 2 3" xfId="6529"/>
    <cellStyle name="level1a 6 5 2 3 2" xfId="6530"/>
    <cellStyle name="level1a 6 5 2 3 2 2" xfId="6531"/>
    <cellStyle name="level1a 6 5 2 4" xfId="6532"/>
    <cellStyle name="level1a 6 5 3" xfId="6533"/>
    <cellStyle name="level1a 6 5 3 2" xfId="6534"/>
    <cellStyle name="level1a 6 5 3 2 2" xfId="6535"/>
    <cellStyle name="level1a 6 5 3 3" xfId="6536"/>
    <cellStyle name="level1a 6 5 3 3 2" xfId="6537"/>
    <cellStyle name="level1a 6 5 3 3 2 2" xfId="6538"/>
    <cellStyle name="level1a 6 5 3 4" xfId="6539"/>
    <cellStyle name="level1a 6 5 4" xfId="6540"/>
    <cellStyle name="level1a 6 5 4 2" xfId="6541"/>
    <cellStyle name="level1a 6 5 5" xfId="6542"/>
    <cellStyle name="level1a 6 5 5 2" xfId="6543"/>
    <cellStyle name="level1a 6 5 5 2 2" xfId="6544"/>
    <cellStyle name="level1a 6 5 6" xfId="6545"/>
    <cellStyle name="level1a 6 5 6 2" xfId="6546"/>
    <cellStyle name="level1a 6 6" xfId="6547"/>
    <cellStyle name="level1a 6 6 2" xfId="6548"/>
    <cellStyle name="level1a 6 6 2 2" xfId="6549"/>
    <cellStyle name="level1a 6 6 2 2 2" xfId="6550"/>
    <cellStyle name="level1a 6 6 2 3" xfId="6551"/>
    <cellStyle name="level1a 6 6 2 3 2" xfId="6552"/>
    <cellStyle name="level1a 6 6 2 3 2 2" xfId="6553"/>
    <cellStyle name="level1a 6 6 2 4" xfId="6554"/>
    <cellStyle name="level1a 6 6 3" xfId="6555"/>
    <cellStyle name="level1a 6 6 3 2" xfId="6556"/>
    <cellStyle name="level1a 6 6 3 2 2" xfId="6557"/>
    <cellStyle name="level1a 6 6 3 3" xfId="6558"/>
    <cellStyle name="level1a 6 6 3 3 2" xfId="6559"/>
    <cellStyle name="level1a 6 6 3 3 2 2" xfId="6560"/>
    <cellStyle name="level1a 6 6 3 4" xfId="6561"/>
    <cellStyle name="level1a 6 6 4" xfId="6562"/>
    <cellStyle name="level1a 6 6 4 2" xfId="6563"/>
    <cellStyle name="level1a 6 6 5" xfId="6564"/>
    <cellStyle name="level1a 6 6 5 2" xfId="6565"/>
    <cellStyle name="level1a 6 6 5 2 2" xfId="6566"/>
    <cellStyle name="level1a 6 6 6" xfId="6567"/>
    <cellStyle name="level1a 6 6 6 2" xfId="6568"/>
    <cellStyle name="level1a 6 7" xfId="6569"/>
    <cellStyle name="level1a 6 7 2" xfId="6570"/>
    <cellStyle name="level1a 6 7 2 2" xfId="6571"/>
    <cellStyle name="level1a 6 7 3" xfId="6572"/>
    <cellStyle name="level1a 6 7 3 2" xfId="6573"/>
    <cellStyle name="level1a 6 7 3 2 2" xfId="6574"/>
    <cellStyle name="level1a 6 7 4" xfId="6575"/>
    <cellStyle name="level1a 6 8" xfId="6576"/>
    <cellStyle name="level1a 6 8 2" xfId="6577"/>
    <cellStyle name="level1a 6 8 2 2" xfId="6578"/>
    <cellStyle name="level1a 6 8 3" xfId="6579"/>
    <cellStyle name="level1a 6 8 3 2" xfId="6580"/>
    <cellStyle name="level1a 6 8 3 2 2" xfId="6581"/>
    <cellStyle name="level1a 6 8 4" xfId="6582"/>
    <cellStyle name="level1a 6 9" xfId="6583"/>
    <cellStyle name="level1a 6 9 2" xfId="6584"/>
    <cellStyle name="level1a 6_STUD aligned by INSTIT" xfId="6585"/>
    <cellStyle name="level1a 7" xfId="6586"/>
    <cellStyle name="level1a 7 2" xfId="6587"/>
    <cellStyle name="level1a 7 2 2" xfId="6588"/>
    <cellStyle name="level1a 7 2 2 2" xfId="6589"/>
    <cellStyle name="level1a 7 2 3" xfId="6590"/>
    <cellStyle name="level1a 7 2 3 2" xfId="6591"/>
    <cellStyle name="level1a 7 2 3 2 2" xfId="6592"/>
    <cellStyle name="level1a 7 2 4" xfId="6593"/>
    <cellStyle name="level1a 7 3" xfId="6594"/>
    <cellStyle name="level1a 7 3 2" xfId="6595"/>
    <cellStyle name="level1a 7 3 2 2" xfId="6596"/>
    <cellStyle name="level1a 7 3 3" xfId="6597"/>
    <cellStyle name="level1a 7 3 3 2" xfId="6598"/>
    <cellStyle name="level1a 7 3 3 2 2" xfId="6599"/>
    <cellStyle name="level1a 7 3 4" xfId="6600"/>
    <cellStyle name="level1a 7 3 4 2" xfId="6601"/>
    <cellStyle name="level1a 7 4" xfId="6602"/>
    <cellStyle name="level1a 7 5" xfId="6603"/>
    <cellStyle name="level1a 7 5 2" xfId="6604"/>
    <cellStyle name="level1a 7 6" xfId="6605"/>
    <cellStyle name="level1a 7 6 2" xfId="6606"/>
    <cellStyle name="level1a 8" xfId="6607"/>
    <cellStyle name="level1a 8 2" xfId="6608"/>
    <cellStyle name="level1a 8 2 2" xfId="6609"/>
    <cellStyle name="level1a 8 2 2 2" xfId="6610"/>
    <cellStyle name="level1a 8 2 3" xfId="6611"/>
    <cellStyle name="level1a 8 2 3 2" xfId="6612"/>
    <cellStyle name="level1a 8 2 3 2 2" xfId="6613"/>
    <cellStyle name="level1a 8 2 4" xfId="6614"/>
    <cellStyle name="level1a 8 3" xfId="6615"/>
    <cellStyle name="level1a 8 3 2" xfId="6616"/>
    <cellStyle name="level1a 8 3 2 2" xfId="6617"/>
    <cellStyle name="level1a 8 3 3" xfId="6618"/>
    <cellStyle name="level1a 8 3 3 2" xfId="6619"/>
    <cellStyle name="level1a 8 3 3 2 2" xfId="6620"/>
    <cellStyle name="level1a 8 3 4" xfId="6621"/>
    <cellStyle name="level1a 8 3 4 2" xfId="6622"/>
    <cellStyle name="level1a 8 4" xfId="6623"/>
    <cellStyle name="level1a 8 5" xfId="6624"/>
    <cellStyle name="level1a 8 5 2" xfId="6625"/>
    <cellStyle name="level1a 8 6" xfId="6626"/>
    <cellStyle name="level1a 8 6 2" xfId="6627"/>
    <cellStyle name="level1a 8 6 2 2" xfId="6628"/>
    <cellStyle name="level1a 8 7" xfId="6629"/>
    <cellStyle name="level1a 8 7 2" xfId="6630"/>
    <cellStyle name="level1a 9" xfId="6631"/>
    <cellStyle name="level1a 9 2" xfId="6632"/>
    <cellStyle name="level1a 9 2 2" xfId="6633"/>
    <cellStyle name="level1a 9 2 2 2" xfId="6634"/>
    <cellStyle name="level1a 9 2 3" xfId="6635"/>
    <cellStyle name="level1a 9 2 3 2" xfId="6636"/>
    <cellStyle name="level1a 9 2 3 2 2" xfId="6637"/>
    <cellStyle name="level1a 9 2 4" xfId="6638"/>
    <cellStyle name="level1a 9 3" xfId="6639"/>
    <cellStyle name="level1a 9 3 2" xfId="6640"/>
    <cellStyle name="level1a 9 3 2 2" xfId="6641"/>
    <cellStyle name="level1a 9 3 3" xfId="6642"/>
    <cellStyle name="level1a 9 3 3 2" xfId="6643"/>
    <cellStyle name="level1a 9 3 3 2 2" xfId="6644"/>
    <cellStyle name="level1a 9 3 4" xfId="6645"/>
    <cellStyle name="level1a 9 3 4 2" xfId="6646"/>
    <cellStyle name="level1a 9 4" xfId="6647"/>
    <cellStyle name="level1a 9 5" xfId="6648"/>
    <cellStyle name="level1a 9 5 2" xfId="6649"/>
    <cellStyle name="level1a 9 5 2 2" xfId="6650"/>
    <cellStyle name="level1a 9 6" xfId="6651"/>
    <cellStyle name="level1a 9 6 2" xfId="6652"/>
    <cellStyle name="level1a_STUD aligned by INSTIT" xfId="6653"/>
    <cellStyle name="level2" xfId="35"/>
    <cellStyle name="level2 2" xfId="56"/>
    <cellStyle name="level2a" xfId="36"/>
    <cellStyle name="level2a 10" xfId="6654"/>
    <cellStyle name="level2a 2" xfId="57"/>
    <cellStyle name="level2a 2 10" xfId="6655"/>
    <cellStyle name="level2a 2 2" xfId="6656"/>
    <cellStyle name="level2a 2 2 2" xfId="6657"/>
    <cellStyle name="level2a 2 2 2 2" xfId="6658"/>
    <cellStyle name="level2a 2 2 2 2 2" xfId="6659"/>
    <cellStyle name="level2a 2 2 2 2 2 2" xfId="6660"/>
    <cellStyle name="level2a 2 2 2 2 3" xfId="6661"/>
    <cellStyle name="level2a 2 2 2 2 3 2" xfId="6662"/>
    <cellStyle name="level2a 2 2 2 3" xfId="6663"/>
    <cellStyle name="level2a 2 2 2 3 2" xfId="6664"/>
    <cellStyle name="level2a 2 2 2_STUD aligned by INSTIT" xfId="6665"/>
    <cellStyle name="level2a 2 2 3" xfId="6666"/>
    <cellStyle name="level2a 2 2 3 2" xfId="6667"/>
    <cellStyle name="level2a 2 2 3 2 2" xfId="6668"/>
    <cellStyle name="level2a 2 2 3 2 2 2" xfId="6669"/>
    <cellStyle name="level2a 2 2 3 2 3" xfId="6670"/>
    <cellStyle name="level2a 2 2 3 2 3 2" xfId="6671"/>
    <cellStyle name="level2a 2 2 3 2 4" xfId="6672"/>
    <cellStyle name="level2a 2 2 3 3" xfId="6673"/>
    <cellStyle name="level2a 2 2 3 3 2" xfId="6674"/>
    <cellStyle name="level2a 2 2 3 3 2 2" xfId="6675"/>
    <cellStyle name="level2a 2 2 3 3 3" xfId="6676"/>
    <cellStyle name="level2a 2 2 3 3 3 2" xfId="6677"/>
    <cellStyle name="level2a 2 2 3 3 4" xfId="6678"/>
    <cellStyle name="level2a 2 2 3 3 4 2" xfId="6679"/>
    <cellStyle name="level2a 2 2 3 3 5" xfId="6680"/>
    <cellStyle name="level2a 2 2 3 4" xfId="6681"/>
    <cellStyle name="level2a 2 2 3 4 2" xfId="6682"/>
    <cellStyle name="level2a 2 2 4" xfId="6683"/>
    <cellStyle name="level2a 2 2 4 2" xfId="6684"/>
    <cellStyle name="level2a 2 2 4 2 2" xfId="6685"/>
    <cellStyle name="level2a 2 2 4 3" xfId="6686"/>
    <cellStyle name="level2a 2 2 4 3 2" xfId="6687"/>
    <cellStyle name="level2a 2 2 4 4" xfId="6688"/>
    <cellStyle name="level2a 2 2 5" xfId="6689"/>
    <cellStyle name="level2a 2 2 5 2" xfId="6690"/>
    <cellStyle name="level2a 2 2 5 2 2" xfId="6691"/>
    <cellStyle name="level2a 2 2 5 3" xfId="6692"/>
    <cellStyle name="level2a 2 2 6" xfId="6693"/>
    <cellStyle name="level2a 2 2 6 2" xfId="6694"/>
    <cellStyle name="level2a 2 2_STUD aligned by INSTIT" xfId="6695"/>
    <cellStyle name="level2a 2 3" xfId="6696"/>
    <cellStyle name="level2a 2 3 2" xfId="6697"/>
    <cellStyle name="level2a 2 3 2 2" xfId="6698"/>
    <cellStyle name="level2a 2 3 2 2 2" xfId="6699"/>
    <cellStyle name="level2a 2 3 2 2 2 2" xfId="6700"/>
    <cellStyle name="level2a 2 3 2 2 3" xfId="6701"/>
    <cellStyle name="level2a 2 3 2 2 3 2" xfId="6702"/>
    <cellStyle name="level2a 2 3 2 3" xfId="6703"/>
    <cellStyle name="level2a 2 3 2 3 2" xfId="6704"/>
    <cellStyle name="level2a 2 3 2_STUD aligned by INSTIT" xfId="6705"/>
    <cellStyle name="level2a 2 3 3" xfId="6706"/>
    <cellStyle name="level2a 2 3 3 2" xfId="6707"/>
    <cellStyle name="level2a 2 3 3 2 2" xfId="6708"/>
    <cellStyle name="level2a 2 3 3 2 2 2" xfId="6709"/>
    <cellStyle name="level2a 2 3 3 2 3" xfId="6710"/>
    <cellStyle name="level2a 2 3 3 2 3 2" xfId="6711"/>
    <cellStyle name="level2a 2 3 3 2 4" xfId="6712"/>
    <cellStyle name="level2a 2 3 3 3" xfId="6713"/>
    <cellStyle name="level2a 2 3 3 3 2" xfId="6714"/>
    <cellStyle name="level2a 2 3 3 3 2 2" xfId="6715"/>
    <cellStyle name="level2a 2 3 3 3 3" xfId="6716"/>
    <cellStyle name="level2a 2 3 3 3 3 2" xfId="6717"/>
    <cellStyle name="level2a 2 3 3 3 4" xfId="6718"/>
    <cellStyle name="level2a 2 3 3 3 4 2" xfId="6719"/>
    <cellStyle name="level2a 2 3 3 3 5" xfId="6720"/>
    <cellStyle name="level2a 2 3 3 4" xfId="6721"/>
    <cellStyle name="level2a 2 3 3 4 2" xfId="6722"/>
    <cellStyle name="level2a 2 3 4" xfId="6723"/>
    <cellStyle name="level2a 2 3 4 2" xfId="6724"/>
    <cellStyle name="level2a 2 3 4 2 2" xfId="6725"/>
    <cellStyle name="level2a 2 3 4 3" xfId="6726"/>
    <cellStyle name="level2a 2 3 4 3 2" xfId="6727"/>
    <cellStyle name="level2a 2 3 4 4" xfId="6728"/>
    <cellStyle name="level2a 2 3 5" xfId="6729"/>
    <cellStyle name="level2a 2 3 5 2" xfId="6730"/>
    <cellStyle name="level2a 2 3 5 2 2" xfId="6731"/>
    <cellStyle name="level2a 2 3 5 3" xfId="6732"/>
    <cellStyle name="level2a 2 3 6" xfId="6733"/>
    <cellStyle name="level2a 2 3 6 2" xfId="6734"/>
    <cellStyle name="level2a 2 3_STUD aligned by INSTIT" xfId="6735"/>
    <cellStyle name="level2a 2 4" xfId="6736"/>
    <cellStyle name="level2a 2 4 2" xfId="6737"/>
    <cellStyle name="level2a 2 4 2 2" xfId="6738"/>
    <cellStyle name="level2a 2 4 3" xfId="6739"/>
    <cellStyle name="level2a 2 5" xfId="6740"/>
    <cellStyle name="level2a 2 5 2" xfId="6741"/>
    <cellStyle name="level2a 2 6" xfId="6742"/>
    <cellStyle name="level2a 2 7" xfId="6743"/>
    <cellStyle name="level2a 2 8" xfId="6744"/>
    <cellStyle name="level2a 2 9" xfId="6745"/>
    <cellStyle name="level2a 2_STUD aligned by INSTIT" xfId="6746"/>
    <cellStyle name="level2a 3" xfId="6747"/>
    <cellStyle name="level2a 3 2" xfId="6748"/>
    <cellStyle name="level2a 3 2 2" xfId="6749"/>
    <cellStyle name="level2a 3 2 2 2" xfId="6750"/>
    <cellStyle name="level2a 3 2 2 2 2" xfId="6751"/>
    <cellStyle name="level2a 3 2 2 3" xfId="6752"/>
    <cellStyle name="level2a 3 2 2 3 2" xfId="6753"/>
    <cellStyle name="level2a 3 2 3" xfId="6754"/>
    <cellStyle name="level2a 3 2 3 2" xfId="6755"/>
    <cellStyle name="level2a 3 2_STUD aligned by INSTIT" xfId="6756"/>
    <cellStyle name="level2a 3 3" xfId="6757"/>
    <cellStyle name="level2a 3 3 2" xfId="6758"/>
    <cellStyle name="level2a 3 3 2 2" xfId="6759"/>
    <cellStyle name="level2a 3 3 2 2 2" xfId="6760"/>
    <cellStyle name="level2a 3 3 2 3" xfId="6761"/>
    <cellStyle name="level2a 3 3 2 3 2" xfId="6762"/>
    <cellStyle name="level2a 3 3 2 4" xfId="6763"/>
    <cellStyle name="level2a 3 3 3" xfId="6764"/>
    <cellStyle name="level2a 3 3 3 2" xfId="6765"/>
    <cellStyle name="level2a 3 3 3 2 2" xfId="6766"/>
    <cellStyle name="level2a 3 3 3 3" xfId="6767"/>
    <cellStyle name="level2a 3 3 3 3 2" xfId="6768"/>
    <cellStyle name="level2a 3 3 3 4" xfId="6769"/>
    <cellStyle name="level2a 3 3 3 4 2" xfId="6770"/>
    <cellStyle name="level2a 3 3 3 5" xfId="6771"/>
    <cellStyle name="level2a 3 3 4" xfId="6772"/>
    <cellStyle name="level2a 3 3 4 2" xfId="6773"/>
    <cellStyle name="level2a 3 4" xfId="6774"/>
    <cellStyle name="level2a 3 4 2" xfId="6775"/>
    <cellStyle name="level2a 3 4 2 2" xfId="6776"/>
    <cellStyle name="level2a 3 4 3" xfId="6777"/>
    <cellStyle name="level2a 3 4 3 2" xfId="6778"/>
    <cellStyle name="level2a 3 4 4" xfId="6779"/>
    <cellStyle name="level2a 3 5" xfId="6780"/>
    <cellStyle name="level2a 3 5 2" xfId="6781"/>
    <cellStyle name="level2a 3 5 2 2" xfId="6782"/>
    <cellStyle name="level2a 3 5 3" xfId="6783"/>
    <cellStyle name="level2a 3 6" xfId="6784"/>
    <cellStyle name="level2a 3 6 2" xfId="6785"/>
    <cellStyle name="level2a 3_STUD aligned by INSTIT" xfId="6786"/>
    <cellStyle name="level2a 4" xfId="6787"/>
    <cellStyle name="level2a 4 2" xfId="6788"/>
    <cellStyle name="level2a 4 2 2" xfId="6789"/>
    <cellStyle name="level2a 4 2 2 2" xfId="6790"/>
    <cellStyle name="level2a 4 2 2 2 2" xfId="6791"/>
    <cellStyle name="level2a 4 2 2 3" xfId="6792"/>
    <cellStyle name="level2a 4 2 2 3 2" xfId="6793"/>
    <cellStyle name="level2a 4 2 3" xfId="6794"/>
    <cellStyle name="level2a 4 2 3 2" xfId="6795"/>
    <cellStyle name="level2a 4 2_STUD aligned by INSTIT" xfId="6796"/>
    <cellStyle name="level2a 4 3" xfId="6797"/>
    <cellStyle name="level2a 4 3 2" xfId="6798"/>
    <cellStyle name="level2a 4 3 2 2" xfId="6799"/>
    <cellStyle name="level2a 4 3 2 2 2" xfId="6800"/>
    <cellStyle name="level2a 4 3 2 3" xfId="6801"/>
    <cellStyle name="level2a 4 3 2 3 2" xfId="6802"/>
    <cellStyle name="level2a 4 3 2 4" xfId="6803"/>
    <cellStyle name="level2a 4 3 3" xfId="6804"/>
    <cellStyle name="level2a 4 3 3 2" xfId="6805"/>
    <cellStyle name="level2a 4 3 3 2 2" xfId="6806"/>
    <cellStyle name="level2a 4 3 3 3" xfId="6807"/>
    <cellStyle name="level2a 4 3 3 3 2" xfId="6808"/>
    <cellStyle name="level2a 4 3 3 4" xfId="6809"/>
    <cellStyle name="level2a 4 3 3 4 2" xfId="6810"/>
    <cellStyle name="level2a 4 3 3 5" xfId="6811"/>
    <cellStyle name="level2a 4 3 4" xfId="6812"/>
    <cellStyle name="level2a 4 3 4 2" xfId="6813"/>
    <cellStyle name="level2a 4 4" xfId="6814"/>
    <cellStyle name="level2a 4 4 2" xfId="6815"/>
    <cellStyle name="level2a 4 4 2 2" xfId="6816"/>
    <cellStyle name="level2a 4 4 3" xfId="6817"/>
    <cellStyle name="level2a 4 4 3 2" xfId="6818"/>
    <cellStyle name="level2a 4 4 4" xfId="6819"/>
    <cellStyle name="level2a 4 5" xfId="6820"/>
    <cellStyle name="level2a 4 5 2" xfId="6821"/>
    <cellStyle name="level2a 4 5 2 2" xfId="6822"/>
    <cellStyle name="level2a 4 5 3" xfId="6823"/>
    <cellStyle name="level2a 4 6" xfId="6824"/>
    <cellStyle name="level2a 4 6 2" xfId="6825"/>
    <cellStyle name="level2a 4_STUD aligned by INSTIT" xfId="6826"/>
    <cellStyle name="level2a 5" xfId="6827"/>
    <cellStyle name="level2a 5 2" xfId="6828"/>
    <cellStyle name="level2a 5 2 2" xfId="6829"/>
    <cellStyle name="level2a 5 3" xfId="6830"/>
    <cellStyle name="level2a 6" xfId="6831"/>
    <cellStyle name="level2a 6 2" xfId="6832"/>
    <cellStyle name="level2a 7" xfId="6833"/>
    <cellStyle name="level2a 8" xfId="6834"/>
    <cellStyle name="level2a 9" xfId="6835"/>
    <cellStyle name="level2a_STUD aligned by INSTIT" xfId="6836"/>
    <cellStyle name="level3" xfId="9"/>
    <cellStyle name="level3 2" xfId="37"/>
    <cellStyle name="level3 2 2" xfId="62"/>
    <cellStyle name="level3 2 2 2" xfId="6837"/>
    <cellStyle name="level3 2 2 2 2" xfId="6838"/>
    <cellStyle name="level3 2 2 2 2 2" xfId="6839"/>
    <cellStyle name="level3 2 2 2 2 2 2" xfId="6840"/>
    <cellStyle name="level3 2 2 2 2 2 2 2" xfId="6841"/>
    <cellStyle name="level3 2 2 2 2 2 3" xfId="6842"/>
    <cellStyle name="level3 2 2 2 2 3" xfId="6843"/>
    <cellStyle name="level3 2 2 2 2 3 2" xfId="6844"/>
    <cellStyle name="level3 2 2 2 2 3 2 2" xfId="6845"/>
    <cellStyle name="level3 2 2 2 2 3 3" xfId="6846"/>
    <cellStyle name="level3 2 2 2 2 4" xfId="6847"/>
    <cellStyle name="level3 2 2 2 2 4 2" xfId="6848"/>
    <cellStyle name="level3 2 2 2 2 5" xfId="6849"/>
    <cellStyle name="level3 2 2 2 3" xfId="6850"/>
    <cellStyle name="level3 2 2 2 3 2" xfId="6851"/>
    <cellStyle name="level3 2 2 2 3 2 2" xfId="6852"/>
    <cellStyle name="level3 2 2 2 3 3" xfId="6853"/>
    <cellStyle name="level3 2 2 3" xfId="6854"/>
    <cellStyle name="level3 2 2 3 2" xfId="6855"/>
    <cellStyle name="level3 2 2 3 2 2" xfId="6856"/>
    <cellStyle name="level3 2 2 3 2 2 2" xfId="6857"/>
    <cellStyle name="level3 2 2 3 2 3" xfId="6858"/>
    <cellStyle name="level3 2 2 3 3" xfId="6859"/>
    <cellStyle name="level3 2 2 3 3 2" xfId="6860"/>
    <cellStyle name="level3 2 2 3 3 2 2" xfId="6861"/>
    <cellStyle name="level3 2 2 3 3 3" xfId="6862"/>
    <cellStyle name="level3 2 2 4" xfId="6863"/>
    <cellStyle name="level3 2 2 4 2" xfId="6864"/>
    <cellStyle name="level3 2 2 4 2 2" xfId="6865"/>
    <cellStyle name="level3 2 2 4 3" xfId="6866"/>
    <cellStyle name="level3 2 2 5" xfId="6867"/>
    <cellStyle name="level3 2 3" xfId="6868"/>
    <cellStyle name="level3 2 3 2" xfId="6869"/>
    <cellStyle name="level3 2 3 2 2" xfId="6870"/>
    <cellStyle name="level3 2 3 2 2 2" xfId="6871"/>
    <cellStyle name="level3 2 3 2 2 2 2" xfId="6872"/>
    <cellStyle name="level3 2 3 2 2 3" xfId="6873"/>
    <cellStyle name="level3 2 3 2 3" xfId="6874"/>
    <cellStyle name="level3 2 3 2 3 2" xfId="6875"/>
    <cellStyle name="level3 2 3 2 3 2 2" xfId="6876"/>
    <cellStyle name="level3 2 3 2 3 3" xfId="6877"/>
    <cellStyle name="level3 2 3 3" xfId="6878"/>
    <cellStyle name="level3 2 3 3 2" xfId="6879"/>
    <cellStyle name="level3 2 3 3 2 2" xfId="6880"/>
    <cellStyle name="level3 2 3 3 2 2 2" xfId="6881"/>
    <cellStyle name="level3 2 3 3 2 3" xfId="6882"/>
    <cellStyle name="level3 2 3 3 3" xfId="6883"/>
    <cellStyle name="level3 2 3 3 3 2" xfId="6884"/>
    <cellStyle name="level3 2 3 3 3 2 2" xfId="6885"/>
    <cellStyle name="level3 2 3 3 3 3" xfId="6886"/>
    <cellStyle name="level3 2 3 3 4" xfId="6887"/>
    <cellStyle name="level3 2 3 3 4 2" xfId="6888"/>
    <cellStyle name="level3 2 3 3 5" xfId="6889"/>
    <cellStyle name="level3 2 3 4" xfId="6890"/>
    <cellStyle name="level3 2 3 4 2" xfId="6891"/>
    <cellStyle name="level3 2 3 4 2 2" xfId="6892"/>
    <cellStyle name="level3 2 3 4 3" xfId="6893"/>
    <cellStyle name="level3 2 4" xfId="6894"/>
    <cellStyle name="level3 2 4 2" xfId="6895"/>
    <cellStyle name="level3 2 4 2 2" xfId="6896"/>
    <cellStyle name="level3 2 4 2 2 2" xfId="6897"/>
    <cellStyle name="level3 2 4 2 3" xfId="6898"/>
    <cellStyle name="level3 2 4 3" xfId="6899"/>
    <cellStyle name="level3 2 4 3 2" xfId="6900"/>
    <cellStyle name="level3 2 4 3 2 2" xfId="6901"/>
    <cellStyle name="level3 2 4 3 3" xfId="6902"/>
    <cellStyle name="level3 2 4 4" xfId="6903"/>
    <cellStyle name="level3 2 4 4 2" xfId="6904"/>
    <cellStyle name="level3 2 4 5" xfId="6905"/>
    <cellStyle name="level3 2 5" xfId="6906"/>
    <cellStyle name="level3 2 5 2" xfId="6907"/>
    <cellStyle name="level3 2 5 2 2" xfId="6908"/>
    <cellStyle name="level3 2 5 3" xfId="6909"/>
    <cellStyle name="level3 2 6" xfId="6910"/>
    <cellStyle name="level3 3" xfId="54"/>
    <cellStyle name="level3 3 2" xfId="6911"/>
    <cellStyle name="level3 3 2 2" xfId="6912"/>
    <cellStyle name="level3 3 2 2 2" xfId="6913"/>
    <cellStyle name="level3 3 2 2 2 2" xfId="6914"/>
    <cellStyle name="level3 3 2 2 2 2 2" xfId="6915"/>
    <cellStyle name="level3 3 2 2 2 3" xfId="6916"/>
    <cellStyle name="level3 3 2 2 3" xfId="6917"/>
    <cellStyle name="level3 3 2 2 3 2" xfId="6918"/>
    <cellStyle name="level3 3 2 2 3 2 2" xfId="6919"/>
    <cellStyle name="level3 3 2 2 3 3" xfId="6920"/>
    <cellStyle name="level3 3 2 2 4" xfId="6921"/>
    <cellStyle name="level3 3 2 2 4 2" xfId="6922"/>
    <cellStyle name="level3 3 2 2 5" xfId="6923"/>
    <cellStyle name="level3 3 2 3" xfId="6924"/>
    <cellStyle name="level3 3 2 3 2" xfId="6925"/>
    <cellStyle name="level3 3 2 3 2 2" xfId="6926"/>
    <cellStyle name="level3 3 2 3 3" xfId="6927"/>
    <cellStyle name="level3 3 3" xfId="6928"/>
    <cellStyle name="level3 3 3 2" xfId="6929"/>
    <cellStyle name="level3 3 3 2 2" xfId="6930"/>
    <cellStyle name="level3 3 3 2 2 2" xfId="6931"/>
    <cellStyle name="level3 3 3 2 3" xfId="6932"/>
    <cellStyle name="level3 3 3 3" xfId="6933"/>
    <cellStyle name="level3 3 3 3 2" xfId="6934"/>
    <cellStyle name="level3 3 3 3 2 2" xfId="6935"/>
    <cellStyle name="level3 3 3 3 3" xfId="6936"/>
    <cellStyle name="level3 3 4" xfId="6937"/>
    <cellStyle name="level3 3 4 2" xfId="6938"/>
    <cellStyle name="level3 3 4 2 2" xfId="6939"/>
    <cellStyle name="level3 3 4 3" xfId="6940"/>
    <cellStyle name="level3 3 5" xfId="6941"/>
    <cellStyle name="level3 4" xfId="6942"/>
    <cellStyle name="level3 4 2" xfId="6943"/>
    <cellStyle name="level3 4 2 2" xfId="6944"/>
    <cellStyle name="level3 4 2 2 2" xfId="6945"/>
    <cellStyle name="level3 4 2 2 2 2" xfId="6946"/>
    <cellStyle name="level3 4 2 2 3" xfId="6947"/>
    <cellStyle name="level3 4 2 3" xfId="6948"/>
    <cellStyle name="level3 4 2 3 2" xfId="6949"/>
    <cellStyle name="level3 4 2 3 2 2" xfId="6950"/>
    <cellStyle name="level3 4 2 3 3" xfId="6951"/>
    <cellStyle name="level3 4 3" xfId="6952"/>
    <cellStyle name="level3 4 3 2" xfId="6953"/>
    <cellStyle name="level3 4 3 2 2" xfId="6954"/>
    <cellStyle name="level3 4 3 2 2 2" xfId="6955"/>
    <cellStyle name="level3 4 3 2 3" xfId="6956"/>
    <cellStyle name="level3 4 3 3" xfId="6957"/>
    <cellStyle name="level3 4 3 3 2" xfId="6958"/>
    <cellStyle name="level3 4 3 3 2 2" xfId="6959"/>
    <cellStyle name="level3 4 3 3 3" xfId="6960"/>
    <cellStyle name="level3 4 3 4" xfId="6961"/>
    <cellStyle name="level3 4 3 4 2" xfId="6962"/>
    <cellStyle name="level3 4 3 5" xfId="6963"/>
    <cellStyle name="level3 4 4" xfId="6964"/>
    <cellStyle name="level3 4 4 2" xfId="6965"/>
    <cellStyle name="level3 4 4 2 2" xfId="6966"/>
    <cellStyle name="level3 4 4 3" xfId="6967"/>
    <cellStyle name="level3 5" xfId="6968"/>
    <cellStyle name="level3 5 2" xfId="6969"/>
    <cellStyle name="level3 5 2 2" xfId="6970"/>
    <cellStyle name="level3 5 2 2 2" xfId="6971"/>
    <cellStyle name="level3 5 2 3" xfId="6972"/>
    <cellStyle name="level3 5 3" xfId="6973"/>
    <cellStyle name="level3 5 3 2" xfId="6974"/>
    <cellStyle name="level3 5 3 2 2" xfId="6975"/>
    <cellStyle name="level3 5 3 3" xfId="6976"/>
    <cellStyle name="level3 5 4" xfId="6977"/>
    <cellStyle name="level3 5 4 2" xfId="6978"/>
    <cellStyle name="level3 5 5" xfId="6979"/>
    <cellStyle name="level3 6" xfId="6980"/>
    <cellStyle name="level3 6 2" xfId="6981"/>
    <cellStyle name="level3 6 2 2" xfId="6982"/>
    <cellStyle name="level3 6 3" xfId="6983"/>
    <cellStyle name="level3 7" xfId="6984"/>
    <cellStyle name="level3 8" xfId="6985"/>
    <cellStyle name="level3 9" xfId="6986"/>
    <cellStyle name="level3_STUD aligned by INSTIT" xfId="6987"/>
    <cellStyle name="Normal" xfId="0" builtinId="0"/>
    <cellStyle name="Normal 10" xfId="100"/>
    <cellStyle name="Normal 10 2" xfId="6988"/>
    <cellStyle name="Normal 10 2 2" xfId="39218"/>
    <cellStyle name="Normal 10 3" xfId="6989"/>
    <cellStyle name="Normal 10 4" xfId="6990"/>
    <cellStyle name="Normal 11" xfId="101"/>
    <cellStyle name="Normal 11 2" xfId="63"/>
    <cellStyle name="Normal 11 3" xfId="6991"/>
    <cellStyle name="Normal 11 3 2" xfId="6992"/>
    <cellStyle name="Normal 11 3 3" xfId="6993"/>
    <cellStyle name="Normal 11 4" xfId="6994"/>
    <cellStyle name="Normal 11 5" xfId="6995"/>
    <cellStyle name="Normal 11 6" xfId="6996"/>
    <cellStyle name="Normal 11 7" xfId="6997"/>
    <cellStyle name="Normal 11_STUD aligned by INSTIT" xfId="6998"/>
    <cellStyle name="Normal 12" xfId="99"/>
    <cellStyle name="Normal 12 2" xfId="6999"/>
    <cellStyle name="Normal 12 3" xfId="7000"/>
    <cellStyle name="Normal 13" xfId="7001"/>
    <cellStyle name="Normal 13 2" xfId="7002"/>
    <cellStyle name="Normal 13 2 2" xfId="7003"/>
    <cellStyle name="Normal 13 3" xfId="7004"/>
    <cellStyle name="Normal 13 4" xfId="7005"/>
    <cellStyle name="Normal 13 5" xfId="7006"/>
    <cellStyle name="Normal 14" xfId="7007"/>
    <cellStyle name="Normal 14 2" xfId="7008"/>
    <cellStyle name="Normal 14 3" xfId="7009"/>
    <cellStyle name="Normal 15" xfId="7010"/>
    <cellStyle name="Normal 15 2" xfId="7011"/>
    <cellStyle name="Normal 15 3" xfId="7012"/>
    <cellStyle name="Normal 15 4" xfId="7013"/>
    <cellStyle name="Normal 16" xfId="7014"/>
    <cellStyle name="Normal 16 2" xfId="7015"/>
    <cellStyle name="Normal 16 3" xfId="7016"/>
    <cellStyle name="Normal 17" xfId="7017"/>
    <cellStyle name="Normal 17 2" xfId="7018"/>
    <cellStyle name="Normal 17 3" xfId="7019"/>
    <cellStyle name="Normal 18" xfId="7020"/>
    <cellStyle name="Normal 18 2" xfId="7021"/>
    <cellStyle name="Normal 18 3" xfId="7022"/>
    <cellStyle name="Normal 19" xfId="7023"/>
    <cellStyle name="Normal 19 2" xfId="7024"/>
    <cellStyle name="Normal 19 3" xfId="7025"/>
    <cellStyle name="Normal 2" xfId="1"/>
    <cellStyle name="Normal 2 2" xfId="38"/>
    <cellStyle name="Normal 2 2 2" xfId="71"/>
    <cellStyle name="Normal 2 2 2 2" xfId="39219"/>
    <cellStyle name="Normal 2 2 3" xfId="7026"/>
    <cellStyle name="Normal 2 3" xfId="7"/>
    <cellStyle name="Normal 2 3 2" xfId="7027"/>
    <cellStyle name="Normal 2_STUD aligned by INSTIT" xfId="7028"/>
    <cellStyle name="Normal 20" xfId="7029"/>
    <cellStyle name="Normal 21" xfId="7030"/>
    <cellStyle name="Normal 22" xfId="7031"/>
    <cellStyle name="Normal 23" xfId="7032"/>
    <cellStyle name="Normal 24" xfId="7033"/>
    <cellStyle name="Normal 25" xfId="7034"/>
    <cellStyle name="Normal 26" xfId="7035"/>
    <cellStyle name="Normal 27" xfId="7036"/>
    <cellStyle name="Normal 28" xfId="7037"/>
    <cellStyle name="Normal 29" xfId="7038"/>
    <cellStyle name="Normal 3" xfId="4"/>
    <cellStyle name="Normal 3 2" xfId="18"/>
    <cellStyle name="Normal 3 2 2" xfId="72"/>
    <cellStyle name="Normal 3 2 2 2" xfId="7039"/>
    <cellStyle name="Normal 3 2 3" xfId="7040"/>
    <cellStyle name="Normal 3 2 4" xfId="7041"/>
    <cellStyle name="Normal 3 3" xfId="48"/>
    <cellStyle name="Normal 3 3 2" xfId="39220"/>
    <cellStyle name="Normal 3 4" xfId="59"/>
    <cellStyle name="Normal 3 5" xfId="7042"/>
    <cellStyle name="Normal 3 6" xfId="7043"/>
    <cellStyle name="Normal 4" xfId="39"/>
    <cellStyle name="Normal 4 2" xfId="47"/>
    <cellStyle name="Normal 4 2 10" xfId="7044"/>
    <cellStyle name="Normal 4 2 2" xfId="102"/>
    <cellStyle name="Normal 4 2 2 10" xfId="7045"/>
    <cellStyle name="Normal 4 2 2 2" xfId="7046"/>
    <cellStyle name="Normal 4 2 2 2 2" xfId="7047"/>
    <cellStyle name="Normal 4 2 2 2 2 2" xfId="7048"/>
    <cellStyle name="Normal 4 2 2 2 2 3" xfId="7049"/>
    <cellStyle name="Normal 4 2 2 2 3" xfId="7050"/>
    <cellStyle name="Normal 4 2 2 2 4" xfId="7051"/>
    <cellStyle name="Normal 4 2 2 2 5" xfId="7052"/>
    <cellStyle name="Normal 4 2 2 2_STUD aligned by INSTIT" xfId="7053"/>
    <cellStyle name="Normal 4 2 2 3" xfId="7054"/>
    <cellStyle name="Normal 4 2 2 3 2" xfId="7055"/>
    <cellStyle name="Normal 4 2 2 3 3" xfId="7056"/>
    <cellStyle name="Normal 4 2 2 4" xfId="7057"/>
    <cellStyle name="Normal 4 2 2 5" xfId="7058"/>
    <cellStyle name="Normal 4 2 2 6" xfId="7059"/>
    <cellStyle name="Normal 4 2 2 7" xfId="7060"/>
    <cellStyle name="Normal 4 2 2 8" xfId="7061"/>
    <cellStyle name="Normal 4 2 2 9" xfId="7062"/>
    <cellStyle name="Normal 4 2 2_STUD aligned by INSTIT" xfId="7063"/>
    <cellStyle name="Normal 4 2 3" xfId="7064"/>
    <cellStyle name="Normal 4 2 3 2" xfId="7065"/>
    <cellStyle name="Normal 4 2 3 2 2" xfId="7066"/>
    <cellStyle name="Normal 4 2 3 2 3" xfId="7067"/>
    <cellStyle name="Normal 4 2 3 3" xfId="7068"/>
    <cellStyle name="Normal 4 2 3 4" xfId="7069"/>
    <cellStyle name="Normal 4 2 3 5" xfId="7070"/>
    <cellStyle name="Normal 4 2 3_STUD aligned by INSTIT" xfId="7071"/>
    <cellStyle name="Normal 4 2 4" xfId="7072"/>
    <cellStyle name="Normal 4 2 4 2" xfId="7073"/>
    <cellStyle name="Normal 4 2 4 3" xfId="7074"/>
    <cellStyle name="Normal 4 2 5" xfId="7075"/>
    <cellStyle name="Normal 4 2 6" xfId="7076"/>
    <cellStyle name="Normal 4 2 7" xfId="7077"/>
    <cellStyle name="Normal 4 2 8" xfId="7078"/>
    <cellStyle name="Normal 4 2 9" xfId="7079"/>
    <cellStyle name="Normal 4 2_STUD aligned by INSTIT" xfId="7080"/>
    <cellStyle name="Normal 4 3" xfId="103"/>
    <cellStyle name="Normal 4 4" xfId="7081"/>
    <cellStyle name="Normal 4 5" xfId="7082"/>
    <cellStyle name="Normal 4 6" xfId="7083"/>
    <cellStyle name="Normal 5" xfId="5"/>
    <cellStyle name="Normal 5 2" xfId="93"/>
    <cellStyle name="Normal 5 3" xfId="104"/>
    <cellStyle name="Normal 6" xfId="64"/>
    <cellStyle name="Normal 6 10" xfId="7084"/>
    <cellStyle name="Normal 6 2" xfId="65"/>
    <cellStyle name="Normal 6 2 10" xfId="7085"/>
    <cellStyle name="Normal 6 2 2" xfId="105"/>
    <cellStyle name="Normal 6 2 2 10" xfId="7086"/>
    <cellStyle name="Normal 6 2 2 2" xfId="7087"/>
    <cellStyle name="Normal 6 2 2 2 2" xfId="7088"/>
    <cellStyle name="Normal 6 2 2 2 2 2" xfId="7089"/>
    <cellStyle name="Normal 6 2 2 2 2 3" xfId="7090"/>
    <cellStyle name="Normal 6 2 2 2 3" xfId="7091"/>
    <cellStyle name="Normal 6 2 2 2 4" xfId="7092"/>
    <cellStyle name="Normal 6 2 2 2 5" xfId="7093"/>
    <cellStyle name="Normal 6 2 2 2_STUD aligned by INSTIT" xfId="7094"/>
    <cellStyle name="Normal 6 2 2 3" xfId="7095"/>
    <cellStyle name="Normal 6 2 2 3 2" xfId="7096"/>
    <cellStyle name="Normal 6 2 2 3 3" xfId="7097"/>
    <cellStyle name="Normal 6 2 2 4" xfId="7098"/>
    <cellStyle name="Normal 6 2 2 5" xfId="7099"/>
    <cellStyle name="Normal 6 2 2 6" xfId="7100"/>
    <cellStyle name="Normal 6 2 2 7" xfId="7101"/>
    <cellStyle name="Normal 6 2 2 8" xfId="7102"/>
    <cellStyle name="Normal 6 2 2 9" xfId="7103"/>
    <cellStyle name="Normal 6 2 2_STUD aligned by INSTIT" xfId="7104"/>
    <cellStyle name="Normal 6 2 3" xfId="7105"/>
    <cellStyle name="Normal 6 2 3 2" xfId="7106"/>
    <cellStyle name="Normal 6 2 3 2 2" xfId="7107"/>
    <cellStyle name="Normal 6 2 3 2 3" xfId="7108"/>
    <cellStyle name="Normal 6 2 3 3" xfId="7109"/>
    <cellStyle name="Normal 6 2 3 4" xfId="7110"/>
    <cellStyle name="Normal 6 2 3 5" xfId="7111"/>
    <cellStyle name="Normal 6 2 3_STUD aligned by INSTIT" xfId="7112"/>
    <cellStyle name="Normal 6 2 4" xfId="7113"/>
    <cellStyle name="Normal 6 2 4 2" xfId="7114"/>
    <cellStyle name="Normal 6 2 4 3" xfId="7115"/>
    <cellStyle name="Normal 6 2 5" xfId="7116"/>
    <cellStyle name="Normal 6 2 6" xfId="7117"/>
    <cellStyle name="Normal 6 2 7" xfId="7118"/>
    <cellStyle name="Normal 6 2 8" xfId="7119"/>
    <cellStyle name="Normal 6 2 9" xfId="7120"/>
    <cellStyle name="Normal 6 2_STUD aligned by INSTIT" xfId="7121"/>
    <cellStyle name="Normal 6 3" xfId="106"/>
    <cellStyle name="Normal 6 3 10" xfId="7122"/>
    <cellStyle name="Normal 6 3 2" xfId="7123"/>
    <cellStyle name="Normal 6 3 2 2" xfId="7124"/>
    <cellStyle name="Normal 6 3 2 2 2" xfId="7125"/>
    <cellStyle name="Normal 6 3 2 2 3" xfId="7126"/>
    <cellStyle name="Normal 6 3 2 3" xfId="7127"/>
    <cellStyle name="Normal 6 3 2 4" xfId="7128"/>
    <cellStyle name="Normal 6 3 2 5" xfId="7129"/>
    <cellStyle name="Normal 6 3 2_STUD aligned by INSTIT" xfId="7130"/>
    <cellStyle name="Normal 6 3 3" xfId="7131"/>
    <cellStyle name="Normal 6 3 3 2" xfId="7132"/>
    <cellStyle name="Normal 6 3 3 3" xfId="7133"/>
    <cellStyle name="Normal 6 3 4" xfId="7134"/>
    <cellStyle name="Normal 6 3 5" xfId="7135"/>
    <cellStyle name="Normal 6 3 6" xfId="7136"/>
    <cellStyle name="Normal 6 3 7" xfId="7137"/>
    <cellStyle name="Normal 6 3 8" xfId="7138"/>
    <cellStyle name="Normal 6 3 9" xfId="7139"/>
    <cellStyle name="Normal 6 3_STUD aligned by INSTIT" xfId="7140"/>
    <cellStyle name="Normal 6 4" xfId="7141"/>
    <cellStyle name="Normal 6 4 2" xfId="7142"/>
    <cellStyle name="Normal 6 4 2 2" xfId="7143"/>
    <cellStyle name="Normal 6 4 2 3" xfId="7144"/>
    <cellStyle name="Normal 6 4 3" xfId="7145"/>
    <cellStyle name="Normal 6 4 4" xfId="7146"/>
    <cellStyle name="Normal 6 4 5" xfId="7147"/>
    <cellStyle name="Normal 6 4_STUD aligned by INSTIT" xfId="7148"/>
    <cellStyle name="Normal 6 5" xfId="7149"/>
    <cellStyle name="Normal 6 5 2" xfId="7150"/>
    <cellStyle name="Normal 6 5 3" xfId="7151"/>
    <cellStyle name="Normal 6 6" xfId="7152"/>
    <cellStyle name="Normal 6 7" xfId="7153"/>
    <cellStyle name="Normal 6 8" xfId="7154"/>
    <cellStyle name="Normal 6 9" xfId="7155"/>
    <cellStyle name="Normal 6_STUD aligned by INSTIT" xfId="7156"/>
    <cellStyle name="Normal 7" xfId="66"/>
    <cellStyle name="Normal 8" xfId="67"/>
    <cellStyle name="Normal 8 10" xfId="7157"/>
    <cellStyle name="Normal 8 2" xfId="107"/>
    <cellStyle name="Normal 8 2 10" xfId="7158"/>
    <cellStyle name="Normal 8 2 2" xfId="7159"/>
    <cellStyle name="Normal 8 2 2 2" xfId="7160"/>
    <cellStyle name="Normal 8 2 2 2 2" xfId="7161"/>
    <cellStyle name="Normal 8 2 2 2 3" xfId="7162"/>
    <cellStyle name="Normal 8 2 2 3" xfId="7163"/>
    <cellStyle name="Normal 8 2 2 4" xfId="7164"/>
    <cellStyle name="Normal 8 2 2 5" xfId="7165"/>
    <cellStyle name="Normal 8 2 2_STUD aligned by INSTIT" xfId="7166"/>
    <cellStyle name="Normal 8 2 3" xfId="7167"/>
    <cellStyle name="Normal 8 2 3 2" xfId="7168"/>
    <cellStyle name="Normal 8 2 3 3" xfId="7169"/>
    <cellStyle name="Normal 8 2 4" xfId="7170"/>
    <cellStyle name="Normal 8 2 5" xfId="7171"/>
    <cellStyle name="Normal 8 2 6" xfId="7172"/>
    <cellStyle name="Normal 8 2 7" xfId="7173"/>
    <cellStyle name="Normal 8 2 8" xfId="7174"/>
    <cellStyle name="Normal 8 2 9" xfId="7175"/>
    <cellStyle name="Normal 8 2_STUD aligned by INSTIT" xfId="7176"/>
    <cellStyle name="Normal 8 3" xfId="7177"/>
    <cellStyle name="Normal 8 3 2" xfId="7178"/>
    <cellStyle name="Normal 8 3 2 2" xfId="7179"/>
    <cellStyle name="Normal 8 3 2 3" xfId="7180"/>
    <cellStyle name="Normal 8 3 3" xfId="7181"/>
    <cellStyle name="Normal 8 3 4" xfId="7182"/>
    <cellStyle name="Normal 8 3 5" xfId="7183"/>
    <cellStyle name="Normal 8 3_STUD aligned by INSTIT" xfId="7184"/>
    <cellStyle name="Normal 8 4" xfId="7185"/>
    <cellStyle name="Normal 8 4 2" xfId="7186"/>
    <cellStyle name="Normal 8 4 3" xfId="7187"/>
    <cellStyle name="Normal 8 5" xfId="7188"/>
    <cellStyle name="Normal 8 6" xfId="7189"/>
    <cellStyle name="Normal 8 7" xfId="7190"/>
    <cellStyle name="Normal 8 8" xfId="7191"/>
    <cellStyle name="Normal 8 9" xfId="7192"/>
    <cellStyle name="Normal 8_STUD aligned by INSTIT" xfId="7193"/>
    <cellStyle name="Normal 9" xfId="68"/>
    <cellStyle name="Normal_Sheet1" xfId="2"/>
    <cellStyle name="Percent 2" xfId="39221"/>
    <cellStyle name="row" xfId="10"/>
    <cellStyle name="row 10" xfId="7194"/>
    <cellStyle name="row 11" xfId="7195"/>
    <cellStyle name="row 12" xfId="7196"/>
    <cellStyle name="row 13" xfId="7197"/>
    <cellStyle name="row 14" xfId="7198"/>
    <cellStyle name="row 15" xfId="7199"/>
    <cellStyle name="row 2" xfId="15"/>
    <cellStyle name="row 2 10" xfId="7200"/>
    <cellStyle name="row 2 10 2" xfId="7201"/>
    <cellStyle name="row 2 10 2 2" xfId="7202"/>
    <cellStyle name="row 2 10 3" xfId="7203"/>
    <cellStyle name="row 2 10 3 2" xfId="7204"/>
    <cellStyle name="row 2 10 4" xfId="7205"/>
    <cellStyle name="row 2 10 5" xfId="7206"/>
    <cellStyle name="row 2 10 6" xfId="7207"/>
    <cellStyle name="row 2 10 7" xfId="7208"/>
    <cellStyle name="row 2 11" xfId="7209"/>
    <cellStyle name="row 2 11 2" xfId="7210"/>
    <cellStyle name="row 2 11 2 2" xfId="7211"/>
    <cellStyle name="row 2 11 3" xfId="7212"/>
    <cellStyle name="row 2 11 3 2" xfId="7213"/>
    <cellStyle name="row 2 11 4" xfId="7214"/>
    <cellStyle name="row 2 11 5" xfId="7215"/>
    <cellStyle name="row 2 11 6" xfId="7216"/>
    <cellStyle name="row 2 11 7" xfId="7217"/>
    <cellStyle name="row 2 12" xfId="7218"/>
    <cellStyle name="row 2 13" xfId="7219"/>
    <cellStyle name="row 2 14" xfId="7220"/>
    <cellStyle name="row 2 15" xfId="7221"/>
    <cellStyle name="row 2 16" xfId="7222"/>
    <cellStyle name="row 2 17" xfId="7223"/>
    <cellStyle name="row 2 2" xfId="50"/>
    <cellStyle name="row 2 2 2" xfId="7224"/>
    <cellStyle name="row 2 2 2 2" xfId="7225"/>
    <cellStyle name="row 2 2 2 2 2" xfId="7226"/>
    <cellStyle name="row 2 2 2 2 3" xfId="7227"/>
    <cellStyle name="row 2 2 2 2 4" xfId="7228"/>
    <cellStyle name="row 2 2 2 2 5" xfId="7229"/>
    <cellStyle name="row 2 2 2 3" xfId="7230"/>
    <cellStyle name="row 2 2 2 4" xfId="7231"/>
    <cellStyle name="row 2 2 2 5" xfId="7232"/>
    <cellStyle name="row 2 2 2 6" xfId="7233"/>
    <cellStyle name="row 2 2 2_STUD aligned by INSTIT" xfId="7234"/>
    <cellStyle name="row 2 2 3" xfId="7235"/>
    <cellStyle name="row 2 2 3 2" xfId="7236"/>
    <cellStyle name="row 2 2 3 3" xfId="7237"/>
    <cellStyle name="row 2 2 3 4" xfId="7238"/>
    <cellStyle name="row 2 2 3 5" xfId="7239"/>
    <cellStyle name="row 2 2 4" xfId="7240"/>
    <cellStyle name="row 2 2 5" xfId="7241"/>
    <cellStyle name="row 2 2 6" xfId="7242"/>
    <cellStyle name="row 2 2 7" xfId="7243"/>
    <cellStyle name="row 2 2 8" xfId="7244"/>
    <cellStyle name="row 2 2 9" xfId="7245"/>
    <cellStyle name="row 2 2_STUD aligned by INSTIT" xfId="7246"/>
    <cellStyle name="row 2 3" xfId="7247"/>
    <cellStyle name="row 2 3 2" xfId="7248"/>
    <cellStyle name="row 2 3 2 2" xfId="7249"/>
    <cellStyle name="row 2 3 2 3" xfId="7250"/>
    <cellStyle name="row 2 3 2 4" xfId="7251"/>
    <cellStyle name="row 2 3 2 5" xfId="7252"/>
    <cellStyle name="row 2 3 3" xfId="7253"/>
    <cellStyle name="row 2 3 4" xfId="7254"/>
    <cellStyle name="row 2 3 5" xfId="7255"/>
    <cellStyle name="row 2 3 6" xfId="7256"/>
    <cellStyle name="row 2 3_STUD aligned by INSTIT" xfId="7257"/>
    <cellStyle name="row 2 4" xfId="7258"/>
    <cellStyle name="row 2 4 10" xfId="7259"/>
    <cellStyle name="row 2 4 2" xfId="7260"/>
    <cellStyle name="row 2 4 2 2" xfId="7261"/>
    <cellStyle name="row 2 4 2 3" xfId="7262"/>
    <cellStyle name="row 2 4 2 4" xfId="7263"/>
    <cellStyle name="row 2 4 2 5" xfId="7264"/>
    <cellStyle name="row 2 4 3" xfId="7265"/>
    <cellStyle name="row 2 4 3 2" xfId="7266"/>
    <cellStyle name="row 2 4 3 2 2" xfId="7267"/>
    <cellStyle name="row 2 4 3 3" xfId="7268"/>
    <cellStyle name="row 2 4 3 3 2" xfId="7269"/>
    <cellStyle name="row 2 4 3 4" xfId="7270"/>
    <cellStyle name="row 2 4 3 5" xfId="7271"/>
    <cellStyle name="row 2 4 3 6" xfId="7272"/>
    <cellStyle name="row 2 4 3 7" xfId="7273"/>
    <cellStyle name="row 2 4 4" xfId="7274"/>
    <cellStyle name="row 2 4 4 2" xfId="7275"/>
    <cellStyle name="row 2 4 4 2 2" xfId="7276"/>
    <cellStyle name="row 2 4 4 3" xfId="7277"/>
    <cellStyle name="row 2 4 4 3 2" xfId="7278"/>
    <cellStyle name="row 2 4 4 4" xfId="7279"/>
    <cellStyle name="row 2 4 4 5" xfId="7280"/>
    <cellStyle name="row 2 4 4 6" xfId="7281"/>
    <cellStyle name="row 2 4 4 7" xfId="7282"/>
    <cellStyle name="row 2 4 5" xfId="7283"/>
    <cellStyle name="row 2 4 5 2" xfId="7284"/>
    <cellStyle name="row 2 4 5 2 2" xfId="7285"/>
    <cellStyle name="row 2 4 5 3" xfId="7286"/>
    <cellStyle name="row 2 4 5 3 2" xfId="7287"/>
    <cellStyle name="row 2 4 5 4" xfId="7288"/>
    <cellStyle name="row 2 4 5 5" xfId="7289"/>
    <cellStyle name="row 2 4 5 6" xfId="7290"/>
    <cellStyle name="row 2 4 5 7" xfId="7291"/>
    <cellStyle name="row 2 4 6" xfId="7292"/>
    <cellStyle name="row 2 4 6 2" xfId="7293"/>
    <cellStyle name="row 2 4 6 2 2" xfId="7294"/>
    <cellStyle name="row 2 4 6 3" xfId="7295"/>
    <cellStyle name="row 2 4 6 3 2" xfId="7296"/>
    <cellStyle name="row 2 4 6 4" xfId="7297"/>
    <cellStyle name="row 2 4 6 5" xfId="7298"/>
    <cellStyle name="row 2 4 6 6" xfId="7299"/>
    <cellStyle name="row 2 4 6 7" xfId="7300"/>
    <cellStyle name="row 2 4 7" xfId="7301"/>
    <cellStyle name="row 2 4 8" xfId="7302"/>
    <cellStyle name="row 2 4 9" xfId="7303"/>
    <cellStyle name="row 2 4_STUD aligned by INSTIT" xfId="7304"/>
    <cellStyle name="row 2 5" xfId="7305"/>
    <cellStyle name="row 2 5 10" xfId="7306"/>
    <cellStyle name="row 2 5 11" xfId="7307"/>
    <cellStyle name="row 2 5 2" xfId="7308"/>
    <cellStyle name="row 2 5 2 2" xfId="7309"/>
    <cellStyle name="row 2 5 2 2 2" xfId="7310"/>
    <cellStyle name="row 2 5 2 3" xfId="7311"/>
    <cellStyle name="row 2 5 2 3 2" xfId="7312"/>
    <cellStyle name="row 2 5 2 4" xfId="7313"/>
    <cellStyle name="row 2 5 2 5" xfId="7314"/>
    <cellStyle name="row 2 5 2 6" xfId="7315"/>
    <cellStyle name="row 2 5 3" xfId="7316"/>
    <cellStyle name="row 2 5 3 2" xfId="7317"/>
    <cellStyle name="row 2 5 3 2 2" xfId="7318"/>
    <cellStyle name="row 2 5 3 3" xfId="7319"/>
    <cellStyle name="row 2 5 3 3 2" xfId="7320"/>
    <cellStyle name="row 2 5 3 4" xfId="7321"/>
    <cellStyle name="row 2 5 3 5" xfId="7322"/>
    <cellStyle name="row 2 5 3 6" xfId="7323"/>
    <cellStyle name="row 2 5 3 7" xfId="7324"/>
    <cellStyle name="row 2 5 3 8" xfId="7325"/>
    <cellStyle name="row 2 5 4" xfId="7326"/>
    <cellStyle name="row 2 5 4 2" xfId="7327"/>
    <cellStyle name="row 2 5 4 2 2" xfId="7328"/>
    <cellStyle name="row 2 5 4 3" xfId="7329"/>
    <cellStyle name="row 2 5 4 3 2" xfId="7330"/>
    <cellStyle name="row 2 5 4 4" xfId="7331"/>
    <cellStyle name="row 2 5 4 5" xfId="7332"/>
    <cellStyle name="row 2 5 4 6" xfId="7333"/>
    <cellStyle name="row 2 5 4 7" xfId="7334"/>
    <cellStyle name="row 2 5 5" xfId="7335"/>
    <cellStyle name="row 2 5 5 2" xfId="7336"/>
    <cellStyle name="row 2 5 5 2 2" xfId="7337"/>
    <cellStyle name="row 2 5 5 3" xfId="7338"/>
    <cellStyle name="row 2 5 5 3 2" xfId="7339"/>
    <cellStyle name="row 2 5 5 4" xfId="7340"/>
    <cellStyle name="row 2 5 5 5" xfId="7341"/>
    <cellStyle name="row 2 5 5 6" xfId="7342"/>
    <cellStyle name="row 2 5 5 7" xfId="7343"/>
    <cellStyle name="row 2 5 6" xfId="7344"/>
    <cellStyle name="row 2 5 6 2" xfId="7345"/>
    <cellStyle name="row 2 5 6 2 2" xfId="7346"/>
    <cellStyle name="row 2 5 6 3" xfId="7347"/>
    <cellStyle name="row 2 5 6 3 2" xfId="7348"/>
    <cellStyle name="row 2 5 6 4" xfId="7349"/>
    <cellStyle name="row 2 5 6 5" xfId="7350"/>
    <cellStyle name="row 2 5 6 6" xfId="7351"/>
    <cellStyle name="row 2 5 6 7" xfId="7352"/>
    <cellStyle name="row 2 5 7" xfId="7353"/>
    <cellStyle name="row 2 5 7 2" xfId="7354"/>
    <cellStyle name="row 2 5 8" xfId="7355"/>
    <cellStyle name="row 2 5 8 2" xfId="7356"/>
    <cellStyle name="row 2 5 9" xfId="7357"/>
    <cellStyle name="row 2 5_STUD aligned by INSTIT" xfId="7358"/>
    <cellStyle name="row 2 6" xfId="7359"/>
    <cellStyle name="row 2 6 10" xfId="7360"/>
    <cellStyle name="row 2 6 11" xfId="7361"/>
    <cellStyle name="row 2 6 2" xfId="7362"/>
    <cellStyle name="row 2 6 2 2" xfId="7363"/>
    <cellStyle name="row 2 6 2 2 2" xfId="7364"/>
    <cellStyle name="row 2 6 2 3" xfId="7365"/>
    <cellStyle name="row 2 6 2 3 2" xfId="7366"/>
    <cellStyle name="row 2 6 2 4" xfId="7367"/>
    <cellStyle name="row 2 6 2 5" xfId="7368"/>
    <cellStyle name="row 2 6 2 6" xfId="7369"/>
    <cellStyle name="row 2 6 3" xfId="7370"/>
    <cellStyle name="row 2 6 3 2" xfId="7371"/>
    <cellStyle name="row 2 6 3 2 2" xfId="7372"/>
    <cellStyle name="row 2 6 3 3" xfId="7373"/>
    <cellStyle name="row 2 6 3 3 2" xfId="7374"/>
    <cellStyle name="row 2 6 3 4" xfId="7375"/>
    <cellStyle name="row 2 6 3 5" xfId="7376"/>
    <cellStyle name="row 2 6 3 6" xfId="7377"/>
    <cellStyle name="row 2 6 3 7" xfId="7378"/>
    <cellStyle name="row 2 6 3 8" xfId="7379"/>
    <cellStyle name="row 2 6 4" xfId="7380"/>
    <cellStyle name="row 2 6 4 2" xfId="7381"/>
    <cellStyle name="row 2 6 4 2 2" xfId="7382"/>
    <cellStyle name="row 2 6 4 3" xfId="7383"/>
    <cellStyle name="row 2 6 4 3 2" xfId="7384"/>
    <cellStyle name="row 2 6 4 4" xfId="7385"/>
    <cellStyle name="row 2 6 4 5" xfId="7386"/>
    <cellStyle name="row 2 6 4 6" xfId="7387"/>
    <cellStyle name="row 2 6 4 7" xfId="7388"/>
    <cellStyle name="row 2 6 5" xfId="7389"/>
    <cellStyle name="row 2 6 5 2" xfId="7390"/>
    <cellStyle name="row 2 6 5 2 2" xfId="7391"/>
    <cellStyle name="row 2 6 5 3" xfId="7392"/>
    <cellStyle name="row 2 6 5 3 2" xfId="7393"/>
    <cellStyle name="row 2 6 5 4" xfId="7394"/>
    <cellStyle name="row 2 6 5 5" xfId="7395"/>
    <cellStyle name="row 2 6 5 6" xfId="7396"/>
    <cellStyle name="row 2 6 5 7" xfId="7397"/>
    <cellStyle name="row 2 6 6" xfId="7398"/>
    <cellStyle name="row 2 6 6 2" xfId="7399"/>
    <cellStyle name="row 2 6 6 2 2" xfId="7400"/>
    <cellStyle name="row 2 6 6 3" xfId="7401"/>
    <cellStyle name="row 2 6 6 3 2" xfId="7402"/>
    <cellStyle name="row 2 6 6 4" xfId="7403"/>
    <cellStyle name="row 2 6 6 5" xfId="7404"/>
    <cellStyle name="row 2 6 6 6" xfId="7405"/>
    <cellStyle name="row 2 6 6 7" xfId="7406"/>
    <cellStyle name="row 2 6 7" xfId="7407"/>
    <cellStyle name="row 2 6 7 2" xfId="7408"/>
    <cellStyle name="row 2 6 8" xfId="7409"/>
    <cellStyle name="row 2 6 8 2" xfId="7410"/>
    <cellStyle name="row 2 6 9" xfId="7411"/>
    <cellStyle name="row 2 6_STUD aligned by INSTIT" xfId="7412"/>
    <cellStyle name="row 2 7" xfId="7413"/>
    <cellStyle name="row 2 7 2" xfId="7414"/>
    <cellStyle name="row 2 7 3" xfId="7415"/>
    <cellStyle name="row 2 7 4" xfId="7416"/>
    <cellStyle name="row 2 7 5" xfId="7417"/>
    <cellStyle name="row 2 8" xfId="7418"/>
    <cellStyle name="row 2 8 2" xfId="7419"/>
    <cellStyle name="row 2 8 2 2" xfId="7420"/>
    <cellStyle name="row 2 8 3" xfId="7421"/>
    <cellStyle name="row 2 8 3 2" xfId="7422"/>
    <cellStyle name="row 2 8 4" xfId="7423"/>
    <cellStyle name="row 2 8 5" xfId="7424"/>
    <cellStyle name="row 2 8 6" xfId="7425"/>
    <cellStyle name="row 2 8 7" xfId="7426"/>
    <cellStyle name="row 2 9" xfId="7427"/>
    <cellStyle name="row 2 9 2" xfId="7428"/>
    <cellStyle name="row 2 9 2 2" xfId="7429"/>
    <cellStyle name="row 2 9 3" xfId="7430"/>
    <cellStyle name="row 2 9 3 2" xfId="7431"/>
    <cellStyle name="row 2 9 4" xfId="7432"/>
    <cellStyle name="row 2 9 5" xfId="7433"/>
    <cellStyle name="row 2 9 6" xfId="7434"/>
    <cellStyle name="row 2 9 7" xfId="7435"/>
    <cellStyle name="row 2_STUD aligned by INSTIT" xfId="7436"/>
    <cellStyle name="row 3" xfId="40"/>
    <cellStyle name="row 3 10" xfId="7437"/>
    <cellStyle name="row 3 2" xfId="7438"/>
    <cellStyle name="row 3 2 2" xfId="7439"/>
    <cellStyle name="row 3 2 2 2" xfId="7440"/>
    <cellStyle name="row 3 2 2 3" xfId="7441"/>
    <cellStyle name="row 3 2 2 4" xfId="7442"/>
    <cellStyle name="row 3 2 2 5" xfId="7443"/>
    <cellStyle name="row 3 2 3" xfId="7444"/>
    <cellStyle name="row 3 2 4" xfId="7445"/>
    <cellStyle name="row 3 2 5" xfId="7446"/>
    <cellStyle name="row 3 2 6" xfId="7447"/>
    <cellStyle name="row 3 2_STUD aligned by INSTIT" xfId="7448"/>
    <cellStyle name="row 3 3" xfId="7449"/>
    <cellStyle name="row 3 3 2" xfId="7450"/>
    <cellStyle name="row 3 3 3" xfId="7451"/>
    <cellStyle name="row 3 3 4" xfId="7452"/>
    <cellStyle name="row 3 3 5" xfId="7453"/>
    <cellStyle name="row 3 4" xfId="7454"/>
    <cellStyle name="row 3 4 2" xfId="7455"/>
    <cellStyle name="row 3 5" xfId="7456"/>
    <cellStyle name="row 3 6" xfId="7457"/>
    <cellStyle name="row 3 7" xfId="7458"/>
    <cellStyle name="row 3 8" xfId="7459"/>
    <cellStyle name="row 3 9" xfId="7460"/>
    <cellStyle name="row 3_STUD aligned by INSTIT" xfId="7461"/>
    <cellStyle name="row 4" xfId="53"/>
    <cellStyle name="row 4 10" xfId="7462"/>
    <cellStyle name="row 4 2" xfId="7463"/>
    <cellStyle name="row 4 2 2" xfId="7464"/>
    <cellStyle name="row 4 2 2 2" xfId="7465"/>
    <cellStyle name="row 4 2 2 3" xfId="7466"/>
    <cellStyle name="row 4 2 2 4" xfId="7467"/>
    <cellStyle name="row 4 2 2 5" xfId="7468"/>
    <cellStyle name="row 4 2 3" xfId="7469"/>
    <cellStyle name="row 4 2 4" xfId="7470"/>
    <cellStyle name="row 4 2 5" xfId="7471"/>
    <cellStyle name="row 4 2 6" xfId="7472"/>
    <cellStyle name="row 4 2_STUD aligned by INSTIT" xfId="7473"/>
    <cellStyle name="row 4 3" xfId="7474"/>
    <cellStyle name="row 4 3 2" xfId="7475"/>
    <cellStyle name="row 4 3 3" xfId="7476"/>
    <cellStyle name="row 4 3 4" xfId="7477"/>
    <cellStyle name="row 4 3 5" xfId="7478"/>
    <cellStyle name="row 4 4" xfId="7479"/>
    <cellStyle name="row 4 4 2" xfId="7480"/>
    <cellStyle name="row 4 5" xfId="7481"/>
    <cellStyle name="row 4 6" xfId="7482"/>
    <cellStyle name="row 4 7" xfId="7483"/>
    <cellStyle name="row 4 8" xfId="7484"/>
    <cellStyle name="row 4 9" xfId="7485"/>
    <cellStyle name="row 4_STUD aligned by INSTIT" xfId="7486"/>
    <cellStyle name="row 5" xfId="7487"/>
    <cellStyle name="row 5 10" xfId="7488"/>
    <cellStyle name="row 5 2" xfId="7489"/>
    <cellStyle name="row 5 2 2" xfId="7490"/>
    <cellStyle name="row 5 2 3" xfId="7491"/>
    <cellStyle name="row 5 2 4" xfId="7492"/>
    <cellStyle name="row 5 2 5" xfId="7493"/>
    <cellStyle name="row 5 3" xfId="7494"/>
    <cellStyle name="row 5 3 2" xfId="7495"/>
    <cellStyle name="row 5 3 2 2" xfId="7496"/>
    <cellStyle name="row 5 3 3" xfId="7497"/>
    <cellStyle name="row 5 3 3 2" xfId="7498"/>
    <cellStyle name="row 5 3 4" xfId="7499"/>
    <cellStyle name="row 5 3 5" xfId="7500"/>
    <cellStyle name="row 5 3 6" xfId="7501"/>
    <cellStyle name="row 5 3 7" xfId="7502"/>
    <cellStyle name="row 5 4" xfId="7503"/>
    <cellStyle name="row 5 4 2" xfId="7504"/>
    <cellStyle name="row 5 4 2 2" xfId="7505"/>
    <cellStyle name="row 5 4 3" xfId="7506"/>
    <cellStyle name="row 5 4 3 2" xfId="7507"/>
    <cellStyle name="row 5 4 4" xfId="7508"/>
    <cellStyle name="row 5 4 5" xfId="7509"/>
    <cellStyle name="row 5 4 6" xfId="7510"/>
    <cellStyle name="row 5 4 7" xfId="7511"/>
    <cellStyle name="row 5 5" xfId="7512"/>
    <cellStyle name="row 5 5 2" xfId="7513"/>
    <cellStyle name="row 5 5 2 2" xfId="7514"/>
    <cellStyle name="row 5 5 3" xfId="7515"/>
    <cellStyle name="row 5 5 3 2" xfId="7516"/>
    <cellStyle name="row 5 5 4" xfId="7517"/>
    <cellStyle name="row 5 5 5" xfId="7518"/>
    <cellStyle name="row 5 5 6" xfId="7519"/>
    <cellStyle name="row 5 5 7" xfId="7520"/>
    <cellStyle name="row 5 6" xfId="7521"/>
    <cellStyle name="row 5 6 2" xfId="7522"/>
    <cellStyle name="row 5 6 2 2" xfId="7523"/>
    <cellStyle name="row 5 6 3" xfId="7524"/>
    <cellStyle name="row 5 6 3 2" xfId="7525"/>
    <cellStyle name="row 5 6 4" xfId="7526"/>
    <cellStyle name="row 5 6 5" xfId="7527"/>
    <cellStyle name="row 5 6 6" xfId="7528"/>
    <cellStyle name="row 5 6 7" xfId="7529"/>
    <cellStyle name="row 5 7" xfId="7530"/>
    <cellStyle name="row 5 8" xfId="7531"/>
    <cellStyle name="row 5 9" xfId="7532"/>
    <cellStyle name="row 5_STUD aligned by INSTIT" xfId="7533"/>
    <cellStyle name="row 6" xfId="7534"/>
    <cellStyle name="row 6 10" xfId="7535"/>
    <cellStyle name="row 6 11" xfId="7536"/>
    <cellStyle name="row 6 2" xfId="7537"/>
    <cellStyle name="row 6 2 2" xfId="7538"/>
    <cellStyle name="row 6 2 2 2" xfId="7539"/>
    <cellStyle name="row 6 2 3" xfId="7540"/>
    <cellStyle name="row 6 2 3 2" xfId="7541"/>
    <cellStyle name="row 6 2 4" xfId="7542"/>
    <cellStyle name="row 6 2 5" xfId="7543"/>
    <cellStyle name="row 6 2 6" xfId="7544"/>
    <cellStyle name="row 6 3" xfId="7545"/>
    <cellStyle name="row 6 3 2" xfId="7546"/>
    <cellStyle name="row 6 3 2 2" xfId="7547"/>
    <cellStyle name="row 6 3 3" xfId="7548"/>
    <cellStyle name="row 6 3 3 2" xfId="7549"/>
    <cellStyle name="row 6 3 4" xfId="7550"/>
    <cellStyle name="row 6 3 5" xfId="7551"/>
    <cellStyle name="row 6 3 6" xfId="7552"/>
    <cellStyle name="row 6 3 7" xfId="7553"/>
    <cellStyle name="row 6 3 8" xfId="7554"/>
    <cellStyle name="row 6 4" xfId="7555"/>
    <cellStyle name="row 6 4 2" xfId="7556"/>
    <cellStyle name="row 6 4 2 2" xfId="7557"/>
    <cellStyle name="row 6 4 3" xfId="7558"/>
    <cellStyle name="row 6 4 3 2" xfId="7559"/>
    <cellStyle name="row 6 4 4" xfId="7560"/>
    <cellStyle name="row 6 4 5" xfId="7561"/>
    <cellStyle name="row 6 4 6" xfId="7562"/>
    <cellStyle name="row 6 4 7" xfId="7563"/>
    <cellStyle name="row 6 5" xfId="7564"/>
    <cellStyle name="row 6 5 2" xfId="7565"/>
    <cellStyle name="row 6 5 2 2" xfId="7566"/>
    <cellStyle name="row 6 5 3" xfId="7567"/>
    <cellStyle name="row 6 5 3 2" xfId="7568"/>
    <cellStyle name="row 6 5 4" xfId="7569"/>
    <cellStyle name="row 6 5 5" xfId="7570"/>
    <cellStyle name="row 6 5 6" xfId="7571"/>
    <cellStyle name="row 6 5 7" xfId="7572"/>
    <cellStyle name="row 6 6" xfId="7573"/>
    <cellStyle name="row 6 6 2" xfId="7574"/>
    <cellStyle name="row 6 6 2 2" xfId="7575"/>
    <cellStyle name="row 6 6 3" xfId="7576"/>
    <cellStyle name="row 6 6 3 2" xfId="7577"/>
    <cellStyle name="row 6 6 4" xfId="7578"/>
    <cellStyle name="row 6 6 5" xfId="7579"/>
    <cellStyle name="row 6 6 6" xfId="7580"/>
    <cellStyle name="row 6 6 7" xfId="7581"/>
    <cellStyle name="row 6 7" xfId="7582"/>
    <cellStyle name="row 6 7 2" xfId="7583"/>
    <cellStyle name="row 6 8" xfId="7584"/>
    <cellStyle name="row 6 8 2" xfId="7585"/>
    <cellStyle name="row 6 9" xfId="7586"/>
    <cellStyle name="row 6_STUD aligned by INSTIT" xfId="7587"/>
    <cellStyle name="row 7" xfId="7588"/>
    <cellStyle name="row 7 2" xfId="7589"/>
    <cellStyle name="row 7 3" xfId="7590"/>
    <cellStyle name="row 7 4" xfId="7591"/>
    <cellStyle name="row 7 5" xfId="7592"/>
    <cellStyle name="row 8" xfId="7593"/>
    <cellStyle name="row 9" xfId="7594"/>
    <cellStyle name="row_ENRLSUP5" xfId="94"/>
    <cellStyle name="RowCodes" xfId="41"/>
    <cellStyle name="Row-Col Headings" xfId="42"/>
    <cellStyle name="RowTitles" xfId="43"/>
    <cellStyle name="RowTitles 10" xfId="7595"/>
    <cellStyle name="RowTitles 2" xfId="95"/>
    <cellStyle name="RowTitles 2 2" xfId="7596"/>
    <cellStyle name="RowTitles 2 2 2" xfId="7597"/>
    <cellStyle name="RowTitles 2 2 2 2" xfId="7598"/>
    <cellStyle name="RowTitles 2 2 2 3" xfId="7599"/>
    <cellStyle name="RowTitles 2 2 2 4" xfId="7600"/>
    <cellStyle name="RowTitles 2 2 2 5" xfId="7601"/>
    <cellStyle name="RowTitles 2 2 3" xfId="7602"/>
    <cellStyle name="RowTitles 2 2 4" xfId="7603"/>
    <cellStyle name="RowTitles 2 2 5" xfId="7604"/>
    <cellStyle name="RowTitles 2 2 6" xfId="7605"/>
    <cellStyle name="RowTitles 2 2_STUD aligned by INSTIT" xfId="7606"/>
    <cellStyle name="RowTitles 2 3" xfId="7607"/>
    <cellStyle name="RowTitles 2 3 2" xfId="7608"/>
    <cellStyle name="RowTitles 2 3 3" xfId="7609"/>
    <cellStyle name="RowTitles 2 3 4" xfId="7610"/>
    <cellStyle name="RowTitles 2 3 5" xfId="7611"/>
    <cellStyle name="RowTitles 2 4" xfId="7612"/>
    <cellStyle name="RowTitles 2 5" xfId="7613"/>
    <cellStyle name="RowTitles 2 6" xfId="7614"/>
    <cellStyle name="RowTitles 2 7" xfId="7615"/>
    <cellStyle name="RowTitles 2 8" xfId="7616"/>
    <cellStyle name="RowTitles 2 9" xfId="7617"/>
    <cellStyle name="RowTitles 2_STUD aligned by INSTIT" xfId="7618"/>
    <cellStyle name="RowTitles 3" xfId="7619"/>
    <cellStyle name="RowTitles 3 2" xfId="7620"/>
    <cellStyle name="RowTitles 3 2 2" xfId="7621"/>
    <cellStyle name="RowTitles 3 2 3" xfId="7622"/>
    <cellStyle name="RowTitles 3 2 4" xfId="7623"/>
    <cellStyle name="RowTitles 3 2 5" xfId="7624"/>
    <cellStyle name="RowTitles 3 3" xfId="7625"/>
    <cellStyle name="RowTitles 3 4" xfId="7626"/>
    <cellStyle name="RowTitles 3 5" xfId="7627"/>
    <cellStyle name="RowTitles 3 6" xfId="7628"/>
    <cellStyle name="RowTitles 3_STUD aligned by INSTIT" xfId="7629"/>
    <cellStyle name="RowTitles 4" xfId="7630"/>
    <cellStyle name="RowTitles 4 2" xfId="7631"/>
    <cellStyle name="RowTitles 4 3" xfId="7632"/>
    <cellStyle name="RowTitles 4 4" xfId="7633"/>
    <cellStyle name="RowTitles 4 5" xfId="7634"/>
    <cellStyle name="RowTitles 5" xfId="7635"/>
    <cellStyle name="RowTitles 6" xfId="7636"/>
    <cellStyle name="RowTitles 7" xfId="7637"/>
    <cellStyle name="RowTitles 8" xfId="7638"/>
    <cellStyle name="RowTitles 9" xfId="7639"/>
    <cellStyle name="RowTitles_CENTRAL_GOVT" xfId="108"/>
    <cellStyle name="RowTitles1-Detail" xfId="12"/>
    <cellStyle name="RowTitles1-Detail 10" xfId="7640"/>
    <cellStyle name="RowTitles1-Detail 10 2" xfId="7641"/>
    <cellStyle name="RowTitles1-Detail 10 2 2" xfId="7642"/>
    <cellStyle name="RowTitles1-Detail 10 2 2 2" xfId="7643"/>
    <cellStyle name="RowTitles1-Detail 10 2 2 2 2" xfId="7644"/>
    <cellStyle name="RowTitles1-Detail 10 2 2 3" xfId="7645"/>
    <cellStyle name="RowTitles1-Detail 10 2 3" xfId="7646"/>
    <cellStyle name="RowTitles1-Detail 10 2 3 2" xfId="7647"/>
    <cellStyle name="RowTitles1-Detail 10 2 3 2 2" xfId="7648"/>
    <cellStyle name="RowTitles1-Detail 10 2 4" xfId="7649"/>
    <cellStyle name="RowTitles1-Detail 10 2 4 2" xfId="7650"/>
    <cellStyle name="RowTitles1-Detail 10 2 5" xfId="7651"/>
    <cellStyle name="RowTitles1-Detail 10 3" xfId="7652"/>
    <cellStyle name="RowTitles1-Detail 10 3 2" xfId="7653"/>
    <cellStyle name="RowTitles1-Detail 10 3 2 2" xfId="7654"/>
    <cellStyle name="RowTitles1-Detail 10 3 2 2 2" xfId="7655"/>
    <cellStyle name="RowTitles1-Detail 10 3 2 3" xfId="7656"/>
    <cellStyle name="RowTitles1-Detail 10 3 3" xfId="7657"/>
    <cellStyle name="RowTitles1-Detail 10 3 3 2" xfId="7658"/>
    <cellStyle name="RowTitles1-Detail 10 3 3 2 2" xfId="7659"/>
    <cellStyle name="RowTitles1-Detail 10 3 4" xfId="7660"/>
    <cellStyle name="RowTitles1-Detail 10 3 4 2" xfId="7661"/>
    <cellStyle name="RowTitles1-Detail 10 3 5" xfId="7662"/>
    <cellStyle name="RowTitles1-Detail 10 4" xfId="7663"/>
    <cellStyle name="RowTitles1-Detail 10 4 2" xfId="7664"/>
    <cellStyle name="RowTitles1-Detail 10 4 2 2" xfId="7665"/>
    <cellStyle name="RowTitles1-Detail 10 4 3" xfId="7666"/>
    <cellStyle name="RowTitles1-Detail 10 5" xfId="7667"/>
    <cellStyle name="RowTitles1-Detail 10 5 2" xfId="7668"/>
    <cellStyle name="RowTitles1-Detail 10 5 2 2" xfId="7669"/>
    <cellStyle name="RowTitles1-Detail 10 6" xfId="7670"/>
    <cellStyle name="RowTitles1-Detail 10 6 2" xfId="7671"/>
    <cellStyle name="RowTitles1-Detail 10 7" xfId="7672"/>
    <cellStyle name="RowTitles1-Detail 11" xfId="7673"/>
    <cellStyle name="RowTitles1-Detail 11 2" xfId="7674"/>
    <cellStyle name="RowTitles1-Detail 11 2 2" xfId="7675"/>
    <cellStyle name="RowTitles1-Detail 11 2 2 2" xfId="7676"/>
    <cellStyle name="RowTitles1-Detail 11 2 2 2 2" xfId="7677"/>
    <cellStyle name="RowTitles1-Detail 11 2 2 3" xfId="7678"/>
    <cellStyle name="RowTitles1-Detail 11 2 3" xfId="7679"/>
    <cellStyle name="RowTitles1-Detail 11 2 3 2" xfId="7680"/>
    <cellStyle name="RowTitles1-Detail 11 2 3 2 2" xfId="7681"/>
    <cellStyle name="RowTitles1-Detail 11 2 4" xfId="7682"/>
    <cellStyle name="RowTitles1-Detail 11 2 4 2" xfId="7683"/>
    <cellStyle name="RowTitles1-Detail 11 2 5" xfId="7684"/>
    <cellStyle name="RowTitles1-Detail 11 3" xfId="7685"/>
    <cellStyle name="RowTitles1-Detail 11 3 2" xfId="7686"/>
    <cellStyle name="RowTitles1-Detail 11 3 2 2" xfId="7687"/>
    <cellStyle name="RowTitles1-Detail 11 3 2 2 2" xfId="7688"/>
    <cellStyle name="RowTitles1-Detail 11 3 2 3" xfId="7689"/>
    <cellStyle name="RowTitles1-Detail 11 3 3" xfId="7690"/>
    <cellStyle name="RowTitles1-Detail 11 3 3 2" xfId="7691"/>
    <cellStyle name="RowTitles1-Detail 11 3 3 2 2" xfId="7692"/>
    <cellStyle name="RowTitles1-Detail 11 3 4" xfId="7693"/>
    <cellStyle name="RowTitles1-Detail 11 3 4 2" xfId="7694"/>
    <cellStyle name="RowTitles1-Detail 11 3 5" xfId="7695"/>
    <cellStyle name="RowTitles1-Detail 11 4" xfId="7696"/>
    <cellStyle name="RowTitles1-Detail 11 4 2" xfId="7697"/>
    <cellStyle name="RowTitles1-Detail 11 4 2 2" xfId="7698"/>
    <cellStyle name="RowTitles1-Detail 11 4 3" xfId="7699"/>
    <cellStyle name="RowTitles1-Detail 11 5" xfId="7700"/>
    <cellStyle name="RowTitles1-Detail 11 5 2" xfId="7701"/>
    <cellStyle name="RowTitles1-Detail 11 5 2 2" xfId="7702"/>
    <cellStyle name="RowTitles1-Detail 11 6" xfId="7703"/>
    <cellStyle name="RowTitles1-Detail 11 6 2" xfId="7704"/>
    <cellStyle name="RowTitles1-Detail 11 7" xfId="7705"/>
    <cellStyle name="RowTitles1-Detail 12" xfId="7706"/>
    <cellStyle name="RowTitles1-Detail 12 2" xfId="7707"/>
    <cellStyle name="RowTitles1-Detail 12 2 2" xfId="7708"/>
    <cellStyle name="RowTitles1-Detail 12 2 2 2" xfId="7709"/>
    <cellStyle name="RowTitles1-Detail 12 2 2 2 2" xfId="7710"/>
    <cellStyle name="RowTitles1-Detail 12 2 2 3" xfId="7711"/>
    <cellStyle name="RowTitles1-Detail 12 2 3" xfId="7712"/>
    <cellStyle name="RowTitles1-Detail 12 2 3 2" xfId="7713"/>
    <cellStyle name="RowTitles1-Detail 12 2 3 2 2" xfId="7714"/>
    <cellStyle name="RowTitles1-Detail 12 2 4" xfId="7715"/>
    <cellStyle name="RowTitles1-Detail 12 2 4 2" xfId="7716"/>
    <cellStyle name="RowTitles1-Detail 12 2 5" xfId="7717"/>
    <cellStyle name="RowTitles1-Detail 12 3" xfId="7718"/>
    <cellStyle name="RowTitles1-Detail 12 3 2" xfId="7719"/>
    <cellStyle name="RowTitles1-Detail 12 3 2 2" xfId="7720"/>
    <cellStyle name="RowTitles1-Detail 12 3 2 2 2" xfId="7721"/>
    <cellStyle name="RowTitles1-Detail 12 3 2 3" xfId="7722"/>
    <cellStyle name="RowTitles1-Detail 12 3 3" xfId="7723"/>
    <cellStyle name="RowTitles1-Detail 12 3 3 2" xfId="7724"/>
    <cellStyle name="RowTitles1-Detail 12 3 3 2 2" xfId="7725"/>
    <cellStyle name="RowTitles1-Detail 12 3 4" xfId="7726"/>
    <cellStyle name="RowTitles1-Detail 12 3 4 2" xfId="7727"/>
    <cellStyle name="RowTitles1-Detail 12 3 5" xfId="7728"/>
    <cellStyle name="RowTitles1-Detail 12 4" xfId="7729"/>
    <cellStyle name="RowTitles1-Detail 12 4 2" xfId="7730"/>
    <cellStyle name="RowTitles1-Detail 12 4 2 2" xfId="7731"/>
    <cellStyle name="RowTitles1-Detail 12 4 3" xfId="7732"/>
    <cellStyle name="RowTitles1-Detail 12 5" xfId="7733"/>
    <cellStyle name="RowTitles1-Detail 12 5 2" xfId="7734"/>
    <cellStyle name="RowTitles1-Detail 12 5 2 2" xfId="7735"/>
    <cellStyle name="RowTitles1-Detail 12 6" xfId="7736"/>
    <cellStyle name="RowTitles1-Detail 12 6 2" xfId="7737"/>
    <cellStyle name="RowTitles1-Detail 12 7" xfId="7738"/>
    <cellStyle name="RowTitles1-Detail 13" xfId="7739"/>
    <cellStyle name="RowTitles1-Detail 13 2" xfId="7740"/>
    <cellStyle name="RowTitles1-Detail 13 2 2" xfId="7741"/>
    <cellStyle name="RowTitles1-Detail 13 2 2 2" xfId="7742"/>
    <cellStyle name="RowTitles1-Detail 13 2 3" xfId="7743"/>
    <cellStyle name="RowTitles1-Detail 13 3" xfId="7744"/>
    <cellStyle name="RowTitles1-Detail 13 3 2" xfId="7745"/>
    <cellStyle name="RowTitles1-Detail 13 3 2 2" xfId="7746"/>
    <cellStyle name="RowTitles1-Detail 13 4" xfId="7747"/>
    <cellStyle name="RowTitles1-Detail 13 4 2" xfId="7748"/>
    <cellStyle name="RowTitles1-Detail 13 5" xfId="7749"/>
    <cellStyle name="RowTitles1-Detail 14" xfId="7750"/>
    <cellStyle name="RowTitles1-Detail 14 2" xfId="7751"/>
    <cellStyle name="RowTitles1-Detail 14 2 2" xfId="7752"/>
    <cellStyle name="RowTitles1-Detail 15" xfId="7753"/>
    <cellStyle name="RowTitles1-Detail 15 2" xfId="7754"/>
    <cellStyle name="RowTitles1-Detail 15 2 2" xfId="7755"/>
    <cellStyle name="RowTitles1-Detail 16" xfId="7756"/>
    <cellStyle name="RowTitles1-Detail 17" xfId="7757"/>
    <cellStyle name="RowTitles1-Detail 2" xfId="17"/>
    <cellStyle name="RowTitles1-Detail 2 10" xfId="7758"/>
    <cellStyle name="RowTitles1-Detail 2 10 2" xfId="7759"/>
    <cellStyle name="RowTitles1-Detail 2 10 2 2" xfId="7760"/>
    <cellStyle name="RowTitles1-Detail 2 10 2 2 2" xfId="7761"/>
    <cellStyle name="RowTitles1-Detail 2 10 2 2 2 2" xfId="7762"/>
    <cellStyle name="RowTitles1-Detail 2 10 2 2 3" xfId="7763"/>
    <cellStyle name="RowTitles1-Detail 2 10 2 3" xfId="7764"/>
    <cellStyle name="RowTitles1-Detail 2 10 2 3 2" xfId="7765"/>
    <cellStyle name="RowTitles1-Detail 2 10 2 3 2 2" xfId="7766"/>
    <cellStyle name="RowTitles1-Detail 2 10 2 4" xfId="7767"/>
    <cellStyle name="RowTitles1-Detail 2 10 2 4 2" xfId="7768"/>
    <cellStyle name="RowTitles1-Detail 2 10 2 5" xfId="7769"/>
    <cellStyle name="RowTitles1-Detail 2 10 3" xfId="7770"/>
    <cellStyle name="RowTitles1-Detail 2 10 3 2" xfId="7771"/>
    <cellStyle name="RowTitles1-Detail 2 10 3 2 2" xfId="7772"/>
    <cellStyle name="RowTitles1-Detail 2 10 3 2 2 2" xfId="7773"/>
    <cellStyle name="RowTitles1-Detail 2 10 3 2 3" xfId="7774"/>
    <cellStyle name="RowTitles1-Detail 2 10 3 3" xfId="7775"/>
    <cellStyle name="RowTitles1-Detail 2 10 3 3 2" xfId="7776"/>
    <cellStyle name="RowTitles1-Detail 2 10 3 3 2 2" xfId="7777"/>
    <cellStyle name="RowTitles1-Detail 2 10 3 4" xfId="7778"/>
    <cellStyle name="RowTitles1-Detail 2 10 3 4 2" xfId="7779"/>
    <cellStyle name="RowTitles1-Detail 2 10 3 5" xfId="7780"/>
    <cellStyle name="RowTitles1-Detail 2 10 4" xfId="7781"/>
    <cellStyle name="RowTitles1-Detail 2 10 4 2" xfId="7782"/>
    <cellStyle name="RowTitles1-Detail 2 10 5" xfId="7783"/>
    <cellStyle name="RowTitles1-Detail 2 10 5 2" xfId="7784"/>
    <cellStyle name="RowTitles1-Detail 2 10 5 2 2" xfId="7785"/>
    <cellStyle name="RowTitles1-Detail 2 10 5 3" xfId="7786"/>
    <cellStyle name="RowTitles1-Detail 2 10 6" xfId="7787"/>
    <cellStyle name="RowTitles1-Detail 2 10 6 2" xfId="7788"/>
    <cellStyle name="RowTitles1-Detail 2 10 6 2 2" xfId="7789"/>
    <cellStyle name="RowTitles1-Detail 2 10 7" xfId="7790"/>
    <cellStyle name="RowTitles1-Detail 2 10 7 2" xfId="7791"/>
    <cellStyle name="RowTitles1-Detail 2 10 8" xfId="7792"/>
    <cellStyle name="RowTitles1-Detail 2 11" xfId="7793"/>
    <cellStyle name="RowTitles1-Detail 2 11 2" xfId="7794"/>
    <cellStyle name="RowTitles1-Detail 2 11 2 2" xfId="7795"/>
    <cellStyle name="RowTitles1-Detail 2 11 2 2 2" xfId="7796"/>
    <cellStyle name="RowTitles1-Detail 2 11 2 2 2 2" xfId="7797"/>
    <cellStyle name="RowTitles1-Detail 2 11 2 2 3" xfId="7798"/>
    <cellStyle name="RowTitles1-Detail 2 11 2 3" xfId="7799"/>
    <cellStyle name="RowTitles1-Detail 2 11 2 3 2" xfId="7800"/>
    <cellStyle name="RowTitles1-Detail 2 11 2 3 2 2" xfId="7801"/>
    <cellStyle name="RowTitles1-Detail 2 11 2 4" xfId="7802"/>
    <cellStyle name="RowTitles1-Detail 2 11 2 4 2" xfId="7803"/>
    <cellStyle name="RowTitles1-Detail 2 11 2 5" xfId="7804"/>
    <cellStyle name="RowTitles1-Detail 2 11 3" xfId="7805"/>
    <cellStyle name="RowTitles1-Detail 2 11 3 2" xfId="7806"/>
    <cellStyle name="RowTitles1-Detail 2 11 3 2 2" xfId="7807"/>
    <cellStyle name="RowTitles1-Detail 2 11 3 2 2 2" xfId="7808"/>
    <cellStyle name="RowTitles1-Detail 2 11 3 2 3" xfId="7809"/>
    <cellStyle name="RowTitles1-Detail 2 11 3 3" xfId="7810"/>
    <cellStyle name="RowTitles1-Detail 2 11 3 3 2" xfId="7811"/>
    <cellStyle name="RowTitles1-Detail 2 11 3 3 2 2" xfId="7812"/>
    <cellStyle name="RowTitles1-Detail 2 11 3 4" xfId="7813"/>
    <cellStyle name="RowTitles1-Detail 2 11 3 4 2" xfId="7814"/>
    <cellStyle name="RowTitles1-Detail 2 11 3 5" xfId="7815"/>
    <cellStyle name="RowTitles1-Detail 2 11 4" xfId="7816"/>
    <cellStyle name="RowTitles1-Detail 2 11 4 2" xfId="7817"/>
    <cellStyle name="RowTitles1-Detail 2 11 4 2 2" xfId="7818"/>
    <cellStyle name="RowTitles1-Detail 2 11 4 3" xfId="7819"/>
    <cellStyle name="RowTitles1-Detail 2 11 5" xfId="7820"/>
    <cellStyle name="RowTitles1-Detail 2 11 5 2" xfId="7821"/>
    <cellStyle name="RowTitles1-Detail 2 11 5 2 2" xfId="7822"/>
    <cellStyle name="RowTitles1-Detail 2 11 6" xfId="7823"/>
    <cellStyle name="RowTitles1-Detail 2 11 6 2" xfId="7824"/>
    <cellStyle name="RowTitles1-Detail 2 11 7" xfId="7825"/>
    <cellStyle name="RowTitles1-Detail 2 12" xfId="7826"/>
    <cellStyle name="RowTitles1-Detail 2 12 2" xfId="7827"/>
    <cellStyle name="RowTitles1-Detail 2 12 2 2" xfId="7828"/>
    <cellStyle name="RowTitles1-Detail 2 12 2 2 2" xfId="7829"/>
    <cellStyle name="RowTitles1-Detail 2 12 2 2 2 2" xfId="7830"/>
    <cellStyle name="RowTitles1-Detail 2 12 2 2 3" xfId="7831"/>
    <cellStyle name="RowTitles1-Detail 2 12 2 3" xfId="7832"/>
    <cellStyle name="RowTitles1-Detail 2 12 2 3 2" xfId="7833"/>
    <cellStyle name="RowTitles1-Detail 2 12 2 3 2 2" xfId="7834"/>
    <cellStyle name="RowTitles1-Detail 2 12 2 4" xfId="7835"/>
    <cellStyle name="RowTitles1-Detail 2 12 2 4 2" xfId="7836"/>
    <cellStyle name="RowTitles1-Detail 2 12 2 5" xfId="7837"/>
    <cellStyle name="RowTitles1-Detail 2 12 3" xfId="7838"/>
    <cellStyle name="RowTitles1-Detail 2 12 3 2" xfId="7839"/>
    <cellStyle name="RowTitles1-Detail 2 12 3 2 2" xfId="7840"/>
    <cellStyle name="RowTitles1-Detail 2 12 3 2 2 2" xfId="7841"/>
    <cellStyle name="RowTitles1-Detail 2 12 3 2 3" xfId="7842"/>
    <cellStyle name="RowTitles1-Detail 2 12 3 3" xfId="7843"/>
    <cellStyle name="RowTitles1-Detail 2 12 3 3 2" xfId="7844"/>
    <cellStyle name="RowTitles1-Detail 2 12 3 3 2 2" xfId="7845"/>
    <cellStyle name="RowTitles1-Detail 2 12 3 4" xfId="7846"/>
    <cellStyle name="RowTitles1-Detail 2 12 3 4 2" xfId="7847"/>
    <cellStyle name="RowTitles1-Detail 2 12 3 5" xfId="7848"/>
    <cellStyle name="RowTitles1-Detail 2 12 4" xfId="7849"/>
    <cellStyle name="RowTitles1-Detail 2 12 4 2" xfId="7850"/>
    <cellStyle name="RowTitles1-Detail 2 12 4 2 2" xfId="7851"/>
    <cellStyle name="RowTitles1-Detail 2 12 4 3" xfId="7852"/>
    <cellStyle name="RowTitles1-Detail 2 12 5" xfId="7853"/>
    <cellStyle name="RowTitles1-Detail 2 12 5 2" xfId="7854"/>
    <cellStyle name="RowTitles1-Detail 2 12 5 2 2" xfId="7855"/>
    <cellStyle name="RowTitles1-Detail 2 12 6" xfId="7856"/>
    <cellStyle name="RowTitles1-Detail 2 12 6 2" xfId="7857"/>
    <cellStyle name="RowTitles1-Detail 2 12 7" xfId="7858"/>
    <cellStyle name="RowTitles1-Detail 2 13" xfId="7859"/>
    <cellStyle name="RowTitles1-Detail 2 13 2" xfId="7860"/>
    <cellStyle name="RowTitles1-Detail 2 13 2 2" xfId="7861"/>
    <cellStyle name="RowTitles1-Detail 2 13 2 2 2" xfId="7862"/>
    <cellStyle name="RowTitles1-Detail 2 13 2 3" xfId="7863"/>
    <cellStyle name="RowTitles1-Detail 2 13 3" xfId="7864"/>
    <cellStyle name="RowTitles1-Detail 2 13 3 2" xfId="7865"/>
    <cellStyle name="RowTitles1-Detail 2 13 3 2 2" xfId="7866"/>
    <cellStyle name="RowTitles1-Detail 2 13 4" xfId="7867"/>
    <cellStyle name="RowTitles1-Detail 2 13 4 2" xfId="7868"/>
    <cellStyle name="RowTitles1-Detail 2 13 5" xfId="7869"/>
    <cellStyle name="RowTitles1-Detail 2 14" xfId="7870"/>
    <cellStyle name="RowTitles1-Detail 2 14 2" xfId="7871"/>
    <cellStyle name="RowTitles1-Detail 2 14 2 2" xfId="7872"/>
    <cellStyle name="RowTitles1-Detail 2 15" xfId="7873"/>
    <cellStyle name="RowTitles1-Detail 2 15 2" xfId="7874"/>
    <cellStyle name="RowTitles1-Detail 2 16" xfId="7875"/>
    <cellStyle name="RowTitles1-Detail 2 16 2" xfId="7876"/>
    <cellStyle name="RowTitles1-Detail 2 16 2 2" xfId="7877"/>
    <cellStyle name="RowTitles1-Detail 2 17" xfId="7878"/>
    <cellStyle name="RowTitles1-Detail 2 2" xfId="96"/>
    <cellStyle name="RowTitles1-Detail 2 2 10" xfId="7879"/>
    <cellStyle name="RowTitles1-Detail 2 2 10 2" xfId="7880"/>
    <cellStyle name="RowTitles1-Detail 2 2 10 2 2" xfId="7881"/>
    <cellStyle name="RowTitles1-Detail 2 2 10 2 2 2" xfId="7882"/>
    <cellStyle name="RowTitles1-Detail 2 2 10 2 2 2 2" xfId="7883"/>
    <cellStyle name="RowTitles1-Detail 2 2 10 2 2 3" xfId="7884"/>
    <cellStyle name="RowTitles1-Detail 2 2 10 2 3" xfId="7885"/>
    <cellStyle name="RowTitles1-Detail 2 2 10 2 3 2" xfId="7886"/>
    <cellStyle name="RowTitles1-Detail 2 2 10 2 3 2 2" xfId="7887"/>
    <cellStyle name="RowTitles1-Detail 2 2 10 2 4" xfId="7888"/>
    <cellStyle name="RowTitles1-Detail 2 2 10 2 4 2" xfId="7889"/>
    <cellStyle name="RowTitles1-Detail 2 2 10 2 5" xfId="7890"/>
    <cellStyle name="RowTitles1-Detail 2 2 10 3" xfId="7891"/>
    <cellStyle name="RowTitles1-Detail 2 2 10 3 2" xfId="7892"/>
    <cellStyle name="RowTitles1-Detail 2 2 10 3 2 2" xfId="7893"/>
    <cellStyle name="RowTitles1-Detail 2 2 10 3 2 2 2" xfId="7894"/>
    <cellStyle name="RowTitles1-Detail 2 2 10 3 2 3" xfId="7895"/>
    <cellStyle name="RowTitles1-Detail 2 2 10 3 3" xfId="7896"/>
    <cellStyle name="RowTitles1-Detail 2 2 10 3 3 2" xfId="7897"/>
    <cellStyle name="RowTitles1-Detail 2 2 10 3 3 2 2" xfId="7898"/>
    <cellStyle name="RowTitles1-Detail 2 2 10 3 4" xfId="7899"/>
    <cellStyle name="RowTitles1-Detail 2 2 10 3 4 2" xfId="7900"/>
    <cellStyle name="RowTitles1-Detail 2 2 10 3 5" xfId="7901"/>
    <cellStyle name="RowTitles1-Detail 2 2 10 4" xfId="7902"/>
    <cellStyle name="RowTitles1-Detail 2 2 10 4 2" xfId="7903"/>
    <cellStyle name="RowTitles1-Detail 2 2 10 4 2 2" xfId="7904"/>
    <cellStyle name="RowTitles1-Detail 2 2 10 4 3" xfId="7905"/>
    <cellStyle name="RowTitles1-Detail 2 2 10 5" xfId="7906"/>
    <cellStyle name="RowTitles1-Detail 2 2 10 5 2" xfId="7907"/>
    <cellStyle name="RowTitles1-Detail 2 2 10 5 2 2" xfId="7908"/>
    <cellStyle name="RowTitles1-Detail 2 2 10 6" xfId="7909"/>
    <cellStyle name="RowTitles1-Detail 2 2 10 6 2" xfId="7910"/>
    <cellStyle name="RowTitles1-Detail 2 2 10 7" xfId="7911"/>
    <cellStyle name="RowTitles1-Detail 2 2 11" xfId="7912"/>
    <cellStyle name="RowTitles1-Detail 2 2 11 2" xfId="7913"/>
    <cellStyle name="RowTitles1-Detail 2 2 11 2 2" xfId="7914"/>
    <cellStyle name="RowTitles1-Detail 2 2 11 2 2 2" xfId="7915"/>
    <cellStyle name="RowTitles1-Detail 2 2 11 2 2 2 2" xfId="7916"/>
    <cellStyle name="RowTitles1-Detail 2 2 11 2 2 3" xfId="7917"/>
    <cellStyle name="RowTitles1-Detail 2 2 11 2 3" xfId="7918"/>
    <cellStyle name="RowTitles1-Detail 2 2 11 2 3 2" xfId="7919"/>
    <cellStyle name="RowTitles1-Detail 2 2 11 2 3 2 2" xfId="7920"/>
    <cellStyle name="RowTitles1-Detail 2 2 11 2 4" xfId="7921"/>
    <cellStyle name="RowTitles1-Detail 2 2 11 2 4 2" xfId="7922"/>
    <cellStyle name="RowTitles1-Detail 2 2 11 2 5" xfId="7923"/>
    <cellStyle name="RowTitles1-Detail 2 2 11 3" xfId="7924"/>
    <cellStyle name="RowTitles1-Detail 2 2 11 3 2" xfId="7925"/>
    <cellStyle name="RowTitles1-Detail 2 2 11 3 2 2" xfId="7926"/>
    <cellStyle name="RowTitles1-Detail 2 2 11 3 2 2 2" xfId="7927"/>
    <cellStyle name="RowTitles1-Detail 2 2 11 3 2 3" xfId="7928"/>
    <cellStyle name="RowTitles1-Detail 2 2 11 3 3" xfId="7929"/>
    <cellStyle name="RowTitles1-Detail 2 2 11 3 3 2" xfId="7930"/>
    <cellStyle name="RowTitles1-Detail 2 2 11 3 3 2 2" xfId="7931"/>
    <cellStyle name="RowTitles1-Detail 2 2 11 3 4" xfId="7932"/>
    <cellStyle name="RowTitles1-Detail 2 2 11 3 4 2" xfId="7933"/>
    <cellStyle name="RowTitles1-Detail 2 2 11 3 5" xfId="7934"/>
    <cellStyle name="RowTitles1-Detail 2 2 11 4" xfId="7935"/>
    <cellStyle name="RowTitles1-Detail 2 2 11 4 2" xfId="7936"/>
    <cellStyle name="RowTitles1-Detail 2 2 11 4 2 2" xfId="7937"/>
    <cellStyle name="RowTitles1-Detail 2 2 11 4 3" xfId="7938"/>
    <cellStyle name="RowTitles1-Detail 2 2 11 5" xfId="7939"/>
    <cellStyle name="RowTitles1-Detail 2 2 11 5 2" xfId="7940"/>
    <cellStyle name="RowTitles1-Detail 2 2 11 5 2 2" xfId="7941"/>
    <cellStyle name="RowTitles1-Detail 2 2 11 6" xfId="7942"/>
    <cellStyle name="RowTitles1-Detail 2 2 11 6 2" xfId="7943"/>
    <cellStyle name="RowTitles1-Detail 2 2 11 7" xfId="7944"/>
    <cellStyle name="RowTitles1-Detail 2 2 12" xfId="7945"/>
    <cellStyle name="RowTitles1-Detail 2 2 12 2" xfId="7946"/>
    <cellStyle name="RowTitles1-Detail 2 2 12 2 2" xfId="7947"/>
    <cellStyle name="RowTitles1-Detail 2 2 12 2 2 2" xfId="7948"/>
    <cellStyle name="RowTitles1-Detail 2 2 12 2 3" xfId="7949"/>
    <cellStyle name="RowTitles1-Detail 2 2 12 3" xfId="7950"/>
    <cellStyle name="RowTitles1-Detail 2 2 12 3 2" xfId="7951"/>
    <cellStyle name="RowTitles1-Detail 2 2 12 3 2 2" xfId="7952"/>
    <cellStyle name="RowTitles1-Detail 2 2 12 4" xfId="7953"/>
    <cellStyle name="RowTitles1-Detail 2 2 12 4 2" xfId="7954"/>
    <cellStyle name="RowTitles1-Detail 2 2 12 5" xfId="7955"/>
    <cellStyle name="RowTitles1-Detail 2 2 13" xfId="7956"/>
    <cellStyle name="RowTitles1-Detail 2 2 13 2" xfId="7957"/>
    <cellStyle name="RowTitles1-Detail 2 2 13 2 2" xfId="7958"/>
    <cellStyle name="RowTitles1-Detail 2 2 14" xfId="7959"/>
    <cellStyle name="RowTitles1-Detail 2 2 14 2" xfId="7960"/>
    <cellStyle name="RowTitles1-Detail 2 2 15" xfId="7961"/>
    <cellStyle name="RowTitles1-Detail 2 2 15 2" xfId="7962"/>
    <cellStyle name="RowTitles1-Detail 2 2 15 2 2" xfId="7963"/>
    <cellStyle name="RowTitles1-Detail 2 2 16" xfId="7964"/>
    <cellStyle name="RowTitles1-Detail 2 2 17" xfId="7965"/>
    <cellStyle name="RowTitles1-Detail 2 2 2" xfId="7966"/>
    <cellStyle name="RowTitles1-Detail 2 2 2 10" xfId="7967"/>
    <cellStyle name="RowTitles1-Detail 2 2 2 10 2" xfId="7968"/>
    <cellStyle name="RowTitles1-Detail 2 2 2 10 2 2" xfId="7969"/>
    <cellStyle name="RowTitles1-Detail 2 2 2 10 2 2 2" xfId="7970"/>
    <cellStyle name="RowTitles1-Detail 2 2 2 10 2 2 2 2" xfId="7971"/>
    <cellStyle name="RowTitles1-Detail 2 2 2 10 2 2 3" xfId="7972"/>
    <cellStyle name="RowTitles1-Detail 2 2 2 10 2 3" xfId="7973"/>
    <cellStyle name="RowTitles1-Detail 2 2 2 10 2 3 2" xfId="7974"/>
    <cellStyle name="RowTitles1-Detail 2 2 2 10 2 3 2 2" xfId="7975"/>
    <cellStyle name="RowTitles1-Detail 2 2 2 10 2 4" xfId="7976"/>
    <cellStyle name="RowTitles1-Detail 2 2 2 10 2 4 2" xfId="7977"/>
    <cellStyle name="RowTitles1-Detail 2 2 2 10 2 5" xfId="7978"/>
    <cellStyle name="RowTitles1-Detail 2 2 2 10 3" xfId="7979"/>
    <cellStyle name="RowTitles1-Detail 2 2 2 10 3 2" xfId="7980"/>
    <cellStyle name="RowTitles1-Detail 2 2 2 10 3 2 2" xfId="7981"/>
    <cellStyle name="RowTitles1-Detail 2 2 2 10 3 2 2 2" xfId="7982"/>
    <cellStyle name="RowTitles1-Detail 2 2 2 10 3 2 3" xfId="7983"/>
    <cellStyle name="RowTitles1-Detail 2 2 2 10 3 3" xfId="7984"/>
    <cellStyle name="RowTitles1-Detail 2 2 2 10 3 3 2" xfId="7985"/>
    <cellStyle name="RowTitles1-Detail 2 2 2 10 3 3 2 2" xfId="7986"/>
    <cellStyle name="RowTitles1-Detail 2 2 2 10 3 4" xfId="7987"/>
    <cellStyle name="RowTitles1-Detail 2 2 2 10 3 4 2" xfId="7988"/>
    <cellStyle name="RowTitles1-Detail 2 2 2 10 3 5" xfId="7989"/>
    <cellStyle name="RowTitles1-Detail 2 2 2 10 4" xfId="7990"/>
    <cellStyle name="RowTitles1-Detail 2 2 2 10 4 2" xfId="7991"/>
    <cellStyle name="RowTitles1-Detail 2 2 2 10 4 2 2" xfId="7992"/>
    <cellStyle name="RowTitles1-Detail 2 2 2 10 4 3" xfId="7993"/>
    <cellStyle name="RowTitles1-Detail 2 2 2 10 5" xfId="7994"/>
    <cellStyle name="RowTitles1-Detail 2 2 2 10 5 2" xfId="7995"/>
    <cellStyle name="RowTitles1-Detail 2 2 2 10 5 2 2" xfId="7996"/>
    <cellStyle name="RowTitles1-Detail 2 2 2 10 6" xfId="7997"/>
    <cellStyle name="RowTitles1-Detail 2 2 2 10 6 2" xfId="7998"/>
    <cellStyle name="RowTitles1-Detail 2 2 2 10 7" xfId="7999"/>
    <cellStyle name="RowTitles1-Detail 2 2 2 11" xfId="8000"/>
    <cellStyle name="RowTitles1-Detail 2 2 2 11 2" xfId="8001"/>
    <cellStyle name="RowTitles1-Detail 2 2 2 11 2 2" xfId="8002"/>
    <cellStyle name="RowTitles1-Detail 2 2 2 11 2 2 2" xfId="8003"/>
    <cellStyle name="RowTitles1-Detail 2 2 2 11 2 3" xfId="8004"/>
    <cellStyle name="RowTitles1-Detail 2 2 2 11 3" xfId="8005"/>
    <cellStyle name="RowTitles1-Detail 2 2 2 11 3 2" xfId="8006"/>
    <cellStyle name="RowTitles1-Detail 2 2 2 11 3 2 2" xfId="8007"/>
    <cellStyle name="RowTitles1-Detail 2 2 2 11 4" xfId="8008"/>
    <cellStyle name="RowTitles1-Detail 2 2 2 11 4 2" xfId="8009"/>
    <cellStyle name="RowTitles1-Detail 2 2 2 11 5" xfId="8010"/>
    <cellStyle name="RowTitles1-Detail 2 2 2 12" xfId="8011"/>
    <cellStyle name="RowTitles1-Detail 2 2 2 12 2" xfId="8012"/>
    <cellStyle name="RowTitles1-Detail 2 2 2 13" xfId="8013"/>
    <cellStyle name="RowTitles1-Detail 2 2 2 13 2" xfId="8014"/>
    <cellStyle name="RowTitles1-Detail 2 2 2 13 2 2" xfId="8015"/>
    <cellStyle name="RowTitles1-Detail 2 2 2 2" xfId="8016"/>
    <cellStyle name="RowTitles1-Detail 2 2 2 2 10" xfId="8017"/>
    <cellStyle name="RowTitles1-Detail 2 2 2 2 10 2" xfId="8018"/>
    <cellStyle name="RowTitles1-Detail 2 2 2 2 10 2 2" xfId="8019"/>
    <cellStyle name="RowTitles1-Detail 2 2 2 2 10 2 2 2" xfId="8020"/>
    <cellStyle name="RowTitles1-Detail 2 2 2 2 10 2 3" xfId="8021"/>
    <cellStyle name="RowTitles1-Detail 2 2 2 2 10 3" xfId="8022"/>
    <cellStyle name="RowTitles1-Detail 2 2 2 2 10 3 2" xfId="8023"/>
    <cellStyle name="RowTitles1-Detail 2 2 2 2 10 3 2 2" xfId="8024"/>
    <cellStyle name="RowTitles1-Detail 2 2 2 2 10 4" xfId="8025"/>
    <cellStyle name="RowTitles1-Detail 2 2 2 2 10 4 2" xfId="8026"/>
    <cellStyle name="RowTitles1-Detail 2 2 2 2 10 5" xfId="8027"/>
    <cellStyle name="RowTitles1-Detail 2 2 2 2 11" xfId="8028"/>
    <cellStyle name="RowTitles1-Detail 2 2 2 2 11 2" xfId="8029"/>
    <cellStyle name="RowTitles1-Detail 2 2 2 2 12" xfId="8030"/>
    <cellStyle name="RowTitles1-Detail 2 2 2 2 12 2" xfId="8031"/>
    <cellStyle name="RowTitles1-Detail 2 2 2 2 12 2 2" xfId="8032"/>
    <cellStyle name="RowTitles1-Detail 2 2 2 2 2" xfId="8033"/>
    <cellStyle name="RowTitles1-Detail 2 2 2 2 2 2" xfId="8034"/>
    <cellStyle name="RowTitles1-Detail 2 2 2 2 2 2 2" xfId="8035"/>
    <cellStyle name="RowTitles1-Detail 2 2 2 2 2 2 2 2" xfId="8036"/>
    <cellStyle name="RowTitles1-Detail 2 2 2 2 2 2 2 2 2" xfId="8037"/>
    <cellStyle name="RowTitles1-Detail 2 2 2 2 2 2 2 2 2 2" xfId="8038"/>
    <cellStyle name="RowTitles1-Detail 2 2 2 2 2 2 2 2 3" xfId="8039"/>
    <cellStyle name="RowTitles1-Detail 2 2 2 2 2 2 2 3" xfId="8040"/>
    <cellStyle name="RowTitles1-Detail 2 2 2 2 2 2 2 3 2" xfId="8041"/>
    <cellStyle name="RowTitles1-Detail 2 2 2 2 2 2 2 3 2 2" xfId="8042"/>
    <cellStyle name="RowTitles1-Detail 2 2 2 2 2 2 2 4" xfId="8043"/>
    <cellStyle name="RowTitles1-Detail 2 2 2 2 2 2 2 4 2" xfId="8044"/>
    <cellStyle name="RowTitles1-Detail 2 2 2 2 2 2 2 5" xfId="8045"/>
    <cellStyle name="RowTitles1-Detail 2 2 2 2 2 2 3" xfId="8046"/>
    <cellStyle name="RowTitles1-Detail 2 2 2 2 2 2 3 2" xfId="8047"/>
    <cellStyle name="RowTitles1-Detail 2 2 2 2 2 2 3 2 2" xfId="8048"/>
    <cellStyle name="RowTitles1-Detail 2 2 2 2 2 2 3 2 2 2" xfId="8049"/>
    <cellStyle name="RowTitles1-Detail 2 2 2 2 2 2 3 2 3" xfId="8050"/>
    <cellStyle name="RowTitles1-Detail 2 2 2 2 2 2 3 3" xfId="8051"/>
    <cellStyle name="RowTitles1-Detail 2 2 2 2 2 2 3 3 2" xfId="8052"/>
    <cellStyle name="RowTitles1-Detail 2 2 2 2 2 2 3 3 2 2" xfId="8053"/>
    <cellStyle name="RowTitles1-Detail 2 2 2 2 2 2 3 4" xfId="8054"/>
    <cellStyle name="RowTitles1-Detail 2 2 2 2 2 2 3 4 2" xfId="8055"/>
    <cellStyle name="RowTitles1-Detail 2 2 2 2 2 2 3 5" xfId="8056"/>
    <cellStyle name="RowTitles1-Detail 2 2 2 2 2 2 4" xfId="8057"/>
    <cellStyle name="RowTitles1-Detail 2 2 2 2 2 2 4 2" xfId="8058"/>
    <cellStyle name="RowTitles1-Detail 2 2 2 2 2 2 5" xfId="8059"/>
    <cellStyle name="RowTitles1-Detail 2 2 2 2 2 2 5 2" xfId="8060"/>
    <cellStyle name="RowTitles1-Detail 2 2 2 2 2 2 5 2 2" xfId="8061"/>
    <cellStyle name="RowTitles1-Detail 2 2 2 2 2 3" xfId="8062"/>
    <cellStyle name="RowTitles1-Detail 2 2 2 2 2 3 2" xfId="8063"/>
    <cellStyle name="RowTitles1-Detail 2 2 2 2 2 3 2 2" xfId="8064"/>
    <cellStyle name="RowTitles1-Detail 2 2 2 2 2 3 2 2 2" xfId="8065"/>
    <cellStyle name="RowTitles1-Detail 2 2 2 2 2 3 2 2 2 2" xfId="8066"/>
    <cellStyle name="RowTitles1-Detail 2 2 2 2 2 3 2 2 3" xfId="8067"/>
    <cellStyle name="RowTitles1-Detail 2 2 2 2 2 3 2 3" xfId="8068"/>
    <cellStyle name="RowTitles1-Detail 2 2 2 2 2 3 2 3 2" xfId="8069"/>
    <cellStyle name="RowTitles1-Detail 2 2 2 2 2 3 2 3 2 2" xfId="8070"/>
    <cellStyle name="RowTitles1-Detail 2 2 2 2 2 3 2 4" xfId="8071"/>
    <cellStyle name="RowTitles1-Detail 2 2 2 2 2 3 2 4 2" xfId="8072"/>
    <cellStyle name="RowTitles1-Detail 2 2 2 2 2 3 2 5" xfId="8073"/>
    <cellStyle name="RowTitles1-Detail 2 2 2 2 2 3 3" xfId="8074"/>
    <cellStyle name="RowTitles1-Detail 2 2 2 2 2 3 3 2" xfId="8075"/>
    <cellStyle name="RowTitles1-Detail 2 2 2 2 2 3 3 2 2" xfId="8076"/>
    <cellStyle name="RowTitles1-Detail 2 2 2 2 2 3 3 2 2 2" xfId="8077"/>
    <cellStyle name="RowTitles1-Detail 2 2 2 2 2 3 3 2 3" xfId="8078"/>
    <cellStyle name="RowTitles1-Detail 2 2 2 2 2 3 3 3" xfId="8079"/>
    <cellStyle name="RowTitles1-Detail 2 2 2 2 2 3 3 3 2" xfId="8080"/>
    <cellStyle name="RowTitles1-Detail 2 2 2 2 2 3 3 3 2 2" xfId="8081"/>
    <cellStyle name="RowTitles1-Detail 2 2 2 2 2 3 3 4" xfId="8082"/>
    <cellStyle name="RowTitles1-Detail 2 2 2 2 2 3 3 4 2" xfId="8083"/>
    <cellStyle name="RowTitles1-Detail 2 2 2 2 2 3 3 5" xfId="8084"/>
    <cellStyle name="RowTitles1-Detail 2 2 2 2 2 3 4" xfId="8085"/>
    <cellStyle name="RowTitles1-Detail 2 2 2 2 2 3 4 2" xfId="8086"/>
    <cellStyle name="RowTitles1-Detail 2 2 2 2 2 3 5" xfId="8087"/>
    <cellStyle name="RowTitles1-Detail 2 2 2 2 2 3 5 2" xfId="8088"/>
    <cellStyle name="RowTitles1-Detail 2 2 2 2 2 3 5 2 2" xfId="8089"/>
    <cellStyle name="RowTitles1-Detail 2 2 2 2 2 3 5 3" xfId="8090"/>
    <cellStyle name="RowTitles1-Detail 2 2 2 2 2 3 6" xfId="8091"/>
    <cellStyle name="RowTitles1-Detail 2 2 2 2 2 3 6 2" xfId="8092"/>
    <cellStyle name="RowTitles1-Detail 2 2 2 2 2 3 6 2 2" xfId="8093"/>
    <cellStyle name="RowTitles1-Detail 2 2 2 2 2 3 7" xfId="8094"/>
    <cellStyle name="RowTitles1-Detail 2 2 2 2 2 3 7 2" xfId="8095"/>
    <cellStyle name="RowTitles1-Detail 2 2 2 2 2 3 8" xfId="8096"/>
    <cellStyle name="RowTitles1-Detail 2 2 2 2 2 4" xfId="8097"/>
    <cellStyle name="RowTitles1-Detail 2 2 2 2 2 4 2" xfId="8098"/>
    <cellStyle name="RowTitles1-Detail 2 2 2 2 2 4 2 2" xfId="8099"/>
    <cellStyle name="RowTitles1-Detail 2 2 2 2 2 4 2 2 2" xfId="8100"/>
    <cellStyle name="RowTitles1-Detail 2 2 2 2 2 4 2 2 2 2" xfId="8101"/>
    <cellStyle name="RowTitles1-Detail 2 2 2 2 2 4 2 2 3" xfId="8102"/>
    <cellStyle name="RowTitles1-Detail 2 2 2 2 2 4 2 3" xfId="8103"/>
    <cellStyle name="RowTitles1-Detail 2 2 2 2 2 4 2 3 2" xfId="8104"/>
    <cellStyle name="RowTitles1-Detail 2 2 2 2 2 4 2 3 2 2" xfId="8105"/>
    <cellStyle name="RowTitles1-Detail 2 2 2 2 2 4 2 4" xfId="8106"/>
    <cellStyle name="RowTitles1-Detail 2 2 2 2 2 4 2 4 2" xfId="8107"/>
    <cellStyle name="RowTitles1-Detail 2 2 2 2 2 4 2 5" xfId="8108"/>
    <cellStyle name="RowTitles1-Detail 2 2 2 2 2 4 3" xfId="8109"/>
    <cellStyle name="RowTitles1-Detail 2 2 2 2 2 4 3 2" xfId="8110"/>
    <cellStyle name="RowTitles1-Detail 2 2 2 2 2 4 3 2 2" xfId="8111"/>
    <cellStyle name="RowTitles1-Detail 2 2 2 2 2 4 3 2 2 2" xfId="8112"/>
    <cellStyle name="RowTitles1-Detail 2 2 2 2 2 4 3 2 3" xfId="8113"/>
    <cellStyle name="RowTitles1-Detail 2 2 2 2 2 4 3 3" xfId="8114"/>
    <cellStyle name="RowTitles1-Detail 2 2 2 2 2 4 3 3 2" xfId="8115"/>
    <cellStyle name="RowTitles1-Detail 2 2 2 2 2 4 3 3 2 2" xfId="8116"/>
    <cellStyle name="RowTitles1-Detail 2 2 2 2 2 4 3 4" xfId="8117"/>
    <cellStyle name="RowTitles1-Detail 2 2 2 2 2 4 3 4 2" xfId="8118"/>
    <cellStyle name="RowTitles1-Detail 2 2 2 2 2 4 3 5" xfId="8119"/>
    <cellStyle name="RowTitles1-Detail 2 2 2 2 2 4 4" xfId="8120"/>
    <cellStyle name="RowTitles1-Detail 2 2 2 2 2 4 4 2" xfId="8121"/>
    <cellStyle name="RowTitles1-Detail 2 2 2 2 2 4 4 2 2" xfId="8122"/>
    <cellStyle name="RowTitles1-Detail 2 2 2 2 2 4 4 3" xfId="8123"/>
    <cellStyle name="RowTitles1-Detail 2 2 2 2 2 4 5" xfId="8124"/>
    <cellStyle name="RowTitles1-Detail 2 2 2 2 2 4 5 2" xfId="8125"/>
    <cellStyle name="RowTitles1-Detail 2 2 2 2 2 4 5 2 2" xfId="8126"/>
    <cellStyle name="RowTitles1-Detail 2 2 2 2 2 4 6" xfId="8127"/>
    <cellStyle name="RowTitles1-Detail 2 2 2 2 2 4 6 2" xfId="8128"/>
    <cellStyle name="RowTitles1-Detail 2 2 2 2 2 4 7" xfId="8129"/>
    <cellStyle name="RowTitles1-Detail 2 2 2 2 2 5" xfId="8130"/>
    <cellStyle name="RowTitles1-Detail 2 2 2 2 2 5 2" xfId="8131"/>
    <cellStyle name="RowTitles1-Detail 2 2 2 2 2 5 2 2" xfId="8132"/>
    <cellStyle name="RowTitles1-Detail 2 2 2 2 2 5 2 2 2" xfId="8133"/>
    <cellStyle name="RowTitles1-Detail 2 2 2 2 2 5 2 2 2 2" xfId="8134"/>
    <cellStyle name="RowTitles1-Detail 2 2 2 2 2 5 2 2 3" xfId="8135"/>
    <cellStyle name="RowTitles1-Detail 2 2 2 2 2 5 2 3" xfId="8136"/>
    <cellStyle name="RowTitles1-Detail 2 2 2 2 2 5 2 3 2" xfId="8137"/>
    <cellStyle name="RowTitles1-Detail 2 2 2 2 2 5 2 3 2 2" xfId="8138"/>
    <cellStyle name="RowTitles1-Detail 2 2 2 2 2 5 2 4" xfId="8139"/>
    <cellStyle name="RowTitles1-Detail 2 2 2 2 2 5 2 4 2" xfId="8140"/>
    <cellStyle name="RowTitles1-Detail 2 2 2 2 2 5 2 5" xfId="8141"/>
    <cellStyle name="RowTitles1-Detail 2 2 2 2 2 5 3" xfId="8142"/>
    <cellStyle name="RowTitles1-Detail 2 2 2 2 2 5 3 2" xfId="8143"/>
    <cellStyle name="RowTitles1-Detail 2 2 2 2 2 5 3 2 2" xfId="8144"/>
    <cellStyle name="RowTitles1-Detail 2 2 2 2 2 5 3 2 2 2" xfId="8145"/>
    <cellStyle name="RowTitles1-Detail 2 2 2 2 2 5 3 2 3" xfId="8146"/>
    <cellStyle name="RowTitles1-Detail 2 2 2 2 2 5 3 3" xfId="8147"/>
    <cellStyle name="RowTitles1-Detail 2 2 2 2 2 5 3 3 2" xfId="8148"/>
    <cellStyle name="RowTitles1-Detail 2 2 2 2 2 5 3 3 2 2" xfId="8149"/>
    <cellStyle name="RowTitles1-Detail 2 2 2 2 2 5 3 4" xfId="8150"/>
    <cellStyle name="RowTitles1-Detail 2 2 2 2 2 5 3 4 2" xfId="8151"/>
    <cellStyle name="RowTitles1-Detail 2 2 2 2 2 5 3 5" xfId="8152"/>
    <cellStyle name="RowTitles1-Detail 2 2 2 2 2 5 4" xfId="8153"/>
    <cellStyle name="RowTitles1-Detail 2 2 2 2 2 5 4 2" xfId="8154"/>
    <cellStyle name="RowTitles1-Detail 2 2 2 2 2 5 4 2 2" xfId="8155"/>
    <cellStyle name="RowTitles1-Detail 2 2 2 2 2 5 4 3" xfId="8156"/>
    <cellStyle name="RowTitles1-Detail 2 2 2 2 2 5 5" xfId="8157"/>
    <cellStyle name="RowTitles1-Detail 2 2 2 2 2 5 5 2" xfId="8158"/>
    <cellStyle name="RowTitles1-Detail 2 2 2 2 2 5 5 2 2" xfId="8159"/>
    <cellStyle name="RowTitles1-Detail 2 2 2 2 2 5 6" xfId="8160"/>
    <cellStyle name="RowTitles1-Detail 2 2 2 2 2 5 6 2" xfId="8161"/>
    <cellStyle name="RowTitles1-Detail 2 2 2 2 2 5 7" xfId="8162"/>
    <cellStyle name="RowTitles1-Detail 2 2 2 2 2 6" xfId="8163"/>
    <cellStyle name="RowTitles1-Detail 2 2 2 2 2 6 2" xfId="8164"/>
    <cellStyle name="RowTitles1-Detail 2 2 2 2 2 6 2 2" xfId="8165"/>
    <cellStyle name="RowTitles1-Detail 2 2 2 2 2 6 2 2 2" xfId="8166"/>
    <cellStyle name="RowTitles1-Detail 2 2 2 2 2 6 2 2 2 2" xfId="8167"/>
    <cellStyle name="RowTitles1-Detail 2 2 2 2 2 6 2 2 3" xfId="8168"/>
    <cellStyle name="RowTitles1-Detail 2 2 2 2 2 6 2 3" xfId="8169"/>
    <cellStyle name="RowTitles1-Detail 2 2 2 2 2 6 2 3 2" xfId="8170"/>
    <cellStyle name="RowTitles1-Detail 2 2 2 2 2 6 2 3 2 2" xfId="8171"/>
    <cellStyle name="RowTitles1-Detail 2 2 2 2 2 6 2 4" xfId="8172"/>
    <cellStyle name="RowTitles1-Detail 2 2 2 2 2 6 2 4 2" xfId="8173"/>
    <cellStyle name="RowTitles1-Detail 2 2 2 2 2 6 2 5" xfId="8174"/>
    <cellStyle name="RowTitles1-Detail 2 2 2 2 2 6 3" xfId="8175"/>
    <cellStyle name="RowTitles1-Detail 2 2 2 2 2 6 3 2" xfId="8176"/>
    <cellStyle name="RowTitles1-Detail 2 2 2 2 2 6 3 2 2" xfId="8177"/>
    <cellStyle name="RowTitles1-Detail 2 2 2 2 2 6 3 2 2 2" xfId="8178"/>
    <cellStyle name="RowTitles1-Detail 2 2 2 2 2 6 3 2 3" xfId="8179"/>
    <cellStyle name="RowTitles1-Detail 2 2 2 2 2 6 3 3" xfId="8180"/>
    <cellStyle name="RowTitles1-Detail 2 2 2 2 2 6 3 3 2" xfId="8181"/>
    <cellStyle name="RowTitles1-Detail 2 2 2 2 2 6 3 3 2 2" xfId="8182"/>
    <cellStyle name="RowTitles1-Detail 2 2 2 2 2 6 3 4" xfId="8183"/>
    <cellStyle name="RowTitles1-Detail 2 2 2 2 2 6 3 4 2" xfId="8184"/>
    <cellStyle name="RowTitles1-Detail 2 2 2 2 2 6 3 5" xfId="8185"/>
    <cellStyle name="RowTitles1-Detail 2 2 2 2 2 6 4" xfId="8186"/>
    <cellStyle name="RowTitles1-Detail 2 2 2 2 2 6 4 2" xfId="8187"/>
    <cellStyle name="RowTitles1-Detail 2 2 2 2 2 6 4 2 2" xfId="8188"/>
    <cellStyle name="RowTitles1-Detail 2 2 2 2 2 6 4 3" xfId="8189"/>
    <cellStyle name="RowTitles1-Detail 2 2 2 2 2 6 5" xfId="8190"/>
    <cellStyle name="RowTitles1-Detail 2 2 2 2 2 6 5 2" xfId="8191"/>
    <cellStyle name="RowTitles1-Detail 2 2 2 2 2 6 5 2 2" xfId="8192"/>
    <cellStyle name="RowTitles1-Detail 2 2 2 2 2 6 6" xfId="8193"/>
    <cellStyle name="RowTitles1-Detail 2 2 2 2 2 6 6 2" xfId="8194"/>
    <cellStyle name="RowTitles1-Detail 2 2 2 2 2 6 7" xfId="8195"/>
    <cellStyle name="RowTitles1-Detail 2 2 2 2 2 7" xfId="8196"/>
    <cellStyle name="RowTitles1-Detail 2 2 2 2 2 7 2" xfId="8197"/>
    <cellStyle name="RowTitles1-Detail 2 2 2 2 2 7 2 2" xfId="8198"/>
    <cellStyle name="RowTitles1-Detail 2 2 2 2 2 7 2 2 2" xfId="8199"/>
    <cellStyle name="RowTitles1-Detail 2 2 2 2 2 7 2 3" xfId="8200"/>
    <cellStyle name="RowTitles1-Detail 2 2 2 2 2 7 3" xfId="8201"/>
    <cellStyle name="RowTitles1-Detail 2 2 2 2 2 7 3 2" xfId="8202"/>
    <cellStyle name="RowTitles1-Detail 2 2 2 2 2 7 3 2 2" xfId="8203"/>
    <cellStyle name="RowTitles1-Detail 2 2 2 2 2 7 4" xfId="8204"/>
    <cellStyle name="RowTitles1-Detail 2 2 2 2 2 7 4 2" xfId="8205"/>
    <cellStyle name="RowTitles1-Detail 2 2 2 2 2 7 5" xfId="8206"/>
    <cellStyle name="RowTitles1-Detail 2 2 2 2 2 8" xfId="8207"/>
    <cellStyle name="RowTitles1-Detail 2 2 2 2 2 8 2" xfId="8208"/>
    <cellStyle name="RowTitles1-Detail 2 2 2 2 2 9" xfId="8209"/>
    <cellStyle name="RowTitles1-Detail 2 2 2 2 2 9 2" xfId="8210"/>
    <cellStyle name="RowTitles1-Detail 2 2 2 2 2 9 2 2" xfId="8211"/>
    <cellStyle name="RowTitles1-Detail 2 2 2 2 2_STUD aligned by INSTIT" xfId="8212"/>
    <cellStyle name="RowTitles1-Detail 2 2 2 2 3" xfId="8213"/>
    <cellStyle name="RowTitles1-Detail 2 2 2 2 3 2" xfId="8214"/>
    <cellStyle name="RowTitles1-Detail 2 2 2 2 3 2 2" xfId="8215"/>
    <cellStyle name="RowTitles1-Detail 2 2 2 2 3 2 2 2" xfId="8216"/>
    <cellStyle name="RowTitles1-Detail 2 2 2 2 3 2 2 2 2" xfId="8217"/>
    <cellStyle name="RowTitles1-Detail 2 2 2 2 3 2 2 2 2 2" xfId="8218"/>
    <cellStyle name="RowTitles1-Detail 2 2 2 2 3 2 2 2 3" xfId="8219"/>
    <cellStyle name="RowTitles1-Detail 2 2 2 2 3 2 2 3" xfId="8220"/>
    <cellStyle name="RowTitles1-Detail 2 2 2 2 3 2 2 3 2" xfId="8221"/>
    <cellStyle name="RowTitles1-Detail 2 2 2 2 3 2 2 3 2 2" xfId="8222"/>
    <cellStyle name="RowTitles1-Detail 2 2 2 2 3 2 2 4" xfId="8223"/>
    <cellStyle name="RowTitles1-Detail 2 2 2 2 3 2 2 4 2" xfId="8224"/>
    <cellStyle name="RowTitles1-Detail 2 2 2 2 3 2 2 5" xfId="8225"/>
    <cellStyle name="RowTitles1-Detail 2 2 2 2 3 2 3" xfId="8226"/>
    <cellStyle name="RowTitles1-Detail 2 2 2 2 3 2 3 2" xfId="8227"/>
    <cellStyle name="RowTitles1-Detail 2 2 2 2 3 2 3 2 2" xfId="8228"/>
    <cellStyle name="RowTitles1-Detail 2 2 2 2 3 2 3 2 2 2" xfId="8229"/>
    <cellStyle name="RowTitles1-Detail 2 2 2 2 3 2 3 2 3" xfId="8230"/>
    <cellStyle name="RowTitles1-Detail 2 2 2 2 3 2 3 3" xfId="8231"/>
    <cellStyle name="RowTitles1-Detail 2 2 2 2 3 2 3 3 2" xfId="8232"/>
    <cellStyle name="RowTitles1-Detail 2 2 2 2 3 2 3 3 2 2" xfId="8233"/>
    <cellStyle name="RowTitles1-Detail 2 2 2 2 3 2 3 4" xfId="8234"/>
    <cellStyle name="RowTitles1-Detail 2 2 2 2 3 2 3 4 2" xfId="8235"/>
    <cellStyle name="RowTitles1-Detail 2 2 2 2 3 2 3 5" xfId="8236"/>
    <cellStyle name="RowTitles1-Detail 2 2 2 2 3 2 4" xfId="8237"/>
    <cellStyle name="RowTitles1-Detail 2 2 2 2 3 2 4 2" xfId="8238"/>
    <cellStyle name="RowTitles1-Detail 2 2 2 2 3 2 5" xfId="8239"/>
    <cellStyle name="RowTitles1-Detail 2 2 2 2 3 2 5 2" xfId="8240"/>
    <cellStyle name="RowTitles1-Detail 2 2 2 2 3 2 5 2 2" xfId="8241"/>
    <cellStyle name="RowTitles1-Detail 2 2 2 2 3 2 5 3" xfId="8242"/>
    <cellStyle name="RowTitles1-Detail 2 2 2 2 3 2 6" xfId="8243"/>
    <cellStyle name="RowTitles1-Detail 2 2 2 2 3 2 6 2" xfId="8244"/>
    <cellStyle name="RowTitles1-Detail 2 2 2 2 3 2 6 2 2" xfId="8245"/>
    <cellStyle name="RowTitles1-Detail 2 2 2 2 3 2 7" xfId="8246"/>
    <cellStyle name="RowTitles1-Detail 2 2 2 2 3 2 7 2" xfId="8247"/>
    <cellStyle name="RowTitles1-Detail 2 2 2 2 3 2 8" xfId="8248"/>
    <cellStyle name="RowTitles1-Detail 2 2 2 2 3 3" xfId="8249"/>
    <cellStyle name="RowTitles1-Detail 2 2 2 2 3 3 2" xfId="8250"/>
    <cellStyle name="RowTitles1-Detail 2 2 2 2 3 3 2 2" xfId="8251"/>
    <cellStyle name="RowTitles1-Detail 2 2 2 2 3 3 2 2 2" xfId="8252"/>
    <cellStyle name="RowTitles1-Detail 2 2 2 2 3 3 2 2 2 2" xfId="8253"/>
    <cellStyle name="RowTitles1-Detail 2 2 2 2 3 3 2 2 3" xfId="8254"/>
    <cellStyle name="RowTitles1-Detail 2 2 2 2 3 3 2 3" xfId="8255"/>
    <cellStyle name="RowTitles1-Detail 2 2 2 2 3 3 2 3 2" xfId="8256"/>
    <cellStyle name="RowTitles1-Detail 2 2 2 2 3 3 2 3 2 2" xfId="8257"/>
    <cellStyle name="RowTitles1-Detail 2 2 2 2 3 3 2 4" xfId="8258"/>
    <cellStyle name="RowTitles1-Detail 2 2 2 2 3 3 2 4 2" xfId="8259"/>
    <cellStyle name="RowTitles1-Detail 2 2 2 2 3 3 2 5" xfId="8260"/>
    <cellStyle name="RowTitles1-Detail 2 2 2 2 3 3 3" xfId="8261"/>
    <cellStyle name="RowTitles1-Detail 2 2 2 2 3 3 3 2" xfId="8262"/>
    <cellStyle name="RowTitles1-Detail 2 2 2 2 3 3 3 2 2" xfId="8263"/>
    <cellStyle name="RowTitles1-Detail 2 2 2 2 3 3 3 2 2 2" xfId="8264"/>
    <cellStyle name="RowTitles1-Detail 2 2 2 2 3 3 3 2 3" xfId="8265"/>
    <cellStyle name="RowTitles1-Detail 2 2 2 2 3 3 3 3" xfId="8266"/>
    <cellStyle name="RowTitles1-Detail 2 2 2 2 3 3 3 3 2" xfId="8267"/>
    <cellStyle name="RowTitles1-Detail 2 2 2 2 3 3 3 3 2 2" xfId="8268"/>
    <cellStyle name="RowTitles1-Detail 2 2 2 2 3 3 3 4" xfId="8269"/>
    <cellStyle name="RowTitles1-Detail 2 2 2 2 3 3 3 4 2" xfId="8270"/>
    <cellStyle name="RowTitles1-Detail 2 2 2 2 3 3 3 5" xfId="8271"/>
    <cellStyle name="RowTitles1-Detail 2 2 2 2 3 3 4" xfId="8272"/>
    <cellStyle name="RowTitles1-Detail 2 2 2 2 3 3 4 2" xfId="8273"/>
    <cellStyle name="RowTitles1-Detail 2 2 2 2 3 3 5" xfId="8274"/>
    <cellStyle name="RowTitles1-Detail 2 2 2 2 3 3 5 2" xfId="8275"/>
    <cellStyle name="RowTitles1-Detail 2 2 2 2 3 3 5 2 2" xfId="8276"/>
    <cellStyle name="RowTitles1-Detail 2 2 2 2 3 4" xfId="8277"/>
    <cellStyle name="RowTitles1-Detail 2 2 2 2 3 4 2" xfId="8278"/>
    <cellStyle name="RowTitles1-Detail 2 2 2 2 3 4 2 2" xfId="8279"/>
    <cellStyle name="RowTitles1-Detail 2 2 2 2 3 4 2 2 2" xfId="8280"/>
    <cellStyle name="RowTitles1-Detail 2 2 2 2 3 4 2 2 2 2" xfId="8281"/>
    <cellStyle name="RowTitles1-Detail 2 2 2 2 3 4 2 2 3" xfId="8282"/>
    <cellStyle name="RowTitles1-Detail 2 2 2 2 3 4 2 3" xfId="8283"/>
    <cellStyle name="RowTitles1-Detail 2 2 2 2 3 4 2 3 2" xfId="8284"/>
    <cellStyle name="RowTitles1-Detail 2 2 2 2 3 4 2 3 2 2" xfId="8285"/>
    <cellStyle name="RowTitles1-Detail 2 2 2 2 3 4 2 4" xfId="8286"/>
    <cellStyle name="RowTitles1-Detail 2 2 2 2 3 4 2 4 2" xfId="8287"/>
    <cellStyle name="RowTitles1-Detail 2 2 2 2 3 4 2 5" xfId="8288"/>
    <cellStyle name="RowTitles1-Detail 2 2 2 2 3 4 3" xfId="8289"/>
    <cellStyle name="RowTitles1-Detail 2 2 2 2 3 4 3 2" xfId="8290"/>
    <cellStyle name="RowTitles1-Detail 2 2 2 2 3 4 3 2 2" xfId="8291"/>
    <cellStyle name="RowTitles1-Detail 2 2 2 2 3 4 3 2 2 2" xfId="8292"/>
    <cellStyle name="RowTitles1-Detail 2 2 2 2 3 4 3 2 3" xfId="8293"/>
    <cellStyle name="RowTitles1-Detail 2 2 2 2 3 4 3 3" xfId="8294"/>
    <cellStyle name="RowTitles1-Detail 2 2 2 2 3 4 3 3 2" xfId="8295"/>
    <cellStyle name="RowTitles1-Detail 2 2 2 2 3 4 3 3 2 2" xfId="8296"/>
    <cellStyle name="RowTitles1-Detail 2 2 2 2 3 4 3 4" xfId="8297"/>
    <cellStyle name="RowTitles1-Detail 2 2 2 2 3 4 3 4 2" xfId="8298"/>
    <cellStyle name="RowTitles1-Detail 2 2 2 2 3 4 3 5" xfId="8299"/>
    <cellStyle name="RowTitles1-Detail 2 2 2 2 3 4 4" xfId="8300"/>
    <cellStyle name="RowTitles1-Detail 2 2 2 2 3 4 4 2" xfId="8301"/>
    <cellStyle name="RowTitles1-Detail 2 2 2 2 3 4 4 2 2" xfId="8302"/>
    <cellStyle name="RowTitles1-Detail 2 2 2 2 3 4 4 3" xfId="8303"/>
    <cellStyle name="RowTitles1-Detail 2 2 2 2 3 4 5" xfId="8304"/>
    <cellStyle name="RowTitles1-Detail 2 2 2 2 3 4 5 2" xfId="8305"/>
    <cellStyle name="RowTitles1-Detail 2 2 2 2 3 4 5 2 2" xfId="8306"/>
    <cellStyle name="RowTitles1-Detail 2 2 2 2 3 4 6" xfId="8307"/>
    <cellStyle name="RowTitles1-Detail 2 2 2 2 3 4 6 2" xfId="8308"/>
    <cellStyle name="RowTitles1-Detail 2 2 2 2 3 4 7" xfId="8309"/>
    <cellStyle name="RowTitles1-Detail 2 2 2 2 3 5" xfId="8310"/>
    <cellStyle name="RowTitles1-Detail 2 2 2 2 3 5 2" xfId="8311"/>
    <cellStyle name="RowTitles1-Detail 2 2 2 2 3 5 2 2" xfId="8312"/>
    <cellStyle name="RowTitles1-Detail 2 2 2 2 3 5 2 2 2" xfId="8313"/>
    <cellStyle name="RowTitles1-Detail 2 2 2 2 3 5 2 2 2 2" xfId="8314"/>
    <cellStyle name="RowTitles1-Detail 2 2 2 2 3 5 2 2 3" xfId="8315"/>
    <cellStyle name="RowTitles1-Detail 2 2 2 2 3 5 2 3" xfId="8316"/>
    <cellStyle name="RowTitles1-Detail 2 2 2 2 3 5 2 3 2" xfId="8317"/>
    <cellStyle name="RowTitles1-Detail 2 2 2 2 3 5 2 3 2 2" xfId="8318"/>
    <cellStyle name="RowTitles1-Detail 2 2 2 2 3 5 2 4" xfId="8319"/>
    <cellStyle name="RowTitles1-Detail 2 2 2 2 3 5 2 4 2" xfId="8320"/>
    <cellStyle name="RowTitles1-Detail 2 2 2 2 3 5 2 5" xfId="8321"/>
    <cellStyle name="RowTitles1-Detail 2 2 2 2 3 5 3" xfId="8322"/>
    <cellStyle name="RowTitles1-Detail 2 2 2 2 3 5 3 2" xfId="8323"/>
    <cellStyle name="RowTitles1-Detail 2 2 2 2 3 5 3 2 2" xfId="8324"/>
    <cellStyle name="RowTitles1-Detail 2 2 2 2 3 5 3 2 2 2" xfId="8325"/>
    <cellStyle name="RowTitles1-Detail 2 2 2 2 3 5 3 2 3" xfId="8326"/>
    <cellStyle name="RowTitles1-Detail 2 2 2 2 3 5 3 3" xfId="8327"/>
    <cellStyle name="RowTitles1-Detail 2 2 2 2 3 5 3 3 2" xfId="8328"/>
    <cellStyle name="RowTitles1-Detail 2 2 2 2 3 5 3 3 2 2" xfId="8329"/>
    <cellStyle name="RowTitles1-Detail 2 2 2 2 3 5 3 4" xfId="8330"/>
    <cellStyle name="RowTitles1-Detail 2 2 2 2 3 5 3 4 2" xfId="8331"/>
    <cellStyle name="RowTitles1-Detail 2 2 2 2 3 5 3 5" xfId="8332"/>
    <cellStyle name="RowTitles1-Detail 2 2 2 2 3 5 4" xfId="8333"/>
    <cellStyle name="RowTitles1-Detail 2 2 2 2 3 5 4 2" xfId="8334"/>
    <cellStyle name="RowTitles1-Detail 2 2 2 2 3 5 4 2 2" xfId="8335"/>
    <cellStyle name="RowTitles1-Detail 2 2 2 2 3 5 4 3" xfId="8336"/>
    <cellStyle name="RowTitles1-Detail 2 2 2 2 3 5 5" xfId="8337"/>
    <cellStyle name="RowTitles1-Detail 2 2 2 2 3 5 5 2" xfId="8338"/>
    <cellStyle name="RowTitles1-Detail 2 2 2 2 3 5 5 2 2" xfId="8339"/>
    <cellStyle name="RowTitles1-Detail 2 2 2 2 3 5 6" xfId="8340"/>
    <cellStyle name="RowTitles1-Detail 2 2 2 2 3 5 6 2" xfId="8341"/>
    <cellStyle name="RowTitles1-Detail 2 2 2 2 3 5 7" xfId="8342"/>
    <cellStyle name="RowTitles1-Detail 2 2 2 2 3 6" xfId="8343"/>
    <cellStyle name="RowTitles1-Detail 2 2 2 2 3 6 2" xfId="8344"/>
    <cellStyle name="RowTitles1-Detail 2 2 2 2 3 6 2 2" xfId="8345"/>
    <cellStyle name="RowTitles1-Detail 2 2 2 2 3 6 2 2 2" xfId="8346"/>
    <cellStyle name="RowTitles1-Detail 2 2 2 2 3 6 2 2 2 2" xfId="8347"/>
    <cellStyle name="RowTitles1-Detail 2 2 2 2 3 6 2 2 3" xfId="8348"/>
    <cellStyle name="RowTitles1-Detail 2 2 2 2 3 6 2 3" xfId="8349"/>
    <cellStyle name="RowTitles1-Detail 2 2 2 2 3 6 2 3 2" xfId="8350"/>
    <cellStyle name="RowTitles1-Detail 2 2 2 2 3 6 2 3 2 2" xfId="8351"/>
    <cellStyle name="RowTitles1-Detail 2 2 2 2 3 6 2 4" xfId="8352"/>
    <cellStyle name="RowTitles1-Detail 2 2 2 2 3 6 2 4 2" xfId="8353"/>
    <cellStyle name="RowTitles1-Detail 2 2 2 2 3 6 2 5" xfId="8354"/>
    <cellStyle name="RowTitles1-Detail 2 2 2 2 3 6 3" xfId="8355"/>
    <cellStyle name="RowTitles1-Detail 2 2 2 2 3 6 3 2" xfId="8356"/>
    <cellStyle name="RowTitles1-Detail 2 2 2 2 3 6 3 2 2" xfId="8357"/>
    <cellStyle name="RowTitles1-Detail 2 2 2 2 3 6 3 2 2 2" xfId="8358"/>
    <cellStyle name="RowTitles1-Detail 2 2 2 2 3 6 3 2 3" xfId="8359"/>
    <cellStyle name="RowTitles1-Detail 2 2 2 2 3 6 3 3" xfId="8360"/>
    <cellStyle name="RowTitles1-Detail 2 2 2 2 3 6 3 3 2" xfId="8361"/>
    <cellStyle name="RowTitles1-Detail 2 2 2 2 3 6 3 3 2 2" xfId="8362"/>
    <cellStyle name="RowTitles1-Detail 2 2 2 2 3 6 3 4" xfId="8363"/>
    <cellStyle name="RowTitles1-Detail 2 2 2 2 3 6 3 4 2" xfId="8364"/>
    <cellStyle name="RowTitles1-Detail 2 2 2 2 3 6 3 5" xfId="8365"/>
    <cellStyle name="RowTitles1-Detail 2 2 2 2 3 6 4" xfId="8366"/>
    <cellStyle name="RowTitles1-Detail 2 2 2 2 3 6 4 2" xfId="8367"/>
    <cellStyle name="RowTitles1-Detail 2 2 2 2 3 6 4 2 2" xfId="8368"/>
    <cellStyle name="RowTitles1-Detail 2 2 2 2 3 6 4 3" xfId="8369"/>
    <cellStyle name="RowTitles1-Detail 2 2 2 2 3 6 5" xfId="8370"/>
    <cellStyle name="RowTitles1-Detail 2 2 2 2 3 6 5 2" xfId="8371"/>
    <cellStyle name="RowTitles1-Detail 2 2 2 2 3 6 5 2 2" xfId="8372"/>
    <cellStyle name="RowTitles1-Detail 2 2 2 2 3 6 6" xfId="8373"/>
    <cellStyle name="RowTitles1-Detail 2 2 2 2 3 6 6 2" xfId="8374"/>
    <cellStyle name="RowTitles1-Detail 2 2 2 2 3 6 7" xfId="8375"/>
    <cellStyle name="RowTitles1-Detail 2 2 2 2 3 7" xfId="8376"/>
    <cellStyle name="RowTitles1-Detail 2 2 2 2 3 7 2" xfId="8377"/>
    <cellStyle name="RowTitles1-Detail 2 2 2 2 3 7 2 2" xfId="8378"/>
    <cellStyle name="RowTitles1-Detail 2 2 2 2 3 7 2 2 2" xfId="8379"/>
    <cellStyle name="RowTitles1-Detail 2 2 2 2 3 7 2 3" xfId="8380"/>
    <cellStyle name="RowTitles1-Detail 2 2 2 2 3 7 3" xfId="8381"/>
    <cellStyle name="RowTitles1-Detail 2 2 2 2 3 7 3 2" xfId="8382"/>
    <cellStyle name="RowTitles1-Detail 2 2 2 2 3 7 3 2 2" xfId="8383"/>
    <cellStyle name="RowTitles1-Detail 2 2 2 2 3 7 4" xfId="8384"/>
    <cellStyle name="RowTitles1-Detail 2 2 2 2 3 7 4 2" xfId="8385"/>
    <cellStyle name="RowTitles1-Detail 2 2 2 2 3 7 5" xfId="8386"/>
    <cellStyle name="RowTitles1-Detail 2 2 2 2 3 8" xfId="8387"/>
    <cellStyle name="RowTitles1-Detail 2 2 2 2 3 8 2" xfId="8388"/>
    <cellStyle name="RowTitles1-Detail 2 2 2 2 3 8 2 2" xfId="8389"/>
    <cellStyle name="RowTitles1-Detail 2 2 2 2 3 8 2 2 2" xfId="8390"/>
    <cellStyle name="RowTitles1-Detail 2 2 2 2 3 8 2 3" xfId="8391"/>
    <cellStyle name="RowTitles1-Detail 2 2 2 2 3 8 3" xfId="8392"/>
    <cellStyle name="RowTitles1-Detail 2 2 2 2 3 8 3 2" xfId="8393"/>
    <cellStyle name="RowTitles1-Detail 2 2 2 2 3 8 3 2 2" xfId="8394"/>
    <cellStyle name="RowTitles1-Detail 2 2 2 2 3 8 4" xfId="8395"/>
    <cellStyle name="RowTitles1-Detail 2 2 2 2 3 8 4 2" xfId="8396"/>
    <cellStyle name="RowTitles1-Detail 2 2 2 2 3 8 5" xfId="8397"/>
    <cellStyle name="RowTitles1-Detail 2 2 2 2 3 9" xfId="8398"/>
    <cellStyle name="RowTitles1-Detail 2 2 2 2 3 9 2" xfId="8399"/>
    <cellStyle name="RowTitles1-Detail 2 2 2 2 3 9 2 2" xfId="8400"/>
    <cellStyle name="RowTitles1-Detail 2 2 2 2 3_STUD aligned by INSTIT" xfId="8401"/>
    <cellStyle name="RowTitles1-Detail 2 2 2 2 4" xfId="8402"/>
    <cellStyle name="RowTitles1-Detail 2 2 2 2 4 2" xfId="8403"/>
    <cellStyle name="RowTitles1-Detail 2 2 2 2 4 2 2" xfId="8404"/>
    <cellStyle name="RowTitles1-Detail 2 2 2 2 4 2 2 2" xfId="8405"/>
    <cellStyle name="RowTitles1-Detail 2 2 2 2 4 2 2 2 2" xfId="8406"/>
    <cellStyle name="RowTitles1-Detail 2 2 2 2 4 2 2 2 2 2" xfId="8407"/>
    <cellStyle name="RowTitles1-Detail 2 2 2 2 4 2 2 2 3" xfId="8408"/>
    <cellStyle name="RowTitles1-Detail 2 2 2 2 4 2 2 3" xfId="8409"/>
    <cellStyle name="RowTitles1-Detail 2 2 2 2 4 2 2 3 2" xfId="8410"/>
    <cellStyle name="RowTitles1-Detail 2 2 2 2 4 2 2 3 2 2" xfId="8411"/>
    <cellStyle name="RowTitles1-Detail 2 2 2 2 4 2 2 4" xfId="8412"/>
    <cellStyle name="RowTitles1-Detail 2 2 2 2 4 2 2 4 2" xfId="8413"/>
    <cellStyle name="RowTitles1-Detail 2 2 2 2 4 2 2 5" xfId="8414"/>
    <cellStyle name="RowTitles1-Detail 2 2 2 2 4 2 3" xfId="8415"/>
    <cellStyle name="RowTitles1-Detail 2 2 2 2 4 2 3 2" xfId="8416"/>
    <cellStyle name="RowTitles1-Detail 2 2 2 2 4 2 3 2 2" xfId="8417"/>
    <cellStyle name="RowTitles1-Detail 2 2 2 2 4 2 3 2 2 2" xfId="8418"/>
    <cellStyle name="RowTitles1-Detail 2 2 2 2 4 2 3 2 3" xfId="8419"/>
    <cellStyle name="RowTitles1-Detail 2 2 2 2 4 2 3 3" xfId="8420"/>
    <cellStyle name="RowTitles1-Detail 2 2 2 2 4 2 3 3 2" xfId="8421"/>
    <cellStyle name="RowTitles1-Detail 2 2 2 2 4 2 3 3 2 2" xfId="8422"/>
    <cellStyle name="RowTitles1-Detail 2 2 2 2 4 2 3 4" xfId="8423"/>
    <cellStyle name="RowTitles1-Detail 2 2 2 2 4 2 3 4 2" xfId="8424"/>
    <cellStyle name="RowTitles1-Detail 2 2 2 2 4 2 3 5" xfId="8425"/>
    <cellStyle name="RowTitles1-Detail 2 2 2 2 4 2 4" xfId="8426"/>
    <cellStyle name="RowTitles1-Detail 2 2 2 2 4 2 4 2" xfId="8427"/>
    <cellStyle name="RowTitles1-Detail 2 2 2 2 4 2 5" xfId="8428"/>
    <cellStyle name="RowTitles1-Detail 2 2 2 2 4 2 5 2" xfId="8429"/>
    <cellStyle name="RowTitles1-Detail 2 2 2 2 4 2 5 2 2" xfId="8430"/>
    <cellStyle name="RowTitles1-Detail 2 2 2 2 4 2 5 3" xfId="8431"/>
    <cellStyle name="RowTitles1-Detail 2 2 2 2 4 2 6" xfId="8432"/>
    <cellStyle name="RowTitles1-Detail 2 2 2 2 4 2 6 2" xfId="8433"/>
    <cellStyle name="RowTitles1-Detail 2 2 2 2 4 2 6 2 2" xfId="8434"/>
    <cellStyle name="RowTitles1-Detail 2 2 2 2 4 3" xfId="8435"/>
    <cellStyle name="RowTitles1-Detail 2 2 2 2 4 3 2" xfId="8436"/>
    <cellStyle name="RowTitles1-Detail 2 2 2 2 4 3 2 2" xfId="8437"/>
    <cellStyle name="RowTitles1-Detail 2 2 2 2 4 3 2 2 2" xfId="8438"/>
    <cellStyle name="RowTitles1-Detail 2 2 2 2 4 3 2 2 2 2" xfId="8439"/>
    <cellStyle name="RowTitles1-Detail 2 2 2 2 4 3 2 2 3" xfId="8440"/>
    <cellStyle name="RowTitles1-Detail 2 2 2 2 4 3 2 3" xfId="8441"/>
    <cellStyle name="RowTitles1-Detail 2 2 2 2 4 3 2 3 2" xfId="8442"/>
    <cellStyle name="RowTitles1-Detail 2 2 2 2 4 3 2 3 2 2" xfId="8443"/>
    <cellStyle name="RowTitles1-Detail 2 2 2 2 4 3 2 4" xfId="8444"/>
    <cellStyle name="RowTitles1-Detail 2 2 2 2 4 3 2 4 2" xfId="8445"/>
    <cellStyle name="RowTitles1-Detail 2 2 2 2 4 3 2 5" xfId="8446"/>
    <cellStyle name="RowTitles1-Detail 2 2 2 2 4 3 3" xfId="8447"/>
    <cellStyle name="RowTitles1-Detail 2 2 2 2 4 3 3 2" xfId="8448"/>
    <cellStyle name="RowTitles1-Detail 2 2 2 2 4 3 3 2 2" xfId="8449"/>
    <cellStyle name="RowTitles1-Detail 2 2 2 2 4 3 3 2 2 2" xfId="8450"/>
    <cellStyle name="RowTitles1-Detail 2 2 2 2 4 3 3 2 3" xfId="8451"/>
    <cellStyle name="RowTitles1-Detail 2 2 2 2 4 3 3 3" xfId="8452"/>
    <cellStyle name="RowTitles1-Detail 2 2 2 2 4 3 3 3 2" xfId="8453"/>
    <cellStyle name="RowTitles1-Detail 2 2 2 2 4 3 3 3 2 2" xfId="8454"/>
    <cellStyle name="RowTitles1-Detail 2 2 2 2 4 3 3 4" xfId="8455"/>
    <cellStyle name="RowTitles1-Detail 2 2 2 2 4 3 3 4 2" xfId="8456"/>
    <cellStyle name="RowTitles1-Detail 2 2 2 2 4 3 3 5" xfId="8457"/>
    <cellStyle name="RowTitles1-Detail 2 2 2 2 4 3 4" xfId="8458"/>
    <cellStyle name="RowTitles1-Detail 2 2 2 2 4 3 4 2" xfId="8459"/>
    <cellStyle name="RowTitles1-Detail 2 2 2 2 4 3 5" xfId="8460"/>
    <cellStyle name="RowTitles1-Detail 2 2 2 2 4 3 5 2" xfId="8461"/>
    <cellStyle name="RowTitles1-Detail 2 2 2 2 4 3 5 2 2" xfId="8462"/>
    <cellStyle name="RowTitles1-Detail 2 2 2 2 4 3 6" xfId="8463"/>
    <cellStyle name="RowTitles1-Detail 2 2 2 2 4 3 6 2" xfId="8464"/>
    <cellStyle name="RowTitles1-Detail 2 2 2 2 4 3 7" xfId="8465"/>
    <cellStyle name="RowTitles1-Detail 2 2 2 2 4 4" xfId="8466"/>
    <cellStyle name="RowTitles1-Detail 2 2 2 2 4 4 2" xfId="8467"/>
    <cellStyle name="RowTitles1-Detail 2 2 2 2 4 4 2 2" xfId="8468"/>
    <cellStyle name="RowTitles1-Detail 2 2 2 2 4 4 2 2 2" xfId="8469"/>
    <cellStyle name="RowTitles1-Detail 2 2 2 2 4 4 2 2 2 2" xfId="8470"/>
    <cellStyle name="RowTitles1-Detail 2 2 2 2 4 4 2 2 3" xfId="8471"/>
    <cellStyle name="RowTitles1-Detail 2 2 2 2 4 4 2 3" xfId="8472"/>
    <cellStyle name="RowTitles1-Detail 2 2 2 2 4 4 2 3 2" xfId="8473"/>
    <cellStyle name="RowTitles1-Detail 2 2 2 2 4 4 2 3 2 2" xfId="8474"/>
    <cellStyle name="RowTitles1-Detail 2 2 2 2 4 4 2 4" xfId="8475"/>
    <cellStyle name="RowTitles1-Detail 2 2 2 2 4 4 2 4 2" xfId="8476"/>
    <cellStyle name="RowTitles1-Detail 2 2 2 2 4 4 2 5" xfId="8477"/>
    <cellStyle name="RowTitles1-Detail 2 2 2 2 4 4 3" xfId="8478"/>
    <cellStyle name="RowTitles1-Detail 2 2 2 2 4 4 3 2" xfId="8479"/>
    <cellStyle name="RowTitles1-Detail 2 2 2 2 4 4 3 2 2" xfId="8480"/>
    <cellStyle name="RowTitles1-Detail 2 2 2 2 4 4 3 2 2 2" xfId="8481"/>
    <cellStyle name="RowTitles1-Detail 2 2 2 2 4 4 3 2 3" xfId="8482"/>
    <cellStyle name="RowTitles1-Detail 2 2 2 2 4 4 3 3" xfId="8483"/>
    <cellStyle name="RowTitles1-Detail 2 2 2 2 4 4 3 3 2" xfId="8484"/>
    <cellStyle name="RowTitles1-Detail 2 2 2 2 4 4 3 3 2 2" xfId="8485"/>
    <cellStyle name="RowTitles1-Detail 2 2 2 2 4 4 3 4" xfId="8486"/>
    <cellStyle name="RowTitles1-Detail 2 2 2 2 4 4 3 4 2" xfId="8487"/>
    <cellStyle name="RowTitles1-Detail 2 2 2 2 4 4 3 5" xfId="8488"/>
    <cellStyle name="RowTitles1-Detail 2 2 2 2 4 4 4" xfId="8489"/>
    <cellStyle name="RowTitles1-Detail 2 2 2 2 4 4 4 2" xfId="8490"/>
    <cellStyle name="RowTitles1-Detail 2 2 2 2 4 4 5" xfId="8491"/>
    <cellStyle name="RowTitles1-Detail 2 2 2 2 4 4 5 2" xfId="8492"/>
    <cellStyle name="RowTitles1-Detail 2 2 2 2 4 4 5 2 2" xfId="8493"/>
    <cellStyle name="RowTitles1-Detail 2 2 2 2 4 4 5 3" xfId="8494"/>
    <cellStyle name="RowTitles1-Detail 2 2 2 2 4 4 6" xfId="8495"/>
    <cellStyle name="RowTitles1-Detail 2 2 2 2 4 4 6 2" xfId="8496"/>
    <cellStyle name="RowTitles1-Detail 2 2 2 2 4 4 6 2 2" xfId="8497"/>
    <cellStyle name="RowTitles1-Detail 2 2 2 2 4 4 7" xfId="8498"/>
    <cellStyle name="RowTitles1-Detail 2 2 2 2 4 4 7 2" xfId="8499"/>
    <cellStyle name="RowTitles1-Detail 2 2 2 2 4 4 8" xfId="8500"/>
    <cellStyle name="RowTitles1-Detail 2 2 2 2 4 5" xfId="8501"/>
    <cellStyle name="RowTitles1-Detail 2 2 2 2 4 5 2" xfId="8502"/>
    <cellStyle name="RowTitles1-Detail 2 2 2 2 4 5 2 2" xfId="8503"/>
    <cellStyle name="RowTitles1-Detail 2 2 2 2 4 5 2 2 2" xfId="8504"/>
    <cellStyle name="RowTitles1-Detail 2 2 2 2 4 5 2 2 2 2" xfId="8505"/>
    <cellStyle name="RowTitles1-Detail 2 2 2 2 4 5 2 2 3" xfId="8506"/>
    <cellStyle name="RowTitles1-Detail 2 2 2 2 4 5 2 3" xfId="8507"/>
    <cellStyle name="RowTitles1-Detail 2 2 2 2 4 5 2 3 2" xfId="8508"/>
    <cellStyle name="RowTitles1-Detail 2 2 2 2 4 5 2 3 2 2" xfId="8509"/>
    <cellStyle name="RowTitles1-Detail 2 2 2 2 4 5 2 4" xfId="8510"/>
    <cellStyle name="RowTitles1-Detail 2 2 2 2 4 5 2 4 2" xfId="8511"/>
    <cellStyle name="RowTitles1-Detail 2 2 2 2 4 5 2 5" xfId="8512"/>
    <cellStyle name="RowTitles1-Detail 2 2 2 2 4 5 3" xfId="8513"/>
    <cellStyle name="RowTitles1-Detail 2 2 2 2 4 5 3 2" xfId="8514"/>
    <cellStyle name="RowTitles1-Detail 2 2 2 2 4 5 3 2 2" xfId="8515"/>
    <cellStyle name="RowTitles1-Detail 2 2 2 2 4 5 3 2 2 2" xfId="8516"/>
    <cellStyle name="RowTitles1-Detail 2 2 2 2 4 5 3 2 3" xfId="8517"/>
    <cellStyle name="RowTitles1-Detail 2 2 2 2 4 5 3 3" xfId="8518"/>
    <cellStyle name="RowTitles1-Detail 2 2 2 2 4 5 3 3 2" xfId="8519"/>
    <cellStyle name="RowTitles1-Detail 2 2 2 2 4 5 3 3 2 2" xfId="8520"/>
    <cellStyle name="RowTitles1-Detail 2 2 2 2 4 5 3 4" xfId="8521"/>
    <cellStyle name="RowTitles1-Detail 2 2 2 2 4 5 3 4 2" xfId="8522"/>
    <cellStyle name="RowTitles1-Detail 2 2 2 2 4 5 3 5" xfId="8523"/>
    <cellStyle name="RowTitles1-Detail 2 2 2 2 4 5 4" xfId="8524"/>
    <cellStyle name="RowTitles1-Detail 2 2 2 2 4 5 4 2" xfId="8525"/>
    <cellStyle name="RowTitles1-Detail 2 2 2 2 4 5 4 2 2" xfId="8526"/>
    <cellStyle name="RowTitles1-Detail 2 2 2 2 4 5 4 3" xfId="8527"/>
    <cellStyle name="RowTitles1-Detail 2 2 2 2 4 5 5" xfId="8528"/>
    <cellStyle name="RowTitles1-Detail 2 2 2 2 4 5 5 2" xfId="8529"/>
    <cellStyle name="RowTitles1-Detail 2 2 2 2 4 5 5 2 2" xfId="8530"/>
    <cellStyle name="RowTitles1-Detail 2 2 2 2 4 5 6" xfId="8531"/>
    <cellStyle name="RowTitles1-Detail 2 2 2 2 4 5 6 2" xfId="8532"/>
    <cellStyle name="RowTitles1-Detail 2 2 2 2 4 5 7" xfId="8533"/>
    <cellStyle name="RowTitles1-Detail 2 2 2 2 4 6" xfId="8534"/>
    <cellStyle name="RowTitles1-Detail 2 2 2 2 4 6 2" xfId="8535"/>
    <cellStyle name="RowTitles1-Detail 2 2 2 2 4 6 2 2" xfId="8536"/>
    <cellStyle name="RowTitles1-Detail 2 2 2 2 4 6 2 2 2" xfId="8537"/>
    <cellStyle name="RowTitles1-Detail 2 2 2 2 4 6 2 2 2 2" xfId="8538"/>
    <cellStyle name="RowTitles1-Detail 2 2 2 2 4 6 2 2 3" xfId="8539"/>
    <cellStyle name="RowTitles1-Detail 2 2 2 2 4 6 2 3" xfId="8540"/>
    <cellStyle name="RowTitles1-Detail 2 2 2 2 4 6 2 3 2" xfId="8541"/>
    <cellStyle name="RowTitles1-Detail 2 2 2 2 4 6 2 3 2 2" xfId="8542"/>
    <cellStyle name="RowTitles1-Detail 2 2 2 2 4 6 2 4" xfId="8543"/>
    <cellStyle name="RowTitles1-Detail 2 2 2 2 4 6 2 4 2" xfId="8544"/>
    <cellStyle name="RowTitles1-Detail 2 2 2 2 4 6 2 5" xfId="8545"/>
    <cellStyle name="RowTitles1-Detail 2 2 2 2 4 6 3" xfId="8546"/>
    <cellStyle name="RowTitles1-Detail 2 2 2 2 4 6 3 2" xfId="8547"/>
    <cellStyle name="RowTitles1-Detail 2 2 2 2 4 6 3 2 2" xfId="8548"/>
    <cellStyle name="RowTitles1-Detail 2 2 2 2 4 6 3 2 2 2" xfId="8549"/>
    <cellStyle name="RowTitles1-Detail 2 2 2 2 4 6 3 2 3" xfId="8550"/>
    <cellStyle name="RowTitles1-Detail 2 2 2 2 4 6 3 3" xfId="8551"/>
    <cellStyle name="RowTitles1-Detail 2 2 2 2 4 6 3 3 2" xfId="8552"/>
    <cellStyle name="RowTitles1-Detail 2 2 2 2 4 6 3 3 2 2" xfId="8553"/>
    <cellStyle name="RowTitles1-Detail 2 2 2 2 4 6 3 4" xfId="8554"/>
    <cellStyle name="RowTitles1-Detail 2 2 2 2 4 6 3 4 2" xfId="8555"/>
    <cellStyle name="RowTitles1-Detail 2 2 2 2 4 6 3 5" xfId="8556"/>
    <cellStyle name="RowTitles1-Detail 2 2 2 2 4 6 4" xfId="8557"/>
    <cellStyle name="RowTitles1-Detail 2 2 2 2 4 6 4 2" xfId="8558"/>
    <cellStyle name="RowTitles1-Detail 2 2 2 2 4 6 4 2 2" xfId="8559"/>
    <cellStyle name="RowTitles1-Detail 2 2 2 2 4 6 4 3" xfId="8560"/>
    <cellStyle name="RowTitles1-Detail 2 2 2 2 4 6 5" xfId="8561"/>
    <cellStyle name="RowTitles1-Detail 2 2 2 2 4 6 5 2" xfId="8562"/>
    <cellStyle name="RowTitles1-Detail 2 2 2 2 4 6 5 2 2" xfId="8563"/>
    <cellStyle name="RowTitles1-Detail 2 2 2 2 4 6 6" xfId="8564"/>
    <cellStyle name="RowTitles1-Detail 2 2 2 2 4 6 6 2" xfId="8565"/>
    <cellStyle name="RowTitles1-Detail 2 2 2 2 4 6 7" xfId="8566"/>
    <cellStyle name="RowTitles1-Detail 2 2 2 2 4 7" xfId="8567"/>
    <cellStyle name="RowTitles1-Detail 2 2 2 2 4 7 2" xfId="8568"/>
    <cellStyle name="RowTitles1-Detail 2 2 2 2 4 7 2 2" xfId="8569"/>
    <cellStyle name="RowTitles1-Detail 2 2 2 2 4 7 2 2 2" xfId="8570"/>
    <cellStyle name="RowTitles1-Detail 2 2 2 2 4 7 2 3" xfId="8571"/>
    <cellStyle name="RowTitles1-Detail 2 2 2 2 4 7 3" xfId="8572"/>
    <cellStyle name="RowTitles1-Detail 2 2 2 2 4 7 3 2" xfId="8573"/>
    <cellStyle name="RowTitles1-Detail 2 2 2 2 4 7 3 2 2" xfId="8574"/>
    <cellStyle name="RowTitles1-Detail 2 2 2 2 4 7 4" xfId="8575"/>
    <cellStyle name="RowTitles1-Detail 2 2 2 2 4 7 4 2" xfId="8576"/>
    <cellStyle name="RowTitles1-Detail 2 2 2 2 4 7 5" xfId="8577"/>
    <cellStyle name="RowTitles1-Detail 2 2 2 2 4 8" xfId="8578"/>
    <cellStyle name="RowTitles1-Detail 2 2 2 2 4 8 2" xfId="8579"/>
    <cellStyle name="RowTitles1-Detail 2 2 2 2 4 9" xfId="8580"/>
    <cellStyle name="RowTitles1-Detail 2 2 2 2 4 9 2" xfId="8581"/>
    <cellStyle name="RowTitles1-Detail 2 2 2 2 4 9 2 2" xfId="8582"/>
    <cellStyle name="RowTitles1-Detail 2 2 2 2 4_STUD aligned by INSTIT" xfId="8583"/>
    <cellStyle name="RowTitles1-Detail 2 2 2 2 5" xfId="8584"/>
    <cellStyle name="RowTitles1-Detail 2 2 2 2 5 2" xfId="8585"/>
    <cellStyle name="RowTitles1-Detail 2 2 2 2 5 2 2" xfId="8586"/>
    <cellStyle name="RowTitles1-Detail 2 2 2 2 5 2 2 2" xfId="8587"/>
    <cellStyle name="RowTitles1-Detail 2 2 2 2 5 2 2 2 2" xfId="8588"/>
    <cellStyle name="RowTitles1-Detail 2 2 2 2 5 2 2 3" xfId="8589"/>
    <cellStyle name="RowTitles1-Detail 2 2 2 2 5 2 3" xfId="8590"/>
    <cellStyle name="RowTitles1-Detail 2 2 2 2 5 2 3 2" xfId="8591"/>
    <cellStyle name="RowTitles1-Detail 2 2 2 2 5 2 3 2 2" xfId="8592"/>
    <cellStyle name="RowTitles1-Detail 2 2 2 2 5 2 4" xfId="8593"/>
    <cellStyle name="RowTitles1-Detail 2 2 2 2 5 2 4 2" xfId="8594"/>
    <cellStyle name="RowTitles1-Detail 2 2 2 2 5 2 5" xfId="8595"/>
    <cellStyle name="RowTitles1-Detail 2 2 2 2 5 3" xfId="8596"/>
    <cellStyle name="RowTitles1-Detail 2 2 2 2 5 3 2" xfId="8597"/>
    <cellStyle name="RowTitles1-Detail 2 2 2 2 5 3 2 2" xfId="8598"/>
    <cellStyle name="RowTitles1-Detail 2 2 2 2 5 3 2 2 2" xfId="8599"/>
    <cellStyle name="RowTitles1-Detail 2 2 2 2 5 3 2 3" xfId="8600"/>
    <cellStyle name="RowTitles1-Detail 2 2 2 2 5 3 3" xfId="8601"/>
    <cellStyle name="RowTitles1-Detail 2 2 2 2 5 3 3 2" xfId="8602"/>
    <cellStyle name="RowTitles1-Detail 2 2 2 2 5 3 3 2 2" xfId="8603"/>
    <cellStyle name="RowTitles1-Detail 2 2 2 2 5 3 4" xfId="8604"/>
    <cellStyle name="RowTitles1-Detail 2 2 2 2 5 3 4 2" xfId="8605"/>
    <cellStyle name="RowTitles1-Detail 2 2 2 2 5 3 5" xfId="8606"/>
    <cellStyle name="RowTitles1-Detail 2 2 2 2 5 4" xfId="8607"/>
    <cellStyle name="RowTitles1-Detail 2 2 2 2 5 4 2" xfId="8608"/>
    <cellStyle name="RowTitles1-Detail 2 2 2 2 5 5" xfId="8609"/>
    <cellStyle name="RowTitles1-Detail 2 2 2 2 5 5 2" xfId="8610"/>
    <cellStyle name="RowTitles1-Detail 2 2 2 2 5 5 2 2" xfId="8611"/>
    <cellStyle name="RowTitles1-Detail 2 2 2 2 5 5 3" xfId="8612"/>
    <cellStyle name="RowTitles1-Detail 2 2 2 2 5 6" xfId="8613"/>
    <cellStyle name="RowTitles1-Detail 2 2 2 2 5 6 2" xfId="8614"/>
    <cellStyle name="RowTitles1-Detail 2 2 2 2 5 6 2 2" xfId="8615"/>
    <cellStyle name="RowTitles1-Detail 2 2 2 2 6" xfId="8616"/>
    <cellStyle name="RowTitles1-Detail 2 2 2 2 6 2" xfId="8617"/>
    <cellStyle name="RowTitles1-Detail 2 2 2 2 6 2 2" xfId="8618"/>
    <cellStyle name="RowTitles1-Detail 2 2 2 2 6 2 2 2" xfId="8619"/>
    <cellStyle name="RowTitles1-Detail 2 2 2 2 6 2 2 2 2" xfId="8620"/>
    <cellStyle name="RowTitles1-Detail 2 2 2 2 6 2 2 3" xfId="8621"/>
    <cellStyle name="RowTitles1-Detail 2 2 2 2 6 2 3" xfId="8622"/>
    <cellStyle name="RowTitles1-Detail 2 2 2 2 6 2 3 2" xfId="8623"/>
    <cellStyle name="RowTitles1-Detail 2 2 2 2 6 2 3 2 2" xfId="8624"/>
    <cellStyle name="RowTitles1-Detail 2 2 2 2 6 2 4" xfId="8625"/>
    <cellStyle name="RowTitles1-Detail 2 2 2 2 6 2 4 2" xfId="8626"/>
    <cellStyle name="RowTitles1-Detail 2 2 2 2 6 2 5" xfId="8627"/>
    <cellStyle name="RowTitles1-Detail 2 2 2 2 6 3" xfId="8628"/>
    <cellStyle name="RowTitles1-Detail 2 2 2 2 6 3 2" xfId="8629"/>
    <cellStyle name="RowTitles1-Detail 2 2 2 2 6 3 2 2" xfId="8630"/>
    <cellStyle name="RowTitles1-Detail 2 2 2 2 6 3 2 2 2" xfId="8631"/>
    <cellStyle name="RowTitles1-Detail 2 2 2 2 6 3 2 3" xfId="8632"/>
    <cellStyle name="RowTitles1-Detail 2 2 2 2 6 3 3" xfId="8633"/>
    <cellStyle name="RowTitles1-Detail 2 2 2 2 6 3 3 2" xfId="8634"/>
    <cellStyle name="RowTitles1-Detail 2 2 2 2 6 3 3 2 2" xfId="8635"/>
    <cellStyle name="RowTitles1-Detail 2 2 2 2 6 3 4" xfId="8636"/>
    <cellStyle name="RowTitles1-Detail 2 2 2 2 6 3 4 2" xfId="8637"/>
    <cellStyle name="RowTitles1-Detail 2 2 2 2 6 3 5" xfId="8638"/>
    <cellStyle name="RowTitles1-Detail 2 2 2 2 6 4" xfId="8639"/>
    <cellStyle name="RowTitles1-Detail 2 2 2 2 6 4 2" xfId="8640"/>
    <cellStyle name="RowTitles1-Detail 2 2 2 2 6 5" xfId="8641"/>
    <cellStyle name="RowTitles1-Detail 2 2 2 2 6 5 2" xfId="8642"/>
    <cellStyle name="RowTitles1-Detail 2 2 2 2 6 5 2 2" xfId="8643"/>
    <cellStyle name="RowTitles1-Detail 2 2 2 2 6 6" xfId="8644"/>
    <cellStyle name="RowTitles1-Detail 2 2 2 2 6 6 2" xfId="8645"/>
    <cellStyle name="RowTitles1-Detail 2 2 2 2 6 7" xfId="8646"/>
    <cellStyle name="RowTitles1-Detail 2 2 2 2 7" xfId="8647"/>
    <cellStyle name="RowTitles1-Detail 2 2 2 2 7 2" xfId="8648"/>
    <cellStyle name="RowTitles1-Detail 2 2 2 2 7 2 2" xfId="8649"/>
    <cellStyle name="RowTitles1-Detail 2 2 2 2 7 2 2 2" xfId="8650"/>
    <cellStyle name="RowTitles1-Detail 2 2 2 2 7 2 2 2 2" xfId="8651"/>
    <cellStyle name="RowTitles1-Detail 2 2 2 2 7 2 2 3" xfId="8652"/>
    <cellStyle name="RowTitles1-Detail 2 2 2 2 7 2 3" xfId="8653"/>
    <cellStyle name="RowTitles1-Detail 2 2 2 2 7 2 3 2" xfId="8654"/>
    <cellStyle name="RowTitles1-Detail 2 2 2 2 7 2 3 2 2" xfId="8655"/>
    <cellStyle name="RowTitles1-Detail 2 2 2 2 7 2 4" xfId="8656"/>
    <cellStyle name="RowTitles1-Detail 2 2 2 2 7 2 4 2" xfId="8657"/>
    <cellStyle name="RowTitles1-Detail 2 2 2 2 7 2 5" xfId="8658"/>
    <cellStyle name="RowTitles1-Detail 2 2 2 2 7 3" xfId="8659"/>
    <cellStyle name="RowTitles1-Detail 2 2 2 2 7 3 2" xfId="8660"/>
    <cellStyle name="RowTitles1-Detail 2 2 2 2 7 3 2 2" xfId="8661"/>
    <cellStyle name="RowTitles1-Detail 2 2 2 2 7 3 2 2 2" xfId="8662"/>
    <cellStyle name="RowTitles1-Detail 2 2 2 2 7 3 2 3" xfId="8663"/>
    <cellStyle name="RowTitles1-Detail 2 2 2 2 7 3 3" xfId="8664"/>
    <cellStyle name="RowTitles1-Detail 2 2 2 2 7 3 3 2" xfId="8665"/>
    <cellStyle name="RowTitles1-Detail 2 2 2 2 7 3 3 2 2" xfId="8666"/>
    <cellStyle name="RowTitles1-Detail 2 2 2 2 7 3 4" xfId="8667"/>
    <cellStyle name="RowTitles1-Detail 2 2 2 2 7 3 4 2" xfId="8668"/>
    <cellStyle name="RowTitles1-Detail 2 2 2 2 7 3 5" xfId="8669"/>
    <cellStyle name="RowTitles1-Detail 2 2 2 2 7 4" xfId="8670"/>
    <cellStyle name="RowTitles1-Detail 2 2 2 2 7 4 2" xfId="8671"/>
    <cellStyle name="RowTitles1-Detail 2 2 2 2 7 5" xfId="8672"/>
    <cellStyle name="RowTitles1-Detail 2 2 2 2 7 5 2" xfId="8673"/>
    <cellStyle name="RowTitles1-Detail 2 2 2 2 7 5 2 2" xfId="8674"/>
    <cellStyle name="RowTitles1-Detail 2 2 2 2 7 5 3" xfId="8675"/>
    <cellStyle name="RowTitles1-Detail 2 2 2 2 7 6" xfId="8676"/>
    <cellStyle name="RowTitles1-Detail 2 2 2 2 7 6 2" xfId="8677"/>
    <cellStyle name="RowTitles1-Detail 2 2 2 2 7 6 2 2" xfId="8678"/>
    <cellStyle name="RowTitles1-Detail 2 2 2 2 7 7" xfId="8679"/>
    <cellStyle name="RowTitles1-Detail 2 2 2 2 7 7 2" xfId="8680"/>
    <cellStyle name="RowTitles1-Detail 2 2 2 2 7 8" xfId="8681"/>
    <cellStyle name="RowTitles1-Detail 2 2 2 2 8" xfId="8682"/>
    <cellStyle name="RowTitles1-Detail 2 2 2 2 8 2" xfId="8683"/>
    <cellStyle name="RowTitles1-Detail 2 2 2 2 8 2 2" xfId="8684"/>
    <cellStyle name="RowTitles1-Detail 2 2 2 2 8 2 2 2" xfId="8685"/>
    <cellStyle name="RowTitles1-Detail 2 2 2 2 8 2 2 2 2" xfId="8686"/>
    <cellStyle name="RowTitles1-Detail 2 2 2 2 8 2 2 3" xfId="8687"/>
    <cellStyle name="RowTitles1-Detail 2 2 2 2 8 2 3" xfId="8688"/>
    <cellStyle name="RowTitles1-Detail 2 2 2 2 8 2 3 2" xfId="8689"/>
    <cellStyle name="RowTitles1-Detail 2 2 2 2 8 2 3 2 2" xfId="8690"/>
    <cellStyle name="RowTitles1-Detail 2 2 2 2 8 2 4" xfId="8691"/>
    <cellStyle name="RowTitles1-Detail 2 2 2 2 8 2 4 2" xfId="8692"/>
    <cellStyle name="RowTitles1-Detail 2 2 2 2 8 2 5" xfId="8693"/>
    <cellStyle name="RowTitles1-Detail 2 2 2 2 8 3" xfId="8694"/>
    <cellStyle name="RowTitles1-Detail 2 2 2 2 8 3 2" xfId="8695"/>
    <cellStyle name="RowTitles1-Detail 2 2 2 2 8 3 2 2" xfId="8696"/>
    <cellStyle name="RowTitles1-Detail 2 2 2 2 8 3 2 2 2" xfId="8697"/>
    <cellStyle name="RowTitles1-Detail 2 2 2 2 8 3 2 3" xfId="8698"/>
    <cellStyle name="RowTitles1-Detail 2 2 2 2 8 3 3" xfId="8699"/>
    <cellStyle name="RowTitles1-Detail 2 2 2 2 8 3 3 2" xfId="8700"/>
    <cellStyle name="RowTitles1-Detail 2 2 2 2 8 3 3 2 2" xfId="8701"/>
    <cellStyle name="RowTitles1-Detail 2 2 2 2 8 3 4" xfId="8702"/>
    <cellStyle name="RowTitles1-Detail 2 2 2 2 8 3 4 2" xfId="8703"/>
    <cellStyle name="RowTitles1-Detail 2 2 2 2 8 3 5" xfId="8704"/>
    <cellStyle name="RowTitles1-Detail 2 2 2 2 8 4" xfId="8705"/>
    <cellStyle name="RowTitles1-Detail 2 2 2 2 8 4 2" xfId="8706"/>
    <cellStyle name="RowTitles1-Detail 2 2 2 2 8 4 2 2" xfId="8707"/>
    <cellStyle name="RowTitles1-Detail 2 2 2 2 8 4 3" xfId="8708"/>
    <cellStyle name="RowTitles1-Detail 2 2 2 2 8 5" xfId="8709"/>
    <cellStyle name="RowTitles1-Detail 2 2 2 2 8 5 2" xfId="8710"/>
    <cellStyle name="RowTitles1-Detail 2 2 2 2 8 5 2 2" xfId="8711"/>
    <cellStyle name="RowTitles1-Detail 2 2 2 2 8 6" xfId="8712"/>
    <cellStyle name="RowTitles1-Detail 2 2 2 2 8 6 2" xfId="8713"/>
    <cellStyle name="RowTitles1-Detail 2 2 2 2 8 7" xfId="8714"/>
    <cellStyle name="RowTitles1-Detail 2 2 2 2 9" xfId="8715"/>
    <cellStyle name="RowTitles1-Detail 2 2 2 2 9 2" xfId="8716"/>
    <cellStyle name="RowTitles1-Detail 2 2 2 2 9 2 2" xfId="8717"/>
    <cellStyle name="RowTitles1-Detail 2 2 2 2 9 2 2 2" xfId="8718"/>
    <cellStyle name="RowTitles1-Detail 2 2 2 2 9 2 2 2 2" xfId="8719"/>
    <cellStyle name="RowTitles1-Detail 2 2 2 2 9 2 2 3" xfId="8720"/>
    <cellStyle name="RowTitles1-Detail 2 2 2 2 9 2 3" xfId="8721"/>
    <cellStyle name="RowTitles1-Detail 2 2 2 2 9 2 3 2" xfId="8722"/>
    <cellStyle name="RowTitles1-Detail 2 2 2 2 9 2 3 2 2" xfId="8723"/>
    <cellStyle name="RowTitles1-Detail 2 2 2 2 9 2 4" xfId="8724"/>
    <cellStyle name="RowTitles1-Detail 2 2 2 2 9 2 4 2" xfId="8725"/>
    <cellStyle name="RowTitles1-Detail 2 2 2 2 9 2 5" xfId="8726"/>
    <cellStyle name="RowTitles1-Detail 2 2 2 2 9 3" xfId="8727"/>
    <cellStyle name="RowTitles1-Detail 2 2 2 2 9 3 2" xfId="8728"/>
    <cellStyle name="RowTitles1-Detail 2 2 2 2 9 3 2 2" xfId="8729"/>
    <cellStyle name="RowTitles1-Detail 2 2 2 2 9 3 2 2 2" xfId="8730"/>
    <cellStyle name="RowTitles1-Detail 2 2 2 2 9 3 2 3" xfId="8731"/>
    <cellStyle name="RowTitles1-Detail 2 2 2 2 9 3 3" xfId="8732"/>
    <cellStyle name="RowTitles1-Detail 2 2 2 2 9 3 3 2" xfId="8733"/>
    <cellStyle name="RowTitles1-Detail 2 2 2 2 9 3 3 2 2" xfId="8734"/>
    <cellStyle name="RowTitles1-Detail 2 2 2 2 9 3 4" xfId="8735"/>
    <cellStyle name="RowTitles1-Detail 2 2 2 2 9 3 4 2" xfId="8736"/>
    <cellStyle name="RowTitles1-Detail 2 2 2 2 9 3 5" xfId="8737"/>
    <cellStyle name="RowTitles1-Detail 2 2 2 2 9 4" xfId="8738"/>
    <cellStyle name="RowTitles1-Detail 2 2 2 2 9 4 2" xfId="8739"/>
    <cellStyle name="RowTitles1-Detail 2 2 2 2 9 4 2 2" xfId="8740"/>
    <cellStyle name="RowTitles1-Detail 2 2 2 2 9 4 3" xfId="8741"/>
    <cellStyle name="RowTitles1-Detail 2 2 2 2 9 5" xfId="8742"/>
    <cellStyle name="RowTitles1-Detail 2 2 2 2 9 5 2" xfId="8743"/>
    <cellStyle name="RowTitles1-Detail 2 2 2 2 9 5 2 2" xfId="8744"/>
    <cellStyle name="RowTitles1-Detail 2 2 2 2 9 6" xfId="8745"/>
    <cellStyle name="RowTitles1-Detail 2 2 2 2 9 6 2" xfId="8746"/>
    <cellStyle name="RowTitles1-Detail 2 2 2 2 9 7" xfId="8747"/>
    <cellStyle name="RowTitles1-Detail 2 2 2 2_STUD aligned by INSTIT" xfId="8748"/>
    <cellStyle name="RowTitles1-Detail 2 2 2 3" xfId="8749"/>
    <cellStyle name="RowTitles1-Detail 2 2 2 3 2" xfId="8750"/>
    <cellStyle name="RowTitles1-Detail 2 2 2 3 2 2" xfId="8751"/>
    <cellStyle name="RowTitles1-Detail 2 2 2 3 2 2 2" xfId="8752"/>
    <cellStyle name="RowTitles1-Detail 2 2 2 3 2 2 2 2" xfId="8753"/>
    <cellStyle name="RowTitles1-Detail 2 2 2 3 2 2 2 2 2" xfId="8754"/>
    <cellStyle name="RowTitles1-Detail 2 2 2 3 2 2 2 3" xfId="8755"/>
    <cellStyle name="RowTitles1-Detail 2 2 2 3 2 2 3" xfId="8756"/>
    <cellStyle name="RowTitles1-Detail 2 2 2 3 2 2 3 2" xfId="8757"/>
    <cellStyle name="RowTitles1-Detail 2 2 2 3 2 2 3 2 2" xfId="8758"/>
    <cellStyle name="RowTitles1-Detail 2 2 2 3 2 2 4" xfId="8759"/>
    <cellStyle name="RowTitles1-Detail 2 2 2 3 2 2 4 2" xfId="8760"/>
    <cellStyle name="RowTitles1-Detail 2 2 2 3 2 2 5" xfId="8761"/>
    <cellStyle name="RowTitles1-Detail 2 2 2 3 2 3" xfId="8762"/>
    <cellStyle name="RowTitles1-Detail 2 2 2 3 2 3 2" xfId="8763"/>
    <cellStyle name="RowTitles1-Detail 2 2 2 3 2 3 2 2" xfId="8764"/>
    <cellStyle name="RowTitles1-Detail 2 2 2 3 2 3 2 2 2" xfId="8765"/>
    <cellStyle name="RowTitles1-Detail 2 2 2 3 2 3 2 3" xfId="8766"/>
    <cellStyle name="RowTitles1-Detail 2 2 2 3 2 3 3" xfId="8767"/>
    <cellStyle name="RowTitles1-Detail 2 2 2 3 2 3 3 2" xfId="8768"/>
    <cellStyle name="RowTitles1-Detail 2 2 2 3 2 3 3 2 2" xfId="8769"/>
    <cellStyle name="RowTitles1-Detail 2 2 2 3 2 3 4" xfId="8770"/>
    <cellStyle name="RowTitles1-Detail 2 2 2 3 2 3 4 2" xfId="8771"/>
    <cellStyle name="RowTitles1-Detail 2 2 2 3 2 3 5" xfId="8772"/>
    <cellStyle name="RowTitles1-Detail 2 2 2 3 2 4" xfId="8773"/>
    <cellStyle name="RowTitles1-Detail 2 2 2 3 2 4 2" xfId="8774"/>
    <cellStyle name="RowTitles1-Detail 2 2 2 3 2 5" xfId="8775"/>
    <cellStyle name="RowTitles1-Detail 2 2 2 3 2 5 2" xfId="8776"/>
    <cellStyle name="RowTitles1-Detail 2 2 2 3 2 5 2 2" xfId="8777"/>
    <cellStyle name="RowTitles1-Detail 2 2 2 3 3" xfId="8778"/>
    <cellStyle name="RowTitles1-Detail 2 2 2 3 3 2" xfId="8779"/>
    <cellStyle name="RowTitles1-Detail 2 2 2 3 3 2 2" xfId="8780"/>
    <cellStyle name="RowTitles1-Detail 2 2 2 3 3 2 2 2" xfId="8781"/>
    <cellStyle name="RowTitles1-Detail 2 2 2 3 3 2 2 2 2" xfId="8782"/>
    <cellStyle name="RowTitles1-Detail 2 2 2 3 3 2 2 3" xfId="8783"/>
    <cellStyle name="RowTitles1-Detail 2 2 2 3 3 2 3" xfId="8784"/>
    <cellStyle name="RowTitles1-Detail 2 2 2 3 3 2 3 2" xfId="8785"/>
    <cellStyle name="RowTitles1-Detail 2 2 2 3 3 2 3 2 2" xfId="8786"/>
    <cellStyle name="RowTitles1-Detail 2 2 2 3 3 2 4" xfId="8787"/>
    <cellStyle name="RowTitles1-Detail 2 2 2 3 3 2 4 2" xfId="8788"/>
    <cellStyle name="RowTitles1-Detail 2 2 2 3 3 2 5" xfId="8789"/>
    <cellStyle name="RowTitles1-Detail 2 2 2 3 3 3" xfId="8790"/>
    <cellStyle name="RowTitles1-Detail 2 2 2 3 3 3 2" xfId="8791"/>
    <cellStyle name="RowTitles1-Detail 2 2 2 3 3 3 2 2" xfId="8792"/>
    <cellStyle name="RowTitles1-Detail 2 2 2 3 3 3 2 2 2" xfId="8793"/>
    <cellStyle name="RowTitles1-Detail 2 2 2 3 3 3 2 3" xfId="8794"/>
    <cellStyle name="RowTitles1-Detail 2 2 2 3 3 3 3" xfId="8795"/>
    <cellStyle name="RowTitles1-Detail 2 2 2 3 3 3 3 2" xfId="8796"/>
    <cellStyle name="RowTitles1-Detail 2 2 2 3 3 3 3 2 2" xfId="8797"/>
    <cellStyle name="RowTitles1-Detail 2 2 2 3 3 3 4" xfId="8798"/>
    <cellStyle name="RowTitles1-Detail 2 2 2 3 3 3 4 2" xfId="8799"/>
    <cellStyle name="RowTitles1-Detail 2 2 2 3 3 3 5" xfId="8800"/>
    <cellStyle name="RowTitles1-Detail 2 2 2 3 3 4" xfId="8801"/>
    <cellStyle name="RowTitles1-Detail 2 2 2 3 3 4 2" xfId="8802"/>
    <cellStyle name="RowTitles1-Detail 2 2 2 3 3 5" xfId="8803"/>
    <cellStyle name="RowTitles1-Detail 2 2 2 3 3 5 2" xfId="8804"/>
    <cellStyle name="RowTitles1-Detail 2 2 2 3 3 5 2 2" xfId="8805"/>
    <cellStyle name="RowTitles1-Detail 2 2 2 3 3 5 3" xfId="8806"/>
    <cellStyle name="RowTitles1-Detail 2 2 2 3 3 6" xfId="8807"/>
    <cellStyle name="RowTitles1-Detail 2 2 2 3 3 6 2" xfId="8808"/>
    <cellStyle name="RowTitles1-Detail 2 2 2 3 3 6 2 2" xfId="8809"/>
    <cellStyle name="RowTitles1-Detail 2 2 2 3 3 7" xfId="8810"/>
    <cellStyle name="RowTitles1-Detail 2 2 2 3 3 7 2" xfId="8811"/>
    <cellStyle name="RowTitles1-Detail 2 2 2 3 3 8" xfId="8812"/>
    <cellStyle name="RowTitles1-Detail 2 2 2 3 4" xfId="8813"/>
    <cellStyle name="RowTitles1-Detail 2 2 2 3 4 2" xfId="8814"/>
    <cellStyle name="RowTitles1-Detail 2 2 2 3 4 2 2" xfId="8815"/>
    <cellStyle name="RowTitles1-Detail 2 2 2 3 4 2 2 2" xfId="8816"/>
    <cellStyle name="RowTitles1-Detail 2 2 2 3 4 2 2 2 2" xfId="8817"/>
    <cellStyle name="RowTitles1-Detail 2 2 2 3 4 2 2 3" xfId="8818"/>
    <cellStyle name="RowTitles1-Detail 2 2 2 3 4 2 3" xfId="8819"/>
    <cellStyle name="RowTitles1-Detail 2 2 2 3 4 2 3 2" xfId="8820"/>
    <cellStyle name="RowTitles1-Detail 2 2 2 3 4 2 3 2 2" xfId="8821"/>
    <cellStyle name="RowTitles1-Detail 2 2 2 3 4 2 4" xfId="8822"/>
    <cellStyle name="RowTitles1-Detail 2 2 2 3 4 2 4 2" xfId="8823"/>
    <cellStyle name="RowTitles1-Detail 2 2 2 3 4 2 5" xfId="8824"/>
    <cellStyle name="RowTitles1-Detail 2 2 2 3 4 3" xfId="8825"/>
    <cellStyle name="RowTitles1-Detail 2 2 2 3 4 3 2" xfId="8826"/>
    <cellStyle name="RowTitles1-Detail 2 2 2 3 4 3 2 2" xfId="8827"/>
    <cellStyle name="RowTitles1-Detail 2 2 2 3 4 3 2 2 2" xfId="8828"/>
    <cellStyle name="RowTitles1-Detail 2 2 2 3 4 3 2 3" xfId="8829"/>
    <cellStyle name="RowTitles1-Detail 2 2 2 3 4 3 3" xfId="8830"/>
    <cellStyle name="RowTitles1-Detail 2 2 2 3 4 3 3 2" xfId="8831"/>
    <cellStyle name="RowTitles1-Detail 2 2 2 3 4 3 3 2 2" xfId="8832"/>
    <cellStyle name="RowTitles1-Detail 2 2 2 3 4 3 4" xfId="8833"/>
    <cellStyle name="RowTitles1-Detail 2 2 2 3 4 3 4 2" xfId="8834"/>
    <cellStyle name="RowTitles1-Detail 2 2 2 3 4 3 5" xfId="8835"/>
    <cellStyle name="RowTitles1-Detail 2 2 2 3 4 4" xfId="8836"/>
    <cellStyle name="RowTitles1-Detail 2 2 2 3 4 4 2" xfId="8837"/>
    <cellStyle name="RowTitles1-Detail 2 2 2 3 4 4 2 2" xfId="8838"/>
    <cellStyle name="RowTitles1-Detail 2 2 2 3 4 4 3" xfId="8839"/>
    <cellStyle name="RowTitles1-Detail 2 2 2 3 4 5" xfId="8840"/>
    <cellStyle name="RowTitles1-Detail 2 2 2 3 4 5 2" xfId="8841"/>
    <cellStyle name="RowTitles1-Detail 2 2 2 3 4 5 2 2" xfId="8842"/>
    <cellStyle name="RowTitles1-Detail 2 2 2 3 4 6" xfId="8843"/>
    <cellStyle name="RowTitles1-Detail 2 2 2 3 4 6 2" xfId="8844"/>
    <cellStyle name="RowTitles1-Detail 2 2 2 3 4 7" xfId="8845"/>
    <cellStyle name="RowTitles1-Detail 2 2 2 3 5" xfId="8846"/>
    <cellStyle name="RowTitles1-Detail 2 2 2 3 5 2" xfId="8847"/>
    <cellStyle name="RowTitles1-Detail 2 2 2 3 5 2 2" xfId="8848"/>
    <cellStyle name="RowTitles1-Detail 2 2 2 3 5 2 2 2" xfId="8849"/>
    <cellStyle name="RowTitles1-Detail 2 2 2 3 5 2 2 2 2" xfId="8850"/>
    <cellStyle name="RowTitles1-Detail 2 2 2 3 5 2 2 3" xfId="8851"/>
    <cellStyle name="RowTitles1-Detail 2 2 2 3 5 2 3" xfId="8852"/>
    <cellStyle name="RowTitles1-Detail 2 2 2 3 5 2 3 2" xfId="8853"/>
    <cellStyle name="RowTitles1-Detail 2 2 2 3 5 2 3 2 2" xfId="8854"/>
    <cellStyle name="RowTitles1-Detail 2 2 2 3 5 2 4" xfId="8855"/>
    <cellStyle name="RowTitles1-Detail 2 2 2 3 5 2 4 2" xfId="8856"/>
    <cellStyle name="RowTitles1-Detail 2 2 2 3 5 2 5" xfId="8857"/>
    <cellStyle name="RowTitles1-Detail 2 2 2 3 5 3" xfId="8858"/>
    <cellStyle name="RowTitles1-Detail 2 2 2 3 5 3 2" xfId="8859"/>
    <cellStyle name="RowTitles1-Detail 2 2 2 3 5 3 2 2" xfId="8860"/>
    <cellStyle name="RowTitles1-Detail 2 2 2 3 5 3 2 2 2" xfId="8861"/>
    <cellStyle name="RowTitles1-Detail 2 2 2 3 5 3 2 3" xfId="8862"/>
    <cellStyle name="RowTitles1-Detail 2 2 2 3 5 3 3" xfId="8863"/>
    <cellStyle name="RowTitles1-Detail 2 2 2 3 5 3 3 2" xfId="8864"/>
    <cellStyle name="RowTitles1-Detail 2 2 2 3 5 3 3 2 2" xfId="8865"/>
    <cellStyle name="RowTitles1-Detail 2 2 2 3 5 3 4" xfId="8866"/>
    <cellStyle name="RowTitles1-Detail 2 2 2 3 5 3 4 2" xfId="8867"/>
    <cellStyle name="RowTitles1-Detail 2 2 2 3 5 3 5" xfId="8868"/>
    <cellStyle name="RowTitles1-Detail 2 2 2 3 5 4" xfId="8869"/>
    <cellStyle name="RowTitles1-Detail 2 2 2 3 5 4 2" xfId="8870"/>
    <cellStyle name="RowTitles1-Detail 2 2 2 3 5 4 2 2" xfId="8871"/>
    <cellStyle name="RowTitles1-Detail 2 2 2 3 5 4 3" xfId="8872"/>
    <cellStyle name="RowTitles1-Detail 2 2 2 3 5 5" xfId="8873"/>
    <cellStyle name="RowTitles1-Detail 2 2 2 3 5 5 2" xfId="8874"/>
    <cellStyle name="RowTitles1-Detail 2 2 2 3 5 5 2 2" xfId="8875"/>
    <cellStyle name="RowTitles1-Detail 2 2 2 3 5 6" xfId="8876"/>
    <cellStyle name="RowTitles1-Detail 2 2 2 3 5 6 2" xfId="8877"/>
    <cellStyle name="RowTitles1-Detail 2 2 2 3 5 7" xfId="8878"/>
    <cellStyle name="RowTitles1-Detail 2 2 2 3 6" xfId="8879"/>
    <cellStyle name="RowTitles1-Detail 2 2 2 3 6 2" xfId="8880"/>
    <cellStyle name="RowTitles1-Detail 2 2 2 3 6 2 2" xfId="8881"/>
    <cellStyle name="RowTitles1-Detail 2 2 2 3 6 2 2 2" xfId="8882"/>
    <cellStyle name="RowTitles1-Detail 2 2 2 3 6 2 2 2 2" xfId="8883"/>
    <cellStyle name="RowTitles1-Detail 2 2 2 3 6 2 2 3" xfId="8884"/>
    <cellStyle name="RowTitles1-Detail 2 2 2 3 6 2 3" xfId="8885"/>
    <cellStyle name="RowTitles1-Detail 2 2 2 3 6 2 3 2" xfId="8886"/>
    <cellStyle name="RowTitles1-Detail 2 2 2 3 6 2 3 2 2" xfId="8887"/>
    <cellStyle name="RowTitles1-Detail 2 2 2 3 6 2 4" xfId="8888"/>
    <cellStyle name="RowTitles1-Detail 2 2 2 3 6 2 4 2" xfId="8889"/>
    <cellStyle name="RowTitles1-Detail 2 2 2 3 6 2 5" xfId="8890"/>
    <cellStyle name="RowTitles1-Detail 2 2 2 3 6 3" xfId="8891"/>
    <cellStyle name="RowTitles1-Detail 2 2 2 3 6 3 2" xfId="8892"/>
    <cellStyle name="RowTitles1-Detail 2 2 2 3 6 3 2 2" xfId="8893"/>
    <cellStyle name="RowTitles1-Detail 2 2 2 3 6 3 2 2 2" xfId="8894"/>
    <cellStyle name="RowTitles1-Detail 2 2 2 3 6 3 2 3" xfId="8895"/>
    <cellStyle name="RowTitles1-Detail 2 2 2 3 6 3 3" xfId="8896"/>
    <cellStyle name="RowTitles1-Detail 2 2 2 3 6 3 3 2" xfId="8897"/>
    <cellStyle name="RowTitles1-Detail 2 2 2 3 6 3 3 2 2" xfId="8898"/>
    <cellStyle name="RowTitles1-Detail 2 2 2 3 6 3 4" xfId="8899"/>
    <cellStyle name="RowTitles1-Detail 2 2 2 3 6 3 4 2" xfId="8900"/>
    <cellStyle name="RowTitles1-Detail 2 2 2 3 6 3 5" xfId="8901"/>
    <cellStyle name="RowTitles1-Detail 2 2 2 3 6 4" xfId="8902"/>
    <cellStyle name="RowTitles1-Detail 2 2 2 3 6 4 2" xfId="8903"/>
    <cellStyle name="RowTitles1-Detail 2 2 2 3 6 4 2 2" xfId="8904"/>
    <cellStyle name="RowTitles1-Detail 2 2 2 3 6 4 3" xfId="8905"/>
    <cellStyle name="RowTitles1-Detail 2 2 2 3 6 5" xfId="8906"/>
    <cellStyle name="RowTitles1-Detail 2 2 2 3 6 5 2" xfId="8907"/>
    <cellStyle name="RowTitles1-Detail 2 2 2 3 6 5 2 2" xfId="8908"/>
    <cellStyle name="RowTitles1-Detail 2 2 2 3 6 6" xfId="8909"/>
    <cellStyle name="RowTitles1-Detail 2 2 2 3 6 6 2" xfId="8910"/>
    <cellStyle name="RowTitles1-Detail 2 2 2 3 6 7" xfId="8911"/>
    <cellStyle name="RowTitles1-Detail 2 2 2 3 7" xfId="8912"/>
    <cellStyle name="RowTitles1-Detail 2 2 2 3 7 2" xfId="8913"/>
    <cellStyle name="RowTitles1-Detail 2 2 2 3 7 2 2" xfId="8914"/>
    <cellStyle name="RowTitles1-Detail 2 2 2 3 7 2 2 2" xfId="8915"/>
    <cellStyle name="RowTitles1-Detail 2 2 2 3 7 2 3" xfId="8916"/>
    <cellStyle name="RowTitles1-Detail 2 2 2 3 7 3" xfId="8917"/>
    <cellStyle name="RowTitles1-Detail 2 2 2 3 7 3 2" xfId="8918"/>
    <cellStyle name="RowTitles1-Detail 2 2 2 3 7 3 2 2" xfId="8919"/>
    <cellStyle name="RowTitles1-Detail 2 2 2 3 7 4" xfId="8920"/>
    <cellStyle name="RowTitles1-Detail 2 2 2 3 7 4 2" xfId="8921"/>
    <cellStyle name="RowTitles1-Detail 2 2 2 3 7 5" xfId="8922"/>
    <cellStyle name="RowTitles1-Detail 2 2 2 3 8" xfId="8923"/>
    <cellStyle name="RowTitles1-Detail 2 2 2 3 8 2" xfId="8924"/>
    <cellStyle name="RowTitles1-Detail 2 2 2 3 9" xfId="8925"/>
    <cellStyle name="RowTitles1-Detail 2 2 2 3 9 2" xfId="8926"/>
    <cellStyle name="RowTitles1-Detail 2 2 2 3 9 2 2" xfId="8927"/>
    <cellStyle name="RowTitles1-Detail 2 2 2 3_STUD aligned by INSTIT" xfId="8928"/>
    <cellStyle name="RowTitles1-Detail 2 2 2 4" xfId="8929"/>
    <cellStyle name="RowTitles1-Detail 2 2 2 4 2" xfId="8930"/>
    <cellStyle name="RowTitles1-Detail 2 2 2 4 2 2" xfId="8931"/>
    <cellStyle name="RowTitles1-Detail 2 2 2 4 2 2 2" xfId="8932"/>
    <cellStyle name="RowTitles1-Detail 2 2 2 4 2 2 2 2" xfId="8933"/>
    <cellStyle name="RowTitles1-Detail 2 2 2 4 2 2 2 2 2" xfId="8934"/>
    <cellStyle name="RowTitles1-Detail 2 2 2 4 2 2 2 3" xfId="8935"/>
    <cellStyle name="RowTitles1-Detail 2 2 2 4 2 2 3" xfId="8936"/>
    <cellStyle name="RowTitles1-Detail 2 2 2 4 2 2 3 2" xfId="8937"/>
    <cellStyle name="RowTitles1-Detail 2 2 2 4 2 2 3 2 2" xfId="8938"/>
    <cellStyle name="RowTitles1-Detail 2 2 2 4 2 2 4" xfId="8939"/>
    <cellStyle name="RowTitles1-Detail 2 2 2 4 2 2 4 2" xfId="8940"/>
    <cellStyle name="RowTitles1-Detail 2 2 2 4 2 2 5" xfId="8941"/>
    <cellStyle name="RowTitles1-Detail 2 2 2 4 2 3" xfId="8942"/>
    <cellStyle name="RowTitles1-Detail 2 2 2 4 2 3 2" xfId="8943"/>
    <cellStyle name="RowTitles1-Detail 2 2 2 4 2 3 2 2" xfId="8944"/>
    <cellStyle name="RowTitles1-Detail 2 2 2 4 2 3 2 2 2" xfId="8945"/>
    <cellStyle name="RowTitles1-Detail 2 2 2 4 2 3 2 3" xfId="8946"/>
    <cellStyle name="RowTitles1-Detail 2 2 2 4 2 3 3" xfId="8947"/>
    <cellStyle name="RowTitles1-Detail 2 2 2 4 2 3 3 2" xfId="8948"/>
    <cellStyle name="RowTitles1-Detail 2 2 2 4 2 3 3 2 2" xfId="8949"/>
    <cellStyle name="RowTitles1-Detail 2 2 2 4 2 3 4" xfId="8950"/>
    <cellStyle name="RowTitles1-Detail 2 2 2 4 2 3 4 2" xfId="8951"/>
    <cellStyle name="RowTitles1-Detail 2 2 2 4 2 3 5" xfId="8952"/>
    <cellStyle name="RowTitles1-Detail 2 2 2 4 2 4" xfId="8953"/>
    <cellStyle name="RowTitles1-Detail 2 2 2 4 2 4 2" xfId="8954"/>
    <cellStyle name="RowTitles1-Detail 2 2 2 4 2 5" xfId="8955"/>
    <cellStyle name="RowTitles1-Detail 2 2 2 4 2 5 2" xfId="8956"/>
    <cellStyle name="RowTitles1-Detail 2 2 2 4 2 5 2 2" xfId="8957"/>
    <cellStyle name="RowTitles1-Detail 2 2 2 4 2 5 3" xfId="8958"/>
    <cellStyle name="RowTitles1-Detail 2 2 2 4 2 6" xfId="8959"/>
    <cellStyle name="RowTitles1-Detail 2 2 2 4 2 6 2" xfId="8960"/>
    <cellStyle name="RowTitles1-Detail 2 2 2 4 2 6 2 2" xfId="8961"/>
    <cellStyle name="RowTitles1-Detail 2 2 2 4 2 7" xfId="8962"/>
    <cellStyle name="RowTitles1-Detail 2 2 2 4 2 7 2" xfId="8963"/>
    <cellStyle name="RowTitles1-Detail 2 2 2 4 2 8" xfId="8964"/>
    <cellStyle name="RowTitles1-Detail 2 2 2 4 3" xfId="8965"/>
    <cellStyle name="RowTitles1-Detail 2 2 2 4 3 2" xfId="8966"/>
    <cellStyle name="RowTitles1-Detail 2 2 2 4 3 2 2" xfId="8967"/>
    <cellStyle name="RowTitles1-Detail 2 2 2 4 3 2 2 2" xfId="8968"/>
    <cellStyle name="RowTitles1-Detail 2 2 2 4 3 2 2 2 2" xfId="8969"/>
    <cellStyle name="RowTitles1-Detail 2 2 2 4 3 2 2 3" xfId="8970"/>
    <cellStyle name="RowTitles1-Detail 2 2 2 4 3 2 3" xfId="8971"/>
    <cellStyle name="RowTitles1-Detail 2 2 2 4 3 2 3 2" xfId="8972"/>
    <cellStyle name="RowTitles1-Detail 2 2 2 4 3 2 3 2 2" xfId="8973"/>
    <cellStyle name="RowTitles1-Detail 2 2 2 4 3 2 4" xfId="8974"/>
    <cellStyle name="RowTitles1-Detail 2 2 2 4 3 2 4 2" xfId="8975"/>
    <cellStyle name="RowTitles1-Detail 2 2 2 4 3 2 5" xfId="8976"/>
    <cellStyle name="RowTitles1-Detail 2 2 2 4 3 3" xfId="8977"/>
    <cellStyle name="RowTitles1-Detail 2 2 2 4 3 3 2" xfId="8978"/>
    <cellStyle name="RowTitles1-Detail 2 2 2 4 3 3 2 2" xfId="8979"/>
    <cellStyle name="RowTitles1-Detail 2 2 2 4 3 3 2 2 2" xfId="8980"/>
    <cellStyle name="RowTitles1-Detail 2 2 2 4 3 3 2 3" xfId="8981"/>
    <cellStyle name="RowTitles1-Detail 2 2 2 4 3 3 3" xfId="8982"/>
    <cellStyle name="RowTitles1-Detail 2 2 2 4 3 3 3 2" xfId="8983"/>
    <cellStyle name="RowTitles1-Detail 2 2 2 4 3 3 3 2 2" xfId="8984"/>
    <cellStyle name="RowTitles1-Detail 2 2 2 4 3 3 4" xfId="8985"/>
    <cellStyle name="RowTitles1-Detail 2 2 2 4 3 3 4 2" xfId="8986"/>
    <cellStyle name="RowTitles1-Detail 2 2 2 4 3 3 5" xfId="8987"/>
    <cellStyle name="RowTitles1-Detail 2 2 2 4 3 4" xfId="8988"/>
    <cellStyle name="RowTitles1-Detail 2 2 2 4 3 4 2" xfId="8989"/>
    <cellStyle name="RowTitles1-Detail 2 2 2 4 3 5" xfId="8990"/>
    <cellStyle name="RowTitles1-Detail 2 2 2 4 3 5 2" xfId="8991"/>
    <cellStyle name="RowTitles1-Detail 2 2 2 4 3 5 2 2" xfId="8992"/>
    <cellStyle name="RowTitles1-Detail 2 2 2 4 4" xfId="8993"/>
    <cellStyle name="RowTitles1-Detail 2 2 2 4 4 2" xfId="8994"/>
    <cellStyle name="RowTitles1-Detail 2 2 2 4 4 2 2" xfId="8995"/>
    <cellStyle name="RowTitles1-Detail 2 2 2 4 4 2 2 2" xfId="8996"/>
    <cellStyle name="RowTitles1-Detail 2 2 2 4 4 2 2 2 2" xfId="8997"/>
    <cellStyle name="RowTitles1-Detail 2 2 2 4 4 2 2 3" xfId="8998"/>
    <cellStyle name="RowTitles1-Detail 2 2 2 4 4 2 3" xfId="8999"/>
    <cellStyle name="RowTitles1-Detail 2 2 2 4 4 2 3 2" xfId="9000"/>
    <cellStyle name="RowTitles1-Detail 2 2 2 4 4 2 3 2 2" xfId="9001"/>
    <cellStyle name="RowTitles1-Detail 2 2 2 4 4 2 4" xfId="9002"/>
    <cellStyle name="RowTitles1-Detail 2 2 2 4 4 2 4 2" xfId="9003"/>
    <cellStyle name="RowTitles1-Detail 2 2 2 4 4 2 5" xfId="9004"/>
    <cellStyle name="RowTitles1-Detail 2 2 2 4 4 3" xfId="9005"/>
    <cellStyle name="RowTitles1-Detail 2 2 2 4 4 3 2" xfId="9006"/>
    <cellStyle name="RowTitles1-Detail 2 2 2 4 4 3 2 2" xfId="9007"/>
    <cellStyle name="RowTitles1-Detail 2 2 2 4 4 3 2 2 2" xfId="9008"/>
    <cellStyle name="RowTitles1-Detail 2 2 2 4 4 3 2 3" xfId="9009"/>
    <cellStyle name="RowTitles1-Detail 2 2 2 4 4 3 3" xfId="9010"/>
    <cellStyle name="RowTitles1-Detail 2 2 2 4 4 3 3 2" xfId="9011"/>
    <cellStyle name="RowTitles1-Detail 2 2 2 4 4 3 3 2 2" xfId="9012"/>
    <cellStyle name="RowTitles1-Detail 2 2 2 4 4 3 4" xfId="9013"/>
    <cellStyle name="RowTitles1-Detail 2 2 2 4 4 3 4 2" xfId="9014"/>
    <cellStyle name="RowTitles1-Detail 2 2 2 4 4 3 5" xfId="9015"/>
    <cellStyle name="RowTitles1-Detail 2 2 2 4 4 4" xfId="9016"/>
    <cellStyle name="RowTitles1-Detail 2 2 2 4 4 4 2" xfId="9017"/>
    <cellStyle name="RowTitles1-Detail 2 2 2 4 4 4 2 2" xfId="9018"/>
    <cellStyle name="RowTitles1-Detail 2 2 2 4 4 4 3" xfId="9019"/>
    <cellStyle name="RowTitles1-Detail 2 2 2 4 4 5" xfId="9020"/>
    <cellStyle name="RowTitles1-Detail 2 2 2 4 4 5 2" xfId="9021"/>
    <cellStyle name="RowTitles1-Detail 2 2 2 4 4 5 2 2" xfId="9022"/>
    <cellStyle name="RowTitles1-Detail 2 2 2 4 4 6" xfId="9023"/>
    <cellStyle name="RowTitles1-Detail 2 2 2 4 4 6 2" xfId="9024"/>
    <cellStyle name="RowTitles1-Detail 2 2 2 4 4 7" xfId="9025"/>
    <cellStyle name="RowTitles1-Detail 2 2 2 4 5" xfId="9026"/>
    <cellStyle name="RowTitles1-Detail 2 2 2 4 5 2" xfId="9027"/>
    <cellStyle name="RowTitles1-Detail 2 2 2 4 5 2 2" xfId="9028"/>
    <cellStyle name="RowTitles1-Detail 2 2 2 4 5 2 2 2" xfId="9029"/>
    <cellStyle name="RowTitles1-Detail 2 2 2 4 5 2 2 2 2" xfId="9030"/>
    <cellStyle name="RowTitles1-Detail 2 2 2 4 5 2 2 3" xfId="9031"/>
    <cellStyle name="RowTitles1-Detail 2 2 2 4 5 2 3" xfId="9032"/>
    <cellStyle name="RowTitles1-Detail 2 2 2 4 5 2 3 2" xfId="9033"/>
    <cellStyle name="RowTitles1-Detail 2 2 2 4 5 2 3 2 2" xfId="9034"/>
    <cellStyle name="RowTitles1-Detail 2 2 2 4 5 2 4" xfId="9035"/>
    <cellStyle name="RowTitles1-Detail 2 2 2 4 5 2 4 2" xfId="9036"/>
    <cellStyle name="RowTitles1-Detail 2 2 2 4 5 2 5" xfId="9037"/>
    <cellStyle name="RowTitles1-Detail 2 2 2 4 5 3" xfId="9038"/>
    <cellStyle name="RowTitles1-Detail 2 2 2 4 5 3 2" xfId="9039"/>
    <cellStyle name="RowTitles1-Detail 2 2 2 4 5 3 2 2" xfId="9040"/>
    <cellStyle name="RowTitles1-Detail 2 2 2 4 5 3 2 2 2" xfId="9041"/>
    <cellStyle name="RowTitles1-Detail 2 2 2 4 5 3 2 3" xfId="9042"/>
    <cellStyle name="RowTitles1-Detail 2 2 2 4 5 3 3" xfId="9043"/>
    <cellStyle name="RowTitles1-Detail 2 2 2 4 5 3 3 2" xfId="9044"/>
    <cellStyle name="RowTitles1-Detail 2 2 2 4 5 3 3 2 2" xfId="9045"/>
    <cellStyle name="RowTitles1-Detail 2 2 2 4 5 3 4" xfId="9046"/>
    <cellStyle name="RowTitles1-Detail 2 2 2 4 5 3 4 2" xfId="9047"/>
    <cellStyle name="RowTitles1-Detail 2 2 2 4 5 3 5" xfId="9048"/>
    <cellStyle name="RowTitles1-Detail 2 2 2 4 5 4" xfId="9049"/>
    <cellStyle name="RowTitles1-Detail 2 2 2 4 5 4 2" xfId="9050"/>
    <cellStyle name="RowTitles1-Detail 2 2 2 4 5 4 2 2" xfId="9051"/>
    <cellStyle name="RowTitles1-Detail 2 2 2 4 5 4 3" xfId="9052"/>
    <cellStyle name="RowTitles1-Detail 2 2 2 4 5 5" xfId="9053"/>
    <cellStyle name="RowTitles1-Detail 2 2 2 4 5 5 2" xfId="9054"/>
    <cellStyle name="RowTitles1-Detail 2 2 2 4 5 5 2 2" xfId="9055"/>
    <cellStyle name="RowTitles1-Detail 2 2 2 4 5 6" xfId="9056"/>
    <cellStyle name="RowTitles1-Detail 2 2 2 4 5 6 2" xfId="9057"/>
    <cellStyle name="RowTitles1-Detail 2 2 2 4 5 7" xfId="9058"/>
    <cellStyle name="RowTitles1-Detail 2 2 2 4 6" xfId="9059"/>
    <cellStyle name="RowTitles1-Detail 2 2 2 4 6 2" xfId="9060"/>
    <cellStyle name="RowTitles1-Detail 2 2 2 4 6 2 2" xfId="9061"/>
    <cellStyle name="RowTitles1-Detail 2 2 2 4 6 2 2 2" xfId="9062"/>
    <cellStyle name="RowTitles1-Detail 2 2 2 4 6 2 2 2 2" xfId="9063"/>
    <cellStyle name="RowTitles1-Detail 2 2 2 4 6 2 2 3" xfId="9064"/>
    <cellStyle name="RowTitles1-Detail 2 2 2 4 6 2 3" xfId="9065"/>
    <cellStyle name="RowTitles1-Detail 2 2 2 4 6 2 3 2" xfId="9066"/>
    <cellStyle name="RowTitles1-Detail 2 2 2 4 6 2 3 2 2" xfId="9067"/>
    <cellStyle name="RowTitles1-Detail 2 2 2 4 6 2 4" xfId="9068"/>
    <cellStyle name="RowTitles1-Detail 2 2 2 4 6 2 4 2" xfId="9069"/>
    <cellStyle name="RowTitles1-Detail 2 2 2 4 6 2 5" xfId="9070"/>
    <cellStyle name="RowTitles1-Detail 2 2 2 4 6 3" xfId="9071"/>
    <cellStyle name="RowTitles1-Detail 2 2 2 4 6 3 2" xfId="9072"/>
    <cellStyle name="RowTitles1-Detail 2 2 2 4 6 3 2 2" xfId="9073"/>
    <cellStyle name="RowTitles1-Detail 2 2 2 4 6 3 2 2 2" xfId="9074"/>
    <cellStyle name="RowTitles1-Detail 2 2 2 4 6 3 2 3" xfId="9075"/>
    <cellStyle name="RowTitles1-Detail 2 2 2 4 6 3 3" xfId="9076"/>
    <cellStyle name="RowTitles1-Detail 2 2 2 4 6 3 3 2" xfId="9077"/>
    <cellStyle name="RowTitles1-Detail 2 2 2 4 6 3 3 2 2" xfId="9078"/>
    <cellStyle name="RowTitles1-Detail 2 2 2 4 6 3 4" xfId="9079"/>
    <cellStyle name="RowTitles1-Detail 2 2 2 4 6 3 4 2" xfId="9080"/>
    <cellStyle name="RowTitles1-Detail 2 2 2 4 6 3 5" xfId="9081"/>
    <cellStyle name="RowTitles1-Detail 2 2 2 4 6 4" xfId="9082"/>
    <cellStyle name="RowTitles1-Detail 2 2 2 4 6 4 2" xfId="9083"/>
    <cellStyle name="RowTitles1-Detail 2 2 2 4 6 4 2 2" xfId="9084"/>
    <cellStyle name="RowTitles1-Detail 2 2 2 4 6 4 3" xfId="9085"/>
    <cellStyle name="RowTitles1-Detail 2 2 2 4 6 5" xfId="9086"/>
    <cellStyle name="RowTitles1-Detail 2 2 2 4 6 5 2" xfId="9087"/>
    <cellStyle name="RowTitles1-Detail 2 2 2 4 6 5 2 2" xfId="9088"/>
    <cellStyle name="RowTitles1-Detail 2 2 2 4 6 6" xfId="9089"/>
    <cellStyle name="RowTitles1-Detail 2 2 2 4 6 6 2" xfId="9090"/>
    <cellStyle name="RowTitles1-Detail 2 2 2 4 6 7" xfId="9091"/>
    <cellStyle name="RowTitles1-Detail 2 2 2 4 7" xfId="9092"/>
    <cellStyle name="RowTitles1-Detail 2 2 2 4 7 2" xfId="9093"/>
    <cellStyle name="RowTitles1-Detail 2 2 2 4 7 2 2" xfId="9094"/>
    <cellStyle name="RowTitles1-Detail 2 2 2 4 7 2 2 2" xfId="9095"/>
    <cellStyle name="RowTitles1-Detail 2 2 2 4 7 2 3" xfId="9096"/>
    <cellStyle name="RowTitles1-Detail 2 2 2 4 7 3" xfId="9097"/>
    <cellStyle name="RowTitles1-Detail 2 2 2 4 7 3 2" xfId="9098"/>
    <cellStyle name="RowTitles1-Detail 2 2 2 4 7 3 2 2" xfId="9099"/>
    <cellStyle name="RowTitles1-Detail 2 2 2 4 7 4" xfId="9100"/>
    <cellStyle name="RowTitles1-Detail 2 2 2 4 7 4 2" xfId="9101"/>
    <cellStyle name="RowTitles1-Detail 2 2 2 4 7 5" xfId="9102"/>
    <cellStyle name="RowTitles1-Detail 2 2 2 4 8" xfId="9103"/>
    <cellStyle name="RowTitles1-Detail 2 2 2 4 8 2" xfId="9104"/>
    <cellStyle name="RowTitles1-Detail 2 2 2 4 8 2 2" xfId="9105"/>
    <cellStyle name="RowTitles1-Detail 2 2 2 4 8 2 2 2" xfId="9106"/>
    <cellStyle name="RowTitles1-Detail 2 2 2 4 8 2 3" xfId="9107"/>
    <cellStyle name="RowTitles1-Detail 2 2 2 4 8 3" xfId="9108"/>
    <cellStyle name="RowTitles1-Detail 2 2 2 4 8 3 2" xfId="9109"/>
    <cellStyle name="RowTitles1-Detail 2 2 2 4 8 3 2 2" xfId="9110"/>
    <cellStyle name="RowTitles1-Detail 2 2 2 4 8 4" xfId="9111"/>
    <cellStyle name="RowTitles1-Detail 2 2 2 4 8 4 2" xfId="9112"/>
    <cellStyle name="RowTitles1-Detail 2 2 2 4 8 5" xfId="9113"/>
    <cellStyle name="RowTitles1-Detail 2 2 2 4 9" xfId="9114"/>
    <cellStyle name="RowTitles1-Detail 2 2 2 4 9 2" xfId="9115"/>
    <cellStyle name="RowTitles1-Detail 2 2 2 4 9 2 2" xfId="9116"/>
    <cellStyle name="RowTitles1-Detail 2 2 2 4_STUD aligned by INSTIT" xfId="9117"/>
    <cellStyle name="RowTitles1-Detail 2 2 2 5" xfId="9118"/>
    <cellStyle name="RowTitles1-Detail 2 2 2 5 2" xfId="9119"/>
    <cellStyle name="RowTitles1-Detail 2 2 2 5 2 2" xfId="9120"/>
    <cellStyle name="RowTitles1-Detail 2 2 2 5 2 2 2" xfId="9121"/>
    <cellStyle name="RowTitles1-Detail 2 2 2 5 2 2 2 2" xfId="9122"/>
    <cellStyle name="RowTitles1-Detail 2 2 2 5 2 2 2 2 2" xfId="9123"/>
    <cellStyle name="RowTitles1-Detail 2 2 2 5 2 2 2 3" xfId="9124"/>
    <cellStyle name="RowTitles1-Detail 2 2 2 5 2 2 3" xfId="9125"/>
    <cellStyle name="RowTitles1-Detail 2 2 2 5 2 2 3 2" xfId="9126"/>
    <cellStyle name="RowTitles1-Detail 2 2 2 5 2 2 3 2 2" xfId="9127"/>
    <cellStyle name="RowTitles1-Detail 2 2 2 5 2 2 4" xfId="9128"/>
    <cellStyle name="RowTitles1-Detail 2 2 2 5 2 2 4 2" xfId="9129"/>
    <cellStyle name="RowTitles1-Detail 2 2 2 5 2 2 5" xfId="9130"/>
    <cellStyle name="RowTitles1-Detail 2 2 2 5 2 3" xfId="9131"/>
    <cellStyle name="RowTitles1-Detail 2 2 2 5 2 3 2" xfId="9132"/>
    <cellStyle name="RowTitles1-Detail 2 2 2 5 2 3 2 2" xfId="9133"/>
    <cellStyle name="RowTitles1-Detail 2 2 2 5 2 3 2 2 2" xfId="9134"/>
    <cellStyle name="RowTitles1-Detail 2 2 2 5 2 3 2 3" xfId="9135"/>
    <cellStyle name="RowTitles1-Detail 2 2 2 5 2 3 3" xfId="9136"/>
    <cellStyle name="RowTitles1-Detail 2 2 2 5 2 3 3 2" xfId="9137"/>
    <cellStyle name="RowTitles1-Detail 2 2 2 5 2 3 3 2 2" xfId="9138"/>
    <cellStyle name="RowTitles1-Detail 2 2 2 5 2 3 4" xfId="9139"/>
    <cellStyle name="RowTitles1-Detail 2 2 2 5 2 3 4 2" xfId="9140"/>
    <cellStyle name="RowTitles1-Detail 2 2 2 5 2 3 5" xfId="9141"/>
    <cellStyle name="RowTitles1-Detail 2 2 2 5 2 4" xfId="9142"/>
    <cellStyle name="RowTitles1-Detail 2 2 2 5 2 4 2" xfId="9143"/>
    <cellStyle name="RowTitles1-Detail 2 2 2 5 2 5" xfId="9144"/>
    <cellStyle name="RowTitles1-Detail 2 2 2 5 2 5 2" xfId="9145"/>
    <cellStyle name="RowTitles1-Detail 2 2 2 5 2 5 2 2" xfId="9146"/>
    <cellStyle name="RowTitles1-Detail 2 2 2 5 2 5 3" xfId="9147"/>
    <cellStyle name="RowTitles1-Detail 2 2 2 5 2 6" xfId="9148"/>
    <cellStyle name="RowTitles1-Detail 2 2 2 5 2 6 2" xfId="9149"/>
    <cellStyle name="RowTitles1-Detail 2 2 2 5 2 6 2 2" xfId="9150"/>
    <cellStyle name="RowTitles1-Detail 2 2 2 5 3" xfId="9151"/>
    <cellStyle name="RowTitles1-Detail 2 2 2 5 3 2" xfId="9152"/>
    <cellStyle name="RowTitles1-Detail 2 2 2 5 3 2 2" xfId="9153"/>
    <cellStyle name="RowTitles1-Detail 2 2 2 5 3 2 2 2" xfId="9154"/>
    <cellStyle name="RowTitles1-Detail 2 2 2 5 3 2 2 2 2" xfId="9155"/>
    <cellStyle name="RowTitles1-Detail 2 2 2 5 3 2 2 3" xfId="9156"/>
    <cellStyle name="RowTitles1-Detail 2 2 2 5 3 2 3" xfId="9157"/>
    <cellStyle name="RowTitles1-Detail 2 2 2 5 3 2 3 2" xfId="9158"/>
    <cellStyle name="RowTitles1-Detail 2 2 2 5 3 2 3 2 2" xfId="9159"/>
    <cellStyle name="RowTitles1-Detail 2 2 2 5 3 2 4" xfId="9160"/>
    <cellStyle name="RowTitles1-Detail 2 2 2 5 3 2 4 2" xfId="9161"/>
    <cellStyle name="RowTitles1-Detail 2 2 2 5 3 2 5" xfId="9162"/>
    <cellStyle name="RowTitles1-Detail 2 2 2 5 3 3" xfId="9163"/>
    <cellStyle name="RowTitles1-Detail 2 2 2 5 3 3 2" xfId="9164"/>
    <cellStyle name="RowTitles1-Detail 2 2 2 5 3 3 2 2" xfId="9165"/>
    <cellStyle name="RowTitles1-Detail 2 2 2 5 3 3 2 2 2" xfId="9166"/>
    <cellStyle name="RowTitles1-Detail 2 2 2 5 3 3 2 3" xfId="9167"/>
    <cellStyle name="RowTitles1-Detail 2 2 2 5 3 3 3" xfId="9168"/>
    <cellStyle name="RowTitles1-Detail 2 2 2 5 3 3 3 2" xfId="9169"/>
    <cellStyle name="RowTitles1-Detail 2 2 2 5 3 3 3 2 2" xfId="9170"/>
    <cellStyle name="RowTitles1-Detail 2 2 2 5 3 3 4" xfId="9171"/>
    <cellStyle name="RowTitles1-Detail 2 2 2 5 3 3 4 2" xfId="9172"/>
    <cellStyle name="RowTitles1-Detail 2 2 2 5 3 3 5" xfId="9173"/>
    <cellStyle name="RowTitles1-Detail 2 2 2 5 3 4" xfId="9174"/>
    <cellStyle name="RowTitles1-Detail 2 2 2 5 3 4 2" xfId="9175"/>
    <cellStyle name="RowTitles1-Detail 2 2 2 5 3 5" xfId="9176"/>
    <cellStyle name="RowTitles1-Detail 2 2 2 5 3 5 2" xfId="9177"/>
    <cellStyle name="RowTitles1-Detail 2 2 2 5 3 5 2 2" xfId="9178"/>
    <cellStyle name="RowTitles1-Detail 2 2 2 5 3 6" xfId="9179"/>
    <cellStyle name="RowTitles1-Detail 2 2 2 5 3 6 2" xfId="9180"/>
    <cellStyle name="RowTitles1-Detail 2 2 2 5 3 7" xfId="9181"/>
    <cellStyle name="RowTitles1-Detail 2 2 2 5 4" xfId="9182"/>
    <cellStyle name="RowTitles1-Detail 2 2 2 5 4 2" xfId="9183"/>
    <cellStyle name="RowTitles1-Detail 2 2 2 5 4 2 2" xfId="9184"/>
    <cellStyle name="RowTitles1-Detail 2 2 2 5 4 2 2 2" xfId="9185"/>
    <cellStyle name="RowTitles1-Detail 2 2 2 5 4 2 2 2 2" xfId="9186"/>
    <cellStyle name="RowTitles1-Detail 2 2 2 5 4 2 2 3" xfId="9187"/>
    <cellStyle name="RowTitles1-Detail 2 2 2 5 4 2 3" xfId="9188"/>
    <cellStyle name="RowTitles1-Detail 2 2 2 5 4 2 3 2" xfId="9189"/>
    <cellStyle name="RowTitles1-Detail 2 2 2 5 4 2 3 2 2" xfId="9190"/>
    <cellStyle name="RowTitles1-Detail 2 2 2 5 4 2 4" xfId="9191"/>
    <cellStyle name="RowTitles1-Detail 2 2 2 5 4 2 4 2" xfId="9192"/>
    <cellStyle name="RowTitles1-Detail 2 2 2 5 4 2 5" xfId="9193"/>
    <cellStyle name="RowTitles1-Detail 2 2 2 5 4 3" xfId="9194"/>
    <cellStyle name="RowTitles1-Detail 2 2 2 5 4 3 2" xfId="9195"/>
    <cellStyle name="RowTitles1-Detail 2 2 2 5 4 3 2 2" xfId="9196"/>
    <cellStyle name="RowTitles1-Detail 2 2 2 5 4 3 2 2 2" xfId="9197"/>
    <cellStyle name="RowTitles1-Detail 2 2 2 5 4 3 2 3" xfId="9198"/>
    <cellStyle name="RowTitles1-Detail 2 2 2 5 4 3 3" xfId="9199"/>
    <cellStyle name="RowTitles1-Detail 2 2 2 5 4 3 3 2" xfId="9200"/>
    <cellStyle name="RowTitles1-Detail 2 2 2 5 4 3 3 2 2" xfId="9201"/>
    <cellStyle name="RowTitles1-Detail 2 2 2 5 4 3 4" xfId="9202"/>
    <cellStyle name="RowTitles1-Detail 2 2 2 5 4 3 4 2" xfId="9203"/>
    <cellStyle name="RowTitles1-Detail 2 2 2 5 4 3 5" xfId="9204"/>
    <cellStyle name="RowTitles1-Detail 2 2 2 5 4 4" xfId="9205"/>
    <cellStyle name="RowTitles1-Detail 2 2 2 5 4 4 2" xfId="9206"/>
    <cellStyle name="RowTitles1-Detail 2 2 2 5 4 5" xfId="9207"/>
    <cellStyle name="RowTitles1-Detail 2 2 2 5 4 5 2" xfId="9208"/>
    <cellStyle name="RowTitles1-Detail 2 2 2 5 4 5 2 2" xfId="9209"/>
    <cellStyle name="RowTitles1-Detail 2 2 2 5 4 5 3" xfId="9210"/>
    <cellStyle name="RowTitles1-Detail 2 2 2 5 4 6" xfId="9211"/>
    <cellStyle name="RowTitles1-Detail 2 2 2 5 4 6 2" xfId="9212"/>
    <cellStyle name="RowTitles1-Detail 2 2 2 5 4 6 2 2" xfId="9213"/>
    <cellStyle name="RowTitles1-Detail 2 2 2 5 4 7" xfId="9214"/>
    <cellStyle name="RowTitles1-Detail 2 2 2 5 4 7 2" xfId="9215"/>
    <cellStyle name="RowTitles1-Detail 2 2 2 5 4 8" xfId="9216"/>
    <cellStyle name="RowTitles1-Detail 2 2 2 5 5" xfId="9217"/>
    <cellStyle name="RowTitles1-Detail 2 2 2 5 5 2" xfId="9218"/>
    <cellStyle name="RowTitles1-Detail 2 2 2 5 5 2 2" xfId="9219"/>
    <cellStyle name="RowTitles1-Detail 2 2 2 5 5 2 2 2" xfId="9220"/>
    <cellStyle name="RowTitles1-Detail 2 2 2 5 5 2 2 2 2" xfId="9221"/>
    <cellStyle name="RowTitles1-Detail 2 2 2 5 5 2 2 3" xfId="9222"/>
    <cellStyle name="RowTitles1-Detail 2 2 2 5 5 2 3" xfId="9223"/>
    <cellStyle name="RowTitles1-Detail 2 2 2 5 5 2 3 2" xfId="9224"/>
    <cellStyle name="RowTitles1-Detail 2 2 2 5 5 2 3 2 2" xfId="9225"/>
    <cellStyle name="RowTitles1-Detail 2 2 2 5 5 2 4" xfId="9226"/>
    <cellStyle name="RowTitles1-Detail 2 2 2 5 5 2 4 2" xfId="9227"/>
    <cellStyle name="RowTitles1-Detail 2 2 2 5 5 2 5" xfId="9228"/>
    <cellStyle name="RowTitles1-Detail 2 2 2 5 5 3" xfId="9229"/>
    <cellStyle name="RowTitles1-Detail 2 2 2 5 5 3 2" xfId="9230"/>
    <cellStyle name="RowTitles1-Detail 2 2 2 5 5 3 2 2" xfId="9231"/>
    <cellStyle name="RowTitles1-Detail 2 2 2 5 5 3 2 2 2" xfId="9232"/>
    <cellStyle name="RowTitles1-Detail 2 2 2 5 5 3 2 3" xfId="9233"/>
    <cellStyle name="RowTitles1-Detail 2 2 2 5 5 3 3" xfId="9234"/>
    <cellStyle name="RowTitles1-Detail 2 2 2 5 5 3 3 2" xfId="9235"/>
    <cellStyle name="RowTitles1-Detail 2 2 2 5 5 3 3 2 2" xfId="9236"/>
    <cellStyle name="RowTitles1-Detail 2 2 2 5 5 3 4" xfId="9237"/>
    <cellStyle name="RowTitles1-Detail 2 2 2 5 5 3 4 2" xfId="9238"/>
    <cellStyle name="RowTitles1-Detail 2 2 2 5 5 3 5" xfId="9239"/>
    <cellStyle name="RowTitles1-Detail 2 2 2 5 5 4" xfId="9240"/>
    <cellStyle name="RowTitles1-Detail 2 2 2 5 5 4 2" xfId="9241"/>
    <cellStyle name="RowTitles1-Detail 2 2 2 5 5 4 2 2" xfId="9242"/>
    <cellStyle name="RowTitles1-Detail 2 2 2 5 5 4 3" xfId="9243"/>
    <cellStyle name="RowTitles1-Detail 2 2 2 5 5 5" xfId="9244"/>
    <cellStyle name="RowTitles1-Detail 2 2 2 5 5 5 2" xfId="9245"/>
    <cellStyle name="RowTitles1-Detail 2 2 2 5 5 5 2 2" xfId="9246"/>
    <cellStyle name="RowTitles1-Detail 2 2 2 5 5 6" xfId="9247"/>
    <cellStyle name="RowTitles1-Detail 2 2 2 5 5 6 2" xfId="9248"/>
    <cellStyle name="RowTitles1-Detail 2 2 2 5 5 7" xfId="9249"/>
    <cellStyle name="RowTitles1-Detail 2 2 2 5 6" xfId="9250"/>
    <cellStyle name="RowTitles1-Detail 2 2 2 5 6 2" xfId="9251"/>
    <cellStyle name="RowTitles1-Detail 2 2 2 5 6 2 2" xfId="9252"/>
    <cellStyle name="RowTitles1-Detail 2 2 2 5 6 2 2 2" xfId="9253"/>
    <cellStyle name="RowTitles1-Detail 2 2 2 5 6 2 2 2 2" xfId="9254"/>
    <cellStyle name="RowTitles1-Detail 2 2 2 5 6 2 2 3" xfId="9255"/>
    <cellStyle name="RowTitles1-Detail 2 2 2 5 6 2 3" xfId="9256"/>
    <cellStyle name="RowTitles1-Detail 2 2 2 5 6 2 3 2" xfId="9257"/>
    <cellStyle name="RowTitles1-Detail 2 2 2 5 6 2 3 2 2" xfId="9258"/>
    <cellStyle name="RowTitles1-Detail 2 2 2 5 6 2 4" xfId="9259"/>
    <cellStyle name="RowTitles1-Detail 2 2 2 5 6 2 4 2" xfId="9260"/>
    <cellStyle name="RowTitles1-Detail 2 2 2 5 6 2 5" xfId="9261"/>
    <cellStyle name="RowTitles1-Detail 2 2 2 5 6 3" xfId="9262"/>
    <cellStyle name="RowTitles1-Detail 2 2 2 5 6 3 2" xfId="9263"/>
    <cellStyle name="RowTitles1-Detail 2 2 2 5 6 3 2 2" xfId="9264"/>
    <cellStyle name="RowTitles1-Detail 2 2 2 5 6 3 2 2 2" xfId="9265"/>
    <cellStyle name="RowTitles1-Detail 2 2 2 5 6 3 2 3" xfId="9266"/>
    <cellStyle name="RowTitles1-Detail 2 2 2 5 6 3 3" xfId="9267"/>
    <cellStyle name="RowTitles1-Detail 2 2 2 5 6 3 3 2" xfId="9268"/>
    <cellStyle name="RowTitles1-Detail 2 2 2 5 6 3 3 2 2" xfId="9269"/>
    <cellStyle name="RowTitles1-Detail 2 2 2 5 6 3 4" xfId="9270"/>
    <cellStyle name="RowTitles1-Detail 2 2 2 5 6 3 4 2" xfId="9271"/>
    <cellStyle name="RowTitles1-Detail 2 2 2 5 6 3 5" xfId="9272"/>
    <cellStyle name="RowTitles1-Detail 2 2 2 5 6 4" xfId="9273"/>
    <cellStyle name="RowTitles1-Detail 2 2 2 5 6 4 2" xfId="9274"/>
    <cellStyle name="RowTitles1-Detail 2 2 2 5 6 4 2 2" xfId="9275"/>
    <cellStyle name="RowTitles1-Detail 2 2 2 5 6 4 3" xfId="9276"/>
    <cellStyle name="RowTitles1-Detail 2 2 2 5 6 5" xfId="9277"/>
    <cellStyle name="RowTitles1-Detail 2 2 2 5 6 5 2" xfId="9278"/>
    <cellStyle name="RowTitles1-Detail 2 2 2 5 6 5 2 2" xfId="9279"/>
    <cellStyle name="RowTitles1-Detail 2 2 2 5 6 6" xfId="9280"/>
    <cellStyle name="RowTitles1-Detail 2 2 2 5 6 6 2" xfId="9281"/>
    <cellStyle name="RowTitles1-Detail 2 2 2 5 6 7" xfId="9282"/>
    <cellStyle name="RowTitles1-Detail 2 2 2 5 7" xfId="9283"/>
    <cellStyle name="RowTitles1-Detail 2 2 2 5 7 2" xfId="9284"/>
    <cellStyle name="RowTitles1-Detail 2 2 2 5 7 2 2" xfId="9285"/>
    <cellStyle name="RowTitles1-Detail 2 2 2 5 7 2 2 2" xfId="9286"/>
    <cellStyle name="RowTitles1-Detail 2 2 2 5 7 2 3" xfId="9287"/>
    <cellStyle name="RowTitles1-Detail 2 2 2 5 7 3" xfId="9288"/>
    <cellStyle name="RowTitles1-Detail 2 2 2 5 7 3 2" xfId="9289"/>
    <cellStyle name="RowTitles1-Detail 2 2 2 5 7 3 2 2" xfId="9290"/>
    <cellStyle name="RowTitles1-Detail 2 2 2 5 7 4" xfId="9291"/>
    <cellStyle name="RowTitles1-Detail 2 2 2 5 7 4 2" xfId="9292"/>
    <cellStyle name="RowTitles1-Detail 2 2 2 5 7 5" xfId="9293"/>
    <cellStyle name="RowTitles1-Detail 2 2 2 5 8" xfId="9294"/>
    <cellStyle name="RowTitles1-Detail 2 2 2 5 8 2" xfId="9295"/>
    <cellStyle name="RowTitles1-Detail 2 2 2 5 9" xfId="9296"/>
    <cellStyle name="RowTitles1-Detail 2 2 2 5 9 2" xfId="9297"/>
    <cellStyle name="RowTitles1-Detail 2 2 2 5 9 2 2" xfId="9298"/>
    <cellStyle name="RowTitles1-Detail 2 2 2 5_STUD aligned by INSTIT" xfId="9299"/>
    <cellStyle name="RowTitles1-Detail 2 2 2 6" xfId="9300"/>
    <cellStyle name="RowTitles1-Detail 2 2 2 6 2" xfId="9301"/>
    <cellStyle name="RowTitles1-Detail 2 2 2 6 2 2" xfId="9302"/>
    <cellStyle name="RowTitles1-Detail 2 2 2 6 2 2 2" xfId="9303"/>
    <cellStyle name="RowTitles1-Detail 2 2 2 6 2 2 2 2" xfId="9304"/>
    <cellStyle name="RowTitles1-Detail 2 2 2 6 2 2 3" xfId="9305"/>
    <cellStyle name="RowTitles1-Detail 2 2 2 6 2 3" xfId="9306"/>
    <cellStyle name="RowTitles1-Detail 2 2 2 6 2 3 2" xfId="9307"/>
    <cellStyle name="RowTitles1-Detail 2 2 2 6 2 3 2 2" xfId="9308"/>
    <cellStyle name="RowTitles1-Detail 2 2 2 6 2 4" xfId="9309"/>
    <cellStyle name="RowTitles1-Detail 2 2 2 6 2 4 2" xfId="9310"/>
    <cellStyle name="RowTitles1-Detail 2 2 2 6 2 5" xfId="9311"/>
    <cellStyle name="RowTitles1-Detail 2 2 2 6 3" xfId="9312"/>
    <cellStyle name="RowTitles1-Detail 2 2 2 6 3 2" xfId="9313"/>
    <cellStyle name="RowTitles1-Detail 2 2 2 6 3 2 2" xfId="9314"/>
    <cellStyle name="RowTitles1-Detail 2 2 2 6 3 2 2 2" xfId="9315"/>
    <cellStyle name="RowTitles1-Detail 2 2 2 6 3 2 3" xfId="9316"/>
    <cellStyle name="RowTitles1-Detail 2 2 2 6 3 3" xfId="9317"/>
    <cellStyle name="RowTitles1-Detail 2 2 2 6 3 3 2" xfId="9318"/>
    <cellStyle name="RowTitles1-Detail 2 2 2 6 3 3 2 2" xfId="9319"/>
    <cellStyle name="RowTitles1-Detail 2 2 2 6 3 4" xfId="9320"/>
    <cellStyle name="RowTitles1-Detail 2 2 2 6 3 4 2" xfId="9321"/>
    <cellStyle name="RowTitles1-Detail 2 2 2 6 3 5" xfId="9322"/>
    <cellStyle name="RowTitles1-Detail 2 2 2 6 4" xfId="9323"/>
    <cellStyle name="RowTitles1-Detail 2 2 2 6 4 2" xfId="9324"/>
    <cellStyle name="RowTitles1-Detail 2 2 2 6 5" xfId="9325"/>
    <cellStyle name="RowTitles1-Detail 2 2 2 6 5 2" xfId="9326"/>
    <cellStyle name="RowTitles1-Detail 2 2 2 6 5 2 2" xfId="9327"/>
    <cellStyle name="RowTitles1-Detail 2 2 2 6 5 3" xfId="9328"/>
    <cellStyle name="RowTitles1-Detail 2 2 2 6 6" xfId="9329"/>
    <cellStyle name="RowTitles1-Detail 2 2 2 6 6 2" xfId="9330"/>
    <cellStyle name="RowTitles1-Detail 2 2 2 6 6 2 2" xfId="9331"/>
    <cellStyle name="RowTitles1-Detail 2 2 2 7" xfId="9332"/>
    <cellStyle name="RowTitles1-Detail 2 2 2 7 2" xfId="9333"/>
    <cellStyle name="RowTitles1-Detail 2 2 2 7 2 2" xfId="9334"/>
    <cellStyle name="RowTitles1-Detail 2 2 2 7 2 2 2" xfId="9335"/>
    <cellStyle name="RowTitles1-Detail 2 2 2 7 2 2 2 2" xfId="9336"/>
    <cellStyle name="RowTitles1-Detail 2 2 2 7 2 2 3" xfId="9337"/>
    <cellStyle name="RowTitles1-Detail 2 2 2 7 2 3" xfId="9338"/>
    <cellStyle name="RowTitles1-Detail 2 2 2 7 2 3 2" xfId="9339"/>
    <cellStyle name="RowTitles1-Detail 2 2 2 7 2 3 2 2" xfId="9340"/>
    <cellStyle name="RowTitles1-Detail 2 2 2 7 2 4" xfId="9341"/>
    <cellStyle name="RowTitles1-Detail 2 2 2 7 2 4 2" xfId="9342"/>
    <cellStyle name="RowTitles1-Detail 2 2 2 7 2 5" xfId="9343"/>
    <cellStyle name="RowTitles1-Detail 2 2 2 7 3" xfId="9344"/>
    <cellStyle name="RowTitles1-Detail 2 2 2 7 3 2" xfId="9345"/>
    <cellStyle name="RowTitles1-Detail 2 2 2 7 3 2 2" xfId="9346"/>
    <cellStyle name="RowTitles1-Detail 2 2 2 7 3 2 2 2" xfId="9347"/>
    <cellStyle name="RowTitles1-Detail 2 2 2 7 3 2 3" xfId="9348"/>
    <cellStyle name="RowTitles1-Detail 2 2 2 7 3 3" xfId="9349"/>
    <cellStyle name="RowTitles1-Detail 2 2 2 7 3 3 2" xfId="9350"/>
    <cellStyle name="RowTitles1-Detail 2 2 2 7 3 3 2 2" xfId="9351"/>
    <cellStyle name="RowTitles1-Detail 2 2 2 7 3 4" xfId="9352"/>
    <cellStyle name="RowTitles1-Detail 2 2 2 7 3 4 2" xfId="9353"/>
    <cellStyle name="RowTitles1-Detail 2 2 2 7 3 5" xfId="9354"/>
    <cellStyle name="RowTitles1-Detail 2 2 2 7 4" xfId="9355"/>
    <cellStyle name="RowTitles1-Detail 2 2 2 7 4 2" xfId="9356"/>
    <cellStyle name="RowTitles1-Detail 2 2 2 7 5" xfId="9357"/>
    <cellStyle name="RowTitles1-Detail 2 2 2 7 5 2" xfId="9358"/>
    <cellStyle name="RowTitles1-Detail 2 2 2 7 5 2 2" xfId="9359"/>
    <cellStyle name="RowTitles1-Detail 2 2 2 7 6" xfId="9360"/>
    <cellStyle name="RowTitles1-Detail 2 2 2 7 6 2" xfId="9361"/>
    <cellStyle name="RowTitles1-Detail 2 2 2 7 7" xfId="9362"/>
    <cellStyle name="RowTitles1-Detail 2 2 2 8" xfId="9363"/>
    <cellStyle name="RowTitles1-Detail 2 2 2 8 2" xfId="9364"/>
    <cellStyle name="RowTitles1-Detail 2 2 2 8 2 2" xfId="9365"/>
    <cellStyle name="RowTitles1-Detail 2 2 2 8 2 2 2" xfId="9366"/>
    <cellStyle name="RowTitles1-Detail 2 2 2 8 2 2 2 2" xfId="9367"/>
    <cellStyle name="RowTitles1-Detail 2 2 2 8 2 2 3" xfId="9368"/>
    <cellStyle name="RowTitles1-Detail 2 2 2 8 2 3" xfId="9369"/>
    <cellStyle name="RowTitles1-Detail 2 2 2 8 2 3 2" xfId="9370"/>
    <cellStyle name="RowTitles1-Detail 2 2 2 8 2 3 2 2" xfId="9371"/>
    <cellStyle name="RowTitles1-Detail 2 2 2 8 2 4" xfId="9372"/>
    <cellStyle name="RowTitles1-Detail 2 2 2 8 2 4 2" xfId="9373"/>
    <cellStyle name="RowTitles1-Detail 2 2 2 8 2 5" xfId="9374"/>
    <cellStyle name="RowTitles1-Detail 2 2 2 8 3" xfId="9375"/>
    <cellStyle name="RowTitles1-Detail 2 2 2 8 3 2" xfId="9376"/>
    <cellStyle name="RowTitles1-Detail 2 2 2 8 3 2 2" xfId="9377"/>
    <cellStyle name="RowTitles1-Detail 2 2 2 8 3 2 2 2" xfId="9378"/>
    <cellStyle name="RowTitles1-Detail 2 2 2 8 3 2 3" xfId="9379"/>
    <cellStyle name="RowTitles1-Detail 2 2 2 8 3 3" xfId="9380"/>
    <cellStyle name="RowTitles1-Detail 2 2 2 8 3 3 2" xfId="9381"/>
    <cellStyle name="RowTitles1-Detail 2 2 2 8 3 3 2 2" xfId="9382"/>
    <cellStyle name="RowTitles1-Detail 2 2 2 8 3 4" xfId="9383"/>
    <cellStyle name="RowTitles1-Detail 2 2 2 8 3 4 2" xfId="9384"/>
    <cellStyle name="RowTitles1-Detail 2 2 2 8 3 5" xfId="9385"/>
    <cellStyle name="RowTitles1-Detail 2 2 2 8 4" xfId="9386"/>
    <cellStyle name="RowTitles1-Detail 2 2 2 8 4 2" xfId="9387"/>
    <cellStyle name="RowTitles1-Detail 2 2 2 8 5" xfId="9388"/>
    <cellStyle name="RowTitles1-Detail 2 2 2 8 5 2" xfId="9389"/>
    <cellStyle name="RowTitles1-Detail 2 2 2 8 5 2 2" xfId="9390"/>
    <cellStyle name="RowTitles1-Detail 2 2 2 8 5 3" xfId="9391"/>
    <cellStyle name="RowTitles1-Detail 2 2 2 8 6" xfId="9392"/>
    <cellStyle name="RowTitles1-Detail 2 2 2 8 6 2" xfId="9393"/>
    <cellStyle name="RowTitles1-Detail 2 2 2 8 6 2 2" xfId="9394"/>
    <cellStyle name="RowTitles1-Detail 2 2 2 8 7" xfId="9395"/>
    <cellStyle name="RowTitles1-Detail 2 2 2 8 7 2" xfId="9396"/>
    <cellStyle name="RowTitles1-Detail 2 2 2 8 8" xfId="9397"/>
    <cellStyle name="RowTitles1-Detail 2 2 2 9" xfId="9398"/>
    <cellStyle name="RowTitles1-Detail 2 2 2 9 2" xfId="9399"/>
    <cellStyle name="RowTitles1-Detail 2 2 2 9 2 2" xfId="9400"/>
    <cellStyle name="RowTitles1-Detail 2 2 2 9 2 2 2" xfId="9401"/>
    <cellStyle name="RowTitles1-Detail 2 2 2 9 2 2 2 2" xfId="9402"/>
    <cellStyle name="RowTitles1-Detail 2 2 2 9 2 2 3" xfId="9403"/>
    <cellStyle name="RowTitles1-Detail 2 2 2 9 2 3" xfId="9404"/>
    <cellStyle name="RowTitles1-Detail 2 2 2 9 2 3 2" xfId="9405"/>
    <cellStyle name="RowTitles1-Detail 2 2 2 9 2 3 2 2" xfId="9406"/>
    <cellStyle name="RowTitles1-Detail 2 2 2 9 2 4" xfId="9407"/>
    <cellStyle name="RowTitles1-Detail 2 2 2 9 2 4 2" xfId="9408"/>
    <cellStyle name="RowTitles1-Detail 2 2 2 9 2 5" xfId="9409"/>
    <cellStyle name="RowTitles1-Detail 2 2 2 9 3" xfId="9410"/>
    <cellStyle name="RowTitles1-Detail 2 2 2 9 3 2" xfId="9411"/>
    <cellStyle name="RowTitles1-Detail 2 2 2 9 3 2 2" xfId="9412"/>
    <cellStyle name="RowTitles1-Detail 2 2 2 9 3 2 2 2" xfId="9413"/>
    <cellStyle name="RowTitles1-Detail 2 2 2 9 3 2 3" xfId="9414"/>
    <cellStyle name="RowTitles1-Detail 2 2 2 9 3 3" xfId="9415"/>
    <cellStyle name="RowTitles1-Detail 2 2 2 9 3 3 2" xfId="9416"/>
    <cellStyle name="RowTitles1-Detail 2 2 2 9 3 3 2 2" xfId="9417"/>
    <cellStyle name="RowTitles1-Detail 2 2 2 9 3 4" xfId="9418"/>
    <cellStyle name="RowTitles1-Detail 2 2 2 9 3 4 2" xfId="9419"/>
    <cellStyle name="RowTitles1-Detail 2 2 2 9 3 5" xfId="9420"/>
    <cellStyle name="RowTitles1-Detail 2 2 2 9 4" xfId="9421"/>
    <cellStyle name="RowTitles1-Detail 2 2 2 9 4 2" xfId="9422"/>
    <cellStyle name="RowTitles1-Detail 2 2 2 9 4 2 2" xfId="9423"/>
    <cellStyle name="RowTitles1-Detail 2 2 2 9 4 3" xfId="9424"/>
    <cellStyle name="RowTitles1-Detail 2 2 2 9 5" xfId="9425"/>
    <cellStyle name="RowTitles1-Detail 2 2 2 9 5 2" xfId="9426"/>
    <cellStyle name="RowTitles1-Detail 2 2 2 9 5 2 2" xfId="9427"/>
    <cellStyle name="RowTitles1-Detail 2 2 2 9 6" xfId="9428"/>
    <cellStyle name="RowTitles1-Detail 2 2 2 9 6 2" xfId="9429"/>
    <cellStyle name="RowTitles1-Detail 2 2 2 9 7" xfId="9430"/>
    <cellStyle name="RowTitles1-Detail 2 2 2_STUD aligned by INSTIT" xfId="9431"/>
    <cellStyle name="RowTitles1-Detail 2 2 3" xfId="9432"/>
    <cellStyle name="RowTitles1-Detail 2 2 3 10" xfId="9433"/>
    <cellStyle name="RowTitles1-Detail 2 2 3 10 2" xfId="9434"/>
    <cellStyle name="RowTitles1-Detail 2 2 3 10 2 2" xfId="9435"/>
    <cellStyle name="RowTitles1-Detail 2 2 3 10 2 2 2" xfId="9436"/>
    <cellStyle name="RowTitles1-Detail 2 2 3 10 2 3" xfId="9437"/>
    <cellStyle name="RowTitles1-Detail 2 2 3 10 3" xfId="9438"/>
    <cellStyle name="RowTitles1-Detail 2 2 3 10 3 2" xfId="9439"/>
    <cellStyle name="RowTitles1-Detail 2 2 3 10 3 2 2" xfId="9440"/>
    <cellStyle name="RowTitles1-Detail 2 2 3 10 4" xfId="9441"/>
    <cellStyle name="RowTitles1-Detail 2 2 3 10 4 2" xfId="9442"/>
    <cellStyle name="RowTitles1-Detail 2 2 3 10 5" xfId="9443"/>
    <cellStyle name="RowTitles1-Detail 2 2 3 11" xfId="9444"/>
    <cellStyle name="RowTitles1-Detail 2 2 3 11 2" xfId="9445"/>
    <cellStyle name="RowTitles1-Detail 2 2 3 12" xfId="9446"/>
    <cellStyle name="RowTitles1-Detail 2 2 3 12 2" xfId="9447"/>
    <cellStyle name="RowTitles1-Detail 2 2 3 12 2 2" xfId="9448"/>
    <cellStyle name="RowTitles1-Detail 2 2 3 2" xfId="9449"/>
    <cellStyle name="RowTitles1-Detail 2 2 3 2 2" xfId="9450"/>
    <cellStyle name="RowTitles1-Detail 2 2 3 2 2 2" xfId="9451"/>
    <cellStyle name="RowTitles1-Detail 2 2 3 2 2 2 2" xfId="9452"/>
    <cellStyle name="RowTitles1-Detail 2 2 3 2 2 2 2 2" xfId="9453"/>
    <cellStyle name="RowTitles1-Detail 2 2 3 2 2 2 2 2 2" xfId="9454"/>
    <cellStyle name="RowTitles1-Detail 2 2 3 2 2 2 2 3" xfId="9455"/>
    <cellStyle name="RowTitles1-Detail 2 2 3 2 2 2 3" xfId="9456"/>
    <cellStyle name="RowTitles1-Detail 2 2 3 2 2 2 3 2" xfId="9457"/>
    <cellStyle name="RowTitles1-Detail 2 2 3 2 2 2 3 2 2" xfId="9458"/>
    <cellStyle name="RowTitles1-Detail 2 2 3 2 2 2 4" xfId="9459"/>
    <cellStyle name="RowTitles1-Detail 2 2 3 2 2 2 4 2" xfId="9460"/>
    <cellStyle name="RowTitles1-Detail 2 2 3 2 2 2 5" xfId="9461"/>
    <cellStyle name="RowTitles1-Detail 2 2 3 2 2 3" xfId="9462"/>
    <cellStyle name="RowTitles1-Detail 2 2 3 2 2 3 2" xfId="9463"/>
    <cellStyle name="RowTitles1-Detail 2 2 3 2 2 3 2 2" xfId="9464"/>
    <cellStyle name="RowTitles1-Detail 2 2 3 2 2 3 2 2 2" xfId="9465"/>
    <cellStyle name="RowTitles1-Detail 2 2 3 2 2 3 2 3" xfId="9466"/>
    <cellStyle name="RowTitles1-Detail 2 2 3 2 2 3 3" xfId="9467"/>
    <cellStyle name="RowTitles1-Detail 2 2 3 2 2 3 3 2" xfId="9468"/>
    <cellStyle name="RowTitles1-Detail 2 2 3 2 2 3 3 2 2" xfId="9469"/>
    <cellStyle name="RowTitles1-Detail 2 2 3 2 2 3 4" xfId="9470"/>
    <cellStyle name="RowTitles1-Detail 2 2 3 2 2 3 4 2" xfId="9471"/>
    <cellStyle name="RowTitles1-Detail 2 2 3 2 2 3 5" xfId="9472"/>
    <cellStyle name="RowTitles1-Detail 2 2 3 2 2 4" xfId="9473"/>
    <cellStyle name="RowTitles1-Detail 2 2 3 2 2 4 2" xfId="9474"/>
    <cellStyle name="RowTitles1-Detail 2 2 3 2 2 5" xfId="9475"/>
    <cellStyle name="RowTitles1-Detail 2 2 3 2 2 5 2" xfId="9476"/>
    <cellStyle name="RowTitles1-Detail 2 2 3 2 2 5 2 2" xfId="9477"/>
    <cellStyle name="RowTitles1-Detail 2 2 3 2 3" xfId="9478"/>
    <cellStyle name="RowTitles1-Detail 2 2 3 2 3 2" xfId="9479"/>
    <cellStyle name="RowTitles1-Detail 2 2 3 2 3 2 2" xfId="9480"/>
    <cellStyle name="RowTitles1-Detail 2 2 3 2 3 2 2 2" xfId="9481"/>
    <cellStyle name="RowTitles1-Detail 2 2 3 2 3 2 2 2 2" xfId="9482"/>
    <cellStyle name="RowTitles1-Detail 2 2 3 2 3 2 2 3" xfId="9483"/>
    <cellStyle name="RowTitles1-Detail 2 2 3 2 3 2 3" xfId="9484"/>
    <cellStyle name="RowTitles1-Detail 2 2 3 2 3 2 3 2" xfId="9485"/>
    <cellStyle name="RowTitles1-Detail 2 2 3 2 3 2 3 2 2" xfId="9486"/>
    <cellStyle name="RowTitles1-Detail 2 2 3 2 3 2 4" xfId="9487"/>
    <cellStyle name="RowTitles1-Detail 2 2 3 2 3 2 4 2" xfId="9488"/>
    <cellStyle name="RowTitles1-Detail 2 2 3 2 3 2 5" xfId="9489"/>
    <cellStyle name="RowTitles1-Detail 2 2 3 2 3 3" xfId="9490"/>
    <cellStyle name="RowTitles1-Detail 2 2 3 2 3 3 2" xfId="9491"/>
    <cellStyle name="RowTitles1-Detail 2 2 3 2 3 3 2 2" xfId="9492"/>
    <cellStyle name="RowTitles1-Detail 2 2 3 2 3 3 2 2 2" xfId="9493"/>
    <cellStyle name="RowTitles1-Detail 2 2 3 2 3 3 2 3" xfId="9494"/>
    <cellStyle name="RowTitles1-Detail 2 2 3 2 3 3 3" xfId="9495"/>
    <cellStyle name="RowTitles1-Detail 2 2 3 2 3 3 3 2" xfId="9496"/>
    <cellStyle name="RowTitles1-Detail 2 2 3 2 3 3 3 2 2" xfId="9497"/>
    <cellStyle name="RowTitles1-Detail 2 2 3 2 3 3 4" xfId="9498"/>
    <cellStyle name="RowTitles1-Detail 2 2 3 2 3 3 4 2" xfId="9499"/>
    <cellStyle name="RowTitles1-Detail 2 2 3 2 3 3 5" xfId="9500"/>
    <cellStyle name="RowTitles1-Detail 2 2 3 2 3 4" xfId="9501"/>
    <cellStyle name="RowTitles1-Detail 2 2 3 2 3 4 2" xfId="9502"/>
    <cellStyle name="RowTitles1-Detail 2 2 3 2 3 5" xfId="9503"/>
    <cellStyle name="RowTitles1-Detail 2 2 3 2 3 5 2" xfId="9504"/>
    <cellStyle name="RowTitles1-Detail 2 2 3 2 3 5 2 2" xfId="9505"/>
    <cellStyle name="RowTitles1-Detail 2 2 3 2 3 5 3" xfId="9506"/>
    <cellStyle name="RowTitles1-Detail 2 2 3 2 3 6" xfId="9507"/>
    <cellStyle name="RowTitles1-Detail 2 2 3 2 3 6 2" xfId="9508"/>
    <cellStyle name="RowTitles1-Detail 2 2 3 2 3 6 2 2" xfId="9509"/>
    <cellStyle name="RowTitles1-Detail 2 2 3 2 3 7" xfId="9510"/>
    <cellStyle name="RowTitles1-Detail 2 2 3 2 3 7 2" xfId="9511"/>
    <cellStyle name="RowTitles1-Detail 2 2 3 2 3 8" xfId="9512"/>
    <cellStyle name="RowTitles1-Detail 2 2 3 2 4" xfId="9513"/>
    <cellStyle name="RowTitles1-Detail 2 2 3 2 4 2" xfId="9514"/>
    <cellStyle name="RowTitles1-Detail 2 2 3 2 4 2 2" xfId="9515"/>
    <cellStyle name="RowTitles1-Detail 2 2 3 2 4 2 2 2" xfId="9516"/>
    <cellStyle name="RowTitles1-Detail 2 2 3 2 4 2 2 2 2" xfId="9517"/>
    <cellStyle name="RowTitles1-Detail 2 2 3 2 4 2 2 3" xfId="9518"/>
    <cellStyle name="RowTitles1-Detail 2 2 3 2 4 2 3" xfId="9519"/>
    <cellStyle name="RowTitles1-Detail 2 2 3 2 4 2 3 2" xfId="9520"/>
    <cellStyle name="RowTitles1-Detail 2 2 3 2 4 2 3 2 2" xfId="9521"/>
    <cellStyle name="RowTitles1-Detail 2 2 3 2 4 2 4" xfId="9522"/>
    <cellStyle name="RowTitles1-Detail 2 2 3 2 4 2 4 2" xfId="9523"/>
    <cellStyle name="RowTitles1-Detail 2 2 3 2 4 2 5" xfId="9524"/>
    <cellStyle name="RowTitles1-Detail 2 2 3 2 4 3" xfId="9525"/>
    <cellStyle name="RowTitles1-Detail 2 2 3 2 4 3 2" xfId="9526"/>
    <cellStyle name="RowTitles1-Detail 2 2 3 2 4 3 2 2" xfId="9527"/>
    <cellStyle name="RowTitles1-Detail 2 2 3 2 4 3 2 2 2" xfId="9528"/>
    <cellStyle name="RowTitles1-Detail 2 2 3 2 4 3 2 3" xfId="9529"/>
    <cellStyle name="RowTitles1-Detail 2 2 3 2 4 3 3" xfId="9530"/>
    <cellStyle name="RowTitles1-Detail 2 2 3 2 4 3 3 2" xfId="9531"/>
    <cellStyle name="RowTitles1-Detail 2 2 3 2 4 3 3 2 2" xfId="9532"/>
    <cellStyle name="RowTitles1-Detail 2 2 3 2 4 3 4" xfId="9533"/>
    <cellStyle name="RowTitles1-Detail 2 2 3 2 4 3 4 2" xfId="9534"/>
    <cellStyle name="RowTitles1-Detail 2 2 3 2 4 3 5" xfId="9535"/>
    <cellStyle name="RowTitles1-Detail 2 2 3 2 4 4" xfId="9536"/>
    <cellStyle name="RowTitles1-Detail 2 2 3 2 4 4 2" xfId="9537"/>
    <cellStyle name="RowTitles1-Detail 2 2 3 2 4 4 2 2" xfId="9538"/>
    <cellStyle name="RowTitles1-Detail 2 2 3 2 4 4 3" xfId="9539"/>
    <cellStyle name="RowTitles1-Detail 2 2 3 2 4 5" xfId="9540"/>
    <cellStyle name="RowTitles1-Detail 2 2 3 2 4 5 2" xfId="9541"/>
    <cellStyle name="RowTitles1-Detail 2 2 3 2 4 5 2 2" xfId="9542"/>
    <cellStyle name="RowTitles1-Detail 2 2 3 2 4 6" xfId="9543"/>
    <cellStyle name="RowTitles1-Detail 2 2 3 2 4 6 2" xfId="9544"/>
    <cellStyle name="RowTitles1-Detail 2 2 3 2 4 7" xfId="9545"/>
    <cellStyle name="RowTitles1-Detail 2 2 3 2 5" xfId="9546"/>
    <cellStyle name="RowTitles1-Detail 2 2 3 2 5 2" xfId="9547"/>
    <cellStyle name="RowTitles1-Detail 2 2 3 2 5 2 2" xfId="9548"/>
    <cellStyle name="RowTitles1-Detail 2 2 3 2 5 2 2 2" xfId="9549"/>
    <cellStyle name="RowTitles1-Detail 2 2 3 2 5 2 2 2 2" xfId="9550"/>
    <cellStyle name="RowTitles1-Detail 2 2 3 2 5 2 2 3" xfId="9551"/>
    <cellStyle name="RowTitles1-Detail 2 2 3 2 5 2 3" xfId="9552"/>
    <cellStyle name="RowTitles1-Detail 2 2 3 2 5 2 3 2" xfId="9553"/>
    <cellStyle name="RowTitles1-Detail 2 2 3 2 5 2 3 2 2" xfId="9554"/>
    <cellStyle name="RowTitles1-Detail 2 2 3 2 5 2 4" xfId="9555"/>
    <cellStyle name="RowTitles1-Detail 2 2 3 2 5 2 4 2" xfId="9556"/>
    <cellStyle name="RowTitles1-Detail 2 2 3 2 5 2 5" xfId="9557"/>
    <cellStyle name="RowTitles1-Detail 2 2 3 2 5 3" xfId="9558"/>
    <cellStyle name="RowTitles1-Detail 2 2 3 2 5 3 2" xfId="9559"/>
    <cellStyle name="RowTitles1-Detail 2 2 3 2 5 3 2 2" xfId="9560"/>
    <cellStyle name="RowTitles1-Detail 2 2 3 2 5 3 2 2 2" xfId="9561"/>
    <cellStyle name="RowTitles1-Detail 2 2 3 2 5 3 2 3" xfId="9562"/>
    <cellStyle name="RowTitles1-Detail 2 2 3 2 5 3 3" xfId="9563"/>
    <cellStyle name="RowTitles1-Detail 2 2 3 2 5 3 3 2" xfId="9564"/>
    <cellStyle name="RowTitles1-Detail 2 2 3 2 5 3 3 2 2" xfId="9565"/>
    <cellStyle name="RowTitles1-Detail 2 2 3 2 5 3 4" xfId="9566"/>
    <cellStyle name="RowTitles1-Detail 2 2 3 2 5 3 4 2" xfId="9567"/>
    <cellStyle name="RowTitles1-Detail 2 2 3 2 5 3 5" xfId="9568"/>
    <cellStyle name="RowTitles1-Detail 2 2 3 2 5 4" xfId="9569"/>
    <cellStyle name="RowTitles1-Detail 2 2 3 2 5 4 2" xfId="9570"/>
    <cellStyle name="RowTitles1-Detail 2 2 3 2 5 4 2 2" xfId="9571"/>
    <cellStyle name="RowTitles1-Detail 2 2 3 2 5 4 3" xfId="9572"/>
    <cellStyle name="RowTitles1-Detail 2 2 3 2 5 5" xfId="9573"/>
    <cellStyle name="RowTitles1-Detail 2 2 3 2 5 5 2" xfId="9574"/>
    <cellStyle name="RowTitles1-Detail 2 2 3 2 5 5 2 2" xfId="9575"/>
    <cellStyle name="RowTitles1-Detail 2 2 3 2 5 6" xfId="9576"/>
    <cellStyle name="RowTitles1-Detail 2 2 3 2 5 6 2" xfId="9577"/>
    <cellStyle name="RowTitles1-Detail 2 2 3 2 5 7" xfId="9578"/>
    <cellStyle name="RowTitles1-Detail 2 2 3 2 6" xfId="9579"/>
    <cellStyle name="RowTitles1-Detail 2 2 3 2 6 2" xfId="9580"/>
    <cellStyle name="RowTitles1-Detail 2 2 3 2 6 2 2" xfId="9581"/>
    <cellStyle name="RowTitles1-Detail 2 2 3 2 6 2 2 2" xfId="9582"/>
    <cellStyle name="RowTitles1-Detail 2 2 3 2 6 2 2 2 2" xfId="9583"/>
    <cellStyle name="RowTitles1-Detail 2 2 3 2 6 2 2 3" xfId="9584"/>
    <cellStyle name="RowTitles1-Detail 2 2 3 2 6 2 3" xfId="9585"/>
    <cellStyle name="RowTitles1-Detail 2 2 3 2 6 2 3 2" xfId="9586"/>
    <cellStyle name="RowTitles1-Detail 2 2 3 2 6 2 3 2 2" xfId="9587"/>
    <cellStyle name="RowTitles1-Detail 2 2 3 2 6 2 4" xfId="9588"/>
    <cellStyle name="RowTitles1-Detail 2 2 3 2 6 2 4 2" xfId="9589"/>
    <cellStyle name="RowTitles1-Detail 2 2 3 2 6 2 5" xfId="9590"/>
    <cellStyle name="RowTitles1-Detail 2 2 3 2 6 3" xfId="9591"/>
    <cellStyle name="RowTitles1-Detail 2 2 3 2 6 3 2" xfId="9592"/>
    <cellStyle name="RowTitles1-Detail 2 2 3 2 6 3 2 2" xfId="9593"/>
    <cellStyle name="RowTitles1-Detail 2 2 3 2 6 3 2 2 2" xfId="9594"/>
    <cellStyle name="RowTitles1-Detail 2 2 3 2 6 3 2 3" xfId="9595"/>
    <cellStyle name="RowTitles1-Detail 2 2 3 2 6 3 3" xfId="9596"/>
    <cellStyle name="RowTitles1-Detail 2 2 3 2 6 3 3 2" xfId="9597"/>
    <cellStyle name="RowTitles1-Detail 2 2 3 2 6 3 3 2 2" xfId="9598"/>
    <cellStyle name="RowTitles1-Detail 2 2 3 2 6 3 4" xfId="9599"/>
    <cellStyle name="RowTitles1-Detail 2 2 3 2 6 3 4 2" xfId="9600"/>
    <cellStyle name="RowTitles1-Detail 2 2 3 2 6 3 5" xfId="9601"/>
    <cellStyle name="RowTitles1-Detail 2 2 3 2 6 4" xfId="9602"/>
    <cellStyle name="RowTitles1-Detail 2 2 3 2 6 4 2" xfId="9603"/>
    <cellStyle name="RowTitles1-Detail 2 2 3 2 6 4 2 2" xfId="9604"/>
    <cellStyle name="RowTitles1-Detail 2 2 3 2 6 4 3" xfId="9605"/>
    <cellStyle name="RowTitles1-Detail 2 2 3 2 6 5" xfId="9606"/>
    <cellStyle name="RowTitles1-Detail 2 2 3 2 6 5 2" xfId="9607"/>
    <cellStyle name="RowTitles1-Detail 2 2 3 2 6 5 2 2" xfId="9608"/>
    <cellStyle name="RowTitles1-Detail 2 2 3 2 6 6" xfId="9609"/>
    <cellStyle name="RowTitles1-Detail 2 2 3 2 6 6 2" xfId="9610"/>
    <cellStyle name="RowTitles1-Detail 2 2 3 2 6 7" xfId="9611"/>
    <cellStyle name="RowTitles1-Detail 2 2 3 2 7" xfId="9612"/>
    <cellStyle name="RowTitles1-Detail 2 2 3 2 7 2" xfId="9613"/>
    <cellStyle name="RowTitles1-Detail 2 2 3 2 7 2 2" xfId="9614"/>
    <cellStyle name="RowTitles1-Detail 2 2 3 2 7 2 2 2" xfId="9615"/>
    <cellStyle name="RowTitles1-Detail 2 2 3 2 7 2 3" xfId="9616"/>
    <cellStyle name="RowTitles1-Detail 2 2 3 2 7 3" xfId="9617"/>
    <cellStyle name="RowTitles1-Detail 2 2 3 2 7 3 2" xfId="9618"/>
    <cellStyle name="RowTitles1-Detail 2 2 3 2 7 3 2 2" xfId="9619"/>
    <cellStyle name="RowTitles1-Detail 2 2 3 2 7 4" xfId="9620"/>
    <cellStyle name="RowTitles1-Detail 2 2 3 2 7 4 2" xfId="9621"/>
    <cellStyle name="RowTitles1-Detail 2 2 3 2 7 5" xfId="9622"/>
    <cellStyle name="RowTitles1-Detail 2 2 3 2 8" xfId="9623"/>
    <cellStyle name="RowTitles1-Detail 2 2 3 2 8 2" xfId="9624"/>
    <cellStyle name="RowTitles1-Detail 2 2 3 2 9" xfId="9625"/>
    <cellStyle name="RowTitles1-Detail 2 2 3 2 9 2" xfId="9626"/>
    <cellStyle name="RowTitles1-Detail 2 2 3 2 9 2 2" xfId="9627"/>
    <cellStyle name="RowTitles1-Detail 2 2 3 2_STUD aligned by INSTIT" xfId="9628"/>
    <cellStyle name="RowTitles1-Detail 2 2 3 3" xfId="9629"/>
    <cellStyle name="RowTitles1-Detail 2 2 3 3 2" xfId="9630"/>
    <cellStyle name="RowTitles1-Detail 2 2 3 3 2 2" xfId="9631"/>
    <cellStyle name="RowTitles1-Detail 2 2 3 3 2 2 2" xfId="9632"/>
    <cellStyle name="RowTitles1-Detail 2 2 3 3 2 2 2 2" xfId="9633"/>
    <cellStyle name="RowTitles1-Detail 2 2 3 3 2 2 2 2 2" xfId="9634"/>
    <cellStyle name="RowTitles1-Detail 2 2 3 3 2 2 2 3" xfId="9635"/>
    <cellStyle name="RowTitles1-Detail 2 2 3 3 2 2 3" xfId="9636"/>
    <cellStyle name="RowTitles1-Detail 2 2 3 3 2 2 3 2" xfId="9637"/>
    <cellStyle name="RowTitles1-Detail 2 2 3 3 2 2 3 2 2" xfId="9638"/>
    <cellStyle name="RowTitles1-Detail 2 2 3 3 2 2 4" xfId="9639"/>
    <cellStyle name="RowTitles1-Detail 2 2 3 3 2 2 4 2" xfId="9640"/>
    <cellStyle name="RowTitles1-Detail 2 2 3 3 2 2 5" xfId="9641"/>
    <cellStyle name="RowTitles1-Detail 2 2 3 3 2 3" xfId="9642"/>
    <cellStyle name="RowTitles1-Detail 2 2 3 3 2 3 2" xfId="9643"/>
    <cellStyle name="RowTitles1-Detail 2 2 3 3 2 3 2 2" xfId="9644"/>
    <cellStyle name="RowTitles1-Detail 2 2 3 3 2 3 2 2 2" xfId="9645"/>
    <cellStyle name="RowTitles1-Detail 2 2 3 3 2 3 2 3" xfId="9646"/>
    <cellStyle name="RowTitles1-Detail 2 2 3 3 2 3 3" xfId="9647"/>
    <cellStyle name="RowTitles1-Detail 2 2 3 3 2 3 3 2" xfId="9648"/>
    <cellStyle name="RowTitles1-Detail 2 2 3 3 2 3 3 2 2" xfId="9649"/>
    <cellStyle name="RowTitles1-Detail 2 2 3 3 2 3 4" xfId="9650"/>
    <cellStyle name="RowTitles1-Detail 2 2 3 3 2 3 4 2" xfId="9651"/>
    <cellStyle name="RowTitles1-Detail 2 2 3 3 2 3 5" xfId="9652"/>
    <cellStyle name="RowTitles1-Detail 2 2 3 3 2 4" xfId="9653"/>
    <cellStyle name="RowTitles1-Detail 2 2 3 3 2 4 2" xfId="9654"/>
    <cellStyle name="RowTitles1-Detail 2 2 3 3 2 5" xfId="9655"/>
    <cellStyle name="RowTitles1-Detail 2 2 3 3 2 5 2" xfId="9656"/>
    <cellStyle name="RowTitles1-Detail 2 2 3 3 2 5 2 2" xfId="9657"/>
    <cellStyle name="RowTitles1-Detail 2 2 3 3 2 5 3" xfId="9658"/>
    <cellStyle name="RowTitles1-Detail 2 2 3 3 2 6" xfId="9659"/>
    <cellStyle name="RowTitles1-Detail 2 2 3 3 2 6 2" xfId="9660"/>
    <cellStyle name="RowTitles1-Detail 2 2 3 3 2 6 2 2" xfId="9661"/>
    <cellStyle name="RowTitles1-Detail 2 2 3 3 2 7" xfId="9662"/>
    <cellStyle name="RowTitles1-Detail 2 2 3 3 2 7 2" xfId="9663"/>
    <cellStyle name="RowTitles1-Detail 2 2 3 3 2 8" xfId="9664"/>
    <cellStyle name="RowTitles1-Detail 2 2 3 3 3" xfId="9665"/>
    <cellStyle name="RowTitles1-Detail 2 2 3 3 3 2" xfId="9666"/>
    <cellStyle name="RowTitles1-Detail 2 2 3 3 3 2 2" xfId="9667"/>
    <cellStyle name="RowTitles1-Detail 2 2 3 3 3 2 2 2" xfId="9668"/>
    <cellStyle name="RowTitles1-Detail 2 2 3 3 3 2 2 2 2" xfId="9669"/>
    <cellStyle name="RowTitles1-Detail 2 2 3 3 3 2 2 3" xfId="9670"/>
    <cellStyle name="RowTitles1-Detail 2 2 3 3 3 2 3" xfId="9671"/>
    <cellStyle name="RowTitles1-Detail 2 2 3 3 3 2 3 2" xfId="9672"/>
    <cellStyle name="RowTitles1-Detail 2 2 3 3 3 2 3 2 2" xfId="9673"/>
    <cellStyle name="RowTitles1-Detail 2 2 3 3 3 2 4" xfId="9674"/>
    <cellStyle name="RowTitles1-Detail 2 2 3 3 3 2 4 2" xfId="9675"/>
    <cellStyle name="RowTitles1-Detail 2 2 3 3 3 2 5" xfId="9676"/>
    <cellStyle name="RowTitles1-Detail 2 2 3 3 3 3" xfId="9677"/>
    <cellStyle name="RowTitles1-Detail 2 2 3 3 3 3 2" xfId="9678"/>
    <cellStyle name="RowTitles1-Detail 2 2 3 3 3 3 2 2" xfId="9679"/>
    <cellStyle name="RowTitles1-Detail 2 2 3 3 3 3 2 2 2" xfId="9680"/>
    <cellStyle name="RowTitles1-Detail 2 2 3 3 3 3 2 3" xfId="9681"/>
    <cellStyle name="RowTitles1-Detail 2 2 3 3 3 3 3" xfId="9682"/>
    <cellStyle name="RowTitles1-Detail 2 2 3 3 3 3 3 2" xfId="9683"/>
    <cellStyle name="RowTitles1-Detail 2 2 3 3 3 3 3 2 2" xfId="9684"/>
    <cellStyle name="RowTitles1-Detail 2 2 3 3 3 3 4" xfId="9685"/>
    <cellStyle name="RowTitles1-Detail 2 2 3 3 3 3 4 2" xfId="9686"/>
    <cellStyle name="RowTitles1-Detail 2 2 3 3 3 3 5" xfId="9687"/>
    <cellStyle name="RowTitles1-Detail 2 2 3 3 3 4" xfId="9688"/>
    <cellStyle name="RowTitles1-Detail 2 2 3 3 3 4 2" xfId="9689"/>
    <cellStyle name="RowTitles1-Detail 2 2 3 3 3 5" xfId="9690"/>
    <cellStyle name="RowTitles1-Detail 2 2 3 3 3 5 2" xfId="9691"/>
    <cellStyle name="RowTitles1-Detail 2 2 3 3 3 5 2 2" xfId="9692"/>
    <cellStyle name="RowTitles1-Detail 2 2 3 3 4" xfId="9693"/>
    <cellStyle name="RowTitles1-Detail 2 2 3 3 4 2" xfId="9694"/>
    <cellStyle name="RowTitles1-Detail 2 2 3 3 4 2 2" xfId="9695"/>
    <cellStyle name="RowTitles1-Detail 2 2 3 3 4 2 2 2" xfId="9696"/>
    <cellStyle name="RowTitles1-Detail 2 2 3 3 4 2 2 2 2" xfId="9697"/>
    <cellStyle name="RowTitles1-Detail 2 2 3 3 4 2 2 3" xfId="9698"/>
    <cellStyle name="RowTitles1-Detail 2 2 3 3 4 2 3" xfId="9699"/>
    <cellStyle name="RowTitles1-Detail 2 2 3 3 4 2 3 2" xfId="9700"/>
    <cellStyle name="RowTitles1-Detail 2 2 3 3 4 2 3 2 2" xfId="9701"/>
    <cellStyle name="RowTitles1-Detail 2 2 3 3 4 2 4" xfId="9702"/>
    <cellStyle name="RowTitles1-Detail 2 2 3 3 4 2 4 2" xfId="9703"/>
    <cellStyle name="RowTitles1-Detail 2 2 3 3 4 2 5" xfId="9704"/>
    <cellStyle name="RowTitles1-Detail 2 2 3 3 4 3" xfId="9705"/>
    <cellStyle name="RowTitles1-Detail 2 2 3 3 4 3 2" xfId="9706"/>
    <cellStyle name="RowTitles1-Detail 2 2 3 3 4 3 2 2" xfId="9707"/>
    <cellStyle name="RowTitles1-Detail 2 2 3 3 4 3 2 2 2" xfId="9708"/>
    <cellStyle name="RowTitles1-Detail 2 2 3 3 4 3 2 3" xfId="9709"/>
    <cellStyle name="RowTitles1-Detail 2 2 3 3 4 3 3" xfId="9710"/>
    <cellStyle name="RowTitles1-Detail 2 2 3 3 4 3 3 2" xfId="9711"/>
    <cellStyle name="RowTitles1-Detail 2 2 3 3 4 3 3 2 2" xfId="9712"/>
    <cellStyle name="RowTitles1-Detail 2 2 3 3 4 3 4" xfId="9713"/>
    <cellStyle name="RowTitles1-Detail 2 2 3 3 4 3 4 2" xfId="9714"/>
    <cellStyle name="RowTitles1-Detail 2 2 3 3 4 3 5" xfId="9715"/>
    <cellStyle name="RowTitles1-Detail 2 2 3 3 4 4" xfId="9716"/>
    <cellStyle name="RowTitles1-Detail 2 2 3 3 4 4 2" xfId="9717"/>
    <cellStyle name="RowTitles1-Detail 2 2 3 3 4 4 2 2" xfId="9718"/>
    <cellStyle name="RowTitles1-Detail 2 2 3 3 4 4 3" xfId="9719"/>
    <cellStyle name="RowTitles1-Detail 2 2 3 3 4 5" xfId="9720"/>
    <cellStyle name="RowTitles1-Detail 2 2 3 3 4 5 2" xfId="9721"/>
    <cellStyle name="RowTitles1-Detail 2 2 3 3 4 5 2 2" xfId="9722"/>
    <cellStyle name="RowTitles1-Detail 2 2 3 3 4 6" xfId="9723"/>
    <cellStyle name="RowTitles1-Detail 2 2 3 3 4 6 2" xfId="9724"/>
    <cellStyle name="RowTitles1-Detail 2 2 3 3 4 7" xfId="9725"/>
    <cellStyle name="RowTitles1-Detail 2 2 3 3 5" xfId="9726"/>
    <cellStyle name="RowTitles1-Detail 2 2 3 3 5 2" xfId="9727"/>
    <cellStyle name="RowTitles1-Detail 2 2 3 3 5 2 2" xfId="9728"/>
    <cellStyle name="RowTitles1-Detail 2 2 3 3 5 2 2 2" xfId="9729"/>
    <cellStyle name="RowTitles1-Detail 2 2 3 3 5 2 2 2 2" xfId="9730"/>
    <cellStyle name="RowTitles1-Detail 2 2 3 3 5 2 2 3" xfId="9731"/>
    <cellStyle name="RowTitles1-Detail 2 2 3 3 5 2 3" xfId="9732"/>
    <cellStyle name="RowTitles1-Detail 2 2 3 3 5 2 3 2" xfId="9733"/>
    <cellStyle name="RowTitles1-Detail 2 2 3 3 5 2 3 2 2" xfId="9734"/>
    <cellStyle name="RowTitles1-Detail 2 2 3 3 5 2 4" xfId="9735"/>
    <cellStyle name="RowTitles1-Detail 2 2 3 3 5 2 4 2" xfId="9736"/>
    <cellStyle name="RowTitles1-Detail 2 2 3 3 5 2 5" xfId="9737"/>
    <cellStyle name="RowTitles1-Detail 2 2 3 3 5 3" xfId="9738"/>
    <cellStyle name="RowTitles1-Detail 2 2 3 3 5 3 2" xfId="9739"/>
    <cellStyle name="RowTitles1-Detail 2 2 3 3 5 3 2 2" xfId="9740"/>
    <cellStyle name="RowTitles1-Detail 2 2 3 3 5 3 2 2 2" xfId="9741"/>
    <cellStyle name="RowTitles1-Detail 2 2 3 3 5 3 2 3" xfId="9742"/>
    <cellStyle name="RowTitles1-Detail 2 2 3 3 5 3 3" xfId="9743"/>
    <cellStyle name="RowTitles1-Detail 2 2 3 3 5 3 3 2" xfId="9744"/>
    <cellStyle name="RowTitles1-Detail 2 2 3 3 5 3 3 2 2" xfId="9745"/>
    <cellStyle name="RowTitles1-Detail 2 2 3 3 5 3 4" xfId="9746"/>
    <cellStyle name="RowTitles1-Detail 2 2 3 3 5 3 4 2" xfId="9747"/>
    <cellStyle name="RowTitles1-Detail 2 2 3 3 5 3 5" xfId="9748"/>
    <cellStyle name="RowTitles1-Detail 2 2 3 3 5 4" xfId="9749"/>
    <cellStyle name="RowTitles1-Detail 2 2 3 3 5 4 2" xfId="9750"/>
    <cellStyle name="RowTitles1-Detail 2 2 3 3 5 4 2 2" xfId="9751"/>
    <cellStyle name="RowTitles1-Detail 2 2 3 3 5 4 3" xfId="9752"/>
    <cellStyle name="RowTitles1-Detail 2 2 3 3 5 5" xfId="9753"/>
    <cellStyle name="RowTitles1-Detail 2 2 3 3 5 5 2" xfId="9754"/>
    <cellStyle name="RowTitles1-Detail 2 2 3 3 5 5 2 2" xfId="9755"/>
    <cellStyle name="RowTitles1-Detail 2 2 3 3 5 6" xfId="9756"/>
    <cellStyle name="RowTitles1-Detail 2 2 3 3 5 6 2" xfId="9757"/>
    <cellStyle name="RowTitles1-Detail 2 2 3 3 5 7" xfId="9758"/>
    <cellStyle name="RowTitles1-Detail 2 2 3 3 6" xfId="9759"/>
    <cellStyle name="RowTitles1-Detail 2 2 3 3 6 2" xfId="9760"/>
    <cellStyle name="RowTitles1-Detail 2 2 3 3 6 2 2" xfId="9761"/>
    <cellStyle name="RowTitles1-Detail 2 2 3 3 6 2 2 2" xfId="9762"/>
    <cellStyle name="RowTitles1-Detail 2 2 3 3 6 2 2 2 2" xfId="9763"/>
    <cellStyle name="RowTitles1-Detail 2 2 3 3 6 2 2 3" xfId="9764"/>
    <cellStyle name="RowTitles1-Detail 2 2 3 3 6 2 3" xfId="9765"/>
    <cellStyle name="RowTitles1-Detail 2 2 3 3 6 2 3 2" xfId="9766"/>
    <cellStyle name="RowTitles1-Detail 2 2 3 3 6 2 3 2 2" xfId="9767"/>
    <cellStyle name="RowTitles1-Detail 2 2 3 3 6 2 4" xfId="9768"/>
    <cellStyle name="RowTitles1-Detail 2 2 3 3 6 2 4 2" xfId="9769"/>
    <cellStyle name="RowTitles1-Detail 2 2 3 3 6 2 5" xfId="9770"/>
    <cellStyle name="RowTitles1-Detail 2 2 3 3 6 3" xfId="9771"/>
    <cellStyle name="RowTitles1-Detail 2 2 3 3 6 3 2" xfId="9772"/>
    <cellStyle name="RowTitles1-Detail 2 2 3 3 6 3 2 2" xfId="9773"/>
    <cellStyle name="RowTitles1-Detail 2 2 3 3 6 3 2 2 2" xfId="9774"/>
    <cellStyle name="RowTitles1-Detail 2 2 3 3 6 3 2 3" xfId="9775"/>
    <cellStyle name="RowTitles1-Detail 2 2 3 3 6 3 3" xfId="9776"/>
    <cellStyle name="RowTitles1-Detail 2 2 3 3 6 3 3 2" xfId="9777"/>
    <cellStyle name="RowTitles1-Detail 2 2 3 3 6 3 3 2 2" xfId="9778"/>
    <cellStyle name="RowTitles1-Detail 2 2 3 3 6 3 4" xfId="9779"/>
    <cellStyle name="RowTitles1-Detail 2 2 3 3 6 3 4 2" xfId="9780"/>
    <cellStyle name="RowTitles1-Detail 2 2 3 3 6 3 5" xfId="9781"/>
    <cellStyle name="RowTitles1-Detail 2 2 3 3 6 4" xfId="9782"/>
    <cellStyle name="RowTitles1-Detail 2 2 3 3 6 4 2" xfId="9783"/>
    <cellStyle name="RowTitles1-Detail 2 2 3 3 6 4 2 2" xfId="9784"/>
    <cellStyle name="RowTitles1-Detail 2 2 3 3 6 4 3" xfId="9785"/>
    <cellStyle name="RowTitles1-Detail 2 2 3 3 6 5" xfId="9786"/>
    <cellStyle name="RowTitles1-Detail 2 2 3 3 6 5 2" xfId="9787"/>
    <cellStyle name="RowTitles1-Detail 2 2 3 3 6 5 2 2" xfId="9788"/>
    <cellStyle name="RowTitles1-Detail 2 2 3 3 6 6" xfId="9789"/>
    <cellStyle name="RowTitles1-Detail 2 2 3 3 6 6 2" xfId="9790"/>
    <cellStyle name="RowTitles1-Detail 2 2 3 3 6 7" xfId="9791"/>
    <cellStyle name="RowTitles1-Detail 2 2 3 3 7" xfId="9792"/>
    <cellStyle name="RowTitles1-Detail 2 2 3 3 7 2" xfId="9793"/>
    <cellStyle name="RowTitles1-Detail 2 2 3 3 7 2 2" xfId="9794"/>
    <cellStyle name="RowTitles1-Detail 2 2 3 3 7 2 2 2" xfId="9795"/>
    <cellStyle name="RowTitles1-Detail 2 2 3 3 7 2 3" xfId="9796"/>
    <cellStyle name="RowTitles1-Detail 2 2 3 3 7 3" xfId="9797"/>
    <cellStyle name="RowTitles1-Detail 2 2 3 3 7 3 2" xfId="9798"/>
    <cellStyle name="RowTitles1-Detail 2 2 3 3 7 3 2 2" xfId="9799"/>
    <cellStyle name="RowTitles1-Detail 2 2 3 3 7 4" xfId="9800"/>
    <cellStyle name="RowTitles1-Detail 2 2 3 3 7 4 2" xfId="9801"/>
    <cellStyle name="RowTitles1-Detail 2 2 3 3 7 5" xfId="9802"/>
    <cellStyle name="RowTitles1-Detail 2 2 3 3 8" xfId="9803"/>
    <cellStyle name="RowTitles1-Detail 2 2 3 3 8 2" xfId="9804"/>
    <cellStyle name="RowTitles1-Detail 2 2 3 3 8 2 2" xfId="9805"/>
    <cellStyle name="RowTitles1-Detail 2 2 3 3 8 2 2 2" xfId="9806"/>
    <cellStyle name="RowTitles1-Detail 2 2 3 3 8 2 3" xfId="9807"/>
    <cellStyle name="RowTitles1-Detail 2 2 3 3 8 3" xfId="9808"/>
    <cellStyle name="RowTitles1-Detail 2 2 3 3 8 3 2" xfId="9809"/>
    <cellStyle name="RowTitles1-Detail 2 2 3 3 8 3 2 2" xfId="9810"/>
    <cellStyle name="RowTitles1-Detail 2 2 3 3 8 4" xfId="9811"/>
    <cellStyle name="RowTitles1-Detail 2 2 3 3 8 4 2" xfId="9812"/>
    <cellStyle name="RowTitles1-Detail 2 2 3 3 8 5" xfId="9813"/>
    <cellStyle name="RowTitles1-Detail 2 2 3 3 9" xfId="9814"/>
    <cellStyle name="RowTitles1-Detail 2 2 3 3 9 2" xfId="9815"/>
    <cellStyle name="RowTitles1-Detail 2 2 3 3 9 2 2" xfId="9816"/>
    <cellStyle name="RowTitles1-Detail 2 2 3 3_STUD aligned by INSTIT" xfId="9817"/>
    <cellStyle name="RowTitles1-Detail 2 2 3 4" xfId="9818"/>
    <cellStyle name="RowTitles1-Detail 2 2 3 4 2" xfId="9819"/>
    <cellStyle name="RowTitles1-Detail 2 2 3 4 2 2" xfId="9820"/>
    <cellStyle name="RowTitles1-Detail 2 2 3 4 2 2 2" xfId="9821"/>
    <cellStyle name="RowTitles1-Detail 2 2 3 4 2 2 2 2" xfId="9822"/>
    <cellStyle name="RowTitles1-Detail 2 2 3 4 2 2 2 2 2" xfId="9823"/>
    <cellStyle name="RowTitles1-Detail 2 2 3 4 2 2 2 3" xfId="9824"/>
    <cellStyle name="RowTitles1-Detail 2 2 3 4 2 2 3" xfId="9825"/>
    <cellStyle name="RowTitles1-Detail 2 2 3 4 2 2 3 2" xfId="9826"/>
    <cellStyle name="RowTitles1-Detail 2 2 3 4 2 2 3 2 2" xfId="9827"/>
    <cellStyle name="RowTitles1-Detail 2 2 3 4 2 2 4" xfId="9828"/>
    <cellStyle name="RowTitles1-Detail 2 2 3 4 2 2 4 2" xfId="9829"/>
    <cellStyle name="RowTitles1-Detail 2 2 3 4 2 2 5" xfId="9830"/>
    <cellStyle name="RowTitles1-Detail 2 2 3 4 2 3" xfId="9831"/>
    <cellStyle name="RowTitles1-Detail 2 2 3 4 2 3 2" xfId="9832"/>
    <cellStyle name="RowTitles1-Detail 2 2 3 4 2 3 2 2" xfId="9833"/>
    <cellStyle name="RowTitles1-Detail 2 2 3 4 2 3 2 2 2" xfId="9834"/>
    <cellStyle name="RowTitles1-Detail 2 2 3 4 2 3 2 3" xfId="9835"/>
    <cellStyle name="RowTitles1-Detail 2 2 3 4 2 3 3" xfId="9836"/>
    <cellStyle name="RowTitles1-Detail 2 2 3 4 2 3 3 2" xfId="9837"/>
    <cellStyle name="RowTitles1-Detail 2 2 3 4 2 3 3 2 2" xfId="9838"/>
    <cellStyle name="RowTitles1-Detail 2 2 3 4 2 3 4" xfId="9839"/>
    <cellStyle name="RowTitles1-Detail 2 2 3 4 2 3 4 2" xfId="9840"/>
    <cellStyle name="RowTitles1-Detail 2 2 3 4 2 3 5" xfId="9841"/>
    <cellStyle name="RowTitles1-Detail 2 2 3 4 2 4" xfId="9842"/>
    <cellStyle name="RowTitles1-Detail 2 2 3 4 2 4 2" xfId="9843"/>
    <cellStyle name="RowTitles1-Detail 2 2 3 4 2 5" xfId="9844"/>
    <cellStyle name="RowTitles1-Detail 2 2 3 4 2 5 2" xfId="9845"/>
    <cellStyle name="RowTitles1-Detail 2 2 3 4 2 5 2 2" xfId="9846"/>
    <cellStyle name="RowTitles1-Detail 2 2 3 4 2 5 3" xfId="9847"/>
    <cellStyle name="RowTitles1-Detail 2 2 3 4 2 6" xfId="9848"/>
    <cellStyle name="RowTitles1-Detail 2 2 3 4 2 6 2" xfId="9849"/>
    <cellStyle name="RowTitles1-Detail 2 2 3 4 2 6 2 2" xfId="9850"/>
    <cellStyle name="RowTitles1-Detail 2 2 3 4 3" xfId="9851"/>
    <cellStyle name="RowTitles1-Detail 2 2 3 4 3 2" xfId="9852"/>
    <cellStyle name="RowTitles1-Detail 2 2 3 4 3 2 2" xfId="9853"/>
    <cellStyle name="RowTitles1-Detail 2 2 3 4 3 2 2 2" xfId="9854"/>
    <cellStyle name="RowTitles1-Detail 2 2 3 4 3 2 2 2 2" xfId="9855"/>
    <cellStyle name="RowTitles1-Detail 2 2 3 4 3 2 2 3" xfId="9856"/>
    <cellStyle name="RowTitles1-Detail 2 2 3 4 3 2 3" xfId="9857"/>
    <cellStyle name="RowTitles1-Detail 2 2 3 4 3 2 3 2" xfId="9858"/>
    <cellStyle name="RowTitles1-Detail 2 2 3 4 3 2 3 2 2" xfId="9859"/>
    <cellStyle name="RowTitles1-Detail 2 2 3 4 3 2 4" xfId="9860"/>
    <cellStyle name="RowTitles1-Detail 2 2 3 4 3 2 4 2" xfId="9861"/>
    <cellStyle name="RowTitles1-Detail 2 2 3 4 3 2 5" xfId="9862"/>
    <cellStyle name="RowTitles1-Detail 2 2 3 4 3 3" xfId="9863"/>
    <cellStyle name="RowTitles1-Detail 2 2 3 4 3 3 2" xfId="9864"/>
    <cellStyle name="RowTitles1-Detail 2 2 3 4 3 3 2 2" xfId="9865"/>
    <cellStyle name="RowTitles1-Detail 2 2 3 4 3 3 2 2 2" xfId="9866"/>
    <cellStyle name="RowTitles1-Detail 2 2 3 4 3 3 2 3" xfId="9867"/>
    <cellStyle name="RowTitles1-Detail 2 2 3 4 3 3 3" xfId="9868"/>
    <cellStyle name="RowTitles1-Detail 2 2 3 4 3 3 3 2" xfId="9869"/>
    <cellStyle name="RowTitles1-Detail 2 2 3 4 3 3 3 2 2" xfId="9870"/>
    <cellStyle name="RowTitles1-Detail 2 2 3 4 3 3 4" xfId="9871"/>
    <cellStyle name="RowTitles1-Detail 2 2 3 4 3 3 4 2" xfId="9872"/>
    <cellStyle name="RowTitles1-Detail 2 2 3 4 3 3 5" xfId="9873"/>
    <cellStyle name="RowTitles1-Detail 2 2 3 4 3 4" xfId="9874"/>
    <cellStyle name="RowTitles1-Detail 2 2 3 4 3 4 2" xfId="9875"/>
    <cellStyle name="RowTitles1-Detail 2 2 3 4 3 5" xfId="9876"/>
    <cellStyle name="RowTitles1-Detail 2 2 3 4 3 5 2" xfId="9877"/>
    <cellStyle name="RowTitles1-Detail 2 2 3 4 3 5 2 2" xfId="9878"/>
    <cellStyle name="RowTitles1-Detail 2 2 3 4 3 6" xfId="9879"/>
    <cellStyle name="RowTitles1-Detail 2 2 3 4 3 6 2" xfId="9880"/>
    <cellStyle name="RowTitles1-Detail 2 2 3 4 3 7" xfId="9881"/>
    <cellStyle name="RowTitles1-Detail 2 2 3 4 4" xfId="9882"/>
    <cellStyle name="RowTitles1-Detail 2 2 3 4 4 2" xfId="9883"/>
    <cellStyle name="RowTitles1-Detail 2 2 3 4 4 2 2" xfId="9884"/>
    <cellStyle name="RowTitles1-Detail 2 2 3 4 4 2 2 2" xfId="9885"/>
    <cellStyle name="RowTitles1-Detail 2 2 3 4 4 2 2 2 2" xfId="9886"/>
    <cellStyle name="RowTitles1-Detail 2 2 3 4 4 2 2 3" xfId="9887"/>
    <cellStyle name="RowTitles1-Detail 2 2 3 4 4 2 3" xfId="9888"/>
    <cellStyle name="RowTitles1-Detail 2 2 3 4 4 2 3 2" xfId="9889"/>
    <cellStyle name="RowTitles1-Detail 2 2 3 4 4 2 3 2 2" xfId="9890"/>
    <cellStyle name="RowTitles1-Detail 2 2 3 4 4 2 4" xfId="9891"/>
    <cellStyle name="RowTitles1-Detail 2 2 3 4 4 2 4 2" xfId="9892"/>
    <cellStyle name="RowTitles1-Detail 2 2 3 4 4 2 5" xfId="9893"/>
    <cellStyle name="RowTitles1-Detail 2 2 3 4 4 3" xfId="9894"/>
    <cellStyle name="RowTitles1-Detail 2 2 3 4 4 3 2" xfId="9895"/>
    <cellStyle name="RowTitles1-Detail 2 2 3 4 4 3 2 2" xfId="9896"/>
    <cellStyle name="RowTitles1-Detail 2 2 3 4 4 3 2 2 2" xfId="9897"/>
    <cellStyle name="RowTitles1-Detail 2 2 3 4 4 3 2 3" xfId="9898"/>
    <cellStyle name="RowTitles1-Detail 2 2 3 4 4 3 3" xfId="9899"/>
    <cellStyle name="RowTitles1-Detail 2 2 3 4 4 3 3 2" xfId="9900"/>
    <cellStyle name="RowTitles1-Detail 2 2 3 4 4 3 3 2 2" xfId="9901"/>
    <cellStyle name="RowTitles1-Detail 2 2 3 4 4 3 4" xfId="9902"/>
    <cellStyle name="RowTitles1-Detail 2 2 3 4 4 3 4 2" xfId="9903"/>
    <cellStyle name="RowTitles1-Detail 2 2 3 4 4 3 5" xfId="9904"/>
    <cellStyle name="RowTitles1-Detail 2 2 3 4 4 4" xfId="9905"/>
    <cellStyle name="RowTitles1-Detail 2 2 3 4 4 4 2" xfId="9906"/>
    <cellStyle name="RowTitles1-Detail 2 2 3 4 4 5" xfId="9907"/>
    <cellStyle name="RowTitles1-Detail 2 2 3 4 4 5 2" xfId="9908"/>
    <cellStyle name="RowTitles1-Detail 2 2 3 4 4 5 2 2" xfId="9909"/>
    <cellStyle name="RowTitles1-Detail 2 2 3 4 4 5 3" xfId="9910"/>
    <cellStyle name="RowTitles1-Detail 2 2 3 4 4 6" xfId="9911"/>
    <cellStyle name="RowTitles1-Detail 2 2 3 4 4 6 2" xfId="9912"/>
    <cellStyle name="RowTitles1-Detail 2 2 3 4 4 6 2 2" xfId="9913"/>
    <cellStyle name="RowTitles1-Detail 2 2 3 4 4 7" xfId="9914"/>
    <cellStyle name="RowTitles1-Detail 2 2 3 4 4 7 2" xfId="9915"/>
    <cellStyle name="RowTitles1-Detail 2 2 3 4 4 8" xfId="9916"/>
    <cellStyle name="RowTitles1-Detail 2 2 3 4 5" xfId="9917"/>
    <cellStyle name="RowTitles1-Detail 2 2 3 4 5 2" xfId="9918"/>
    <cellStyle name="RowTitles1-Detail 2 2 3 4 5 2 2" xfId="9919"/>
    <cellStyle name="RowTitles1-Detail 2 2 3 4 5 2 2 2" xfId="9920"/>
    <cellStyle name="RowTitles1-Detail 2 2 3 4 5 2 2 2 2" xfId="9921"/>
    <cellStyle name="RowTitles1-Detail 2 2 3 4 5 2 2 3" xfId="9922"/>
    <cellStyle name="RowTitles1-Detail 2 2 3 4 5 2 3" xfId="9923"/>
    <cellStyle name="RowTitles1-Detail 2 2 3 4 5 2 3 2" xfId="9924"/>
    <cellStyle name="RowTitles1-Detail 2 2 3 4 5 2 3 2 2" xfId="9925"/>
    <cellStyle name="RowTitles1-Detail 2 2 3 4 5 2 4" xfId="9926"/>
    <cellStyle name="RowTitles1-Detail 2 2 3 4 5 2 4 2" xfId="9927"/>
    <cellStyle name="RowTitles1-Detail 2 2 3 4 5 2 5" xfId="9928"/>
    <cellStyle name="RowTitles1-Detail 2 2 3 4 5 3" xfId="9929"/>
    <cellStyle name="RowTitles1-Detail 2 2 3 4 5 3 2" xfId="9930"/>
    <cellStyle name="RowTitles1-Detail 2 2 3 4 5 3 2 2" xfId="9931"/>
    <cellStyle name="RowTitles1-Detail 2 2 3 4 5 3 2 2 2" xfId="9932"/>
    <cellStyle name="RowTitles1-Detail 2 2 3 4 5 3 2 3" xfId="9933"/>
    <cellStyle name="RowTitles1-Detail 2 2 3 4 5 3 3" xfId="9934"/>
    <cellStyle name="RowTitles1-Detail 2 2 3 4 5 3 3 2" xfId="9935"/>
    <cellStyle name="RowTitles1-Detail 2 2 3 4 5 3 3 2 2" xfId="9936"/>
    <cellStyle name="RowTitles1-Detail 2 2 3 4 5 3 4" xfId="9937"/>
    <cellStyle name="RowTitles1-Detail 2 2 3 4 5 3 4 2" xfId="9938"/>
    <cellStyle name="RowTitles1-Detail 2 2 3 4 5 3 5" xfId="9939"/>
    <cellStyle name="RowTitles1-Detail 2 2 3 4 5 4" xfId="9940"/>
    <cellStyle name="RowTitles1-Detail 2 2 3 4 5 4 2" xfId="9941"/>
    <cellStyle name="RowTitles1-Detail 2 2 3 4 5 4 2 2" xfId="9942"/>
    <cellStyle name="RowTitles1-Detail 2 2 3 4 5 4 3" xfId="9943"/>
    <cellStyle name="RowTitles1-Detail 2 2 3 4 5 5" xfId="9944"/>
    <cellStyle name="RowTitles1-Detail 2 2 3 4 5 5 2" xfId="9945"/>
    <cellStyle name="RowTitles1-Detail 2 2 3 4 5 5 2 2" xfId="9946"/>
    <cellStyle name="RowTitles1-Detail 2 2 3 4 5 6" xfId="9947"/>
    <cellStyle name="RowTitles1-Detail 2 2 3 4 5 6 2" xfId="9948"/>
    <cellStyle name="RowTitles1-Detail 2 2 3 4 5 7" xfId="9949"/>
    <cellStyle name="RowTitles1-Detail 2 2 3 4 6" xfId="9950"/>
    <cellStyle name="RowTitles1-Detail 2 2 3 4 6 2" xfId="9951"/>
    <cellStyle name="RowTitles1-Detail 2 2 3 4 6 2 2" xfId="9952"/>
    <cellStyle name="RowTitles1-Detail 2 2 3 4 6 2 2 2" xfId="9953"/>
    <cellStyle name="RowTitles1-Detail 2 2 3 4 6 2 2 2 2" xfId="9954"/>
    <cellStyle name="RowTitles1-Detail 2 2 3 4 6 2 2 3" xfId="9955"/>
    <cellStyle name="RowTitles1-Detail 2 2 3 4 6 2 3" xfId="9956"/>
    <cellStyle name="RowTitles1-Detail 2 2 3 4 6 2 3 2" xfId="9957"/>
    <cellStyle name="RowTitles1-Detail 2 2 3 4 6 2 3 2 2" xfId="9958"/>
    <cellStyle name="RowTitles1-Detail 2 2 3 4 6 2 4" xfId="9959"/>
    <cellStyle name="RowTitles1-Detail 2 2 3 4 6 2 4 2" xfId="9960"/>
    <cellStyle name="RowTitles1-Detail 2 2 3 4 6 2 5" xfId="9961"/>
    <cellStyle name="RowTitles1-Detail 2 2 3 4 6 3" xfId="9962"/>
    <cellStyle name="RowTitles1-Detail 2 2 3 4 6 3 2" xfId="9963"/>
    <cellStyle name="RowTitles1-Detail 2 2 3 4 6 3 2 2" xfId="9964"/>
    <cellStyle name="RowTitles1-Detail 2 2 3 4 6 3 2 2 2" xfId="9965"/>
    <cellStyle name="RowTitles1-Detail 2 2 3 4 6 3 2 3" xfId="9966"/>
    <cellStyle name="RowTitles1-Detail 2 2 3 4 6 3 3" xfId="9967"/>
    <cellStyle name="RowTitles1-Detail 2 2 3 4 6 3 3 2" xfId="9968"/>
    <cellStyle name="RowTitles1-Detail 2 2 3 4 6 3 3 2 2" xfId="9969"/>
    <cellStyle name="RowTitles1-Detail 2 2 3 4 6 3 4" xfId="9970"/>
    <cellStyle name="RowTitles1-Detail 2 2 3 4 6 3 4 2" xfId="9971"/>
    <cellStyle name="RowTitles1-Detail 2 2 3 4 6 3 5" xfId="9972"/>
    <cellStyle name="RowTitles1-Detail 2 2 3 4 6 4" xfId="9973"/>
    <cellStyle name="RowTitles1-Detail 2 2 3 4 6 4 2" xfId="9974"/>
    <cellStyle name="RowTitles1-Detail 2 2 3 4 6 4 2 2" xfId="9975"/>
    <cellStyle name="RowTitles1-Detail 2 2 3 4 6 4 3" xfId="9976"/>
    <cellStyle name="RowTitles1-Detail 2 2 3 4 6 5" xfId="9977"/>
    <cellStyle name="RowTitles1-Detail 2 2 3 4 6 5 2" xfId="9978"/>
    <cellStyle name="RowTitles1-Detail 2 2 3 4 6 5 2 2" xfId="9979"/>
    <cellStyle name="RowTitles1-Detail 2 2 3 4 6 6" xfId="9980"/>
    <cellStyle name="RowTitles1-Detail 2 2 3 4 6 6 2" xfId="9981"/>
    <cellStyle name="RowTitles1-Detail 2 2 3 4 6 7" xfId="9982"/>
    <cellStyle name="RowTitles1-Detail 2 2 3 4 7" xfId="9983"/>
    <cellStyle name="RowTitles1-Detail 2 2 3 4 7 2" xfId="9984"/>
    <cellStyle name="RowTitles1-Detail 2 2 3 4 7 2 2" xfId="9985"/>
    <cellStyle name="RowTitles1-Detail 2 2 3 4 7 2 2 2" xfId="9986"/>
    <cellStyle name="RowTitles1-Detail 2 2 3 4 7 2 3" xfId="9987"/>
    <cellStyle name="RowTitles1-Detail 2 2 3 4 7 3" xfId="9988"/>
    <cellStyle name="RowTitles1-Detail 2 2 3 4 7 3 2" xfId="9989"/>
    <cellStyle name="RowTitles1-Detail 2 2 3 4 7 3 2 2" xfId="9990"/>
    <cellStyle name="RowTitles1-Detail 2 2 3 4 7 4" xfId="9991"/>
    <cellStyle name="RowTitles1-Detail 2 2 3 4 7 4 2" xfId="9992"/>
    <cellStyle name="RowTitles1-Detail 2 2 3 4 7 5" xfId="9993"/>
    <cellStyle name="RowTitles1-Detail 2 2 3 4 8" xfId="9994"/>
    <cellStyle name="RowTitles1-Detail 2 2 3 4 8 2" xfId="9995"/>
    <cellStyle name="RowTitles1-Detail 2 2 3 4 9" xfId="9996"/>
    <cellStyle name="RowTitles1-Detail 2 2 3 4 9 2" xfId="9997"/>
    <cellStyle name="RowTitles1-Detail 2 2 3 4 9 2 2" xfId="9998"/>
    <cellStyle name="RowTitles1-Detail 2 2 3 4_STUD aligned by INSTIT" xfId="9999"/>
    <cellStyle name="RowTitles1-Detail 2 2 3 5" xfId="10000"/>
    <cellStyle name="RowTitles1-Detail 2 2 3 5 2" xfId="10001"/>
    <cellStyle name="RowTitles1-Detail 2 2 3 5 2 2" xfId="10002"/>
    <cellStyle name="RowTitles1-Detail 2 2 3 5 2 2 2" xfId="10003"/>
    <cellStyle name="RowTitles1-Detail 2 2 3 5 2 2 2 2" xfId="10004"/>
    <cellStyle name="RowTitles1-Detail 2 2 3 5 2 2 3" xfId="10005"/>
    <cellStyle name="RowTitles1-Detail 2 2 3 5 2 3" xfId="10006"/>
    <cellStyle name="RowTitles1-Detail 2 2 3 5 2 3 2" xfId="10007"/>
    <cellStyle name="RowTitles1-Detail 2 2 3 5 2 3 2 2" xfId="10008"/>
    <cellStyle name="RowTitles1-Detail 2 2 3 5 2 4" xfId="10009"/>
    <cellStyle name="RowTitles1-Detail 2 2 3 5 2 4 2" xfId="10010"/>
    <cellStyle name="RowTitles1-Detail 2 2 3 5 2 5" xfId="10011"/>
    <cellStyle name="RowTitles1-Detail 2 2 3 5 3" xfId="10012"/>
    <cellStyle name="RowTitles1-Detail 2 2 3 5 3 2" xfId="10013"/>
    <cellStyle name="RowTitles1-Detail 2 2 3 5 3 2 2" xfId="10014"/>
    <cellStyle name="RowTitles1-Detail 2 2 3 5 3 2 2 2" xfId="10015"/>
    <cellStyle name="RowTitles1-Detail 2 2 3 5 3 2 3" xfId="10016"/>
    <cellStyle name="RowTitles1-Detail 2 2 3 5 3 3" xfId="10017"/>
    <cellStyle name="RowTitles1-Detail 2 2 3 5 3 3 2" xfId="10018"/>
    <cellStyle name="RowTitles1-Detail 2 2 3 5 3 3 2 2" xfId="10019"/>
    <cellStyle name="RowTitles1-Detail 2 2 3 5 3 4" xfId="10020"/>
    <cellStyle name="RowTitles1-Detail 2 2 3 5 3 4 2" xfId="10021"/>
    <cellStyle name="RowTitles1-Detail 2 2 3 5 3 5" xfId="10022"/>
    <cellStyle name="RowTitles1-Detail 2 2 3 5 4" xfId="10023"/>
    <cellStyle name="RowTitles1-Detail 2 2 3 5 4 2" xfId="10024"/>
    <cellStyle name="RowTitles1-Detail 2 2 3 5 5" xfId="10025"/>
    <cellStyle name="RowTitles1-Detail 2 2 3 5 5 2" xfId="10026"/>
    <cellStyle name="RowTitles1-Detail 2 2 3 5 5 2 2" xfId="10027"/>
    <cellStyle name="RowTitles1-Detail 2 2 3 5 5 3" xfId="10028"/>
    <cellStyle name="RowTitles1-Detail 2 2 3 5 6" xfId="10029"/>
    <cellStyle name="RowTitles1-Detail 2 2 3 5 6 2" xfId="10030"/>
    <cellStyle name="RowTitles1-Detail 2 2 3 5 6 2 2" xfId="10031"/>
    <cellStyle name="RowTitles1-Detail 2 2 3 6" xfId="10032"/>
    <cellStyle name="RowTitles1-Detail 2 2 3 6 2" xfId="10033"/>
    <cellStyle name="RowTitles1-Detail 2 2 3 6 2 2" xfId="10034"/>
    <cellStyle name="RowTitles1-Detail 2 2 3 6 2 2 2" xfId="10035"/>
    <cellStyle name="RowTitles1-Detail 2 2 3 6 2 2 2 2" xfId="10036"/>
    <cellStyle name="RowTitles1-Detail 2 2 3 6 2 2 3" xfId="10037"/>
    <cellStyle name="RowTitles1-Detail 2 2 3 6 2 3" xfId="10038"/>
    <cellStyle name="RowTitles1-Detail 2 2 3 6 2 3 2" xfId="10039"/>
    <cellStyle name="RowTitles1-Detail 2 2 3 6 2 3 2 2" xfId="10040"/>
    <cellStyle name="RowTitles1-Detail 2 2 3 6 2 4" xfId="10041"/>
    <cellStyle name="RowTitles1-Detail 2 2 3 6 2 4 2" xfId="10042"/>
    <cellStyle name="RowTitles1-Detail 2 2 3 6 2 5" xfId="10043"/>
    <cellStyle name="RowTitles1-Detail 2 2 3 6 3" xfId="10044"/>
    <cellStyle name="RowTitles1-Detail 2 2 3 6 3 2" xfId="10045"/>
    <cellStyle name="RowTitles1-Detail 2 2 3 6 3 2 2" xfId="10046"/>
    <cellStyle name="RowTitles1-Detail 2 2 3 6 3 2 2 2" xfId="10047"/>
    <cellStyle name="RowTitles1-Detail 2 2 3 6 3 2 3" xfId="10048"/>
    <cellStyle name="RowTitles1-Detail 2 2 3 6 3 3" xfId="10049"/>
    <cellStyle name="RowTitles1-Detail 2 2 3 6 3 3 2" xfId="10050"/>
    <cellStyle name="RowTitles1-Detail 2 2 3 6 3 3 2 2" xfId="10051"/>
    <cellStyle name="RowTitles1-Detail 2 2 3 6 3 4" xfId="10052"/>
    <cellStyle name="RowTitles1-Detail 2 2 3 6 3 4 2" xfId="10053"/>
    <cellStyle name="RowTitles1-Detail 2 2 3 6 3 5" xfId="10054"/>
    <cellStyle name="RowTitles1-Detail 2 2 3 6 4" xfId="10055"/>
    <cellStyle name="RowTitles1-Detail 2 2 3 6 4 2" xfId="10056"/>
    <cellStyle name="RowTitles1-Detail 2 2 3 6 5" xfId="10057"/>
    <cellStyle name="RowTitles1-Detail 2 2 3 6 5 2" xfId="10058"/>
    <cellStyle name="RowTitles1-Detail 2 2 3 6 5 2 2" xfId="10059"/>
    <cellStyle name="RowTitles1-Detail 2 2 3 6 6" xfId="10060"/>
    <cellStyle name="RowTitles1-Detail 2 2 3 6 6 2" xfId="10061"/>
    <cellStyle name="RowTitles1-Detail 2 2 3 6 7" xfId="10062"/>
    <cellStyle name="RowTitles1-Detail 2 2 3 7" xfId="10063"/>
    <cellStyle name="RowTitles1-Detail 2 2 3 7 2" xfId="10064"/>
    <cellStyle name="RowTitles1-Detail 2 2 3 7 2 2" xfId="10065"/>
    <cellStyle name="RowTitles1-Detail 2 2 3 7 2 2 2" xfId="10066"/>
    <cellStyle name="RowTitles1-Detail 2 2 3 7 2 2 2 2" xfId="10067"/>
    <cellStyle name="RowTitles1-Detail 2 2 3 7 2 2 3" xfId="10068"/>
    <cellStyle name="RowTitles1-Detail 2 2 3 7 2 3" xfId="10069"/>
    <cellStyle name="RowTitles1-Detail 2 2 3 7 2 3 2" xfId="10070"/>
    <cellStyle name="RowTitles1-Detail 2 2 3 7 2 3 2 2" xfId="10071"/>
    <cellStyle name="RowTitles1-Detail 2 2 3 7 2 4" xfId="10072"/>
    <cellStyle name="RowTitles1-Detail 2 2 3 7 2 4 2" xfId="10073"/>
    <cellStyle name="RowTitles1-Detail 2 2 3 7 2 5" xfId="10074"/>
    <cellStyle name="RowTitles1-Detail 2 2 3 7 3" xfId="10075"/>
    <cellStyle name="RowTitles1-Detail 2 2 3 7 3 2" xfId="10076"/>
    <cellStyle name="RowTitles1-Detail 2 2 3 7 3 2 2" xfId="10077"/>
    <cellStyle name="RowTitles1-Detail 2 2 3 7 3 2 2 2" xfId="10078"/>
    <cellStyle name="RowTitles1-Detail 2 2 3 7 3 2 3" xfId="10079"/>
    <cellStyle name="RowTitles1-Detail 2 2 3 7 3 3" xfId="10080"/>
    <cellStyle name="RowTitles1-Detail 2 2 3 7 3 3 2" xfId="10081"/>
    <cellStyle name="RowTitles1-Detail 2 2 3 7 3 3 2 2" xfId="10082"/>
    <cellStyle name="RowTitles1-Detail 2 2 3 7 3 4" xfId="10083"/>
    <cellStyle name="RowTitles1-Detail 2 2 3 7 3 4 2" xfId="10084"/>
    <cellStyle name="RowTitles1-Detail 2 2 3 7 3 5" xfId="10085"/>
    <cellStyle name="RowTitles1-Detail 2 2 3 7 4" xfId="10086"/>
    <cellStyle name="RowTitles1-Detail 2 2 3 7 4 2" xfId="10087"/>
    <cellStyle name="RowTitles1-Detail 2 2 3 7 5" xfId="10088"/>
    <cellStyle name="RowTitles1-Detail 2 2 3 7 5 2" xfId="10089"/>
    <cellStyle name="RowTitles1-Detail 2 2 3 7 5 2 2" xfId="10090"/>
    <cellStyle name="RowTitles1-Detail 2 2 3 7 5 3" xfId="10091"/>
    <cellStyle name="RowTitles1-Detail 2 2 3 7 6" xfId="10092"/>
    <cellStyle name="RowTitles1-Detail 2 2 3 7 6 2" xfId="10093"/>
    <cellStyle name="RowTitles1-Detail 2 2 3 7 6 2 2" xfId="10094"/>
    <cellStyle name="RowTitles1-Detail 2 2 3 7 7" xfId="10095"/>
    <cellStyle name="RowTitles1-Detail 2 2 3 7 7 2" xfId="10096"/>
    <cellStyle name="RowTitles1-Detail 2 2 3 7 8" xfId="10097"/>
    <cellStyle name="RowTitles1-Detail 2 2 3 8" xfId="10098"/>
    <cellStyle name="RowTitles1-Detail 2 2 3 8 2" xfId="10099"/>
    <cellStyle name="RowTitles1-Detail 2 2 3 8 2 2" xfId="10100"/>
    <cellStyle name="RowTitles1-Detail 2 2 3 8 2 2 2" xfId="10101"/>
    <cellStyle name="RowTitles1-Detail 2 2 3 8 2 2 2 2" xfId="10102"/>
    <cellStyle name="RowTitles1-Detail 2 2 3 8 2 2 3" xfId="10103"/>
    <cellStyle name="RowTitles1-Detail 2 2 3 8 2 3" xfId="10104"/>
    <cellStyle name="RowTitles1-Detail 2 2 3 8 2 3 2" xfId="10105"/>
    <cellStyle name="RowTitles1-Detail 2 2 3 8 2 3 2 2" xfId="10106"/>
    <cellStyle name="RowTitles1-Detail 2 2 3 8 2 4" xfId="10107"/>
    <cellStyle name="RowTitles1-Detail 2 2 3 8 2 4 2" xfId="10108"/>
    <cellStyle name="RowTitles1-Detail 2 2 3 8 2 5" xfId="10109"/>
    <cellStyle name="RowTitles1-Detail 2 2 3 8 3" xfId="10110"/>
    <cellStyle name="RowTitles1-Detail 2 2 3 8 3 2" xfId="10111"/>
    <cellStyle name="RowTitles1-Detail 2 2 3 8 3 2 2" xfId="10112"/>
    <cellStyle name="RowTitles1-Detail 2 2 3 8 3 2 2 2" xfId="10113"/>
    <cellStyle name="RowTitles1-Detail 2 2 3 8 3 2 3" xfId="10114"/>
    <cellStyle name="RowTitles1-Detail 2 2 3 8 3 3" xfId="10115"/>
    <cellStyle name="RowTitles1-Detail 2 2 3 8 3 3 2" xfId="10116"/>
    <cellStyle name="RowTitles1-Detail 2 2 3 8 3 3 2 2" xfId="10117"/>
    <cellStyle name="RowTitles1-Detail 2 2 3 8 3 4" xfId="10118"/>
    <cellStyle name="RowTitles1-Detail 2 2 3 8 3 4 2" xfId="10119"/>
    <cellStyle name="RowTitles1-Detail 2 2 3 8 3 5" xfId="10120"/>
    <cellStyle name="RowTitles1-Detail 2 2 3 8 4" xfId="10121"/>
    <cellStyle name="RowTitles1-Detail 2 2 3 8 4 2" xfId="10122"/>
    <cellStyle name="RowTitles1-Detail 2 2 3 8 4 2 2" xfId="10123"/>
    <cellStyle name="RowTitles1-Detail 2 2 3 8 4 3" xfId="10124"/>
    <cellStyle name="RowTitles1-Detail 2 2 3 8 5" xfId="10125"/>
    <cellStyle name="RowTitles1-Detail 2 2 3 8 5 2" xfId="10126"/>
    <cellStyle name="RowTitles1-Detail 2 2 3 8 5 2 2" xfId="10127"/>
    <cellStyle name="RowTitles1-Detail 2 2 3 8 6" xfId="10128"/>
    <cellStyle name="RowTitles1-Detail 2 2 3 8 6 2" xfId="10129"/>
    <cellStyle name="RowTitles1-Detail 2 2 3 8 7" xfId="10130"/>
    <cellStyle name="RowTitles1-Detail 2 2 3 9" xfId="10131"/>
    <cellStyle name="RowTitles1-Detail 2 2 3 9 2" xfId="10132"/>
    <cellStyle name="RowTitles1-Detail 2 2 3 9 2 2" xfId="10133"/>
    <cellStyle name="RowTitles1-Detail 2 2 3 9 2 2 2" xfId="10134"/>
    <cellStyle name="RowTitles1-Detail 2 2 3 9 2 2 2 2" xfId="10135"/>
    <cellStyle name="RowTitles1-Detail 2 2 3 9 2 2 3" xfId="10136"/>
    <cellStyle name="RowTitles1-Detail 2 2 3 9 2 3" xfId="10137"/>
    <cellStyle name="RowTitles1-Detail 2 2 3 9 2 3 2" xfId="10138"/>
    <cellStyle name="RowTitles1-Detail 2 2 3 9 2 3 2 2" xfId="10139"/>
    <cellStyle name="RowTitles1-Detail 2 2 3 9 2 4" xfId="10140"/>
    <cellStyle name="RowTitles1-Detail 2 2 3 9 2 4 2" xfId="10141"/>
    <cellStyle name="RowTitles1-Detail 2 2 3 9 2 5" xfId="10142"/>
    <cellStyle name="RowTitles1-Detail 2 2 3 9 3" xfId="10143"/>
    <cellStyle name="RowTitles1-Detail 2 2 3 9 3 2" xfId="10144"/>
    <cellStyle name="RowTitles1-Detail 2 2 3 9 3 2 2" xfId="10145"/>
    <cellStyle name="RowTitles1-Detail 2 2 3 9 3 2 2 2" xfId="10146"/>
    <cellStyle name="RowTitles1-Detail 2 2 3 9 3 2 3" xfId="10147"/>
    <cellStyle name="RowTitles1-Detail 2 2 3 9 3 3" xfId="10148"/>
    <cellStyle name="RowTitles1-Detail 2 2 3 9 3 3 2" xfId="10149"/>
    <cellStyle name="RowTitles1-Detail 2 2 3 9 3 3 2 2" xfId="10150"/>
    <cellStyle name="RowTitles1-Detail 2 2 3 9 3 4" xfId="10151"/>
    <cellStyle name="RowTitles1-Detail 2 2 3 9 3 4 2" xfId="10152"/>
    <cellStyle name="RowTitles1-Detail 2 2 3 9 3 5" xfId="10153"/>
    <cellStyle name="RowTitles1-Detail 2 2 3 9 4" xfId="10154"/>
    <cellStyle name="RowTitles1-Detail 2 2 3 9 4 2" xfId="10155"/>
    <cellStyle name="RowTitles1-Detail 2 2 3 9 4 2 2" xfId="10156"/>
    <cellStyle name="RowTitles1-Detail 2 2 3 9 4 3" xfId="10157"/>
    <cellStyle name="RowTitles1-Detail 2 2 3 9 5" xfId="10158"/>
    <cellStyle name="RowTitles1-Detail 2 2 3 9 5 2" xfId="10159"/>
    <cellStyle name="RowTitles1-Detail 2 2 3 9 5 2 2" xfId="10160"/>
    <cellStyle name="RowTitles1-Detail 2 2 3 9 6" xfId="10161"/>
    <cellStyle name="RowTitles1-Detail 2 2 3 9 6 2" xfId="10162"/>
    <cellStyle name="RowTitles1-Detail 2 2 3 9 7" xfId="10163"/>
    <cellStyle name="RowTitles1-Detail 2 2 3_STUD aligned by INSTIT" xfId="10164"/>
    <cellStyle name="RowTitles1-Detail 2 2 4" xfId="10165"/>
    <cellStyle name="RowTitles1-Detail 2 2 4 2" xfId="10166"/>
    <cellStyle name="RowTitles1-Detail 2 2 4 2 2" xfId="10167"/>
    <cellStyle name="RowTitles1-Detail 2 2 4 2 2 2" xfId="10168"/>
    <cellStyle name="RowTitles1-Detail 2 2 4 2 2 2 2" xfId="10169"/>
    <cellStyle name="RowTitles1-Detail 2 2 4 2 2 2 2 2" xfId="10170"/>
    <cellStyle name="RowTitles1-Detail 2 2 4 2 2 2 3" xfId="10171"/>
    <cellStyle name="RowTitles1-Detail 2 2 4 2 2 3" xfId="10172"/>
    <cellStyle name="RowTitles1-Detail 2 2 4 2 2 3 2" xfId="10173"/>
    <cellStyle name="RowTitles1-Detail 2 2 4 2 2 3 2 2" xfId="10174"/>
    <cellStyle name="RowTitles1-Detail 2 2 4 2 2 4" xfId="10175"/>
    <cellStyle name="RowTitles1-Detail 2 2 4 2 2 4 2" xfId="10176"/>
    <cellStyle name="RowTitles1-Detail 2 2 4 2 2 5" xfId="10177"/>
    <cellStyle name="RowTitles1-Detail 2 2 4 2 3" xfId="10178"/>
    <cellStyle name="RowTitles1-Detail 2 2 4 2 3 2" xfId="10179"/>
    <cellStyle name="RowTitles1-Detail 2 2 4 2 3 2 2" xfId="10180"/>
    <cellStyle name="RowTitles1-Detail 2 2 4 2 3 2 2 2" xfId="10181"/>
    <cellStyle name="RowTitles1-Detail 2 2 4 2 3 2 3" xfId="10182"/>
    <cellStyle name="RowTitles1-Detail 2 2 4 2 3 3" xfId="10183"/>
    <cellStyle name="RowTitles1-Detail 2 2 4 2 3 3 2" xfId="10184"/>
    <cellStyle name="RowTitles1-Detail 2 2 4 2 3 3 2 2" xfId="10185"/>
    <cellStyle name="RowTitles1-Detail 2 2 4 2 3 4" xfId="10186"/>
    <cellStyle name="RowTitles1-Detail 2 2 4 2 3 4 2" xfId="10187"/>
    <cellStyle name="RowTitles1-Detail 2 2 4 2 3 5" xfId="10188"/>
    <cellStyle name="RowTitles1-Detail 2 2 4 2 4" xfId="10189"/>
    <cellStyle name="RowTitles1-Detail 2 2 4 2 4 2" xfId="10190"/>
    <cellStyle name="RowTitles1-Detail 2 2 4 2 5" xfId="10191"/>
    <cellStyle name="RowTitles1-Detail 2 2 4 2 5 2" xfId="10192"/>
    <cellStyle name="RowTitles1-Detail 2 2 4 2 5 2 2" xfId="10193"/>
    <cellStyle name="RowTitles1-Detail 2 2 4 3" xfId="10194"/>
    <cellStyle name="RowTitles1-Detail 2 2 4 3 2" xfId="10195"/>
    <cellStyle name="RowTitles1-Detail 2 2 4 3 2 2" xfId="10196"/>
    <cellStyle name="RowTitles1-Detail 2 2 4 3 2 2 2" xfId="10197"/>
    <cellStyle name="RowTitles1-Detail 2 2 4 3 2 2 2 2" xfId="10198"/>
    <cellStyle name="RowTitles1-Detail 2 2 4 3 2 2 3" xfId="10199"/>
    <cellStyle name="RowTitles1-Detail 2 2 4 3 2 3" xfId="10200"/>
    <cellStyle name="RowTitles1-Detail 2 2 4 3 2 3 2" xfId="10201"/>
    <cellStyle name="RowTitles1-Detail 2 2 4 3 2 3 2 2" xfId="10202"/>
    <cellStyle name="RowTitles1-Detail 2 2 4 3 2 4" xfId="10203"/>
    <cellStyle name="RowTitles1-Detail 2 2 4 3 2 4 2" xfId="10204"/>
    <cellStyle name="RowTitles1-Detail 2 2 4 3 2 5" xfId="10205"/>
    <cellStyle name="RowTitles1-Detail 2 2 4 3 3" xfId="10206"/>
    <cellStyle name="RowTitles1-Detail 2 2 4 3 3 2" xfId="10207"/>
    <cellStyle name="RowTitles1-Detail 2 2 4 3 3 2 2" xfId="10208"/>
    <cellStyle name="RowTitles1-Detail 2 2 4 3 3 2 2 2" xfId="10209"/>
    <cellStyle name="RowTitles1-Detail 2 2 4 3 3 2 3" xfId="10210"/>
    <cellStyle name="RowTitles1-Detail 2 2 4 3 3 3" xfId="10211"/>
    <cellStyle name="RowTitles1-Detail 2 2 4 3 3 3 2" xfId="10212"/>
    <cellStyle name="RowTitles1-Detail 2 2 4 3 3 3 2 2" xfId="10213"/>
    <cellStyle name="RowTitles1-Detail 2 2 4 3 3 4" xfId="10214"/>
    <cellStyle name="RowTitles1-Detail 2 2 4 3 3 4 2" xfId="10215"/>
    <cellStyle name="RowTitles1-Detail 2 2 4 3 3 5" xfId="10216"/>
    <cellStyle name="RowTitles1-Detail 2 2 4 3 4" xfId="10217"/>
    <cellStyle name="RowTitles1-Detail 2 2 4 3 4 2" xfId="10218"/>
    <cellStyle name="RowTitles1-Detail 2 2 4 3 5" xfId="10219"/>
    <cellStyle name="RowTitles1-Detail 2 2 4 3 5 2" xfId="10220"/>
    <cellStyle name="RowTitles1-Detail 2 2 4 3 5 2 2" xfId="10221"/>
    <cellStyle name="RowTitles1-Detail 2 2 4 3 5 3" xfId="10222"/>
    <cellStyle name="RowTitles1-Detail 2 2 4 3 6" xfId="10223"/>
    <cellStyle name="RowTitles1-Detail 2 2 4 3 6 2" xfId="10224"/>
    <cellStyle name="RowTitles1-Detail 2 2 4 3 6 2 2" xfId="10225"/>
    <cellStyle name="RowTitles1-Detail 2 2 4 3 7" xfId="10226"/>
    <cellStyle name="RowTitles1-Detail 2 2 4 3 7 2" xfId="10227"/>
    <cellStyle name="RowTitles1-Detail 2 2 4 3 8" xfId="10228"/>
    <cellStyle name="RowTitles1-Detail 2 2 4 4" xfId="10229"/>
    <cellStyle name="RowTitles1-Detail 2 2 4 4 2" xfId="10230"/>
    <cellStyle name="RowTitles1-Detail 2 2 4 4 2 2" xfId="10231"/>
    <cellStyle name="RowTitles1-Detail 2 2 4 4 2 2 2" xfId="10232"/>
    <cellStyle name="RowTitles1-Detail 2 2 4 4 2 2 2 2" xfId="10233"/>
    <cellStyle name="RowTitles1-Detail 2 2 4 4 2 2 3" xfId="10234"/>
    <cellStyle name="RowTitles1-Detail 2 2 4 4 2 3" xfId="10235"/>
    <cellStyle name="RowTitles1-Detail 2 2 4 4 2 3 2" xfId="10236"/>
    <cellStyle name="RowTitles1-Detail 2 2 4 4 2 3 2 2" xfId="10237"/>
    <cellStyle name="RowTitles1-Detail 2 2 4 4 2 4" xfId="10238"/>
    <cellStyle name="RowTitles1-Detail 2 2 4 4 2 4 2" xfId="10239"/>
    <cellStyle name="RowTitles1-Detail 2 2 4 4 2 5" xfId="10240"/>
    <cellStyle name="RowTitles1-Detail 2 2 4 4 3" xfId="10241"/>
    <cellStyle name="RowTitles1-Detail 2 2 4 4 3 2" xfId="10242"/>
    <cellStyle name="RowTitles1-Detail 2 2 4 4 3 2 2" xfId="10243"/>
    <cellStyle name="RowTitles1-Detail 2 2 4 4 3 2 2 2" xfId="10244"/>
    <cellStyle name="RowTitles1-Detail 2 2 4 4 3 2 3" xfId="10245"/>
    <cellStyle name="RowTitles1-Detail 2 2 4 4 3 3" xfId="10246"/>
    <cellStyle name="RowTitles1-Detail 2 2 4 4 3 3 2" xfId="10247"/>
    <cellStyle name="RowTitles1-Detail 2 2 4 4 3 3 2 2" xfId="10248"/>
    <cellStyle name="RowTitles1-Detail 2 2 4 4 3 4" xfId="10249"/>
    <cellStyle name="RowTitles1-Detail 2 2 4 4 3 4 2" xfId="10250"/>
    <cellStyle name="RowTitles1-Detail 2 2 4 4 3 5" xfId="10251"/>
    <cellStyle name="RowTitles1-Detail 2 2 4 4 4" xfId="10252"/>
    <cellStyle name="RowTitles1-Detail 2 2 4 4 4 2" xfId="10253"/>
    <cellStyle name="RowTitles1-Detail 2 2 4 4 4 2 2" xfId="10254"/>
    <cellStyle name="RowTitles1-Detail 2 2 4 4 4 3" xfId="10255"/>
    <cellStyle name="RowTitles1-Detail 2 2 4 4 5" xfId="10256"/>
    <cellStyle name="RowTitles1-Detail 2 2 4 4 5 2" xfId="10257"/>
    <cellStyle name="RowTitles1-Detail 2 2 4 4 5 2 2" xfId="10258"/>
    <cellStyle name="RowTitles1-Detail 2 2 4 4 6" xfId="10259"/>
    <cellStyle name="RowTitles1-Detail 2 2 4 4 6 2" xfId="10260"/>
    <cellStyle name="RowTitles1-Detail 2 2 4 4 7" xfId="10261"/>
    <cellStyle name="RowTitles1-Detail 2 2 4 5" xfId="10262"/>
    <cellStyle name="RowTitles1-Detail 2 2 4 5 2" xfId="10263"/>
    <cellStyle name="RowTitles1-Detail 2 2 4 5 2 2" xfId="10264"/>
    <cellStyle name="RowTitles1-Detail 2 2 4 5 2 2 2" xfId="10265"/>
    <cellStyle name="RowTitles1-Detail 2 2 4 5 2 2 2 2" xfId="10266"/>
    <cellStyle name="RowTitles1-Detail 2 2 4 5 2 2 3" xfId="10267"/>
    <cellStyle name="RowTitles1-Detail 2 2 4 5 2 3" xfId="10268"/>
    <cellStyle name="RowTitles1-Detail 2 2 4 5 2 3 2" xfId="10269"/>
    <cellStyle name="RowTitles1-Detail 2 2 4 5 2 3 2 2" xfId="10270"/>
    <cellStyle name="RowTitles1-Detail 2 2 4 5 2 4" xfId="10271"/>
    <cellStyle name="RowTitles1-Detail 2 2 4 5 2 4 2" xfId="10272"/>
    <cellStyle name="RowTitles1-Detail 2 2 4 5 2 5" xfId="10273"/>
    <cellStyle name="RowTitles1-Detail 2 2 4 5 3" xfId="10274"/>
    <cellStyle name="RowTitles1-Detail 2 2 4 5 3 2" xfId="10275"/>
    <cellStyle name="RowTitles1-Detail 2 2 4 5 3 2 2" xfId="10276"/>
    <cellStyle name="RowTitles1-Detail 2 2 4 5 3 2 2 2" xfId="10277"/>
    <cellStyle name="RowTitles1-Detail 2 2 4 5 3 2 3" xfId="10278"/>
    <cellStyle name="RowTitles1-Detail 2 2 4 5 3 3" xfId="10279"/>
    <cellStyle name="RowTitles1-Detail 2 2 4 5 3 3 2" xfId="10280"/>
    <cellStyle name="RowTitles1-Detail 2 2 4 5 3 3 2 2" xfId="10281"/>
    <cellStyle name="RowTitles1-Detail 2 2 4 5 3 4" xfId="10282"/>
    <cellStyle name="RowTitles1-Detail 2 2 4 5 3 4 2" xfId="10283"/>
    <cellStyle name="RowTitles1-Detail 2 2 4 5 3 5" xfId="10284"/>
    <cellStyle name="RowTitles1-Detail 2 2 4 5 4" xfId="10285"/>
    <cellStyle name="RowTitles1-Detail 2 2 4 5 4 2" xfId="10286"/>
    <cellStyle name="RowTitles1-Detail 2 2 4 5 4 2 2" xfId="10287"/>
    <cellStyle name="RowTitles1-Detail 2 2 4 5 4 3" xfId="10288"/>
    <cellStyle name="RowTitles1-Detail 2 2 4 5 5" xfId="10289"/>
    <cellStyle name="RowTitles1-Detail 2 2 4 5 5 2" xfId="10290"/>
    <cellStyle name="RowTitles1-Detail 2 2 4 5 5 2 2" xfId="10291"/>
    <cellStyle name="RowTitles1-Detail 2 2 4 5 6" xfId="10292"/>
    <cellStyle name="RowTitles1-Detail 2 2 4 5 6 2" xfId="10293"/>
    <cellStyle name="RowTitles1-Detail 2 2 4 5 7" xfId="10294"/>
    <cellStyle name="RowTitles1-Detail 2 2 4 6" xfId="10295"/>
    <cellStyle name="RowTitles1-Detail 2 2 4 6 2" xfId="10296"/>
    <cellStyle name="RowTitles1-Detail 2 2 4 6 2 2" xfId="10297"/>
    <cellStyle name="RowTitles1-Detail 2 2 4 6 2 2 2" xfId="10298"/>
    <cellStyle name="RowTitles1-Detail 2 2 4 6 2 2 2 2" xfId="10299"/>
    <cellStyle name="RowTitles1-Detail 2 2 4 6 2 2 3" xfId="10300"/>
    <cellStyle name="RowTitles1-Detail 2 2 4 6 2 3" xfId="10301"/>
    <cellStyle name="RowTitles1-Detail 2 2 4 6 2 3 2" xfId="10302"/>
    <cellStyle name="RowTitles1-Detail 2 2 4 6 2 3 2 2" xfId="10303"/>
    <cellStyle name="RowTitles1-Detail 2 2 4 6 2 4" xfId="10304"/>
    <cellStyle name="RowTitles1-Detail 2 2 4 6 2 4 2" xfId="10305"/>
    <cellStyle name="RowTitles1-Detail 2 2 4 6 2 5" xfId="10306"/>
    <cellStyle name="RowTitles1-Detail 2 2 4 6 3" xfId="10307"/>
    <cellStyle name="RowTitles1-Detail 2 2 4 6 3 2" xfId="10308"/>
    <cellStyle name="RowTitles1-Detail 2 2 4 6 3 2 2" xfId="10309"/>
    <cellStyle name="RowTitles1-Detail 2 2 4 6 3 2 2 2" xfId="10310"/>
    <cellStyle name="RowTitles1-Detail 2 2 4 6 3 2 3" xfId="10311"/>
    <cellStyle name="RowTitles1-Detail 2 2 4 6 3 3" xfId="10312"/>
    <cellStyle name="RowTitles1-Detail 2 2 4 6 3 3 2" xfId="10313"/>
    <cellStyle name="RowTitles1-Detail 2 2 4 6 3 3 2 2" xfId="10314"/>
    <cellStyle name="RowTitles1-Detail 2 2 4 6 3 4" xfId="10315"/>
    <cellStyle name="RowTitles1-Detail 2 2 4 6 3 4 2" xfId="10316"/>
    <cellStyle name="RowTitles1-Detail 2 2 4 6 3 5" xfId="10317"/>
    <cellStyle name="RowTitles1-Detail 2 2 4 6 4" xfId="10318"/>
    <cellStyle name="RowTitles1-Detail 2 2 4 6 4 2" xfId="10319"/>
    <cellStyle name="RowTitles1-Detail 2 2 4 6 4 2 2" xfId="10320"/>
    <cellStyle name="RowTitles1-Detail 2 2 4 6 4 3" xfId="10321"/>
    <cellStyle name="RowTitles1-Detail 2 2 4 6 5" xfId="10322"/>
    <cellStyle name="RowTitles1-Detail 2 2 4 6 5 2" xfId="10323"/>
    <cellStyle name="RowTitles1-Detail 2 2 4 6 5 2 2" xfId="10324"/>
    <cellStyle name="RowTitles1-Detail 2 2 4 6 6" xfId="10325"/>
    <cellStyle name="RowTitles1-Detail 2 2 4 6 6 2" xfId="10326"/>
    <cellStyle name="RowTitles1-Detail 2 2 4 6 7" xfId="10327"/>
    <cellStyle name="RowTitles1-Detail 2 2 4 7" xfId="10328"/>
    <cellStyle name="RowTitles1-Detail 2 2 4 7 2" xfId="10329"/>
    <cellStyle name="RowTitles1-Detail 2 2 4 7 2 2" xfId="10330"/>
    <cellStyle name="RowTitles1-Detail 2 2 4 7 2 2 2" xfId="10331"/>
    <cellStyle name="RowTitles1-Detail 2 2 4 7 2 3" xfId="10332"/>
    <cellStyle name="RowTitles1-Detail 2 2 4 7 3" xfId="10333"/>
    <cellStyle name="RowTitles1-Detail 2 2 4 7 3 2" xfId="10334"/>
    <cellStyle name="RowTitles1-Detail 2 2 4 7 3 2 2" xfId="10335"/>
    <cellStyle name="RowTitles1-Detail 2 2 4 7 4" xfId="10336"/>
    <cellStyle name="RowTitles1-Detail 2 2 4 7 4 2" xfId="10337"/>
    <cellStyle name="RowTitles1-Detail 2 2 4 7 5" xfId="10338"/>
    <cellStyle name="RowTitles1-Detail 2 2 4 8" xfId="10339"/>
    <cellStyle name="RowTitles1-Detail 2 2 4 8 2" xfId="10340"/>
    <cellStyle name="RowTitles1-Detail 2 2 4 9" xfId="10341"/>
    <cellStyle name="RowTitles1-Detail 2 2 4 9 2" xfId="10342"/>
    <cellStyle name="RowTitles1-Detail 2 2 4 9 2 2" xfId="10343"/>
    <cellStyle name="RowTitles1-Detail 2 2 4_STUD aligned by INSTIT" xfId="10344"/>
    <cellStyle name="RowTitles1-Detail 2 2 5" xfId="10345"/>
    <cellStyle name="RowTitles1-Detail 2 2 5 2" xfId="10346"/>
    <cellStyle name="RowTitles1-Detail 2 2 5 2 2" xfId="10347"/>
    <cellStyle name="RowTitles1-Detail 2 2 5 2 2 2" xfId="10348"/>
    <cellStyle name="RowTitles1-Detail 2 2 5 2 2 2 2" xfId="10349"/>
    <cellStyle name="RowTitles1-Detail 2 2 5 2 2 2 2 2" xfId="10350"/>
    <cellStyle name="RowTitles1-Detail 2 2 5 2 2 2 3" xfId="10351"/>
    <cellStyle name="RowTitles1-Detail 2 2 5 2 2 3" xfId="10352"/>
    <cellStyle name="RowTitles1-Detail 2 2 5 2 2 3 2" xfId="10353"/>
    <cellStyle name="RowTitles1-Detail 2 2 5 2 2 3 2 2" xfId="10354"/>
    <cellStyle name="RowTitles1-Detail 2 2 5 2 2 4" xfId="10355"/>
    <cellStyle name="RowTitles1-Detail 2 2 5 2 2 4 2" xfId="10356"/>
    <cellStyle name="RowTitles1-Detail 2 2 5 2 2 5" xfId="10357"/>
    <cellStyle name="RowTitles1-Detail 2 2 5 2 3" xfId="10358"/>
    <cellStyle name="RowTitles1-Detail 2 2 5 2 3 2" xfId="10359"/>
    <cellStyle name="RowTitles1-Detail 2 2 5 2 3 2 2" xfId="10360"/>
    <cellStyle name="RowTitles1-Detail 2 2 5 2 3 2 2 2" xfId="10361"/>
    <cellStyle name="RowTitles1-Detail 2 2 5 2 3 2 3" xfId="10362"/>
    <cellStyle name="RowTitles1-Detail 2 2 5 2 3 3" xfId="10363"/>
    <cellStyle name="RowTitles1-Detail 2 2 5 2 3 3 2" xfId="10364"/>
    <cellStyle name="RowTitles1-Detail 2 2 5 2 3 3 2 2" xfId="10365"/>
    <cellStyle name="RowTitles1-Detail 2 2 5 2 3 4" xfId="10366"/>
    <cellStyle name="RowTitles1-Detail 2 2 5 2 3 4 2" xfId="10367"/>
    <cellStyle name="RowTitles1-Detail 2 2 5 2 3 5" xfId="10368"/>
    <cellStyle name="RowTitles1-Detail 2 2 5 2 4" xfId="10369"/>
    <cellStyle name="RowTitles1-Detail 2 2 5 2 4 2" xfId="10370"/>
    <cellStyle name="RowTitles1-Detail 2 2 5 2 5" xfId="10371"/>
    <cellStyle name="RowTitles1-Detail 2 2 5 2 5 2" xfId="10372"/>
    <cellStyle name="RowTitles1-Detail 2 2 5 2 5 2 2" xfId="10373"/>
    <cellStyle name="RowTitles1-Detail 2 2 5 2 5 3" xfId="10374"/>
    <cellStyle name="RowTitles1-Detail 2 2 5 2 6" xfId="10375"/>
    <cellStyle name="RowTitles1-Detail 2 2 5 2 6 2" xfId="10376"/>
    <cellStyle name="RowTitles1-Detail 2 2 5 2 6 2 2" xfId="10377"/>
    <cellStyle name="RowTitles1-Detail 2 2 5 2 7" xfId="10378"/>
    <cellStyle name="RowTitles1-Detail 2 2 5 2 7 2" xfId="10379"/>
    <cellStyle name="RowTitles1-Detail 2 2 5 2 8" xfId="10380"/>
    <cellStyle name="RowTitles1-Detail 2 2 5 3" xfId="10381"/>
    <cellStyle name="RowTitles1-Detail 2 2 5 3 2" xfId="10382"/>
    <cellStyle name="RowTitles1-Detail 2 2 5 3 2 2" xfId="10383"/>
    <cellStyle name="RowTitles1-Detail 2 2 5 3 2 2 2" xfId="10384"/>
    <cellStyle name="RowTitles1-Detail 2 2 5 3 2 2 2 2" xfId="10385"/>
    <cellStyle name="RowTitles1-Detail 2 2 5 3 2 2 3" xfId="10386"/>
    <cellStyle name="RowTitles1-Detail 2 2 5 3 2 3" xfId="10387"/>
    <cellStyle name="RowTitles1-Detail 2 2 5 3 2 3 2" xfId="10388"/>
    <cellStyle name="RowTitles1-Detail 2 2 5 3 2 3 2 2" xfId="10389"/>
    <cellStyle name="RowTitles1-Detail 2 2 5 3 2 4" xfId="10390"/>
    <cellStyle name="RowTitles1-Detail 2 2 5 3 2 4 2" xfId="10391"/>
    <cellStyle name="RowTitles1-Detail 2 2 5 3 2 5" xfId="10392"/>
    <cellStyle name="RowTitles1-Detail 2 2 5 3 3" xfId="10393"/>
    <cellStyle name="RowTitles1-Detail 2 2 5 3 3 2" xfId="10394"/>
    <cellStyle name="RowTitles1-Detail 2 2 5 3 3 2 2" xfId="10395"/>
    <cellStyle name="RowTitles1-Detail 2 2 5 3 3 2 2 2" xfId="10396"/>
    <cellStyle name="RowTitles1-Detail 2 2 5 3 3 2 3" xfId="10397"/>
    <cellStyle name="RowTitles1-Detail 2 2 5 3 3 3" xfId="10398"/>
    <cellStyle name="RowTitles1-Detail 2 2 5 3 3 3 2" xfId="10399"/>
    <cellStyle name="RowTitles1-Detail 2 2 5 3 3 3 2 2" xfId="10400"/>
    <cellStyle name="RowTitles1-Detail 2 2 5 3 3 4" xfId="10401"/>
    <cellStyle name="RowTitles1-Detail 2 2 5 3 3 4 2" xfId="10402"/>
    <cellStyle name="RowTitles1-Detail 2 2 5 3 3 5" xfId="10403"/>
    <cellStyle name="RowTitles1-Detail 2 2 5 3 4" xfId="10404"/>
    <cellStyle name="RowTitles1-Detail 2 2 5 3 4 2" xfId="10405"/>
    <cellStyle name="RowTitles1-Detail 2 2 5 3 5" xfId="10406"/>
    <cellStyle name="RowTitles1-Detail 2 2 5 3 5 2" xfId="10407"/>
    <cellStyle name="RowTitles1-Detail 2 2 5 3 5 2 2" xfId="10408"/>
    <cellStyle name="RowTitles1-Detail 2 2 5 4" xfId="10409"/>
    <cellStyle name="RowTitles1-Detail 2 2 5 4 2" xfId="10410"/>
    <cellStyle name="RowTitles1-Detail 2 2 5 4 2 2" xfId="10411"/>
    <cellStyle name="RowTitles1-Detail 2 2 5 4 2 2 2" xfId="10412"/>
    <cellStyle name="RowTitles1-Detail 2 2 5 4 2 2 2 2" xfId="10413"/>
    <cellStyle name="RowTitles1-Detail 2 2 5 4 2 2 3" xfId="10414"/>
    <cellStyle name="RowTitles1-Detail 2 2 5 4 2 3" xfId="10415"/>
    <cellStyle name="RowTitles1-Detail 2 2 5 4 2 3 2" xfId="10416"/>
    <cellStyle name="RowTitles1-Detail 2 2 5 4 2 3 2 2" xfId="10417"/>
    <cellStyle name="RowTitles1-Detail 2 2 5 4 2 4" xfId="10418"/>
    <cellStyle name="RowTitles1-Detail 2 2 5 4 2 4 2" xfId="10419"/>
    <cellStyle name="RowTitles1-Detail 2 2 5 4 2 5" xfId="10420"/>
    <cellStyle name="RowTitles1-Detail 2 2 5 4 3" xfId="10421"/>
    <cellStyle name="RowTitles1-Detail 2 2 5 4 3 2" xfId="10422"/>
    <cellStyle name="RowTitles1-Detail 2 2 5 4 3 2 2" xfId="10423"/>
    <cellStyle name="RowTitles1-Detail 2 2 5 4 3 2 2 2" xfId="10424"/>
    <cellStyle name="RowTitles1-Detail 2 2 5 4 3 2 3" xfId="10425"/>
    <cellStyle name="RowTitles1-Detail 2 2 5 4 3 3" xfId="10426"/>
    <cellStyle name="RowTitles1-Detail 2 2 5 4 3 3 2" xfId="10427"/>
    <cellStyle name="RowTitles1-Detail 2 2 5 4 3 3 2 2" xfId="10428"/>
    <cellStyle name="RowTitles1-Detail 2 2 5 4 3 4" xfId="10429"/>
    <cellStyle name="RowTitles1-Detail 2 2 5 4 3 4 2" xfId="10430"/>
    <cellStyle name="RowTitles1-Detail 2 2 5 4 3 5" xfId="10431"/>
    <cellStyle name="RowTitles1-Detail 2 2 5 4 4" xfId="10432"/>
    <cellStyle name="RowTitles1-Detail 2 2 5 4 4 2" xfId="10433"/>
    <cellStyle name="RowTitles1-Detail 2 2 5 4 4 2 2" xfId="10434"/>
    <cellStyle name="RowTitles1-Detail 2 2 5 4 4 3" xfId="10435"/>
    <cellStyle name="RowTitles1-Detail 2 2 5 4 5" xfId="10436"/>
    <cellStyle name="RowTitles1-Detail 2 2 5 4 5 2" xfId="10437"/>
    <cellStyle name="RowTitles1-Detail 2 2 5 4 5 2 2" xfId="10438"/>
    <cellStyle name="RowTitles1-Detail 2 2 5 4 6" xfId="10439"/>
    <cellStyle name="RowTitles1-Detail 2 2 5 4 6 2" xfId="10440"/>
    <cellStyle name="RowTitles1-Detail 2 2 5 4 7" xfId="10441"/>
    <cellStyle name="RowTitles1-Detail 2 2 5 5" xfId="10442"/>
    <cellStyle name="RowTitles1-Detail 2 2 5 5 2" xfId="10443"/>
    <cellStyle name="RowTitles1-Detail 2 2 5 5 2 2" xfId="10444"/>
    <cellStyle name="RowTitles1-Detail 2 2 5 5 2 2 2" xfId="10445"/>
    <cellStyle name="RowTitles1-Detail 2 2 5 5 2 2 2 2" xfId="10446"/>
    <cellStyle name="RowTitles1-Detail 2 2 5 5 2 2 3" xfId="10447"/>
    <cellStyle name="RowTitles1-Detail 2 2 5 5 2 3" xfId="10448"/>
    <cellStyle name="RowTitles1-Detail 2 2 5 5 2 3 2" xfId="10449"/>
    <cellStyle name="RowTitles1-Detail 2 2 5 5 2 3 2 2" xfId="10450"/>
    <cellStyle name="RowTitles1-Detail 2 2 5 5 2 4" xfId="10451"/>
    <cellStyle name="RowTitles1-Detail 2 2 5 5 2 4 2" xfId="10452"/>
    <cellStyle name="RowTitles1-Detail 2 2 5 5 2 5" xfId="10453"/>
    <cellStyle name="RowTitles1-Detail 2 2 5 5 3" xfId="10454"/>
    <cellStyle name="RowTitles1-Detail 2 2 5 5 3 2" xfId="10455"/>
    <cellStyle name="RowTitles1-Detail 2 2 5 5 3 2 2" xfId="10456"/>
    <cellStyle name="RowTitles1-Detail 2 2 5 5 3 2 2 2" xfId="10457"/>
    <cellStyle name="RowTitles1-Detail 2 2 5 5 3 2 3" xfId="10458"/>
    <cellStyle name="RowTitles1-Detail 2 2 5 5 3 3" xfId="10459"/>
    <cellStyle name="RowTitles1-Detail 2 2 5 5 3 3 2" xfId="10460"/>
    <cellStyle name="RowTitles1-Detail 2 2 5 5 3 3 2 2" xfId="10461"/>
    <cellStyle name="RowTitles1-Detail 2 2 5 5 3 4" xfId="10462"/>
    <cellStyle name="RowTitles1-Detail 2 2 5 5 3 4 2" xfId="10463"/>
    <cellStyle name="RowTitles1-Detail 2 2 5 5 3 5" xfId="10464"/>
    <cellStyle name="RowTitles1-Detail 2 2 5 5 4" xfId="10465"/>
    <cellStyle name="RowTitles1-Detail 2 2 5 5 4 2" xfId="10466"/>
    <cellStyle name="RowTitles1-Detail 2 2 5 5 4 2 2" xfId="10467"/>
    <cellStyle name="RowTitles1-Detail 2 2 5 5 4 3" xfId="10468"/>
    <cellStyle name="RowTitles1-Detail 2 2 5 5 5" xfId="10469"/>
    <cellStyle name="RowTitles1-Detail 2 2 5 5 5 2" xfId="10470"/>
    <cellStyle name="RowTitles1-Detail 2 2 5 5 5 2 2" xfId="10471"/>
    <cellStyle name="RowTitles1-Detail 2 2 5 5 6" xfId="10472"/>
    <cellStyle name="RowTitles1-Detail 2 2 5 5 6 2" xfId="10473"/>
    <cellStyle name="RowTitles1-Detail 2 2 5 5 7" xfId="10474"/>
    <cellStyle name="RowTitles1-Detail 2 2 5 6" xfId="10475"/>
    <cellStyle name="RowTitles1-Detail 2 2 5 6 2" xfId="10476"/>
    <cellStyle name="RowTitles1-Detail 2 2 5 6 2 2" xfId="10477"/>
    <cellStyle name="RowTitles1-Detail 2 2 5 6 2 2 2" xfId="10478"/>
    <cellStyle name="RowTitles1-Detail 2 2 5 6 2 2 2 2" xfId="10479"/>
    <cellStyle name="RowTitles1-Detail 2 2 5 6 2 2 3" xfId="10480"/>
    <cellStyle name="RowTitles1-Detail 2 2 5 6 2 3" xfId="10481"/>
    <cellStyle name="RowTitles1-Detail 2 2 5 6 2 3 2" xfId="10482"/>
    <cellStyle name="RowTitles1-Detail 2 2 5 6 2 3 2 2" xfId="10483"/>
    <cellStyle name="RowTitles1-Detail 2 2 5 6 2 4" xfId="10484"/>
    <cellStyle name="RowTitles1-Detail 2 2 5 6 2 4 2" xfId="10485"/>
    <cellStyle name="RowTitles1-Detail 2 2 5 6 2 5" xfId="10486"/>
    <cellStyle name="RowTitles1-Detail 2 2 5 6 3" xfId="10487"/>
    <cellStyle name="RowTitles1-Detail 2 2 5 6 3 2" xfId="10488"/>
    <cellStyle name="RowTitles1-Detail 2 2 5 6 3 2 2" xfId="10489"/>
    <cellStyle name="RowTitles1-Detail 2 2 5 6 3 2 2 2" xfId="10490"/>
    <cellStyle name="RowTitles1-Detail 2 2 5 6 3 2 3" xfId="10491"/>
    <cellStyle name="RowTitles1-Detail 2 2 5 6 3 3" xfId="10492"/>
    <cellStyle name="RowTitles1-Detail 2 2 5 6 3 3 2" xfId="10493"/>
    <cellStyle name="RowTitles1-Detail 2 2 5 6 3 3 2 2" xfId="10494"/>
    <cellStyle name="RowTitles1-Detail 2 2 5 6 3 4" xfId="10495"/>
    <cellStyle name="RowTitles1-Detail 2 2 5 6 3 4 2" xfId="10496"/>
    <cellStyle name="RowTitles1-Detail 2 2 5 6 3 5" xfId="10497"/>
    <cellStyle name="RowTitles1-Detail 2 2 5 6 4" xfId="10498"/>
    <cellStyle name="RowTitles1-Detail 2 2 5 6 4 2" xfId="10499"/>
    <cellStyle name="RowTitles1-Detail 2 2 5 6 4 2 2" xfId="10500"/>
    <cellStyle name="RowTitles1-Detail 2 2 5 6 4 3" xfId="10501"/>
    <cellStyle name="RowTitles1-Detail 2 2 5 6 5" xfId="10502"/>
    <cellStyle name="RowTitles1-Detail 2 2 5 6 5 2" xfId="10503"/>
    <cellStyle name="RowTitles1-Detail 2 2 5 6 5 2 2" xfId="10504"/>
    <cellStyle name="RowTitles1-Detail 2 2 5 6 6" xfId="10505"/>
    <cellStyle name="RowTitles1-Detail 2 2 5 6 6 2" xfId="10506"/>
    <cellStyle name="RowTitles1-Detail 2 2 5 6 7" xfId="10507"/>
    <cellStyle name="RowTitles1-Detail 2 2 5 7" xfId="10508"/>
    <cellStyle name="RowTitles1-Detail 2 2 5 7 2" xfId="10509"/>
    <cellStyle name="RowTitles1-Detail 2 2 5 7 2 2" xfId="10510"/>
    <cellStyle name="RowTitles1-Detail 2 2 5 7 2 2 2" xfId="10511"/>
    <cellStyle name="RowTitles1-Detail 2 2 5 7 2 3" xfId="10512"/>
    <cellStyle name="RowTitles1-Detail 2 2 5 7 3" xfId="10513"/>
    <cellStyle name="RowTitles1-Detail 2 2 5 7 3 2" xfId="10514"/>
    <cellStyle name="RowTitles1-Detail 2 2 5 7 3 2 2" xfId="10515"/>
    <cellStyle name="RowTitles1-Detail 2 2 5 7 4" xfId="10516"/>
    <cellStyle name="RowTitles1-Detail 2 2 5 7 4 2" xfId="10517"/>
    <cellStyle name="RowTitles1-Detail 2 2 5 7 5" xfId="10518"/>
    <cellStyle name="RowTitles1-Detail 2 2 5 8" xfId="10519"/>
    <cellStyle name="RowTitles1-Detail 2 2 5 8 2" xfId="10520"/>
    <cellStyle name="RowTitles1-Detail 2 2 5 8 2 2" xfId="10521"/>
    <cellStyle name="RowTitles1-Detail 2 2 5 8 2 2 2" xfId="10522"/>
    <cellStyle name="RowTitles1-Detail 2 2 5 8 2 3" xfId="10523"/>
    <cellStyle name="RowTitles1-Detail 2 2 5 8 3" xfId="10524"/>
    <cellStyle name="RowTitles1-Detail 2 2 5 8 3 2" xfId="10525"/>
    <cellStyle name="RowTitles1-Detail 2 2 5 8 3 2 2" xfId="10526"/>
    <cellStyle name="RowTitles1-Detail 2 2 5 8 4" xfId="10527"/>
    <cellStyle name="RowTitles1-Detail 2 2 5 8 4 2" xfId="10528"/>
    <cellStyle name="RowTitles1-Detail 2 2 5 8 5" xfId="10529"/>
    <cellStyle name="RowTitles1-Detail 2 2 5 9" xfId="10530"/>
    <cellStyle name="RowTitles1-Detail 2 2 5 9 2" xfId="10531"/>
    <cellStyle name="RowTitles1-Detail 2 2 5 9 2 2" xfId="10532"/>
    <cellStyle name="RowTitles1-Detail 2 2 5_STUD aligned by INSTIT" xfId="10533"/>
    <cellStyle name="RowTitles1-Detail 2 2 6" xfId="10534"/>
    <cellStyle name="RowTitles1-Detail 2 2 6 2" xfId="10535"/>
    <cellStyle name="RowTitles1-Detail 2 2 6 2 2" xfId="10536"/>
    <cellStyle name="RowTitles1-Detail 2 2 6 2 2 2" xfId="10537"/>
    <cellStyle name="RowTitles1-Detail 2 2 6 2 2 2 2" xfId="10538"/>
    <cellStyle name="RowTitles1-Detail 2 2 6 2 2 2 2 2" xfId="10539"/>
    <cellStyle name="RowTitles1-Detail 2 2 6 2 2 2 3" xfId="10540"/>
    <cellStyle name="RowTitles1-Detail 2 2 6 2 2 3" xfId="10541"/>
    <cellStyle name="RowTitles1-Detail 2 2 6 2 2 3 2" xfId="10542"/>
    <cellStyle name="RowTitles1-Detail 2 2 6 2 2 3 2 2" xfId="10543"/>
    <cellStyle name="RowTitles1-Detail 2 2 6 2 2 4" xfId="10544"/>
    <cellStyle name="RowTitles1-Detail 2 2 6 2 2 4 2" xfId="10545"/>
    <cellStyle name="RowTitles1-Detail 2 2 6 2 2 5" xfId="10546"/>
    <cellStyle name="RowTitles1-Detail 2 2 6 2 3" xfId="10547"/>
    <cellStyle name="RowTitles1-Detail 2 2 6 2 3 2" xfId="10548"/>
    <cellStyle name="RowTitles1-Detail 2 2 6 2 3 2 2" xfId="10549"/>
    <cellStyle name="RowTitles1-Detail 2 2 6 2 3 2 2 2" xfId="10550"/>
    <cellStyle name="RowTitles1-Detail 2 2 6 2 3 2 3" xfId="10551"/>
    <cellStyle name="RowTitles1-Detail 2 2 6 2 3 3" xfId="10552"/>
    <cellStyle name="RowTitles1-Detail 2 2 6 2 3 3 2" xfId="10553"/>
    <cellStyle name="RowTitles1-Detail 2 2 6 2 3 3 2 2" xfId="10554"/>
    <cellStyle name="RowTitles1-Detail 2 2 6 2 3 4" xfId="10555"/>
    <cellStyle name="RowTitles1-Detail 2 2 6 2 3 4 2" xfId="10556"/>
    <cellStyle name="RowTitles1-Detail 2 2 6 2 3 5" xfId="10557"/>
    <cellStyle name="RowTitles1-Detail 2 2 6 2 4" xfId="10558"/>
    <cellStyle name="RowTitles1-Detail 2 2 6 2 4 2" xfId="10559"/>
    <cellStyle name="RowTitles1-Detail 2 2 6 2 5" xfId="10560"/>
    <cellStyle name="RowTitles1-Detail 2 2 6 2 5 2" xfId="10561"/>
    <cellStyle name="RowTitles1-Detail 2 2 6 2 5 2 2" xfId="10562"/>
    <cellStyle name="RowTitles1-Detail 2 2 6 2 5 3" xfId="10563"/>
    <cellStyle name="RowTitles1-Detail 2 2 6 2 6" xfId="10564"/>
    <cellStyle name="RowTitles1-Detail 2 2 6 2 6 2" xfId="10565"/>
    <cellStyle name="RowTitles1-Detail 2 2 6 2 6 2 2" xfId="10566"/>
    <cellStyle name="RowTitles1-Detail 2 2 6 3" xfId="10567"/>
    <cellStyle name="RowTitles1-Detail 2 2 6 3 2" xfId="10568"/>
    <cellStyle name="RowTitles1-Detail 2 2 6 3 2 2" xfId="10569"/>
    <cellStyle name="RowTitles1-Detail 2 2 6 3 2 2 2" xfId="10570"/>
    <cellStyle name="RowTitles1-Detail 2 2 6 3 2 2 2 2" xfId="10571"/>
    <cellStyle name="RowTitles1-Detail 2 2 6 3 2 2 3" xfId="10572"/>
    <cellStyle name="RowTitles1-Detail 2 2 6 3 2 3" xfId="10573"/>
    <cellStyle name="RowTitles1-Detail 2 2 6 3 2 3 2" xfId="10574"/>
    <cellStyle name="RowTitles1-Detail 2 2 6 3 2 3 2 2" xfId="10575"/>
    <cellStyle name="RowTitles1-Detail 2 2 6 3 2 4" xfId="10576"/>
    <cellStyle name="RowTitles1-Detail 2 2 6 3 2 4 2" xfId="10577"/>
    <cellStyle name="RowTitles1-Detail 2 2 6 3 2 5" xfId="10578"/>
    <cellStyle name="RowTitles1-Detail 2 2 6 3 3" xfId="10579"/>
    <cellStyle name="RowTitles1-Detail 2 2 6 3 3 2" xfId="10580"/>
    <cellStyle name="RowTitles1-Detail 2 2 6 3 3 2 2" xfId="10581"/>
    <cellStyle name="RowTitles1-Detail 2 2 6 3 3 2 2 2" xfId="10582"/>
    <cellStyle name="RowTitles1-Detail 2 2 6 3 3 2 3" xfId="10583"/>
    <cellStyle name="RowTitles1-Detail 2 2 6 3 3 3" xfId="10584"/>
    <cellStyle name="RowTitles1-Detail 2 2 6 3 3 3 2" xfId="10585"/>
    <cellStyle name="RowTitles1-Detail 2 2 6 3 3 3 2 2" xfId="10586"/>
    <cellStyle name="RowTitles1-Detail 2 2 6 3 3 4" xfId="10587"/>
    <cellStyle name="RowTitles1-Detail 2 2 6 3 3 4 2" xfId="10588"/>
    <cellStyle name="RowTitles1-Detail 2 2 6 3 3 5" xfId="10589"/>
    <cellStyle name="RowTitles1-Detail 2 2 6 3 4" xfId="10590"/>
    <cellStyle name="RowTitles1-Detail 2 2 6 3 4 2" xfId="10591"/>
    <cellStyle name="RowTitles1-Detail 2 2 6 3 5" xfId="10592"/>
    <cellStyle name="RowTitles1-Detail 2 2 6 3 5 2" xfId="10593"/>
    <cellStyle name="RowTitles1-Detail 2 2 6 3 5 2 2" xfId="10594"/>
    <cellStyle name="RowTitles1-Detail 2 2 6 3 6" xfId="10595"/>
    <cellStyle name="RowTitles1-Detail 2 2 6 3 6 2" xfId="10596"/>
    <cellStyle name="RowTitles1-Detail 2 2 6 3 7" xfId="10597"/>
    <cellStyle name="RowTitles1-Detail 2 2 6 4" xfId="10598"/>
    <cellStyle name="RowTitles1-Detail 2 2 6 4 2" xfId="10599"/>
    <cellStyle name="RowTitles1-Detail 2 2 6 4 2 2" xfId="10600"/>
    <cellStyle name="RowTitles1-Detail 2 2 6 4 2 2 2" xfId="10601"/>
    <cellStyle name="RowTitles1-Detail 2 2 6 4 2 2 2 2" xfId="10602"/>
    <cellStyle name="RowTitles1-Detail 2 2 6 4 2 2 3" xfId="10603"/>
    <cellStyle name="RowTitles1-Detail 2 2 6 4 2 3" xfId="10604"/>
    <cellStyle name="RowTitles1-Detail 2 2 6 4 2 3 2" xfId="10605"/>
    <cellStyle name="RowTitles1-Detail 2 2 6 4 2 3 2 2" xfId="10606"/>
    <cellStyle name="RowTitles1-Detail 2 2 6 4 2 4" xfId="10607"/>
    <cellStyle name="RowTitles1-Detail 2 2 6 4 2 4 2" xfId="10608"/>
    <cellStyle name="RowTitles1-Detail 2 2 6 4 2 5" xfId="10609"/>
    <cellStyle name="RowTitles1-Detail 2 2 6 4 3" xfId="10610"/>
    <cellStyle name="RowTitles1-Detail 2 2 6 4 3 2" xfId="10611"/>
    <cellStyle name="RowTitles1-Detail 2 2 6 4 3 2 2" xfId="10612"/>
    <cellStyle name="RowTitles1-Detail 2 2 6 4 3 2 2 2" xfId="10613"/>
    <cellStyle name="RowTitles1-Detail 2 2 6 4 3 2 3" xfId="10614"/>
    <cellStyle name="RowTitles1-Detail 2 2 6 4 3 3" xfId="10615"/>
    <cellStyle name="RowTitles1-Detail 2 2 6 4 3 3 2" xfId="10616"/>
    <cellStyle name="RowTitles1-Detail 2 2 6 4 3 3 2 2" xfId="10617"/>
    <cellStyle name="RowTitles1-Detail 2 2 6 4 3 4" xfId="10618"/>
    <cellStyle name="RowTitles1-Detail 2 2 6 4 3 4 2" xfId="10619"/>
    <cellStyle name="RowTitles1-Detail 2 2 6 4 3 5" xfId="10620"/>
    <cellStyle name="RowTitles1-Detail 2 2 6 4 4" xfId="10621"/>
    <cellStyle name="RowTitles1-Detail 2 2 6 4 4 2" xfId="10622"/>
    <cellStyle name="RowTitles1-Detail 2 2 6 4 5" xfId="10623"/>
    <cellStyle name="RowTitles1-Detail 2 2 6 4 5 2" xfId="10624"/>
    <cellStyle name="RowTitles1-Detail 2 2 6 4 5 2 2" xfId="10625"/>
    <cellStyle name="RowTitles1-Detail 2 2 6 4 5 3" xfId="10626"/>
    <cellStyle name="RowTitles1-Detail 2 2 6 4 6" xfId="10627"/>
    <cellStyle name="RowTitles1-Detail 2 2 6 4 6 2" xfId="10628"/>
    <cellStyle name="RowTitles1-Detail 2 2 6 4 6 2 2" xfId="10629"/>
    <cellStyle name="RowTitles1-Detail 2 2 6 4 7" xfId="10630"/>
    <cellStyle name="RowTitles1-Detail 2 2 6 4 7 2" xfId="10631"/>
    <cellStyle name="RowTitles1-Detail 2 2 6 4 8" xfId="10632"/>
    <cellStyle name="RowTitles1-Detail 2 2 6 5" xfId="10633"/>
    <cellStyle name="RowTitles1-Detail 2 2 6 5 2" xfId="10634"/>
    <cellStyle name="RowTitles1-Detail 2 2 6 5 2 2" xfId="10635"/>
    <cellStyle name="RowTitles1-Detail 2 2 6 5 2 2 2" xfId="10636"/>
    <cellStyle name="RowTitles1-Detail 2 2 6 5 2 2 2 2" xfId="10637"/>
    <cellStyle name="RowTitles1-Detail 2 2 6 5 2 2 3" xfId="10638"/>
    <cellStyle name="RowTitles1-Detail 2 2 6 5 2 3" xfId="10639"/>
    <cellStyle name="RowTitles1-Detail 2 2 6 5 2 3 2" xfId="10640"/>
    <cellStyle name="RowTitles1-Detail 2 2 6 5 2 3 2 2" xfId="10641"/>
    <cellStyle name="RowTitles1-Detail 2 2 6 5 2 4" xfId="10642"/>
    <cellStyle name="RowTitles1-Detail 2 2 6 5 2 4 2" xfId="10643"/>
    <cellStyle name="RowTitles1-Detail 2 2 6 5 2 5" xfId="10644"/>
    <cellStyle name="RowTitles1-Detail 2 2 6 5 3" xfId="10645"/>
    <cellStyle name="RowTitles1-Detail 2 2 6 5 3 2" xfId="10646"/>
    <cellStyle name="RowTitles1-Detail 2 2 6 5 3 2 2" xfId="10647"/>
    <cellStyle name="RowTitles1-Detail 2 2 6 5 3 2 2 2" xfId="10648"/>
    <cellStyle name="RowTitles1-Detail 2 2 6 5 3 2 3" xfId="10649"/>
    <cellStyle name="RowTitles1-Detail 2 2 6 5 3 3" xfId="10650"/>
    <cellStyle name="RowTitles1-Detail 2 2 6 5 3 3 2" xfId="10651"/>
    <cellStyle name="RowTitles1-Detail 2 2 6 5 3 3 2 2" xfId="10652"/>
    <cellStyle name="RowTitles1-Detail 2 2 6 5 3 4" xfId="10653"/>
    <cellStyle name="RowTitles1-Detail 2 2 6 5 3 4 2" xfId="10654"/>
    <cellStyle name="RowTitles1-Detail 2 2 6 5 3 5" xfId="10655"/>
    <cellStyle name="RowTitles1-Detail 2 2 6 5 4" xfId="10656"/>
    <cellStyle name="RowTitles1-Detail 2 2 6 5 4 2" xfId="10657"/>
    <cellStyle name="RowTitles1-Detail 2 2 6 5 4 2 2" xfId="10658"/>
    <cellStyle name="RowTitles1-Detail 2 2 6 5 4 3" xfId="10659"/>
    <cellStyle name="RowTitles1-Detail 2 2 6 5 5" xfId="10660"/>
    <cellStyle name="RowTitles1-Detail 2 2 6 5 5 2" xfId="10661"/>
    <cellStyle name="RowTitles1-Detail 2 2 6 5 5 2 2" xfId="10662"/>
    <cellStyle name="RowTitles1-Detail 2 2 6 5 6" xfId="10663"/>
    <cellStyle name="RowTitles1-Detail 2 2 6 5 6 2" xfId="10664"/>
    <cellStyle name="RowTitles1-Detail 2 2 6 5 7" xfId="10665"/>
    <cellStyle name="RowTitles1-Detail 2 2 6 6" xfId="10666"/>
    <cellStyle name="RowTitles1-Detail 2 2 6 6 2" xfId="10667"/>
    <cellStyle name="RowTitles1-Detail 2 2 6 6 2 2" xfId="10668"/>
    <cellStyle name="RowTitles1-Detail 2 2 6 6 2 2 2" xfId="10669"/>
    <cellStyle name="RowTitles1-Detail 2 2 6 6 2 2 2 2" xfId="10670"/>
    <cellStyle name="RowTitles1-Detail 2 2 6 6 2 2 3" xfId="10671"/>
    <cellStyle name="RowTitles1-Detail 2 2 6 6 2 3" xfId="10672"/>
    <cellStyle name="RowTitles1-Detail 2 2 6 6 2 3 2" xfId="10673"/>
    <cellStyle name="RowTitles1-Detail 2 2 6 6 2 3 2 2" xfId="10674"/>
    <cellStyle name="RowTitles1-Detail 2 2 6 6 2 4" xfId="10675"/>
    <cellStyle name="RowTitles1-Detail 2 2 6 6 2 4 2" xfId="10676"/>
    <cellStyle name="RowTitles1-Detail 2 2 6 6 2 5" xfId="10677"/>
    <cellStyle name="RowTitles1-Detail 2 2 6 6 3" xfId="10678"/>
    <cellStyle name="RowTitles1-Detail 2 2 6 6 3 2" xfId="10679"/>
    <cellStyle name="RowTitles1-Detail 2 2 6 6 3 2 2" xfId="10680"/>
    <cellStyle name="RowTitles1-Detail 2 2 6 6 3 2 2 2" xfId="10681"/>
    <cellStyle name="RowTitles1-Detail 2 2 6 6 3 2 3" xfId="10682"/>
    <cellStyle name="RowTitles1-Detail 2 2 6 6 3 3" xfId="10683"/>
    <cellStyle name="RowTitles1-Detail 2 2 6 6 3 3 2" xfId="10684"/>
    <cellStyle name="RowTitles1-Detail 2 2 6 6 3 3 2 2" xfId="10685"/>
    <cellStyle name="RowTitles1-Detail 2 2 6 6 3 4" xfId="10686"/>
    <cellStyle name="RowTitles1-Detail 2 2 6 6 3 4 2" xfId="10687"/>
    <cellStyle name="RowTitles1-Detail 2 2 6 6 3 5" xfId="10688"/>
    <cellStyle name="RowTitles1-Detail 2 2 6 6 4" xfId="10689"/>
    <cellStyle name="RowTitles1-Detail 2 2 6 6 4 2" xfId="10690"/>
    <cellStyle name="RowTitles1-Detail 2 2 6 6 4 2 2" xfId="10691"/>
    <cellStyle name="RowTitles1-Detail 2 2 6 6 4 3" xfId="10692"/>
    <cellStyle name="RowTitles1-Detail 2 2 6 6 5" xfId="10693"/>
    <cellStyle name="RowTitles1-Detail 2 2 6 6 5 2" xfId="10694"/>
    <cellStyle name="RowTitles1-Detail 2 2 6 6 5 2 2" xfId="10695"/>
    <cellStyle name="RowTitles1-Detail 2 2 6 6 6" xfId="10696"/>
    <cellStyle name="RowTitles1-Detail 2 2 6 6 6 2" xfId="10697"/>
    <cellStyle name="RowTitles1-Detail 2 2 6 6 7" xfId="10698"/>
    <cellStyle name="RowTitles1-Detail 2 2 6 7" xfId="10699"/>
    <cellStyle name="RowTitles1-Detail 2 2 6 7 2" xfId="10700"/>
    <cellStyle name="RowTitles1-Detail 2 2 6 7 2 2" xfId="10701"/>
    <cellStyle name="RowTitles1-Detail 2 2 6 7 2 2 2" xfId="10702"/>
    <cellStyle name="RowTitles1-Detail 2 2 6 7 2 3" xfId="10703"/>
    <cellStyle name="RowTitles1-Detail 2 2 6 7 3" xfId="10704"/>
    <cellStyle name="RowTitles1-Detail 2 2 6 7 3 2" xfId="10705"/>
    <cellStyle name="RowTitles1-Detail 2 2 6 7 3 2 2" xfId="10706"/>
    <cellStyle name="RowTitles1-Detail 2 2 6 7 4" xfId="10707"/>
    <cellStyle name="RowTitles1-Detail 2 2 6 7 4 2" xfId="10708"/>
    <cellStyle name="RowTitles1-Detail 2 2 6 7 5" xfId="10709"/>
    <cellStyle name="RowTitles1-Detail 2 2 6 8" xfId="10710"/>
    <cellStyle name="RowTitles1-Detail 2 2 6 8 2" xfId="10711"/>
    <cellStyle name="RowTitles1-Detail 2 2 6 9" xfId="10712"/>
    <cellStyle name="RowTitles1-Detail 2 2 6 9 2" xfId="10713"/>
    <cellStyle name="RowTitles1-Detail 2 2 6 9 2 2" xfId="10714"/>
    <cellStyle name="RowTitles1-Detail 2 2 6_STUD aligned by INSTIT" xfId="10715"/>
    <cellStyle name="RowTitles1-Detail 2 2 7" xfId="10716"/>
    <cellStyle name="RowTitles1-Detail 2 2 7 2" xfId="10717"/>
    <cellStyle name="RowTitles1-Detail 2 2 7 2 2" xfId="10718"/>
    <cellStyle name="RowTitles1-Detail 2 2 7 2 2 2" xfId="10719"/>
    <cellStyle name="RowTitles1-Detail 2 2 7 2 2 2 2" xfId="10720"/>
    <cellStyle name="RowTitles1-Detail 2 2 7 2 2 3" xfId="10721"/>
    <cellStyle name="RowTitles1-Detail 2 2 7 2 3" xfId="10722"/>
    <cellStyle name="RowTitles1-Detail 2 2 7 2 3 2" xfId="10723"/>
    <cellStyle name="RowTitles1-Detail 2 2 7 2 3 2 2" xfId="10724"/>
    <cellStyle name="RowTitles1-Detail 2 2 7 2 4" xfId="10725"/>
    <cellStyle name="RowTitles1-Detail 2 2 7 2 4 2" xfId="10726"/>
    <cellStyle name="RowTitles1-Detail 2 2 7 2 5" xfId="10727"/>
    <cellStyle name="RowTitles1-Detail 2 2 7 3" xfId="10728"/>
    <cellStyle name="RowTitles1-Detail 2 2 7 3 2" xfId="10729"/>
    <cellStyle name="RowTitles1-Detail 2 2 7 3 2 2" xfId="10730"/>
    <cellStyle name="RowTitles1-Detail 2 2 7 3 2 2 2" xfId="10731"/>
    <cellStyle name="RowTitles1-Detail 2 2 7 3 2 3" xfId="10732"/>
    <cellStyle name="RowTitles1-Detail 2 2 7 3 3" xfId="10733"/>
    <cellStyle name="RowTitles1-Detail 2 2 7 3 3 2" xfId="10734"/>
    <cellStyle name="RowTitles1-Detail 2 2 7 3 3 2 2" xfId="10735"/>
    <cellStyle name="RowTitles1-Detail 2 2 7 3 4" xfId="10736"/>
    <cellStyle name="RowTitles1-Detail 2 2 7 3 4 2" xfId="10737"/>
    <cellStyle name="RowTitles1-Detail 2 2 7 3 5" xfId="10738"/>
    <cellStyle name="RowTitles1-Detail 2 2 7 4" xfId="10739"/>
    <cellStyle name="RowTitles1-Detail 2 2 7 4 2" xfId="10740"/>
    <cellStyle name="RowTitles1-Detail 2 2 7 5" xfId="10741"/>
    <cellStyle name="RowTitles1-Detail 2 2 7 5 2" xfId="10742"/>
    <cellStyle name="RowTitles1-Detail 2 2 7 5 2 2" xfId="10743"/>
    <cellStyle name="RowTitles1-Detail 2 2 7 5 3" xfId="10744"/>
    <cellStyle name="RowTitles1-Detail 2 2 7 6" xfId="10745"/>
    <cellStyle name="RowTitles1-Detail 2 2 7 6 2" xfId="10746"/>
    <cellStyle name="RowTitles1-Detail 2 2 7 6 2 2" xfId="10747"/>
    <cellStyle name="RowTitles1-Detail 2 2 8" xfId="10748"/>
    <cellStyle name="RowTitles1-Detail 2 2 8 2" xfId="10749"/>
    <cellStyle name="RowTitles1-Detail 2 2 8 2 2" xfId="10750"/>
    <cellStyle name="RowTitles1-Detail 2 2 8 2 2 2" xfId="10751"/>
    <cellStyle name="RowTitles1-Detail 2 2 8 2 2 2 2" xfId="10752"/>
    <cellStyle name="RowTitles1-Detail 2 2 8 2 2 3" xfId="10753"/>
    <cellStyle name="RowTitles1-Detail 2 2 8 2 3" xfId="10754"/>
    <cellStyle name="RowTitles1-Detail 2 2 8 2 3 2" xfId="10755"/>
    <cellStyle name="RowTitles1-Detail 2 2 8 2 3 2 2" xfId="10756"/>
    <cellStyle name="RowTitles1-Detail 2 2 8 2 4" xfId="10757"/>
    <cellStyle name="RowTitles1-Detail 2 2 8 2 4 2" xfId="10758"/>
    <cellStyle name="RowTitles1-Detail 2 2 8 2 5" xfId="10759"/>
    <cellStyle name="RowTitles1-Detail 2 2 8 3" xfId="10760"/>
    <cellStyle name="RowTitles1-Detail 2 2 8 3 2" xfId="10761"/>
    <cellStyle name="RowTitles1-Detail 2 2 8 3 2 2" xfId="10762"/>
    <cellStyle name="RowTitles1-Detail 2 2 8 3 2 2 2" xfId="10763"/>
    <cellStyle name="RowTitles1-Detail 2 2 8 3 2 3" xfId="10764"/>
    <cellStyle name="RowTitles1-Detail 2 2 8 3 3" xfId="10765"/>
    <cellStyle name="RowTitles1-Detail 2 2 8 3 3 2" xfId="10766"/>
    <cellStyle name="RowTitles1-Detail 2 2 8 3 3 2 2" xfId="10767"/>
    <cellStyle name="RowTitles1-Detail 2 2 8 3 4" xfId="10768"/>
    <cellStyle name="RowTitles1-Detail 2 2 8 3 4 2" xfId="10769"/>
    <cellStyle name="RowTitles1-Detail 2 2 8 3 5" xfId="10770"/>
    <cellStyle name="RowTitles1-Detail 2 2 8 4" xfId="10771"/>
    <cellStyle name="RowTitles1-Detail 2 2 8 4 2" xfId="10772"/>
    <cellStyle name="RowTitles1-Detail 2 2 8 5" xfId="10773"/>
    <cellStyle name="RowTitles1-Detail 2 2 8 5 2" xfId="10774"/>
    <cellStyle name="RowTitles1-Detail 2 2 8 5 2 2" xfId="10775"/>
    <cellStyle name="RowTitles1-Detail 2 2 8 6" xfId="10776"/>
    <cellStyle name="RowTitles1-Detail 2 2 8 6 2" xfId="10777"/>
    <cellStyle name="RowTitles1-Detail 2 2 8 7" xfId="10778"/>
    <cellStyle name="RowTitles1-Detail 2 2 9" xfId="10779"/>
    <cellStyle name="RowTitles1-Detail 2 2 9 2" xfId="10780"/>
    <cellStyle name="RowTitles1-Detail 2 2 9 2 2" xfId="10781"/>
    <cellStyle name="RowTitles1-Detail 2 2 9 2 2 2" xfId="10782"/>
    <cellStyle name="RowTitles1-Detail 2 2 9 2 2 2 2" xfId="10783"/>
    <cellStyle name="RowTitles1-Detail 2 2 9 2 2 3" xfId="10784"/>
    <cellStyle name="RowTitles1-Detail 2 2 9 2 3" xfId="10785"/>
    <cellStyle name="RowTitles1-Detail 2 2 9 2 3 2" xfId="10786"/>
    <cellStyle name="RowTitles1-Detail 2 2 9 2 3 2 2" xfId="10787"/>
    <cellStyle name="RowTitles1-Detail 2 2 9 2 4" xfId="10788"/>
    <cellStyle name="RowTitles1-Detail 2 2 9 2 4 2" xfId="10789"/>
    <cellStyle name="RowTitles1-Detail 2 2 9 2 5" xfId="10790"/>
    <cellStyle name="RowTitles1-Detail 2 2 9 3" xfId="10791"/>
    <cellStyle name="RowTitles1-Detail 2 2 9 3 2" xfId="10792"/>
    <cellStyle name="RowTitles1-Detail 2 2 9 3 2 2" xfId="10793"/>
    <cellStyle name="RowTitles1-Detail 2 2 9 3 2 2 2" xfId="10794"/>
    <cellStyle name="RowTitles1-Detail 2 2 9 3 2 3" xfId="10795"/>
    <cellStyle name="RowTitles1-Detail 2 2 9 3 3" xfId="10796"/>
    <cellStyle name="RowTitles1-Detail 2 2 9 3 3 2" xfId="10797"/>
    <cellStyle name="RowTitles1-Detail 2 2 9 3 3 2 2" xfId="10798"/>
    <cellStyle name="RowTitles1-Detail 2 2 9 3 4" xfId="10799"/>
    <cellStyle name="RowTitles1-Detail 2 2 9 3 4 2" xfId="10800"/>
    <cellStyle name="RowTitles1-Detail 2 2 9 3 5" xfId="10801"/>
    <cellStyle name="RowTitles1-Detail 2 2 9 4" xfId="10802"/>
    <cellStyle name="RowTitles1-Detail 2 2 9 4 2" xfId="10803"/>
    <cellStyle name="RowTitles1-Detail 2 2 9 5" xfId="10804"/>
    <cellStyle name="RowTitles1-Detail 2 2 9 5 2" xfId="10805"/>
    <cellStyle name="RowTitles1-Detail 2 2 9 5 2 2" xfId="10806"/>
    <cellStyle name="RowTitles1-Detail 2 2 9 5 3" xfId="10807"/>
    <cellStyle name="RowTitles1-Detail 2 2 9 6" xfId="10808"/>
    <cellStyle name="RowTitles1-Detail 2 2 9 6 2" xfId="10809"/>
    <cellStyle name="RowTitles1-Detail 2 2 9 6 2 2" xfId="10810"/>
    <cellStyle name="RowTitles1-Detail 2 2 9 7" xfId="10811"/>
    <cellStyle name="RowTitles1-Detail 2 2 9 7 2" xfId="10812"/>
    <cellStyle name="RowTitles1-Detail 2 2 9 8" xfId="10813"/>
    <cellStyle name="RowTitles1-Detail 2 2_STUD aligned by INSTIT" xfId="10814"/>
    <cellStyle name="RowTitles1-Detail 2 3" xfId="10815"/>
    <cellStyle name="RowTitles1-Detail 2 3 10" xfId="10816"/>
    <cellStyle name="RowTitles1-Detail 2 3 10 2" xfId="10817"/>
    <cellStyle name="RowTitles1-Detail 2 3 10 2 2" xfId="10818"/>
    <cellStyle name="RowTitles1-Detail 2 3 10 2 2 2" xfId="10819"/>
    <cellStyle name="RowTitles1-Detail 2 3 10 2 2 2 2" xfId="10820"/>
    <cellStyle name="RowTitles1-Detail 2 3 10 2 2 3" xfId="10821"/>
    <cellStyle name="RowTitles1-Detail 2 3 10 2 3" xfId="10822"/>
    <cellStyle name="RowTitles1-Detail 2 3 10 2 3 2" xfId="10823"/>
    <cellStyle name="RowTitles1-Detail 2 3 10 2 3 2 2" xfId="10824"/>
    <cellStyle name="RowTitles1-Detail 2 3 10 2 4" xfId="10825"/>
    <cellStyle name="RowTitles1-Detail 2 3 10 2 4 2" xfId="10826"/>
    <cellStyle name="RowTitles1-Detail 2 3 10 2 5" xfId="10827"/>
    <cellStyle name="RowTitles1-Detail 2 3 10 3" xfId="10828"/>
    <cellStyle name="RowTitles1-Detail 2 3 10 3 2" xfId="10829"/>
    <cellStyle name="RowTitles1-Detail 2 3 10 3 2 2" xfId="10830"/>
    <cellStyle name="RowTitles1-Detail 2 3 10 3 2 2 2" xfId="10831"/>
    <cellStyle name="RowTitles1-Detail 2 3 10 3 2 3" xfId="10832"/>
    <cellStyle name="RowTitles1-Detail 2 3 10 3 3" xfId="10833"/>
    <cellStyle name="RowTitles1-Detail 2 3 10 3 3 2" xfId="10834"/>
    <cellStyle name="RowTitles1-Detail 2 3 10 3 3 2 2" xfId="10835"/>
    <cellStyle name="RowTitles1-Detail 2 3 10 3 4" xfId="10836"/>
    <cellStyle name="RowTitles1-Detail 2 3 10 3 4 2" xfId="10837"/>
    <cellStyle name="RowTitles1-Detail 2 3 10 3 5" xfId="10838"/>
    <cellStyle name="RowTitles1-Detail 2 3 10 4" xfId="10839"/>
    <cellStyle name="RowTitles1-Detail 2 3 10 4 2" xfId="10840"/>
    <cellStyle name="RowTitles1-Detail 2 3 10 4 2 2" xfId="10841"/>
    <cellStyle name="RowTitles1-Detail 2 3 10 4 3" xfId="10842"/>
    <cellStyle name="RowTitles1-Detail 2 3 10 5" xfId="10843"/>
    <cellStyle name="RowTitles1-Detail 2 3 10 5 2" xfId="10844"/>
    <cellStyle name="RowTitles1-Detail 2 3 10 5 2 2" xfId="10845"/>
    <cellStyle name="RowTitles1-Detail 2 3 10 6" xfId="10846"/>
    <cellStyle name="RowTitles1-Detail 2 3 10 6 2" xfId="10847"/>
    <cellStyle name="RowTitles1-Detail 2 3 10 7" xfId="10848"/>
    <cellStyle name="RowTitles1-Detail 2 3 11" xfId="10849"/>
    <cellStyle name="RowTitles1-Detail 2 3 11 2" xfId="10850"/>
    <cellStyle name="RowTitles1-Detail 2 3 11 2 2" xfId="10851"/>
    <cellStyle name="RowTitles1-Detail 2 3 11 2 2 2" xfId="10852"/>
    <cellStyle name="RowTitles1-Detail 2 3 11 2 2 2 2" xfId="10853"/>
    <cellStyle name="RowTitles1-Detail 2 3 11 2 2 3" xfId="10854"/>
    <cellStyle name="RowTitles1-Detail 2 3 11 2 3" xfId="10855"/>
    <cellStyle name="RowTitles1-Detail 2 3 11 2 3 2" xfId="10856"/>
    <cellStyle name="RowTitles1-Detail 2 3 11 2 3 2 2" xfId="10857"/>
    <cellStyle name="RowTitles1-Detail 2 3 11 2 4" xfId="10858"/>
    <cellStyle name="RowTitles1-Detail 2 3 11 2 4 2" xfId="10859"/>
    <cellStyle name="RowTitles1-Detail 2 3 11 2 5" xfId="10860"/>
    <cellStyle name="RowTitles1-Detail 2 3 11 3" xfId="10861"/>
    <cellStyle name="RowTitles1-Detail 2 3 11 3 2" xfId="10862"/>
    <cellStyle name="RowTitles1-Detail 2 3 11 3 2 2" xfId="10863"/>
    <cellStyle name="RowTitles1-Detail 2 3 11 3 2 2 2" xfId="10864"/>
    <cellStyle name="RowTitles1-Detail 2 3 11 3 2 3" xfId="10865"/>
    <cellStyle name="RowTitles1-Detail 2 3 11 3 3" xfId="10866"/>
    <cellStyle name="RowTitles1-Detail 2 3 11 3 3 2" xfId="10867"/>
    <cellStyle name="RowTitles1-Detail 2 3 11 3 3 2 2" xfId="10868"/>
    <cellStyle name="RowTitles1-Detail 2 3 11 3 4" xfId="10869"/>
    <cellStyle name="RowTitles1-Detail 2 3 11 3 4 2" xfId="10870"/>
    <cellStyle name="RowTitles1-Detail 2 3 11 3 5" xfId="10871"/>
    <cellStyle name="RowTitles1-Detail 2 3 11 4" xfId="10872"/>
    <cellStyle name="RowTitles1-Detail 2 3 11 4 2" xfId="10873"/>
    <cellStyle name="RowTitles1-Detail 2 3 11 4 2 2" xfId="10874"/>
    <cellStyle name="RowTitles1-Detail 2 3 11 4 3" xfId="10875"/>
    <cellStyle name="RowTitles1-Detail 2 3 11 5" xfId="10876"/>
    <cellStyle name="RowTitles1-Detail 2 3 11 5 2" xfId="10877"/>
    <cellStyle name="RowTitles1-Detail 2 3 11 5 2 2" xfId="10878"/>
    <cellStyle name="RowTitles1-Detail 2 3 11 6" xfId="10879"/>
    <cellStyle name="RowTitles1-Detail 2 3 11 6 2" xfId="10880"/>
    <cellStyle name="RowTitles1-Detail 2 3 11 7" xfId="10881"/>
    <cellStyle name="RowTitles1-Detail 2 3 12" xfId="10882"/>
    <cellStyle name="RowTitles1-Detail 2 3 12 2" xfId="10883"/>
    <cellStyle name="RowTitles1-Detail 2 3 12 2 2" xfId="10884"/>
    <cellStyle name="RowTitles1-Detail 2 3 12 2 2 2" xfId="10885"/>
    <cellStyle name="RowTitles1-Detail 2 3 12 2 3" xfId="10886"/>
    <cellStyle name="RowTitles1-Detail 2 3 12 3" xfId="10887"/>
    <cellStyle name="RowTitles1-Detail 2 3 12 3 2" xfId="10888"/>
    <cellStyle name="RowTitles1-Detail 2 3 12 3 2 2" xfId="10889"/>
    <cellStyle name="RowTitles1-Detail 2 3 12 4" xfId="10890"/>
    <cellStyle name="RowTitles1-Detail 2 3 12 4 2" xfId="10891"/>
    <cellStyle name="RowTitles1-Detail 2 3 12 5" xfId="10892"/>
    <cellStyle name="RowTitles1-Detail 2 3 13" xfId="10893"/>
    <cellStyle name="RowTitles1-Detail 2 3 13 2" xfId="10894"/>
    <cellStyle name="RowTitles1-Detail 2 3 13 2 2" xfId="10895"/>
    <cellStyle name="RowTitles1-Detail 2 3 14" xfId="10896"/>
    <cellStyle name="RowTitles1-Detail 2 3 14 2" xfId="10897"/>
    <cellStyle name="RowTitles1-Detail 2 3 15" xfId="10898"/>
    <cellStyle name="RowTitles1-Detail 2 3 15 2" xfId="10899"/>
    <cellStyle name="RowTitles1-Detail 2 3 15 2 2" xfId="10900"/>
    <cellStyle name="RowTitles1-Detail 2 3 2" xfId="10901"/>
    <cellStyle name="RowTitles1-Detail 2 3 2 10" xfId="10902"/>
    <cellStyle name="RowTitles1-Detail 2 3 2 10 2" xfId="10903"/>
    <cellStyle name="RowTitles1-Detail 2 3 2 10 2 2" xfId="10904"/>
    <cellStyle name="RowTitles1-Detail 2 3 2 10 2 2 2" xfId="10905"/>
    <cellStyle name="RowTitles1-Detail 2 3 2 10 2 2 2 2" xfId="10906"/>
    <cellStyle name="RowTitles1-Detail 2 3 2 10 2 2 3" xfId="10907"/>
    <cellStyle name="RowTitles1-Detail 2 3 2 10 2 3" xfId="10908"/>
    <cellStyle name="RowTitles1-Detail 2 3 2 10 2 3 2" xfId="10909"/>
    <cellStyle name="RowTitles1-Detail 2 3 2 10 2 3 2 2" xfId="10910"/>
    <cellStyle name="RowTitles1-Detail 2 3 2 10 2 4" xfId="10911"/>
    <cellStyle name="RowTitles1-Detail 2 3 2 10 2 4 2" xfId="10912"/>
    <cellStyle name="RowTitles1-Detail 2 3 2 10 2 5" xfId="10913"/>
    <cellStyle name="RowTitles1-Detail 2 3 2 10 3" xfId="10914"/>
    <cellStyle name="RowTitles1-Detail 2 3 2 10 3 2" xfId="10915"/>
    <cellStyle name="RowTitles1-Detail 2 3 2 10 3 2 2" xfId="10916"/>
    <cellStyle name="RowTitles1-Detail 2 3 2 10 3 2 2 2" xfId="10917"/>
    <cellStyle name="RowTitles1-Detail 2 3 2 10 3 2 3" xfId="10918"/>
    <cellStyle name="RowTitles1-Detail 2 3 2 10 3 3" xfId="10919"/>
    <cellStyle name="RowTitles1-Detail 2 3 2 10 3 3 2" xfId="10920"/>
    <cellStyle name="RowTitles1-Detail 2 3 2 10 3 3 2 2" xfId="10921"/>
    <cellStyle name="RowTitles1-Detail 2 3 2 10 3 4" xfId="10922"/>
    <cellStyle name="RowTitles1-Detail 2 3 2 10 3 4 2" xfId="10923"/>
    <cellStyle name="RowTitles1-Detail 2 3 2 10 3 5" xfId="10924"/>
    <cellStyle name="RowTitles1-Detail 2 3 2 10 4" xfId="10925"/>
    <cellStyle name="RowTitles1-Detail 2 3 2 10 4 2" xfId="10926"/>
    <cellStyle name="RowTitles1-Detail 2 3 2 10 4 2 2" xfId="10927"/>
    <cellStyle name="RowTitles1-Detail 2 3 2 10 4 3" xfId="10928"/>
    <cellStyle name="RowTitles1-Detail 2 3 2 10 5" xfId="10929"/>
    <cellStyle name="RowTitles1-Detail 2 3 2 10 5 2" xfId="10930"/>
    <cellStyle name="RowTitles1-Detail 2 3 2 10 5 2 2" xfId="10931"/>
    <cellStyle name="RowTitles1-Detail 2 3 2 10 6" xfId="10932"/>
    <cellStyle name="RowTitles1-Detail 2 3 2 10 6 2" xfId="10933"/>
    <cellStyle name="RowTitles1-Detail 2 3 2 10 7" xfId="10934"/>
    <cellStyle name="RowTitles1-Detail 2 3 2 11" xfId="10935"/>
    <cellStyle name="RowTitles1-Detail 2 3 2 11 2" xfId="10936"/>
    <cellStyle name="RowTitles1-Detail 2 3 2 11 2 2" xfId="10937"/>
    <cellStyle name="RowTitles1-Detail 2 3 2 11 2 2 2" xfId="10938"/>
    <cellStyle name="RowTitles1-Detail 2 3 2 11 2 3" xfId="10939"/>
    <cellStyle name="RowTitles1-Detail 2 3 2 11 3" xfId="10940"/>
    <cellStyle name="RowTitles1-Detail 2 3 2 11 3 2" xfId="10941"/>
    <cellStyle name="RowTitles1-Detail 2 3 2 11 3 2 2" xfId="10942"/>
    <cellStyle name="RowTitles1-Detail 2 3 2 11 4" xfId="10943"/>
    <cellStyle name="RowTitles1-Detail 2 3 2 11 4 2" xfId="10944"/>
    <cellStyle name="RowTitles1-Detail 2 3 2 11 5" xfId="10945"/>
    <cellStyle name="RowTitles1-Detail 2 3 2 12" xfId="10946"/>
    <cellStyle name="RowTitles1-Detail 2 3 2 12 2" xfId="10947"/>
    <cellStyle name="RowTitles1-Detail 2 3 2 13" xfId="10948"/>
    <cellStyle name="RowTitles1-Detail 2 3 2 13 2" xfId="10949"/>
    <cellStyle name="RowTitles1-Detail 2 3 2 13 2 2" xfId="10950"/>
    <cellStyle name="RowTitles1-Detail 2 3 2 2" xfId="10951"/>
    <cellStyle name="RowTitles1-Detail 2 3 2 2 10" xfId="10952"/>
    <cellStyle name="RowTitles1-Detail 2 3 2 2 10 2" xfId="10953"/>
    <cellStyle name="RowTitles1-Detail 2 3 2 2 10 2 2" xfId="10954"/>
    <cellStyle name="RowTitles1-Detail 2 3 2 2 10 2 2 2" xfId="10955"/>
    <cellStyle name="RowTitles1-Detail 2 3 2 2 10 2 3" xfId="10956"/>
    <cellStyle name="RowTitles1-Detail 2 3 2 2 10 3" xfId="10957"/>
    <cellStyle name="RowTitles1-Detail 2 3 2 2 10 3 2" xfId="10958"/>
    <cellStyle name="RowTitles1-Detail 2 3 2 2 10 3 2 2" xfId="10959"/>
    <cellStyle name="RowTitles1-Detail 2 3 2 2 10 4" xfId="10960"/>
    <cellStyle name="RowTitles1-Detail 2 3 2 2 10 4 2" xfId="10961"/>
    <cellStyle name="RowTitles1-Detail 2 3 2 2 10 5" xfId="10962"/>
    <cellStyle name="RowTitles1-Detail 2 3 2 2 11" xfId="10963"/>
    <cellStyle name="RowTitles1-Detail 2 3 2 2 11 2" xfId="10964"/>
    <cellStyle name="RowTitles1-Detail 2 3 2 2 12" xfId="10965"/>
    <cellStyle name="RowTitles1-Detail 2 3 2 2 12 2" xfId="10966"/>
    <cellStyle name="RowTitles1-Detail 2 3 2 2 12 2 2" xfId="10967"/>
    <cellStyle name="RowTitles1-Detail 2 3 2 2 2" xfId="10968"/>
    <cellStyle name="RowTitles1-Detail 2 3 2 2 2 2" xfId="10969"/>
    <cellStyle name="RowTitles1-Detail 2 3 2 2 2 2 2" xfId="10970"/>
    <cellStyle name="RowTitles1-Detail 2 3 2 2 2 2 2 2" xfId="10971"/>
    <cellStyle name="RowTitles1-Detail 2 3 2 2 2 2 2 2 2" xfId="10972"/>
    <cellStyle name="RowTitles1-Detail 2 3 2 2 2 2 2 2 2 2" xfId="10973"/>
    <cellStyle name="RowTitles1-Detail 2 3 2 2 2 2 2 2 3" xfId="10974"/>
    <cellStyle name="RowTitles1-Detail 2 3 2 2 2 2 2 3" xfId="10975"/>
    <cellStyle name="RowTitles1-Detail 2 3 2 2 2 2 2 3 2" xfId="10976"/>
    <cellStyle name="RowTitles1-Detail 2 3 2 2 2 2 2 3 2 2" xfId="10977"/>
    <cellStyle name="RowTitles1-Detail 2 3 2 2 2 2 2 4" xfId="10978"/>
    <cellStyle name="RowTitles1-Detail 2 3 2 2 2 2 2 4 2" xfId="10979"/>
    <cellStyle name="RowTitles1-Detail 2 3 2 2 2 2 2 5" xfId="10980"/>
    <cellStyle name="RowTitles1-Detail 2 3 2 2 2 2 3" xfId="10981"/>
    <cellStyle name="RowTitles1-Detail 2 3 2 2 2 2 3 2" xfId="10982"/>
    <cellStyle name="RowTitles1-Detail 2 3 2 2 2 2 3 2 2" xfId="10983"/>
    <cellStyle name="RowTitles1-Detail 2 3 2 2 2 2 3 2 2 2" xfId="10984"/>
    <cellStyle name="RowTitles1-Detail 2 3 2 2 2 2 3 2 3" xfId="10985"/>
    <cellStyle name="RowTitles1-Detail 2 3 2 2 2 2 3 3" xfId="10986"/>
    <cellStyle name="RowTitles1-Detail 2 3 2 2 2 2 3 3 2" xfId="10987"/>
    <cellStyle name="RowTitles1-Detail 2 3 2 2 2 2 3 3 2 2" xfId="10988"/>
    <cellStyle name="RowTitles1-Detail 2 3 2 2 2 2 3 4" xfId="10989"/>
    <cellStyle name="RowTitles1-Detail 2 3 2 2 2 2 3 4 2" xfId="10990"/>
    <cellStyle name="RowTitles1-Detail 2 3 2 2 2 2 3 5" xfId="10991"/>
    <cellStyle name="RowTitles1-Detail 2 3 2 2 2 2 4" xfId="10992"/>
    <cellStyle name="RowTitles1-Detail 2 3 2 2 2 2 4 2" xfId="10993"/>
    <cellStyle name="RowTitles1-Detail 2 3 2 2 2 2 5" xfId="10994"/>
    <cellStyle name="RowTitles1-Detail 2 3 2 2 2 2 5 2" xfId="10995"/>
    <cellStyle name="RowTitles1-Detail 2 3 2 2 2 2 5 2 2" xfId="10996"/>
    <cellStyle name="RowTitles1-Detail 2 3 2 2 2 3" xfId="10997"/>
    <cellStyle name="RowTitles1-Detail 2 3 2 2 2 3 2" xfId="10998"/>
    <cellStyle name="RowTitles1-Detail 2 3 2 2 2 3 2 2" xfId="10999"/>
    <cellStyle name="RowTitles1-Detail 2 3 2 2 2 3 2 2 2" xfId="11000"/>
    <cellStyle name="RowTitles1-Detail 2 3 2 2 2 3 2 2 2 2" xfId="11001"/>
    <cellStyle name="RowTitles1-Detail 2 3 2 2 2 3 2 2 3" xfId="11002"/>
    <cellStyle name="RowTitles1-Detail 2 3 2 2 2 3 2 3" xfId="11003"/>
    <cellStyle name="RowTitles1-Detail 2 3 2 2 2 3 2 3 2" xfId="11004"/>
    <cellStyle name="RowTitles1-Detail 2 3 2 2 2 3 2 3 2 2" xfId="11005"/>
    <cellStyle name="RowTitles1-Detail 2 3 2 2 2 3 2 4" xfId="11006"/>
    <cellStyle name="RowTitles1-Detail 2 3 2 2 2 3 2 4 2" xfId="11007"/>
    <cellStyle name="RowTitles1-Detail 2 3 2 2 2 3 2 5" xfId="11008"/>
    <cellStyle name="RowTitles1-Detail 2 3 2 2 2 3 3" xfId="11009"/>
    <cellStyle name="RowTitles1-Detail 2 3 2 2 2 3 3 2" xfId="11010"/>
    <cellStyle name="RowTitles1-Detail 2 3 2 2 2 3 3 2 2" xfId="11011"/>
    <cellStyle name="RowTitles1-Detail 2 3 2 2 2 3 3 2 2 2" xfId="11012"/>
    <cellStyle name="RowTitles1-Detail 2 3 2 2 2 3 3 2 3" xfId="11013"/>
    <cellStyle name="RowTitles1-Detail 2 3 2 2 2 3 3 3" xfId="11014"/>
    <cellStyle name="RowTitles1-Detail 2 3 2 2 2 3 3 3 2" xfId="11015"/>
    <cellStyle name="RowTitles1-Detail 2 3 2 2 2 3 3 3 2 2" xfId="11016"/>
    <cellStyle name="RowTitles1-Detail 2 3 2 2 2 3 3 4" xfId="11017"/>
    <cellStyle name="RowTitles1-Detail 2 3 2 2 2 3 3 4 2" xfId="11018"/>
    <cellStyle name="RowTitles1-Detail 2 3 2 2 2 3 3 5" xfId="11019"/>
    <cellStyle name="RowTitles1-Detail 2 3 2 2 2 3 4" xfId="11020"/>
    <cellStyle name="RowTitles1-Detail 2 3 2 2 2 3 4 2" xfId="11021"/>
    <cellStyle name="RowTitles1-Detail 2 3 2 2 2 3 5" xfId="11022"/>
    <cellStyle name="RowTitles1-Detail 2 3 2 2 2 3 5 2" xfId="11023"/>
    <cellStyle name="RowTitles1-Detail 2 3 2 2 2 3 5 2 2" xfId="11024"/>
    <cellStyle name="RowTitles1-Detail 2 3 2 2 2 3 5 3" xfId="11025"/>
    <cellStyle name="RowTitles1-Detail 2 3 2 2 2 3 6" xfId="11026"/>
    <cellStyle name="RowTitles1-Detail 2 3 2 2 2 3 6 2" xfId="11027"/>
    <cellStyle name="RowTitles1-Detail 2 3 2 2 2 3 6 2 2" xfId="11028"/>
    <cellStyle name="RowTitles1-Detail 2 3 2 2 2 3 7" xfId="11029"/>
    <cellStyle name="RowTitles1-Detail 2 3 2 2 2 3 7 2" xfId="11030"/>
    <cellStyle name="RowTitles1-Detail 2 3 2 2 2 3 8" xfId="11031"/>
    <cellStyle name="RowTitles1-Detail 2 3 2 2 2 4" xfId="11032"/>
    <cellStyle name="RowTitles1-Detail 2 3 2 2 2 4 2" xfId="11033"/>
    <cellStyle name="RowTitles1-Detail 2 3 2 2 2 4 2 2" xfId="11034"/>
    <cellStyle name="RowTitles1-Detail 2 3 2 2 2 4 2 2 2" xfId="11035"/>
    <cellStyle name="RowTitles1-Detail 2 3 2 2 2 4 2 2 2 2" xfId="11036"/>
    <cellStyle name="RowTitles1-Detail 2 3 2 2 2 4 2 2 3" xfId="11037"/>
    <cellStyle name="RowTitles1-Detail 2 3 2 2 2 4 2 3" xfId="11038"/>
    <cellStyle name="RowTitles1-Detail 2 3 2 2 2 4 2 3 2" xfId="11039"/>
    <cellStyle name="RowTitles1-Detail 2 3 2 2 2 4 2 3 2 2" xfId="11040"/>
    <cellStyle name="RowTitles1-Detail 2 3 2 2 2 4 2 4" xfId="11041"/>
    <cellStyle name="RowTitles1-Detail 2 3 2 2 2 4 2 4 2" xfId="11042"/>
    <cellStyle name="RowTitles1-Detail 2 3 2 2 2 4 2 5" xfId="11043"/>
    <cellStyle name="RowTitles1-Detail 2 3 2 2 2 4 3" xfId="11044"/>
    <cellStyle name="RowTitles1-Detail 2 3 2 2 2 4 3 2" xfId="11045"/>
    <cellStyle name="RowTitles1-Detail 2 3 2 2 2 4 3 2 2" xfId="11046"/>
    <cellStyle name="RowTitles1-Detail 2 3 2 2 2 4 3 2 2 2" xfId="11047"/>
    <cellStyle name="RowTitles1-Detail 2 3 2 2 2 4 3 2 3" xfId="11048"/>
    <cellStyle name="RowTitles1-Detail 2 3 2 2 2 4 3 3" xfId="11049"/>
    <cellStyle name="RowTitles1-Detail 2 3 2 2 2 4 3 3 2" xfId="11050"/>
    <cellStyle name="RowTitles1-Detail 2 3 2 2 2 4 3 3 2 2" xfId="11051"/>
    <cellStyle name="RowTitles1-Detail 2 3 2 2 2 4 3 4" xfId="11052"/>
    <cellStyle name="RowTitles1-Detail 2 3 2 2 2 4 3 4 2" xfId="11053"/>
    <cellStyle name="RowTitles1-Detail 2 3 2 2 2 4 3 5" xfId="11054"/>
    <cellStyle name="RowTitles1-Detail 2 3 2 2 2 4 4" xfId="11055"/>
    <cellStyle name="RowTitles1-Detail 2 3 2 2 2 4 4 2" xfId="11056"/>
    <cellStyle name="RowTitles1-Detail 2 3 2 2 2 4 4 2 2" xfId="11057"/>
    <cellStyle name="RowTitles1-Detail 2 3 2 2 2 4 4 3" xfId="11058"/>
    <cellStyle name="RowTitles1-Detail 2 3 2 2 2 4 5" xfId="11059"/>
    <cellStyle name="RowTitles1-Detail 2 3 2 2 2 4 5 2" xfId="11060"/>
    <cellStyle name="RowTitles1-Detail 2 3 2 2 2 4 5 2 2" xfId="11061"/>
    <cellStyle name="RowTitles1-Detail 2 3 2 2 2 4 6" xfId="11062"/>
    <cellStyle name="RowTitles1-Detail 2 3 2 2 2 4 6 2" xfId="11063"/>
    <cellStyle name="RowTitles1-Detail 2 3 2 2 2 4 7" xfId="11064"/>
    <cellStyle name="RowTitles1-Detail 2 3 2 2 2 5" xfId="11065"/>
    <cellStyle name="RowTitles1-Detail 2 3 2 2 2 5 2" xfId="11066"/>
    <cellStyle name="RowTitles1-Detail 2 3 2 2 2 5 2 2" xfId="11067"/>
    <cellStyle name="RowTitles1-Detail 2 3 2 2 2 5 2 2 2" xfId="11068"/>
    <cellStyle name="RowTitles1-Detail 2 3 2 2 2 5 2 2 2 2" xfId="11069"/>
    <cellStyle name="RowTitles1-Detail 2 3 2 2 2 5 2 2 3" xfId="11070"/>
    <cellStyle name="RowTitles1-Detail 2 3 2 2 2 5 2 3" xfId="11071"/>
    <cellStyle name="RowTitles1-Detail 2 3 2 2 2 5 2 3 2" xfId="11072"/>
    <cellStyle name="RowTitles1-Detail 2 3 2 2 2 5 2 3 2 2" xfId="11073"/>
    <cellStyle name="RowTitles1-Detail 2 3 2 2 2 5 2 4" xfId="11074"/>
    <cellStyle name="RowTitles1-Detail 2 3 2 2 2 5 2 4 2" xfId="11075"/>
    <cellStyle name="RowTitles1-Detail 2 3 2 2 2 5 2 5" xfId="11076"/>
    <cellStyle name="RowTitles1-Detail 2 3 2 2 2 5 3" xfId="11077"/>
    <cellStyle name="RowTitles1-Detail 2 3 2 2 2 5 3 2" xfId="11078"/>
    <cellStyle name="RowTitles1-Detail 2 3 2 2 2 5 3 2 2" xfId="11079"/>
    <cellStyle name="RowTitles1-Detail 2 3 2 2 2 5 3 2 2 2" xfId="11080"/>
    <cellStyle name="RowTitles1-Detail 2 3 2 2 2 5 3 2 3" xfId="11081"/>
    <cellStyle name="RowTitles1-Detail 2 3 2 2 2 5 3 3" xfId="11082"/>
    <cellStyle name="RowTitles1-Detail 2 3 2 2 2 5 3 3 2" xfId="11083"/>
    <cellStyle name="RowTitles1-Detail 2 3 2 2 2 5 3 3 2 2" xfId="11084"/>
    <cellStyle name="RowTitles1-Detail 2 3 2 2 2 5 3 4" xfId="11085"/>
    <cellStyle name="RowTitles1-Detail 2 3 2 2 2 5 3 4 2" xfId="11086"/>
    <cellStyle name="RowTitles1-Detail 2 3 2 2 2 5 3 5" xfId="11087"/>
    <cellStyle name="RowTitles1-Detail 2 3 2 2 2 5 4" xfId="11088"/>
    <cellStyle name="RowTitles1-Detail 2 3 2 2 2 5 4 2" xfId="11089"/>
    <cellStyle name="RowTitles1-Detail 2 3 2 2 2 5 4 2 2" xfId="11090"/>
    <cellStyle name="RowTitles1-Detail 2 3 2 2 2 5 4 3" xfId="11091"/>
    <cellStyle name="RowTitles1-Detail 2 3 2 2 2 5 5" xfId="11092"/>
    <cellStyle name="RowTitles1-Detail 2 3 2 2 2 5 5 2" xfId="11093"/>
    <cellStyle name="RowTitles1-Detail 2 3 2 2 2 5 5 2 2" xfId="11094"/>
    <cellStyle name="RowTitles1-Detail 2 3 2 2 2 5 6" xfId="11095"/>
    <cellStyle name="RowTitles1-Detail 2 3 2 2 2 5 6 2" xfId="11096"/>
    <cellStyle name="RowTitles1-Detail 2 3 2 2 2 5 7" xfId="11097"/>
    <cellStyle name="RowTitles1-Detail 2 3 2 2 2 6" xfId="11098"/>
    <cellStyle name="RowTitles1-Detail 2 3 2 2 2 6 2" xfId="11099"/>
    <cellStyle name="RowTitles1-Detail 2 3 2 2 2 6 2 2" xfId="11100"/>
    <cellStyle name="RowTitles1-Detail 2 3 2 2 2 6 2 2 2" xfId="11101"/>
    <cellStyle name="RowTitles1-Detail 2 3 2 2 2 6 2 2 2 2" xfId="11102"/>
    <cellStyle name="RowTitles1-Detail 2 3 2 2 2 6 2 2 3" xfId="11103"/>
    <cellStyle name="RowTitles1-Detail 2 3 2 2 2 6 2 3" xfId="11104"/>
    <cellStyle name="RowTitles1-Detail 2 3 2 2 2 6 2 3 2" xfId="11105"/>
    <cellStyle name="RowTitles1-Detail 2 3 2 2 2 6 2 3 2 2" xfId="11106"/>
    <cellStyle name="RowTitles1-Detail 2 3 2 2 2 6 2 4" xfId="11107"/>
    <cellStyle name="RowTitles1-Detail 2 3 2 2 2 6 2 4 2" xfId="11108"/>
    <cellStyle name="RowTitles1-Detail 2 3 2 2 2 6 2 5" xfId="11109"/>
    <cellStyle name="RowTitles1-Detail 2 3 2 2 2 6 3" xfId="11110"/>
    <cellStyle name="RowTitles1-Detail 2 3 2 2 2 6 3 2" xfId="11111"/>
    <cellStyle name="RowTitles1-Detail 2 3 2 2 2 6 3 2 2" xfId="11112"/>
    <cellStyle name="RowTitles1-Detail 2 3 2 2 2 6 3 2 2 2" xfId="11113"/>
    <cellStyle name="RowTitles1-Detail 2 3 2 2 2 6 3 2 3" xfId="11114"/>
    <cellStyle name="RowTitles1-Detail 2 3 2 2 2 6 3 3" xfId="11115"/>
    <cellStyle name="RowTitles1-Detail 2 3 2 2 2 6 3 3 2" xfId="11116"/>
    <cellStyle name="RowTitles1-Detail 2 3 2 2 2 6 3 3 2 2" xfId="11117"/>
    <cellStyle name="RowTitles1-Detail 2 3 2 2 2 6 3 4" xfId="11118"/>
    <cellStyle name="RowTitles1-Detail 2 3 2 2 2 6 3 4 2" xfId="11119"/>
    <cellStyle name="RowTitles1-Detail 2 3 2 2 2 6 3 5" xfId="11120"/>
    <cellStyle name="RowTitles1-Detail 2 3 2 2 2 6 4" xfId="11121"/>
    <cellStyle name="RowTitles1-Detail 2 3 2 2 2 6 4 2" xfId="11122"/>
    <cellStyle name="RowTitles1-Detail 2 3 2 2 2 6 4 2 2" xfId="11123"/>
    <cellStyle name="RowTitles1-Detail 2 3 2 2 2 6 4 3" xfId="11124"/>
    <cellStyle name="RowTitles1-Detail 2 3 2 2 2 6 5" xfId="11125"/>
    <cellStyle name="RowTitles1-Detail 2 3 2 2 2 6 5 2" xfId="11126"/>
    <cellStyle name="RowTitles1-Detail 2 3 2 2 2 6 5 2 2" xfId="11127"/>
    <cellStyle name="RowTitles1-Detail 2 3 2 2 2 6 6" xfId="11128"/>
    <cellStyle name="RowTitles1-Detail 2 3 2 2 2 6 6 2" xfId="11129"/>
    <cellStyle name="RowTitles1-Detail 2 3 2 2 2 6 7" xfId="11130"/>
    <cellStyle name="RowTitles1-Detail 2 3 2 2 2 7" xfId="11131"/>
    <cellStyle name="RowTitles1-Detail 2 3 2 2 2 7 2" xfId="11132"/>
    <cellStyle name="RowTitles1-Detail 2 3 2 2 2 7 2 2" xfId="11133"/>
    <cellStyle name="RowTitles1-Detail 2 3 2 2 2 7 2 2 2" xfId="11134"/>
    <cellStyle name="RowTitles1-Detail 2 3 2 2 2 7 2 3" xfId="11135"/>
    <cellStyle name="RowTitles1-Detail 2 3 2 2 2 7 3" xfId="11136"/>
    <cellStyle name="RowTitles1-Detail 2 3 2 2 2 7 3 2" xfId="11137"/>
    <cellStyle name="RowTitles1-Detail 2 3 2 2 2 7 3 2 2" xfId="11138"/>
    <cellStyle name="RowTitles1-Detail 2 3 2 2 2 7 4" xfId="11139"/>
    <cellStyle name="RowTitles1-Detail 2 3 2 2 2 7 4 2" xfId="11140"/>
    <cellStyle name="RowTitles1-Detail 2 3 2 2 2 7 5" xfId="11141"/>
    <cellStyle name="RowTitles1-Detail 2 3 2 2 2 8" xfId="11142"/>
    <cellStyle name="RowTitles1-Detail 2 3 2 2 2 8 2" xfId="11143"/>
    <cellStyle name="RowTitles1-Detail 2 3 2 2 2 9" xfId="11144"/>
    <cellStyle name="RowTitles1-Detail 2 3 2 2 2 9 2" xfId="11145"/>
    <cellStyle name="RowTitles1-Detail 2 3 2 2 2 9 2 2" xfId="11146"/>
    <cellStyle name="RowTitles1-Detail 2 3 2 2 2_STUD aligned by INSTIT" xfId="11147"/>
    <cellStyle name="RowTitles1-Detail 2 3 2 2 3" xfId="11148"/>
    <cellStyle name="RowTitles1-Detail 2 3 2 2 3 2" xfId="11149"/>
    <cellStyle name="RowTitles1-Detail 2 3 2 2 3 2 2" xfId="11150"/>
    <cellStyle name="RowTitles1-Detail 2 3 2 2 3 2 2 2" xfId="11151"/>
    <cellStyle name="RowTitles1-Detail 2 3 2 2 3 2 2 2 2" xfId="11152"/>
    <cellStyle name="RowTitles1-Detail 2 3 2 2 3 2 2 2 2 2" xfId="11153"/>
    <cellStyle name="RowTitles1-Detail 2 3 2 2 3 2 2 2 3" xfId="11154"/>
    <cellStyle name="RowTitles1-Detail 2 3 2 2 3 2 2 3" xfId="11155"/>
    <cellStyle name="RowTitles1-Detail 2 3 2 2 3 2 2 3 2" xfId="11156"/>
    <cellStyle name="RowTitles1-Detail 2 3 2 2 3 2 2 3 2 2" xfId="11157"/>
    <cellStyle name="RowTitles1-Detail 2 3 2 2 3 2 2 4" xfId="11158"/>
    <cellStyle name="RowTitles1-Detail 2 3 2 2 3 2 2 4 2" xfId="11159"/>
    <cellStyle name="RowTitles1-Detail 2 3 2 2 3 2 2 5" xfId="11160"/>
    <cellStyle name="RowTitles1-Detail 2 3 2 2 3 2 3" xfId="11161"/>
    <cellStyle name="RowTitles1-Detail 2 3 2 2 3 2 3 2" xfId="11162"/>
    <cellStyle name="RowTitles1-Detail 2 3 2 2 3 2 3 2 2" xfId="11163"/>
    <cellStyle name="RowTitles1-Detail 2 3 2 2 3 2 3 2 2 2" xfId="11164"/>
    <cellStyle name="RowTitles1-Detail 2 3 2 2 3 2 3 2 3" xfId="11165"/>
    <cellStyle name="RowTitles1-Detail 2 3 2 2 3 2 3 3" xfId="11166"/>
    <cellStyle name="RowTitles1-Detail 2 3 2 2 3 2 3 3 2" xfId="11167"/>
    <cellStyle name="RowTitles1-Detail 2 3 2 2 3 2 3 3 2 2" xfId="11168"/>
    <cellStyle name="RowTitles1-Detail 2 3 2 2 3 2 3 4" xfId="11169"/>
    <cellStyle name="RowTitles1-Detail 2 3 2 2 3 2 3 4 2" xfId="11170"/>
    <cellStyle name="RowTitles1-Detail 2 3 2 2 3 2 3 5" xfId="11171"/>
    <cellStyle name="RowTitles1-Detail 2 3 2 2 3 2 4" xfId="11172"/>
    <cellStyle name="RowTitles1-Detail 2 3 2 2 3 2 4 2" xfId="11173"/>
    <cellStyle name="RowTitles1-Detail 2 3 2 2 3 2 5" xfId="11174"/>
    <cellStyle name="RowTitles1-Detail 2 3 2 2 3 2 5 2" xfId="11175"/>
    <cellStyle name="RowTitles1-Detail 2 3 2 2 3 2 5 2 2" xfId="11176"/>
    <cellStyle name="RowTitles1-Detail 2 3 2 2 3 2 5 3" xfId="11177"/>
    <cellStyle name="RowTitles1-Detail 2 3 2 2 3 2 6" xfId="11178"/>
    <cellStyle name="RowTitles1-Detail 2 3 2 2 3 2 6 2" xfId="11179"/>
    <cellStyle name="RowTitles1-Detail 2 3 2 2 3 2 6 2 2" xfId="11180"/>
    <cellStyle name="RowTitles1-Detail 2 3 2 2 3 2 7" xfId="11181"/>
    <cellStyle name="RowTitles1-Detail 2 3 2 2 3 2 7 2" xfId="11182"/>
    <cellStyle name="RowTitles1-Detail 2 3 2 2 3 2 8" xfId="11183"/>
    <cellStyle name="RowTitles1-Detail 2 3 2 2 3 3" xfId="11184"/>
    <cellStyle name="RowTitles1-Detail 2 3 2 2 3 3 2" xfId="11185"/>
    <cellStyle name="RowTitles1-Detail 2 3 2 2 3 3 2 2" xfId="11186"/>
    <cellStyle name="RowTitles1-Detail 2 3 2 2 3 3 2 2 2" xfId="11187"/>
    <cellStyle name="RowTitles1-Detail 2 3 2 2 3 3 2 2 2 2" xfId="11188"/>
    <cellStyle name="RowTitles1-Detail 2 3 2 2 3 3 2 2 3" xfId="11189"/>
    <cellStyle name="RowTitles1-Detail 2 3 2 2 3 3 2 3" xfId="11190"/>
    <cellStyle name="RowTitles1-Detail 2 3 2 2 3 3 2 3 2" xfId="11191"/>
    <cellStyle name="RowTitles1-Detail 2 3 2 2 3 3 2 3 2 2" xfId="11192"/>
    <cellStyle name="RowTitles1-Detail 2 3 2 2 3 3 2 4" xfId="11193"/>
    <cellStyle name="RowTitles1-Detail 2 3 2 2 3 3 2 4 2" xfId="11194"/>
    <cellStyle name="RowTitles1-Detail 2 3 2 2 3 3 2 5" xfId="11195"/>
    <cellStyle name="RowTitles1-Detail 2 3 2 2 3 3 3" xfId="11196"/>
    <cellStyle name="RowTitles1-Detail 2 3 2 2 3 3 3 2" xfId="11197"/>
    <cellStyle name="RowTitles1-Detail 2 3 2 2 3 3 3 2 2" xfId="11198"/>
    <cellStyle name="RowTitles1-Detail 2 3 2 2 3 3 3 2 2 2" xfId="11199"/>
    <cellStyle name="RowTitles1-Detail 2 3 2 2 3 3 3 2 3" xfId="11200"/>
    <cellStyle name="RowTitles1-Detail 2 3 2 2 3 3 3 3" xfId="11201"/>
    <cellStyle name="RowTitles1-Detail 2 3 2 2 3 3 3 3 2" xfId="11202"/>
    <cellStyle name="RowTitles1-Detail 2 3 2 2 3 3 3 3 2 2" xfId="11203"/>
    <cellStyle name="RowTitles1-Detail 2 3 2 2 3 3 3 4" xfId="11204"/>
    <cellStyle name="RowTitles1-Detail 2 3 2 2 3 3 3 4 2" xfId="11205"/>
    <cellStyle name="RowTitles1-Detail 2 3 2 2 3 3 3 5" xfId="11206"/>
    <cellStyle name="RowTitles1-Detail 2 3 2 2 3 3 4" xfId="11207"/>
    <cellStyle name="RowTitles1-Detail 2 3 2 2 3 3 4 2" xfId="11208"/>
    <cellStyle name="RowTitles1-Detail 2 3 2 2 3 3 5" xfId="11209"/>
    <cellStyle name="RowTitles1-Detail 2 3 2 2 3 3 5 2" xfId="11210"/>
    <cellStyle name="RowTitles1-Detail 2 3 2 2 3 3 5 2 2" xfId="11211"/>
    <cellStyle name="RowTitles1-Detail 2 3 2 2 3 4" xfId="11212"/>
    <cellStyle name="RowTitles1-Detail 2 3 2 2 3 4 2" xfId="11213"/>
    <cellStyle name="RowTitles1-Detail 2 3 2 2 3 4 2 2" xfId="11214"/>
    <cellStyle name="RowTitles1-Detail 2 3 2 2 3 4 2 2 2" xfId="11215"/>
    <cellStyle name="RowTitles1-Detail 2 3 2 2 3 4 2 2 2 2" xfId="11216"/>
    <cellStyle name="RowTitles1-Detail 2 3 2 2 3 4 2 2 3" xfId="11217"/>
    <cellStyle name="RowTitles1-Detail 2 3 2 2 3 4 2 3" xfId="11218"/>
    <cellStyle name="RowTitles1-Detail 2 3 2 2 3 4 2 3 2" xfId="11219"/>
    <cellStyle name="RowTitles1-Detail 2 3 2 2 3 4 2 3 2 2" xfId="11220"/>
    <cellStyle name="RowTitles1-Detail 2 3 2 2 3 4 2 4" xfId="11221"/>
    <cellStyle name="RowTitles1-Detail 2 3 2 2 3 4 2 4 2" xfId="11222"/>
    <cellStyle name="RowTitles1-Detail 2 3 2 2 3 4 2 5" xfId="11223"/>
    <cellStyle name="RowTitles1-Detail 2 3 2 2 3 4 3" xfId="11224"/>
    <cellStyle name="RowTitles1-Detail 2 3 2 2 3 4 3 2" xfId="11225"/>
    <cellStyle name="RowTitles1-Detail 2 3 2 2 3 4 3 2 2" xfId="11226"/>
    <cellStyle name="RowTitles1-Detail 2 3 2 2 3 4 3 2 2 2" xfId="11227"/>
    <cellStyle name="RowTitles1-Detail 2 3 2 2 3 4 3 2 3" xfId="11228"/>
    <cellStyle name="RowTitles1-Detail 2 3 2 2 3 4 3 3" xfId="11229"/>
    <cellStyle name="RowTitles1-Detail 2 3 2 2 3 4 3 3 2" xfId="11230"/>
    <cellStyle name="RowTitles1-Detail 2 3 2 2 3 4 3 3 2 2" xfId="11231"/>
    <cellStyle name="RowTitles1-Detail 2 3 2 2 3 4 3 4" xfId="11232"/>
    <cellStyle name="RowTitles1-Detail 2 3 2 2 3 4 3 4 2" xfId="11233"/>
    <cellStyle name="RowTitles1-Detail 2 3 2 2 3 4 3 5" xfId="11234"/>
    <cellStyle name="RowTitles1-Detail 2 3 2 2 3 4 4" xfId="11235"/>
    <cellStyle name="RowTitles1-Detail 2 3 2 2 3 4 4 2" xfId="11236"/>
    <cellStyle name="RowTitles1-Detail 2 3 2 2 3 4 4 2 2" xfId="11237"/>
    <cellStyle name="RowTitles1-Detail 2 3 2 2 3 4 4 3" xfId="11238"/>
    <cellStyle name="RowTitles1-Detail 2 3 2 2 3 4 5" xfId="11239"/>
    <cellStyle name="RowTitles1-Detail 2 3 2 2 3 4 5 2" xfId="11240"/>
    <cellStyle name="RowTitles1-Detail 2 3 2 2 3 4 5 2 2" xfId="11241"/>
    <cellStyle name="RowTitles1-Detail 2 3 2 2 3 4 6" xfId="11242"/>
    <cellStyle name="RowTitles1-Detail 2 3 2 2 3 4 6 2" xfId="11243"/>
    <cellStyle name="RowTitles1-Detail 2 3 2 2 3 4 7" xfId="11244"/>
    <cellStyle name="RowTitles1-Detail 2 3 2 2 3 5" xfId="11245"/>
    <cellStyle name="RowTitles1-Detail 2 3 2 2 3 5 2" xfId="11246"/>
    <cellStyle name="RowTitles1-Detail 2 3 2 2 3 5 2 2" xfId="11247"/>
    <cellStyle name="RowTitles1-Detail 2 3 2 2 3 5 2 2 2" xfId="11248"/>
    <cellStyle name="RowTitles1-Detail 2 3 2 2 3 5 2 2 2 2" xfId="11249"/>
    <cellStyle name="RowTitles1-Detail 2 3 2 2 3 5 2 2 3" xfId="11250"/>
    <cellStyle name="RowTitles1-Detail 2 3 2 2 3 5 2 3" xfId="11251"/>
    <cellStyle name="RowTitles1-Detail 2 3 2 2 3 5 2 3 2" xfId="11252"/>
    <cellStyle name="RowTitles1-Detail 2 3 2 2 3 5 2 3 2 2" xfId="11253"/>
    <cellStyle name="RowTitles1-Detail 2 3 2 2 3 5 2 4" xfId="11254"/>
    <cellStyle name="RowTitles1-Detail 2 3 2 2 3 5 2 4 2" xfId="11255"/>
    <cellStyle name="RowTitles1-Detail 2 3 2 2 3 5 2 5" xfId="11256"/>
    <cellStyle name="RowTitles1-Detail 2 3 2 2 3 5 3" xfId="11257"/>
    <cellStyle name="RowTitles1-Detail 2 3 2 2 3 5 3 2" xfId="11258"/>
    <cellStyle name="RowTitles1-Detail 2 3 2 2 3 5 3 2 2" xfId="11259"/>
    <cellStyle name="RowTitles1-Detail 2 3 2 2 3 5 3 2 2 2" xfId="11260"/>
    <cellStyle name="RowTitles1-Detail 2 3 2 2 3 5 3 2 3" xfId="11261"/>
    <cellStyle name="RowTitles1-Detail 2 3 2 2 3 5 3 3" xfId="11262"/>
    <cellStyle name="RowTitles1-Detail 2 3 2 2 3 5 3 3 2" xfId="11263"/>
    <cellStyle name="RowTitles1-Detail 2 3 2 2 3 5 3 3 2 2" xfId="11264"/>
    <cellStyle name="RowTitles1-Detail 2 3 2 2 3 5 3 4" xfId="11265"/>
    <cellStyle name="RowTitles1-Detail 2 3 2 2 3 5 3 4 2" xfId="11266"/>
    <cellStyle name="RowTitles1-Detail 2 3 2 2 3 5 3 5" xfId="11267"/>
    <cellStyle name="RowTitles1-Detail 2 3 2 2 3 5 4" xfId="11268"/>
    <cellStyle name="RowTitles1-Detail 2 3 2 2 3 5 4 2" xfId="11269"/>
    <cellStyle name="RowTitles1-Detail 2 3 2 2 3 5 4 2 2" xfId="11270"/>
    <cellStyle name="RowTitles1-Detail 2 3 2 2 3 5 4 3" xfId="11271"/>
    <cellStyle name="RowTitles1-Detail 2 3 2 2 3 5 5" xfId="11272"/>
    <cellStyle name="RowTitles1-Detail 2 3 2 2 3 5 5 2" xfId="11273"/>
    <cellStyle name="RowTitles1-Detail 2 3 2 2 3 5 5 2 2" xfId="11274"/>
    <cellStyle name="RowTitles1-Detail 2 3 2 2 3 5 6" xfId="11275"/>
    <cellStyle name="RowTitles1-Detail 2 3 2 2 3 5 6 2" xfId="11276"/>
    <cellStyle name="RowTitles1-Detail 2 3 2 2 3 5 7" xfId="11277"/>
    <cellStyle name="RowTitles1-Detail 2 3 2 2 3 6" xfId="11278"/>
    <cellStyle name="RowTitles1-Detail 2 3 2 2 3 6 2" xfId="11279"/>
    <cellStyle name="RowTitles1-Detail 2 3 2 2 3 6 2 2" xfId="11280"/>
    <cellStyle name="RowTitles1-Detail 2 3 2 2 3 6 2 2 2" xfId="11281"/>
    <cellStyle name="RowTitles1-Detail 2 3 2 2 3 6 2 2 2 2" xfId="11282"/>
    <cellStyle name="RowTitles1-Detail 2 3 2 2 3 6 2 2 3" xfId="11283"/>
    <cellStyle name="RowTitles1-Detail 2 3 2 2 3 6 2 3" xfId="11284"/>
    <cellStyle name="RowTitles1-Detail 2 3 2 2 3 6 2 3 2" xfId="11285"/>
    <cellStyle name="RowTitles1-Detail 2 3 2 2 3 6 2 3 2 2" xfId="11286"/>
    <cellStyle name="RowTitles1-Detail 2 3 2 2 3 6 2 4" xfId="11287"/>
    <cellStyle name="RowTitles1-Detail 2 3 2 2 3 6 2 4 2" xfId="11288"/>
    <cellStyle name="RowTitles1-Detail 2 3 2 2 3 6 2 5" xfId="11289"/>
    <cellStyle name="RowTitles1-Detail 2 3 2 2 3 6 3" xfId="11290"/>
    <cellStyle name="RowTitles1-Detail 2 3 2 2 3 6 3 2" xfId="11291"/>
    <cellStyle name="RowTitles1-Detail 2 3 2 2 3 6 3 2 2" xfId="11292"/>
    <cellStyle name="RowTitles1-Detail 2 3 2 2 3 6 3 2 2 2" xfId="11293"/>
    <cellStyle name="RowTitles1-Detail 2 3 2 2 3 6 3 2 3" xfId="11294"/>
    <cellStyle name="RowTitles1-Detail 2 3 2 2 3 6 3 3" xfId="11295"/>
    <cellStyle name="RowTitles1-Detail 2 3 2 2 3 6 3 3 2" xfId="11296"/>
    <cellStyle name="RowTitles1-Detail 2 3 2 2 3 6 3 3 2 2" xfId="11297"/>
    <cellStyle name="RowTitles1-Detail 2 3 2 2 3 6 3 4" xfId="11298"/>
    <cellStyle name="RowTitles1-Detail 2 3 2 2 3 6 3 4 2" xfId="11299"/>
    <cellStyle name="RowTitles1-Detail 2 3 2 2 3 6 3 5" xfId="11300"/>
    <cellStyle name="RowTitles1-Detail 2 3 2 2 3 6 4" xfId="11301"/>
    <cellStyle name="RowTitles1-Detail 2 3 2 2 3 6 4 2" xfId="11302"/>
    <cellStyle name="RowTitles1-Detail 2 3 2 2 3 6 4 2 2" xfId="11303"/>
    <cellStyle name="RowTitles1-Detail 2 3 2 2 3 6 4 3" xfId="11304"/>
    <cellStyle name="RowTitles1-Detail 2 3 2 2 3 6 5" xfId="11305"/>
    <cellStyle name="RowTitles1-Detail 2 3 2 2 3 6 5 2" xfId="11306"/>
    <cellStyle name="RowTitles1-Detail 2 3 2 2 3 6 5 2 2" xfId="11307"/>
    <cellStyle name="RowTitles1-Detail 2 3 2 2 3 6 6" xfId="11308"/>
    <cellStyle name="RowTitles1-Detail 2 3 2 2 3 6 6 2" xfId="11309"/>
    <cellStyle name="RowTitles1-Detail 2 3 2 2 3 6 7" xfId="11310"/>
    <cellStyle name="RowTitles1-Detail 2 3 2 2 3 7" xfId="11311"/>
    <cellStyle name="RowTitles1-Detail 2 3 2 2 3 7 2" xfId="11312"/>
    <cellStyle name="RowTitles1-Detail 2 3 2 2 3 7 2 2" xfId="11313"/>
    <cellStyle name="RowTitles1-Detail 2 3 2 2 3 7 2 2 2" xfId="11314"/>
    <cellStyle name="RowTitles1-Detail 2 3 2 2 3 7 2 3" xfId="11315"/>
    <cellStyle name="RowTitles1-Detail 2 3 2 2 3 7 3" xfId="11316"/>
    <cellStyle name="RowTitles1-Detail 2 3 2 2 3 7 3 2" xfId="11317"/>
    <cellStyle name="RowTitles1-Detail 2 3 2 2 3 7 3 2 2" xfId="11318"/>
    <cellStyle name="RowTitles1-Detail 2 3 2 2 3 7 4" xfId="11319"/>
    <cellStyle name="RowTitles1-Detail 2 3 2 2 3 7 4 2" xfId="11320"/>
    <cellStyle name="RowTitles1-Detail 2 3 2 2 3 7 5" xfId="11321"/>
    <cellStyle name="RowTitles1-Detail 2 3 2 2 3 8" xfId="11322"/>
    <cellStyle name="RowTitles1-Detail 2 3 2 2 3 8 2" xfId="11323"/>
    <cellStyle name="RowTitles1-Detail 2 3 2 2 3 8 2 2" xfId="11324"/>
    <cellStyle name="RowTitles1-Detail 2 3 2 2 3 8 2 2 2" xfId="11325"/>
    <cellStyle name="RowTitles1-Detail 2 3 2 2 3 8 2 3" xfId="11326"/>
    <cellStyle name="RowTitles1-Detail 2 3 2 2 3 8 3" xfId="11327"/>
    <cellStyle name="RowTitles1-Detail 2 3 2 2 3 8 3 2" xfId="11328"/>
    <cellStyle name="RowTitles1-Detail 2 3 2 2 3 8 3 2 2" xfId="11329"/>
    <cellStyle name="RowTitles1-Detail 2 3 2 2 3 8 4" xfId="11330"/>
    <cellStyle name="RowTitles1-Detail 2 3 2 2 3 8 4 2" xfId="11331"/>
    <cellStyle name="RowTitles1-Detail 2 3 2 2 3 8 5" xfId="11332"/>
    <cellStyle name="RowTitles1-Detail 2 3 2 2 3 9" xfId="11333"/>
    <cellStyle name="RowTitles1-Detail 2 3 2 2 3 9 2" xfId="11334"/>
    <cellStyle name="RowTitles1-Detail 2 3 2 2 3 9 2 2" xfId="11335"/>
    <cellStyle name="RowTitles1-Detail 2 3 2 2 3_STUD aligned by INSTIT" xfId="11336"/>
    <cellStyle name="RowTitles1-Detail 2 3 2 2 4" xfId="11337"/>
    <cellStyle name="RowTitles1-Detail 2 3 2 2 4 2" xfId="11338"/>
    <cellStyle name="RowTitles1-Detail 2 3 2 2 4 2 2" xfId="11339"/>
    <cellStyle name="RowTitles1-Detail 2 3 2 2 4 2 2 2" xfId="11340"/>
    <cellStyle name="RowTitles1-Detail 2 3 2 2 4 2 2 2 2" xfId="11341"/>
    <cellStyle name="RowTitles1-Detail 2 3 2 2 4 2 2 2 2 2" xfId="11342"/>
    <cellStyle name="RowTitles1-Detail 2 3 2 2 4 2 2 2 3" xfId="11343"/>
    <cellStyle name="RowTitles1-Detail 2 3 2 2 4 2 2 3" xfId="11344"/>
    <cellStyle name="RowTitles1-Detail 2 3 2 2 4 2 2 3 2" xfId="11345"/>
    <cellStyle name="RowTitles1-Detail 2 3 2 2 4 2 2 3 2 2" xfId="11346"/>
    <cellStyle name="RowTitles1-Detail 2 3 2 2 4 2 2 4" xfId="11347"/>
    <cellStyle name="RowTitles1-Detail 2 3 2 2 4 2 2 4 2" xfId="11348"/>
    <cellStyle name="RowTitles1-Detail 2 3 2 2 4 2 2 5" xfId="11349"/>
    <cellStyle name="RowTitles1-Detail 2 3 2 2 4 2 3" xfId="11350"/>
    <cellStyle name="RowTitles1-Detail 2 3 2 2 4 2 3 2" xfId="11351"/>
    <cellStyle name="RowTitles1-Detail 2 3 2 2 4 2 3 2 2" xfId="11352"/>
    <cellStyle name="RowTitles1-Detail 2 3 2 2 4 2 3 2 2 2" xfId="11353"/>
    <cellStyle name="RowTitles1-Detail 2 3 2 2 4 2 3 2 3" xfId="11354"/>
    <cellStyle name="RowTitles1-Detail 2 3 2 2 4 2 3 3" xfId="11355"/>
    <cellStyle name="RowTitles1-Detail 2 3 2 2 4 2 3 3 2" xfId="11356"/>
    <cellStyle name="RowTitles1-Detail 2 3 2 2 4 2 3 3 2 2" xfId="11357"/>
    <cellStyle name="RowTitles1-Detail 2 3 2 2 4 2 3 4" xfId="11358"/>
    <cellStyle name="RowTitles1-Detail 2 3 2 2 4 2 3 4 2" xfId="11359"/>
    <cellStyle name="RowTitles1-Detail 2 3 2 2 4 2 3 5" xfId="11360"/>
    <cellStyle name="RowTitles1-Detail 2 3 2 2 4 2 4" xfId="11361"/>
    <cellStyle name="RowTitles1-Detail 2 3 2 2 4 2 4 2" xfId="11362"/>
    <cellStyle name="RowTitles1-Detail 2 3 2 2 4 2 5" xfId="11363"/>
    <cellStyle name="RowTitles1-Detail 2 3 2 2 4 2 5 2" xfId="11364"/>
    <cellStyle name="RowTitles1-Detail 2 3 2 2 4 2 5 2 2" xfId="11365"/>
    <cellStyle name="RowTitles1-Detail 2 3 2 2 4 2 5 3" xfId="11366"/>
    <cellStyle name="RowTitles1-Detail 2 3 2 2 4 2 6" xfId="11367"/>
    <cellStyle name="RowTitles1-Detail 2 3 2 2 4 2 6 2" xfId="11368"/>
    <cellStyle name="RowTitles1-Detail 2 3 2 2 4 2 6 2 2" xfId="11369"/>
    <cellStyle name="RowTitles1-Detail 2 3 2 2 4 3" xfId="11370"/>
    <cellStyle name="RowTitles1-Detail 2 3 2 2 4 3 2" xfId="11371"/>
    <cellStyle name="RowTitles1-Detail 2 3 2 2 4 3 2 2" xfId="11372"/>
    <cellStyle name="RowTitles1-Detail 2 3 2 2 4 3 2 2 2" xfId="11373"/>
    <cellStyle name="RowTitles1-Detail 2 3 2 2 4 3 2 2 2 2" xfId="11374"/>
    <cellStyle name="RowTitles1-Detail 2 3 2 2 4 3 2 2 3" xfId="11375"/>
    <cellStyle name="RowTitles1-Detail 2 3 2 2 4 3 2 3" xfId="11376"/>
    <cellStyle name="RowTitles1-Detail 2 3 2 2 4 3 2 3 2" xfId="11377"/>
    <cellStyle name="RowTitles1-Detail 2 3 2 2 4 3 2 3 2 2" xfId="11378"/>
    <cellStyle name="RowTitles1-Detail 2 3 2 2 4 3 2 4" xfId="11379"/>
    <cellStyle name="RowTitles1-Detail 2 3 2 2 4 3 2 4 2" xfId="11380"/>
    <cellStyle name="RowTitles1-Detail 2 3 2 2 4 3 2 5" xfId="11381"/>
    <cellStyle name="RowTitles1-Detail 2 3 2 2 4 3 3" xfId="11382"/>
    <cellStyle name="RowTitles1-Detail 2 3 2 2 4 3 3 2" xfId="11383"/>
    <cellStyle name="RowTitles1-Detail 2 3 2 2 4 3 3 2 2" xfId="11384"/>
    <cellStyle name="RowTitles1-Detail 2 3 2 2 4 3 3 2 2 2" xfId="11385"/>
    <cellStyle name="RowTitles1-Detail 2 3 2 2 4 3 3 2 3" xfId="11386"/>
    <cellStyle name="RowTitles1-Detail 2 3 2 2 4 3 3 3" xfId="11387"/>
    <cellStyle name="RowTitles1-Detail 2 3 2 2 4 3 3 3 2" xfId="11388"/>
    <cellStyle name="RowTitles1-Detail 2 3 2 2 4 3 3 3 2 2" xfId="11389"/>
    <cellStyle name="RowTitles1-Detail 2 3 2 2 4 3 3 4" xfId="11390"/>
    <cellStyle name="RowTitles1-Detail 2 3 2 2 4 3 3 4 2" xfId="11391"/>
    <cellStyle name="RowTitles1-Detail 2 3 2 2 4 3 3 5" xfId="11392"/>
    <cellStyle name="RowTitles1-Detail 2 3 2 2 4 3 4" xfId="11393"/>
    <cellStyle name="RowTitles1-Detail 2 3 2 2 4 3 4 2" xfId="11394"/>
    <cellStyle name="RowTitles1-Detail 2 3 2 2 4 3 5" xfId="11395"/>
    <cellStyle name="RowTitles1-Detail 2 3 2 2 4 3 5 2" xfId="11396"/>
    <cellStyle name="RowTitles1-Detail 2 3 2 2 4 3 5 2 2" xfId="11397"/>
    <cellStyle name="RowTitles1-Detail 2 3 2 2 4 3 6" xfId="11398"/>
    <cellStyle name="RowTitles1-Detail 2 3 2 2 4 3 6 2" xfId="11399"/>
    <cellStyle name="RowTitles1-Detail 2 3 2 2 4 3 7" xfId="11400"/>
    <cellStyle name="RowTitles1-Detail 2 3 2 2 4 4" xfId="11401"/>
    <cellStyle name="RowTitles1-Detail 2 3 2 2 4 4 2" xfId="11402"/>
    <cellStyle name="RowTitles1-Detail 2 3 2 2 4 4 2 2" xfId="11403"/>
    <cellStyle name="RowTitles1-Detail 2 3 2 2 4 4 2 2 2" xfId="11404"/>
    <cellStyle name="RowTitles1-Detail 2 3 2 2 4 4 2 2 2 2" xfId="11405"/>
    <cellStyle name="RowTitles1-Detail 2 3 2 2 4 4 2 2 3" xfId="11406"/>
    <cellStyle name="RowTitles1-Detail 2 3 2 2 4 4 2 3" xfId="11407"/>
    <cellStyle name="RowTitles1-Detail 2 3 2 2 4 4 2 3 2" xfId="11408"/>
    <cellStyle name="RowTitles1-Detail 2 3 2 2 4 4 2 3 2 2" xfId="11409"/>
    <cellStyle name="RowTitles1-Detail 2 3 2 2 4 4 2 4" xfId="11410"/>
    <cellStyle name="RowTitles1-Detail 2 3 2 2 4 4 2 4 2" xfId="11411"/>
    <cellStyle name="RowTitles1-Detail 2 3 2 2 4 4 2 5" xfId="11412"/>
    <cellStyle name="RowTitles1-Detail 2 3 2 2 4 4 3" xfId="11413"/>
    <cellStyle name="RowTitles1-Detail 2 3 2 2 4 4 3 2" xfId="11414"/>
    <cellStyle name="RowTitles1-Detail 2 3 2 2 4 4 3 2 2" xfId="11415"/>
    <cellStyle name="RowTitles1-Detail 2 3 2 2 4 4 3 2 2 2" xfId="11416"/>
    <cellStyle name="RowTitles1-Detail 2 3 2 2 4 4 3 2 3" xfId="11417"/>
    <cellStyle name="RowTitles1-Detail 2 3 2 2 4 4 3 3" xfId="11418"/>
    <cellStyle name="RowTitles1-Detail 2 3 2 2 4 4 3 3 2" xfId="11419"/>
    <cellStyle name="RowTitles1-Detail 2 3 2 2 4 4 3 3 2 2" xfId="11420"/>
    <cellStyle name="RowTitles1-Detail 2 3 2 2 4 4 3 4" xfId="11421"/>
    <cellStyle name="RowTitles1-Detail 2 3 2 2 4 4 3 4 2" xfId="11422"/>
    <cellStyle name="RowTitles1-Detail 2 3 2 2 4 4 3 5" xfId="11423"/>
    <cellStyle name="RowTitles1-Detail 2 3 2 2 4 4 4" xfId="11424"/>
    <cellStyle name="RowTitles1-Detail 2 3 2 2 4 4 4 2" xfId="11425"/>
    <cellStyle name="RowTitles1-Detail 2 3 2 2 4 4 5" xfId="11426"/>
    <cellStyle name="RowTitles1-Detail 2 3 2 2 4 4 5 2" xfId="11427"/>
    <cellStyle name="RowTitles1-Detail 2 3 2 2 4 4 5 2 2" xfId="11428"/>
    <cellStyle name="RowTitles1-Detail 2 3 2 2 4 4 5 3" xfId="11429"/>
    <cellStyle name="RowTitles1-Detail 2 3 2 2 4 4 6" xfId="11430"/>
    <cellStyle name="RowTitles1-Detail 2 3 2 2 4 4 6 2" xfId="11431"/>
    <cellStyle name="RowTitles1-Detail 2 3 2 2 4 4 6 2 2" xfId="11432"/>
    <cellStyle name="RowTitles1-Detail 2 3 2 2 4 4 7" xfId="11433"/>
    <cellStyle name="RowTitles1-Detail 2 3 2 2 4 4 7 2" xfId="11434"/>
    <cellStyle name="RowTitles1-Detail 2 3 2 2 4 4 8" xfId="11435"/>
    <cellStyle name="RowTitles1-Detail 2 3 2 2 4 5" xfId="11436"/>
    <cellStyle name="RowTitles1-Detail 2 3 2 2 4 5 2" xfId="11437"/>
    <cellStyle name="RowTitles1-Detail 2 3 2 2 4 5 2 2" xfId="11438"/>
    <cellStyle name="RowTitles1-Detail 2 3 2 2 4 5 2 2 2" xfId="11439"/>
    <cellStyle name="RowTitles1-Detail 2 3 2 2 4 5 2 2 2 2" xfId="11440"/>
    <cellStyle name="RowTitles1-Detail 2 3 2 2 4 5 2 2 3" xfId="11441"/>
    <cellStyle name="RowTitles1-Detail 2 3 2 2 4 5 2 3" xfId="11442"/>
    <cellStyle name="RowTitles1-Detail 2 3 2 2 4 5 2 3 2" xfId="11443"/>
    <cellStyle name="RowTitles1-Detail 2 3 2 2 4 5 2 3 2 2" xfId="11444"/>
    <cellStyle name="RowTitles1-Detail 2 3 2 2 4 5 2 4" xfId="11445"/>
    <cellStyle name="RowTitles1-Detail 2 3 2 2 4 5 2 4 2" xfId="11446"/>
    <cellStyle name="RowTitles1-Detail 2 3 2 2 4 5 2 5" xfId="11447"/>
    <cellStyle name="RowTitles1-Detail 2 3 2 2 4 5 3" xfId="11448"/>
    <cellStyle name="RowTitles1-Detail 2 3 2 2 4 5 3 2" xfId="11449"/>
    <cellStyle name="RowTitles1-Detail 2 3 2 2 4 5 3 2 2" xfId="11450"/>
    <cellStyle name="RowTitles1-Detail 2 3 2 2 4 5 3 2 2 2" xfId="11451"/>
    <cellStyle name="RowTitles1-Detail 2 3 2 2 4 5 3 2 3" xfId="11452"/>
    <cellStyle name="RowTitles1-Detail 2 3 2 2 4 5 3 3" xfId="11453"/>
    <cellStyle name="RowTitles1-Detail 2 3 2 2 4 5 3 3 2" xfId="11454"/>
    <cellStyle name="RowTitles1-Detail 2 3 2 2 4 5 3 3 2 2" xfId="11455"/>
    <cellStyle name="RowTitles1-Detail 2 3 2 2 4 5 3 4" xfId="11456"/>
    <cellStyle name="RowTitles1-Detail 2 3 2 2 4 5 3 4 2" xfId="11457"/>
    <cellStyle name="RowTitles1-Detail 2 3 2 2 4 5 3 5" xfId="11458"/>
    <cellStyle name="RowTitles1-Detail 2 3 2 2 4 5 4" xfId="11459"/>
    <cellStyle name="RowTitles1-Detail 2 3 2 2 4 5 4 2" xfId="11460"/>
    <cellStyle name="RowTitles1-Detail 2 3 2 2 4 5 4 2 2" xfId="11461"/>
    <cellStyle name="RowTitles1-Detail 2 3 2 2 4 5 4 3" xfId="11462"/>
    <cellStyle name="RowTitles1-Detail 2 3 2 2 4 5 5" xfId="11463"/>
    <cellStyle name="RowTitles1-Detail 2 3 2 2 4 5 5 2" xfId="11464"/>
    <cellStyle name="RowTitles1-Detail 2 3 2 2 4 5 5 2 2" xfId="11465"/>
    <cellStyle name="RowTitles1-Detail 2 3 2 2 4 5 6" xfId="11466"/>
    <cellStyle name="RowTitles1-Detail 2 3 2 2 4 5 6 2" xfId="11467"/>
    <cellStyle name="RowTitles1-Detail 2 3 2 2 4 5 7" xfId="11468"/>
    <cellStyle name="RowTitles1-Detail 2 3 2 2 4 6" xfId="11469"/>
    <cellStyle name="RowTitles1-Detail 2 3 2 2 4 6 2" xfId="11470"/>
    <cellStyle name="RowTitles1-Detail 2 3 2 2 4 6 2 2" xfId="11471"/>
    <cellStyle name="RowTitles1-Detail 2 3 2 2 4 6 2 2 2" xfId="11472"/>
    <cellStyle name="RowTitles1-Detail 2 3 2 2 4 6 2 2 2 2" xfId="11473"/>
    <cellStyle name="RowTitles1-Detail 2 3 2 2 4 6 2 2 3" xfId="11474"/>
    <cellStyle name="RowTitles1-Detail 2 3 2 2 4 6 2 3" xfId="11475"/>
    <cellStyle name="RowTitles1-Detail 2 3 2 2 4 6 2 3 2" xfId="11476"/>
    <cellStyle name="RowTitles1-Detail 2 3 2 2 4 6 2 3 2 2" xfId="11477"/>
    <cellStyle name="RowTitles1-Detail 2 3 2 2 4 6 2 4" xfId="11478"/>
    <cellStyle name="RowTitles1-Detail 2 3 2 2 4 6 2 4 2" xfId="11479"/>
    <cellStyle name="RowTitles1-Detail 2 3 2 2 4 6 2 5" xfId="11480"/>
    <cellStyle name="RowTitles1-Detail 2 3 2 2 4 6 3" xfId="11481"/>
    <cellStyle name="RowTitles1-Detail 2 3 2 2 4 6 3 2" xfId="11482"/>
    <cellStyle name="RowTitles1-Detail 2 3 2 2 4 6 3 2 2" xfId="11483"/>
    <cellStyle name="RowTitles1-Detail 2 3 2 2 4 6 3 2 2 2" xfId="11484"/>
    <cellStyle name="RowTitles1-Detail 2 3 2 2 4 6 3 2 3" xfId="11485"/>
    <cellStyle name="RowTitles1-Detail 2 3 2 2 4 6 3 3" xfId="11486"/>
    <cellStyle name="RowTitles1-Detail 2 3 2 2 4 6 3 3 2" xfId="11487"/>
    <cellStyle name="RowTitles1-Detail 2 3 2 2 4 6 3 3 2 2" xfId="11488"/>
    <cellStyle name="RowTitles1-Detail 2 3 2 2 4 6 3 4" xfId="11489"/>
    <cellStyle name="RowTitles1-Detail 2 3 2 2 4 6 3 4 2" xfId="11490"/>
    <cellStyle name="RowTitles1-Detail 2 3 2 2 4 6 3 5" xfId="11491"/>
    <cellStyle name="RowTitles1-Detail 2 3 2 2 4 6 4" xfId="11492"/>
    <cellStyle name="RowTitles1-Detail 2 3 2 2 4 6 4 2" xfId="11493"/>
    <cellStyle name="RowTitles1-Detail 2 3 2 2 4 6 4 2 2" xfId="11494"/>
    <cellStyle name="RowTitles1-Detail 2 3 2 2 4 6 4 3" xfId="11495"/>
    <cellStyle name="RowTitles1-Detail 2 3 2 2 4 6 5" xfId="11496"/>
    <cellStyle name="RowTitles1-Detail 2 3 2 2 4 6 5 2" xfId="11497"/>
    <cellStyle name="RowTitles1-Detail 2 3 2 2 4 6 5 2 2" xfId="11498"/>
    <cellStyle name="RowTitles1-Detail 2 3 2 2 4 6 6" xfId="11499"/>
    <cellStyle name="RowTitles1-Detail 2 3 2 2 4 6 6 2" xfId="11500"/>
    <cellStyle name="RowTitles1-Detail 2 3 2 2 4 6 7" xfId="11501"/>
    <cellStyle name="RowTitles1-Detail 2 3 2 2 4 7" xfId="11502"/>
    <cellStyle name="RowTitles1-Detail 2 3 2 2 4 7 2" xfId="11503"/>
    <cellStyle name="RowTitles1-Detail 2 3 2 2 4 7 2 2" xfId="11504"/>
    <cellStyle name="RowTitles1-Detail 2 3 2 2 4 7 2 2 2" xfId="11505"/>
    <cellStyle name="RowTitles1-Detail 2 3 2 2 4 7 2 3" xfId="11506"/>
    <cellStyle name="RowTitles1-Detail 2 3 2 2 4 7 3" xfId="11507"/>
    <cellStyle name="RowTitles1-Detail 2 3 2 2 4 7 3 2" xfId="11508"/>
    <cellStyle name="RowTitles1-Detail 2 3 2 2 4 7 3 2 2" xfId="11509"/>
    <cellStyle name="RowTitles1-Detail 2 3 2 2 4 7 4" xfId="11510"/>
    <cellStyle name="RowTitles1-Detail 2 3 2 2 4 7 4 2" xfId="11511"/>
    <cellStyle name="RowTitles1-Detail 2 3 2 2 4 7 5" xfId="11512"/>
    <cellStyle name="RowTitles1-Detail 2 3 2 2 4 8" xfId="11513"/>
    <cellStyle name="RowTitles1-Detail 2 3 2 2 4 8 2" xfId="11514"/>
    <cellStyle name="RowTitles1-Detail 2 3 2 2 4 9" xfId="11515"/>
    <cellStyle name="RowTitles1-Detail 2 3 2 2 4 9 2" xfId="11516"/>
    <cellStyle name="RowTitles1-Detail 2 3 2 2 4 9 2 2" xfId="11517"/>
    <cellStyle name="RowTitles1-Detail 2 3 2 2 4_STUD aligned by INSTIT" xfId="11518"/>
    <cellStyle name="RowTitles1-Detail 2 3 2 2 5" xfId="11519"/>
    <cellStyle name="RowTitles1-Detail 2 3 2 2 5 2" xfId="11520"/>
    <cellStyle name="RowTitles1-Detail 2 3 2 2 5 2 2" xfId="11521"/>
    <cellStyle name="RowTitles1-Detail 2 3 2 2 5 2 2 2" xfId="11522"/>
    <cellStyle name="RowTitles1-Detail 2 3 2 2 5 2 2 2 2" xfId="11523"/>
    <cellStyle name="RowTitles1-Detail 2 3 2 2 5 2 2 3" xfId="11524"/>
    <cellStyle name="RowTitles1-Detail 2 3 2 2 5 2 3" xfId="11525"/>
    <cellStyle name="RowTitles1-Detail 2 3 2 2 5 2 3 2" xfId="11526"/>
    <cellStyle name="RowTitles1-Detail 2 3 2 2 5 2 3 2 2" xfId="11527"/>
    <cellStyle name="RowTitles1-Detail 2 3 2 2 5 2 4" xfId="11528"/>
    <cellStyle name="RowTitles1-Detail 2 3 2 2 5 2 4 2" xfId="11529"/>
    <cellStyle name="RowTitles1-Detail 2 3 2 2 5 2 5" xfId="11530"/>
    <cellStyle name="RowTitles1-Detail 2 3 2 2 5 3" xfId="11531"/>
    <cellStyle name="RowTitles1-Detail 2 3 2 2 5 3 2" xfId="11532"/>
    <cellStyle name="RowTitles1-Detail 2 3 2 2 5 3 2 2" xfId="11533"/>
    <cellStyle name="RowTitles1-Detail 2 3 2 2 5 3 2 2 2" xfId="11534"/>
    <cellStyle name="RowTitles1-Detail 2 3 2 2 5 3 2 3" xfId="11535"/>
    <cellStyle name="RowTitles1-Detail 2 3 2 2 5 3 3" xfId="11536"/>
    <cellStyle name="RowTitles1-Detail 2 3 2 2 5 3 3 2" xfId="11537"/>
    <cellStyle name="RowTitles1-Detail 2 3 2 2 5 3 3 2 2" xfId="11538"/>
    <cellStyle name="RowTitles1-Detail 2 3 2 2 5 3 4" xfId="11539"/>
    <cellStyle name="RowTitles1-Detail 2 3 2 2 5 3 4 2" xfId="11540"/>
    <cellStyle name="RowTitles1-Detail 2 3 2 2 5 3 5" xfId="11541"/>
    <cellStyle name="RowTitles1-Detail 2 3 2 2 5 4" xfId="11542"/>
    <cellStyle name="RowTitles1-Detail 2 3 2 2 5 4 2" xfId="11543"/>
    <cellStyle name="RowTitles1-Detail 2 3 2 2 5 5" xfId="11544"/>
    <cellStyle name="RowTitles1-Detail 2 3 2 2 5 5 2" xfId="11545"/>
    <cellStyle name="RowTitles1-Detail 2 3 2 2 5 5 2 2" xfId="11546"/>
    <cellStyle name="RowTitles1-Detail 2 3 2 2 5 5 3" xfId="11547"/>
    <cellStyle name="RowTitles1-Detail 2 3 2 2 5 6" xfId="11548"/>
    <cellStyle name="RowTitles1-Detail 2 3 2 2 5 6 2" xfId="11549"/>
    <cellStyle name="RowTitles1-Detail 2 3 2 2 5 6 2 2" xfId="11550"/>
    <cellStyle name="RowTitles1-Detail 2 3 2 2 6" xfId="11551"/>
    <cellStyle name="RowTitles1-Detail 2 3 2 2 6 2" xfId="11552"/>
    <cellStyle name="RowTitles1-Detail 2 3 2 2 6 2 2" xfId="11553"/>
    <cellStyle name="RowTitles1-Detail 2 3 2 2 6 2 2 2" xfId="11554"/>
    <cellStyle name="RowTitles1-Detail 2 3 2 2 6 2 2 2 2" xfId="11555"/>
    <cellStyle name="RowTitles1-Detail 2 3 2 2 6 2 2 3" xfId="11556"/>
    <cellStyle name="RowTitles1-Detail 2 3 2 2 6 2 3" xfId="11557"/>
    <cellStyle name="RowTitles1-Detail 2 3 2 2 6 2 3 2" xfId="11558"/>
    <cellStyle name="RowTitles1-Detail 2 3 2 2 6 2 3 2 2" xfId="11559"/>
    <cellStyle name="RowTitles1-Detail 2 3 2 2 6 2 4" xfId="11560"/>
    <cellStyle name="RowTitles1-Detail 2 3 2 2 6 2 4 2" xfId="11561"/>
    <cellStyle name="RowTitles1-Detail 2 3 2 2 6 2 5" xfId="11562"/>
    <cellStyle name="RowTitles1-Detail 2 3 2 2 6 3" xfId="11563"/>
    <cellStyle name="RowTitles1-Detail 2 3 2 2 6 3 2" xfId="11564"/>
    <cellStyle name="RowTitles1-Detail 2 3 2 2 6 3 2 2" xfId="11565"/>
    <cellStyle name="RowTitles1-Detail 2 3 2 2 6 3 2 2 2" xfId="11566"/>
    <cellStyle name="RowTitles1-Detail 2 3 2 2 6 3 2 3" xfId="11567"/>
    <cellStyle name="RowTitles1-Detail 2 3 2 2 6 3 3" xfId="11568"/>
    <cellStyle name="RowTitles1-Detail 2 3 2 2 6 3 3 2" xfId="11569"/>
    <cellStyle name="RowTitles1-Detail 2 3 2 2 6 3 3 2 2" xfId="11570"/>
    <cellStyle name="RowTitles1-Detail 2 3 2 2 6 3 4" xfId="11571"/>
    <cellStyle name="RowTitles1-Detail 2 3 2 2 6 3 4 2" xfId="11572"/>
    <cellStyle name="RowTitles1-Detail 2 3 2 2 6 3 5" xfId="11573"/>
    <cellStyle name="RowTitles1-Detail 2 3 2 2 6 4" xfId="11574"/>
    <cellStyle name="RowTitles1-Detail 2 3 2 2 6 4 2" xfId="11575"/>
    <cellStyle name="RowTitles1-Detail 2 3 2 2 6 5" xfId="11576"/>
    <cellStyle name="RowTitles1-Detail 2 3 2 2 6 5 2" xfId="11577"/>
    <cellStyle name="RowTitles1-Detail 2 3 2 2 6 5 2 2" xfId="11578"/>
    <cellStyle name="RowTitles1-Detail 2 3 2 2 6 6" xfId="11579"/>
    <cellStyle name="RowTitles1-Detail 2 3 2 2 6 6 2" xfId="11580"/>
    <cellStyle name="RowTitles1-Detail 2 3 2 2 6 7" xfId="11581"/>
    <cellStyle name="RowTitles1-Detail 2 3 2 2 7" xfId="11582"/>
    <cellStyle name="RowTitles1-Detail 2 3 2 2 7 2" xfId="11583"/>
    <cellStyle name="RowTitles1-Detail 2 3 2 2 7 2 2" xfId="11584"/>
    <cellStyle name="RowTitles1-Detail 2 3 2 2 7 2 2 2" xfId="11585"/>
    <cellStyle name="RowTitles1-Detail 2 3 2 2 7 2 2 2 2" xfId="11586"/>
    <cellStyle name="RowTitles1-Detail 2 3 2 2 7 2 2 3" xfId="11587"/>
    <cellStyle name="RowTitles1-Detail 2 3 2 2 7 2 3" xfId="11588"/>
    <cellStyle name="RowTitles1-Detail 2 3 2 2 7 2 3 2" xfId="11589"/>
    <cellStyle name="RowTitles1-Detail 2 3 2 2 7 2 3 2 2" xfId="11590"/>
    <cellStyle name="RowTitles1-Detail 2 3 2 2 7 2 4" xfId="11591"/>
    <cellStyle name="RowTitles1-Detail 2 3 2 2 7 2 4 2" xfId="11592"/>
    <cellStyle name="RowTitles1-Detail 2 3 2 2 7 2 5" xfId="11593"/>
    <cellStyle name="RowTitles1-Detail 2 3 2 2 7 3" xfId="11594"/>
    <cellStyle name="RowTitles1-Detail 2 3 2 2 7 3 2" xfId="11595"/>
    <cellStyle name="RowTitles1-Detail 2 3 2 2 7 3 2 2" xfId="11596"/>
    <cellStyle name="RowTitles1-Detail 2 3 2 2 7 3 2 2 2" xfId="11597"/>
    <cellStyle name="RowTitles1-Detail 2 3 2 2 7 3 2 3" xfId="11598"/>
    <cellStyle name="RowTitles1-Detail 2 3 2 2 7 3 3" xfId="11599"/>
    <cellStyle name="RowTitles1-Detail 2 3 2 2 7 3 3 2" xfId="11600"/>
    <cellStyle name="RowTitles1-Detail 2 3 2 2 7 3 3 2 2" xfId="11601"/>
    <cellStyle name="RowTitles1-Detail 2 3 2 2 7 3 4" xfId="11602"/>
    <cellStyle name="RowTitles1-Detail 2 3 2 2 7 3 4 2" xfId="11603"/>
    <cellStyle name="RowTitles1-Detail 2 3 2 2 7 3 5" xfId="11604"/>
    <cellStyle name="RowTitles1-Detail 2 3 2 2 7 4" xfId="11605"/>
    <cellStyle name="RowTitles1-Detail 2 3 2 2 7 4 2" xfId="11606"/>
    <cellStyle name="RowTitles1-Detail 2 3 2 2 7 5" xfId="11607"/>
    <cellStyle name="RowTitles1-Detail 2 3 2 2 7 5 2" xfId="11608"/>
    <cellStyle name="RowTitles1-Detail 2 3 2 2 7 5 2 2" xfId="11609"/>
    <cellStyle name="RowTitles1-Detail 2 3 2 2 7 5 3" xfId="11610"/>
    <cellStyle name="RowTitles1-Detail 2 3 2 2 7 6" xfId="11611"/>
    <cellStyle name="RowTitles1-Detail 2 3 2 2 7 6 2" xfId="11612"/>
    <cellStyle name="RowTitles1-Detail 2 3 2 2 7 6 2 2" xfId="11613"/>
    <cellStyle name="RowTitles1-Detail 2 3 2 2 7 7" xfId="11614"/>
    <cellStyle name="RowTitles1-Detail 2 3 2 2 7 7 2" xfId="11615"/>
    <cellStyle name="RowTitles1-Detail 2 3 2 2 7 8" xfId="11616"/>
    <cellStyle name="RowTitles1-Detail 2 3 2 2 8" xfId="11617"/>
    <cellStyle name="RowTitles1-Detail 2 3 2 2 8 2" xfId="11618"/>
    <cellStyle name="RowTitles1-Detail 2 3 2 2 8 2 2" xfId="11619"/>
    <cellStyle name="RowTitles1-Detail 2 3 2 2 8 2 2 2" xfId="11620"/>
    <cellStyle name="RowTitles1-Detail 2 3 2 2 8 2 2 2 2" xfId="11621"/>
    <cellStyle name="RowTitles1-Detail 2 3 2 2 8 2 2 3" xfId="11622"/>
    <cellStyle name="RowTitles1-Detail 2 3 2 2 8 2 3" xfId="11623"/>
    <cellStyle name="RowTitles1-Detail 2 3 2 2 8 2 3 2" xfId="11624"/>
    <cellStyle name="RowTitles1-Detail 2 3 2 2 8 2 3 2 2" xfId="11625"/>
    <cellStyle name="RowTitles1-Detail 2 3 2 2 8 2 4" xfId="11626"/>
    <cellStyle name="RowTitles1-Detail 2 3 2 2 8 2 4 2" xfId="11627"/>
    <cellStyle name="RowTitles1-Detail 2 3 2 2 8 2 5" xfId="11628"/>
    <cellStyle name="RowTitles1-Detail 2 3 2 2 8 3" xfId="11629"/>
    <cellStyle name="RowTitles1-Detail 2 3 2 2 8 3 2" xfId="11630"/>
    <cellStyle name="RowTitles1-Detail 2 3 2 2 8 3 2 2" xfId="11631"/>
    <cellStyle name="RowTitles1-Detail 2 3 2 2 8 3 2 2 2" xfId="11632"/>
    <cellStyle name="RowTitles1-Detail 2 3 2 2 8 3 2 3" xfId="11633"/>
    <cellStyle name="RowTitles1-Detail 2 3 2 2 8 3 3" xfId="11634"/>
    <cellStyle name="RowTitles1-Detail 2 3 2 2 8 3 3 2" xfId="11635"/>
    <cellStyle name="RowTitles1-Detail 2 3 2 2 8 3 3 2 2" xfId="11636"/>
    <cellStyle name="RowTitles1-Detail 2 3 2 2 8 3 4" xfId="11637"/>
    <cellStyle name="RowTitles1-Detail 2 3 2 2 8 3 4 2" xfId="11638"/>
    <cellStyle name="RowTitles1-Detail 2 3 2 2 8 3 5" xfId="11639"/>
    <cellStyle name="RowTitles1-Detail 2 3 2 2 8 4" xfId="11640"/>
    <cellStyle name="RowTitles1-Detail 2 3 2 2 8 4 2" xfId="11641"/>
    <cellStyle name="RowTitles1-Detail 2 3 2 2 8 4 2 2" xfId="11642"/>
    <cellStyle name="RowTitles1-Detail 2 3 2 2 8 4 3" xfId="11643"/>
    <cellStyle name="RowTitles1-Detail 2 3 2 2 8 5" xfId="11644"/>
    <cellStyle name="RowTitles1-Detail 2 3 2 2 8 5 2" xfId="11645"/>
    <cellStyle name="RowTitles1-Detail 2 3 2 2 8 5 2 2" xfId="11646"/>
    <cellStyle name="RowTitles1-Detail 2 3 2 2 8 6" xfId="11647"/>
    <cellStyle name="RowTitles1-Detail 2 3 2 2 8 6 2" xfId="11648"/>
    <cellStyle name="RowTitles1-Detail 2 3 2 2 8 7" xfId="11649"/>
    <cellStyle name="RowTitles1-Detail 2 3 2 2 9" xfId="11650"/>
    <cellStyle name="RowTitles1-Detail 2 3 2 2 9 2" xfId="11651"/>
    <cellStyle name="RowTitles1-Detail 2 3 2 2 9 2 2" xfId="11652"/>
    <cellStyle name="RowTitles1-Detail 2 3 2 2 9 2 2 2" xfId="11653"/>
    <cellStyle name="RowTitles1-Detail 2 3 2 2 9 2 2 2 2" xfId="11654"/>
    <cellStyle name="RowTitles1-Detail 2 3 2 2 9 2 2 3" xfId="11655"/>
    <cellStyle name="RowTitles1-Detail 2 3 2 2 9 2 3" xfId="11656"/>
    <cellStyle name="RowTitles1-Detail 2 3 2 2 9 2 3 2" xfId="11657"/>
    <cellStyle name="RowTitles1-Detail 2 3 2 2 9 2 3 2 2" xfId="11658"/>
    <cellStyle name="RowTitles1-Detail 2 3 2 2 9 2 4" xfId="11659"/>
    <cellStyle name="RowTitles1-Detail 2 3 2 2 9 2 4 2" xfId="11660"/>
    <cellStyle name="RowTitles1-Detail 2 3 2 2 9 2 5" xfId="11661"/>
    <cellStyle name="RowTitles1-Detail 2 3 2 2 9 3" xfId="11662"/>
    <cellStyle name="RowTitles1-Detail 2 3 2 2 9 3 2" xfId="11663"/>
    <cellStyle name="RowTitles1-Detail 2 3 2 2 9 3 2 2" xfId="11664"/>
    <cellStyle name="RowTitles1-Detail 2 3 2 2 9 3 2 2 2" xfId="11665"/>
    <cellStyle name="RowTitles1-Detail 2 3 2 2 9 3 2 3" xfId="11666"/>
    <cellStyle name="RowTitles1-Detail 2 3 2 2 9 3 3" xfId="11667"/>
    <cellStyle name="RowTitles1-Detail 2 3 2 2 9 3 3 2" xfId="11668"/>
    <cellStyle name="RowTitles1-Detail 2 3 2 2 9 3 3 2 2" xfId="11669"/>
    <cellStyle name="RowTitles1-Detail 2 3 2 2 9 3 4" xfId="11670"/>
    <cellStyle name="RowTitles1-Detail 2 3 2 2 9 3 4 2" xfId="11671"/>
    <cellStyle name="RowTitles1-Detail 2 3 2 2 9 3 5" xfId="11672"/>
    <cellStyle name="RowTitles1-Detail 2 3 2 2 9 4" xfId="11673"/>
    <cellStyle name="RowTitles1-Detail 2 3 2 2 9 4 2" xfId="11674"/>
    <cellStyle name="RowTitles1-Detail 2 3 2 2 9 4 2 2" xfId="11675"/>
    <cellStyle name="RowTitles1-Detail 2 3 2 2 9 4 3" xfId="11676"/>
    <cellStyle name="RowTitles1-Detail 2 3 2 2 9 5" xfId="11677"/>
    <cellStyle name="RowTitles1-Detail 2 3 2 2 9 5 2" xfId="11678"/>
    <cellStyle name="RowTitles1-Detail 2 3 2 2 9 5 2 2" xfId="11679"/>
    <cellStyle name="RowTitles1-Detail 2 3 2 2 9 6" xfId="11680"/>
    <cellStyle name="RowTitles1-Detail 2 3 2 2 9 6 2" xfId="11681"/>
    <cellStyle name="RowTitles1-Detail 2 3 2 2 9 7" xfId="11682"/>
    <cellStyle name="RowTitles1-Detail 2 3 2 2_STUD aligned by INSTIT" xfId="11683"/>
    <cellStyle name="RowTitles1-Detail 2 3 2 3" xfId="11684"/>
    <cellStyle name="RowTitles1-Detail 2 3 2 3 2" xfId="11685"/>
    <cellStyle name="RowTitles1-Detail 2 3 2 3 2 2" xfId="11686"/>
    <cellStyle name="RowTitles1-Detail 2 3 2 3 2 2 2" xfId="11687"/>
    <cellStyle name="RowTitles1-Detail 2 3 2 3 2 2 2 2" xfId="11688"/>
    <cellStyle name="RowTitles1-Detail 2 3 2 3 2 2 2 2 2" xfId="11689"/>
    <cellStyle name="RowTitles1-Detail 2 3 2 3 2 2 2 3" xfId="11690"/>
    <cellStyle name="RowTitles1-Detail 2 3 2 3 2 2 3" xfId="11691"/>
    <cellStyle name="RowTitles1-Detail 2 3 2 3 2 2 3 2" xfId="11692"/>
    <cellStyle name="RowTitles1-Detail 2 3 2 3 2 2 3 2 2" xfId="11693"/>
    <cellStyle name="RowTitles1-Detail 2 3 2 3 2 2 4" xfId="11694"/>
    <cellStyle name="RowTitles1-Detail 2 3 2 3 2 2 4 2" xfId="11695"/>
    <cellStyle name="RowTitles1-Detail 2 3 2 3 2 2 5" xfId="11696"/>
    <cellStyle name="RowTitles1-Detail 2 3 2 3 2 3" xfId="11697"/>
    <cellStyle name="RowTitles1-Detail 2 3 2 3 2 3 2" xfId="11698"/>
    <cellStyle name="RowTitles1-Detail 2 3 2 3 2 3 2 2" xfId="11699"/>
    <cellStyle name="RowTitles1-Detail 2 3 2 3 2 3 2 2 2" xfId="11700"/>
    <cellStyle name="RowTitles1-Detail 2 3 2 3 2 3 2 3" xfId="11701"/>
    <cellStyle name="RowTitles1-Detail 2 3 2 3 2 3 3" xfId="11702"/>
    <cellStyle name="RowTitles1-Detail 2 3 2 3 2 3 3 2" xfId="11703"/>
    <cellStyle name="RowTitles1-Detail 2 3 2 3 2 3 3 2 2" xfId="11704"/>
    <cellStyle name="RowTitles1-Detail 2 3 2 3 2 3 4" xfId="11705"/>
    <cellStyle name="RowTitles1-Detail 2 3 2 3 2 3 4 2" xfId="11706"/>
    <cellStyle name="RowTitles1-Detail 2 3 2 3 2 3 5" xfId="11707"/>
    <cellStyle name="RowTitles1-Detail 2 3 2 3 2 4" xfId="11708"/>
    <cellStyle name="RowTitles1-Detail 2 3 2 3 2 4 2" xfId="11709"/>
    <cellStyle name="RowTitles1-Detail 2 3 2 3 2 5" xfId="11710"/>
    <cellStyle name="RowTitles1-Detail 2 3 2 3 2 5 2" xfId="11711"/>
    <cellStyle name="RowTitles1-Detail 2 3 2 3 2 5 2 2" xfId="11712"/>
    <cellStyle name="RowTitles1-Detail 2 3 2 3 3" xfId="11713"/>
    <cellStyle name="RowTitles1-Detail 2 3 2 3 3 2" xfId="11714"/>
    <cellStyle name="RowTitles1-Detail 2 3 2 3 3 2 2" xfId="11715"/>
    <cellStyle name="RowTitles1-Detail 2 3 2 3 3 2 2 2" xfId="11716"/>
    <cellStyle name="RowTitles1-Detail 2 3 2 3 3 2 2 2 2" xfId="11717"/>
    <cellStyle name="RowTitles1-Detail 2 3 2 3 3 2 2 3" xfId="11718"/>
    <cellStyle name="RowTitles1-Detail 2 3 2 3 3 2 3" xfId="11719"/>
    <cellStyle name="RowTitles1-Detail 2 3 2 3 3 2 3 2" xfId="11720"/>
    <cellStyle name="RowTitles1-Detail 2 3 2 3 3 2 3 2 2" xfId="11721"/>
    <cellStyle name="RowTitles1-Detail 2 3 2 3 3 2 4" xfId="11722"/>
    <cellStyle name="RowTitles1-Detail 2 3 2 3 3 2 4 2" xfId="11723"/>
    <cellStyle name="RowTitles1-Detail 2 3 2 3 3 2 5" xfId="11724"/>
    <cellStyle name="RowTitles1-Detail 2 3 2 3 3 3" xfId="11725"/>
    <cellStyle name="RowTitles1-Detail 2 3 2 3 3 3 2" xfId="11726"/>
    <cellStyle name="RowTitles1-Detail 2 3 2 3 3 3 2 2" xfId="11727"/>
    <cellStyle name="RowTitles1-Detail 2 3 2 3 3 3 2 2 2" xfId="11728"/>
    <cellStyle name="RowTitles1-Detail 2 3 2 3 3 3 2 3" xfId="11729"/>
    <cellStyle name="RowTitles1-Detail 2 3 2 3 3 3 3" xfId="11730"/>
    <cellStyle name="RowTitles1-Detail 2 3 2 3 3 3 3 2" xfId="11731"/>
    <cellStyle name="RowTitles1-Detail 2 3 2 3 3 3 3 2 2" xfId="11732"/>
    <cellStyle name="RowTitles1-Detail 2 3 2 3 3 3 4" xfId="11733"/>
    <cellStyle name="RowTitles1-Detail 2 3 2 3 3 3 4 2" xfId="11734"/>
    <cellStyle name="RowTitles1-Detail 2 3 2 3 3 3 5" xfId="11735"/>
    <cellStyle name="RowTitles1-Detail 2 3 2 3 3 4" xfId="11736"/>
    <cellStyle name="RowTitles1-Detail 2 3 2 3 3 4 2" xfId="11737"/>
    <cellStyle name="RowTitles1-Detail 2 3 2 3 3 5" xfId="11738"/>
    <cellStyle name="RowTitles1-Detail 2 3 2 3 3 5 2" xfId="11739"/>
    <cellStyle name="RowTitles1-Detail 2 3 2 3 3 5 2 2" xfId="11740"/>
    <cellStyle name="RowTitles1-Detail 2 3 2 3 3 5 3" xfId="11741"/>
    <cellStyle name="RowTitles1-Detail 2 3 2 3 3 6" xfId="11742"/>
    <cellStyle name="RowTitles1-Detail 2 3 2 3 3 6 2" xfId="11743"/>
    <cellStyle name="RowTitles1-Detail 2 3 2 3 3 6 2 2" xfId="11744"/>
    <cellStyle name="RowTitles1-Detail 2 3 2 3 3 7" xfId="11745"/>
    <cellStyle name="RowTitles1-Detail 2 3 2 3 3 7 2" xfId="11746"/>
    <cellStyle name="RowTitles1-Detail 2 3 2 3 3 8" xfId="11747"/>
    <cellStyle name="RowTitles1-Detail 2 3 2 3 4" xfId="11748"/>
    <cellStyle name="RowTitles1-Detail 2 3 2 3 4 2" xfId="11749"/>
    <cellStyle name="RowTitles1-Detail 2 3 2 3 4 2 2" xfId="11750"/>
    <cellStyle name="RowTitles1-Detail 2 3 2 3 4 2 2 2" xfId="11751"/>
    <cellStyle name="RowTitles1-Detail 2 3 2 3 4 2 2 2 2" xfId="11752"/>
    <cellStyle name="RowTitles1-Detail 2 3 2 3 4 2 2 3" xfId="11753"/>
    <cellStyle name="RowTitles1-Detail 2 3 2 3 4 2 3" xfId="11754"/>
    <cellStyle name="RowTitles1-Detail 2 3 2 3 4 2 3 2" xfId="11755"/>
    <cellStyle name="RowTitles1-Detail 2 3 2 3 4 2 3 2 2" xfId="11756"/>
    <cellStyle name="RowTitles1-Detail 2 3 2 3 4 2 4" xfId="11757"/>
    <cellStyle name="RowTitles1-Detail 2 3 2 3 4 2 4 2" xfId="11758"/>
    <cellStyle name="RowTitles1-Detail 2 3 2 3 4 2 5" xfId="11759"/>
    <cellStyle name="RowTitles1-Detail 2 3 2 3 4 3" xfId="11760"/>
    <cellStyle name="RowTitles1-Detail 2 3 2 3 4 3 2" xfId="11761"/>
    <cellStyle name="RowTitles1-Detail 2 3 2 3 4 3 2 2" xfId="11762"/>
    <cellStyle name="RowTitles1-Detail 2 3 2 3 4 3 2 2 2" xfId="11763"/>
    <cellStyle name="RowTitles1-Detail 2 3 2 3 4 3 2 3" xfId="11764"/>
    <cellStyle name="RowTitles1-Detail 2 3 2 3 4 3 3" xfId="11765"/>
    <cellStyle name="RowTitles1-Detail 2 3 2 3 4 3 3 2" xfId="11766"/>
    <cellStyle name="RowTitles1-Detail 2 3 2 3 4 3 3 2 2" xfId="11767"/>
    <cellStyle name="RowTitles1-Detail 2 3 2 3 4 3 4" xfId="11768"/>
    <cellStyle name="RowTitles1-Detail 2 3 2 3 4 3 4 2" xfId="11769"/>
    <cellStyle name="RowTitles1-Detail 2 3 2 3 4 3 5" xfId="11770"/>
    <cellStyle name="RowTitles1-Detail 2 3 2 3 4 4" xfId="11771"/>
    <cellStyle name="RowTitles1-Detail 2 3 2 3 4 4 2" xfId="11772"/>
    <cellStyle name="RowTitles1-Detail 2 3 2 3 4 4 2 2" xfId="11773"/>
    <cellStyle name="RowTitles1-Detail 2 3 2 3 4 4 3" xfId="11774"/>
    <cellStyle name="RowTitles1-Detail 2 3 2 3 4 5" xfId="11775"/>
    <cellStyle name="RowTitles1-Detail 2 3 2 3 4 5 2" xfId="11776"/>
    <cellStyle name="RowTitles1-Detail 2 3 2 3 4 5 2 2" xfId="11777"/>
    <cellStyle name="RowTitles1-Detail 2 3 2 3 4 6" xfId="11778"/>
    <cellStyle name="RowTitles1-Detail 2 3 2 3 4 6 2" xfId="11779"/>
    <cellStyle name="RowTitles1-Detail 2 3 2 3 4 7" xfId="11780"/>
    <cellStyle name="RowTitles1-Detail 2 3 2 3 5" xfId="11781"/>
    <cellStyle name="RowTitles1-Detail 2 3 2 3 5 2" xfId="11782"/>
    <cellStyle name="RowTitles1-Detail 2 3 2 3 5 2 2" xfId="11783"/>
    <cellStyle name="RowTitles1-Detail 2 3 2 3 5 2 2 2" xfId="11784"/>
    <cellStyle name="RowTitles1-Detail 2 3 2 3 5 2 2 2 2" xfId="11785"/>
    <cellStyle name="RowTitles1-Detail 2 3 2 3 5 2 2 3" xfId="11786"/>
    <cellStyle name="RowTitles1-Detail 2 3 2 3 5 2 3" xfId="11787"/>
    <cellStyle name="RowTitles1-Detail 2 3 2 3 5 2 3 2" xfId="11788"/>
    <cellStyle name="RowTitles1-Detail 2 3 2 3 5 2 3 2 2" xfId="11789"/>
    <cellStyle name="RowTitles1-Detail 2 3 2 3 5 2 4" xfId="11790"/>
    <cellStyle name="RowTitles1-Detail 2 3 2 3 5 2 4 2" xfId="11791"/>
    <cellStyle name="RowTitles1-Detail 2 3 2 3 5 2 5" xfId="11792"/>
    <cellStyle name="RowTitles1-Detail 2 3 2 3 5 3" xfId="11793"/>
    <cellStyle name="RowTitles1-Detail 2 3 2 3 5 3 2" xfId="11794"/>
    <cellStyle name="RowTitles1-Detail 2 3 2 3 5 3 2 2" xfId="11795"/>
    <cellStyle name="RowTitles1-Detail 2 3 2 3 5 3 2 2 2" xfId="11796"/>
    <cellStyle name="RowTitles1-Detail 2 3 2 3 5 3 2 3" xfId="11797"/>
    <cellStyle name="RowTitles1-Detail 2 3 2 3 5 3 3" xfId="11798"/>
    <cellStyle name="RowTitles1-Detail 2 3 2 3 5 3 3 2" xfId="11799"/>
    <cellStyle name="RowTitles1-Detail 2 3 2 3 5 3 3 2 2" xfId="11800"/>
    <cellStyle name="RowTitles1-Detail 2 3 2 3 5 3 4" xfId="11801"/>
    <cellStyle name="RowTitles1-Detail 2 3 2 3 5 3 4 2" xfId="11802"/>
    <cellStyle name="RowTitles1-Detail 2 3 2 3 5 3 5" xfId="11803"/>
    <cellStyle name="RowTitles1-Detail 2 3 2 3 5 4" xfId="11804"/>
    <cellStyle name="RowTitles1-Detail 2 3 2 3 5 4 2" xfId="11805"/>
    <cellStyle name="RowTitles1-Detail 2 3 2 3 5 4 2 2" xfId="11806"/>
    <cellStyle name="RowTitles1-Detail 2 3 2 3 5 4 3" xfId="11807"/>
    <cellStyle name="RowTitles1-Detail 2 3 2 3 5 5" xfId="11808"/>
    <cellStyle name="RowTitles1-Detail 2 3 2 3 5 5 2" xfId="11809"/>
    <cellStyle name="RowTitles1-Detail 2 3 2 3 5 5 2 2" xfId="11810"/>
    <cellStyle name="RowTitles1-Detail 2 3 2 3 5 6" xfId="11811"/>
    <cellStyle name="RowTitles1-Detail 2 3 2 3 5 6 2" xfId="11812"/>
    <cellStyle name="RowTitles1-Detail 2 3 2 3 5 7" xfId="11813"/>
    <cellStyle name="RowTitles1-Detail 2 3 2 3 6" xfId="11814"/>
    <cellStyle name="RowTitles1-Detail 2 3 2 3 6 2" xfId="11815"/>
    <cellStyle name="RowTitles1-Detail 2 3 2 3 6 2 2" xfId="11816"/>
    <cellStyle name="RowTitles1-Detail 2 3 2 3 6 2 2 2" xfId="11817"/>
    <cellStyle name="RowTitles1-Detail 2 3 2 3 6 2 2 2 2" xfId="11818"/>
    <cellStyle name="RowTitles1-Detail 2 3 2 3 6 2 2 3" xfId="11819"/>
    <cellStyle name="RowTitles1-Detail 2 3 2 3 6 2 3" xfId="11820"/>
    <cellStyle name="RowTitles1-Detail 2 3 2 3 6 2 3 2" xfId="11821"/>
    <cellStyle name="RowTitles1-Detail 2 3 2 3 6 2 3 2 2" xfId="11822"/>
    <cellStyle name="RowTitles1-Detail 2 3 2 3 6 2 4" xfId="11823"/>
    <cellStyle name="RowTitles1-Detail 2 3 2 3 6 2 4 2" xfId="11824"/>
    <cellStyle name="RowTitles1-Detail 2 3 2 3 6 2 5" xfId="11825"/>
    <cellStyle name="RowTitles1-Detail 2 3 2 3 6 3" xfId="11826"/>
    <cellStyle name="RowTitles1-Detail 2 3 2 3 6 3 2" xfId="11827"/>
    <cellStyle name="RowTitles1-Detail 2 3 2 3 6 3 2 2" xfId="11828"/>
    <cellStyle name="RowTitles1-Detail 2 3 2 3 6 3 2 2 2" xfId="11829"/>
    <cellStyle name="RowTitles1-Detail 2 3 2 3 6 3 2 3" xfId="11830"/>
    <cellStyle name="RowTitles1-Detail 2 3 2 3 6 3 3" xfId="11831"/>
    <cellStyle name="RowTitles1-Detail 2 3 2 3 6 3 3 2" xfId="11832"/>
    <cellStyle name="RowTitles1-Detail 2 3 2 3 6 3 3 2 2" xfId="11833"/>
    <cellStyle name="RowTitles1-Detail 2 3 2 3 6 3 4" xfId="11834"/>
    <cellStyle name="RowTitles1-Detail 2 3 2 3 6 3 4 2" xfId="11835"/>
    <cellStyle name="RowTitles1-Detail 2 3 2 3 6 3 5" xfId="11836"/>
    <cellStyle name="RowTitles1-Detail 2 3 2 3 6 4" xfId="11837"/>
    <cellStyle name="RowTitles1-Detail 2 3 2 3 6 4 2" xfId="11838"/>
    <cellStyle name="RowTitles1-Detail 2 3 2 3 6 4 2 2" xfId="11839"/>
    <cellStyle name="RowTitles1-Detail 2 3 2 3 6 4 3" xfId="11840"/>
    <cellStyle name="RowTitles1-Detail 2 3 2 3 6 5" xfId="11841"/>
    <cellStyle name="RowTitles1-Detail 2 3 2 3 6 5 2" xfId="11842"/>
    <cellStyle name="RowTitles1-Detail 2 3 2 3 6 5 2 2" xfId="11843"/>
    <cellStyle name="RowTitles1-Detail 2 3 2 3 6 6" xfId="11844"/>
    <cellStyle name="RowTitles1-Detail 2 3 2 3 6 6 2" xfId="11845"/>
    <cellStyle name="RowTitles1-Detail 2 3 2 3 6 7" xfId="11846"/>
    <cellStyle name="RowTitles1-Detail 2 3 2 3 7" xfId="11847"/>
    <cellStyle name="RowTitles1-Detail 2 3 2 3 7 2" xfId="11848"/>
    <cellStyle name="RowTitles1-Detail 2 3 2 3 7 2 2" xfId="11849"/>
    <cellStyle name="RowTitles1-Detail 2 3 2 3 7 2 2 2" xfId="11850"/>
    <cellStyle name="RowTitles1-Detail 2 3 2 3 7 2 3" xfId="11851"/>
    <cellStyle name="RowTitles1-Detail 2 3 2 3 7 3" xfId="11852"/>
    <cellStyle name="RowTitles1-Detail 2 3 2 3 7 3 2" xfId="11853"/>
    <cellStyle name="RowTitles1-Detail 2 3 2 3 7 3 2 2" xfId="11854"/>
    <cellStyle name="RowTitles1-Detail 2 3 2 3 7 4" xfId="11855"/>
    <cellStyle name="RowTitles1-Detail 2 3 2 3 7 4 2" xfId="11856"/>
    <cellStyle name="RowTitles1-Detail 2 3 2 3 7 5" xfId="11857"/>
    <cellStyle name="RowTitles1-Detail 2 3 2 3 8" xfId="11858"/>
    <cellStyle name="RowTitles1-Detail 2 3 2 3 8 2" xfId="11859"/>
    <cellStyle name="RowTitles1-Detail 2 3 2 3 9" xfId="11860"/>
    <cellStyle name="RowTitles1-Detail 2 3 2 3 9 2" xfId="11861"/>
    <cellStyle name="RowTitles1-Detail 2 3 2 3 9 2 2" xfId="11862"/>
    <cellStyle name="RowTitles1-Detail 2 3 2 3_STUD aligned by INSTIT" xfId="11863"/>
    <cellStyle name="RowTitles1-Detail 2 3 2 4" xfId="11864"/>
    <cellStyle name="RowTitles1-Detail 2 3 2 4 2" xfId="11865"/>
    <cellStyle name="RowTitles1-Detail 2 3 2 4 2 2" xfId="11866"/>
    <cellStyle name="RowTitles1-Detail 2 3 2 4 2 2 2" xfId="11867"/>
    <cellStyle name="RowTitles1-Detail 2 3 2 4 2 2 2 2" xfId="11868"/>
    <cellStyle name="RowTitles1-Detail 2 3 2 4 2 2 2 2 2" xfId="11869"/>
    <cellStyle name="RowTitles1-Detail 2 3 2 4 2 2 2 3" xfId="11870"/>
    <cellStyle name="RowTitles1-Detail 2 3 2 4 2 2 3" xfId="11871"/>
    <cellStyle name="RowTitles1-Detail 2 3 2 4 2 2 3 2" xfId="11872"/>
    <cellStyle name="RowTitles1-Detail 2 3 2 4 2 2 3 2 2" xfId="11873"/>
    <cellStyle name="RowTitles1-Detail 2 3 2 4 2 2 4" xfId="11874"/>
    <cellStyle name="RowTitles1-Detail 2 3 2 4 2 2 4 2" xfId="11875"/>
    <cellStyle name="RowTitles1-Detail 2 3 2 4 2 2 5" xfId="11876"/>
    <cellStyle name="RowTitles1-Detail 2 3 2 4 2 3" xfId="11877"/>
    <cellStyle name="RowTitles1-Detail 2 3 2 4 2 3 2" xfId="11878"/>
    <cellStyle name="RowTitles1-Detail 2 3 2 4 2 3 2 2" xfId="11879"/>
    <cellStyle name="RowTitles1-Detail 2 3 2 4 2 3 2 2 2" xfId="11880"/>
    <cellStyle name="RowTitles1-Detail 2 3 2 4 2 3 2 3" xfId="11881"/>
    <cellStyle name="RowTitles1-Detail 2 3 2 4 2 3 3" xfId="11882"/>
    <cellStyle name="RowTitles1-Detail 2 3 2 4 2 3 3 2" xfId="11883"/>
    <cellStyle name="RowTitles1-Detail 2 3 2 4 2 3 3 2 2" xfId="11884"/>
    <cellStyle name="RowTitles1-Detail 2 3 2 4 2 3 4" xfId="11885"/>
    <cellStyle name="RowTitles1-Detail 2 3 2 4 2 3 4 2" xfId="11886"/>
    <cellStyle name="RowTitles1-Detail 2 3 2 4 2 3 5" xfId="11887"/>
    <cellStyle name="RowTitles1-Detail 2 3 2 4 2 4" xfId="11888"/>
    <cellStyle name="RowTitles1-Detail 2 3 2 4 2 4 2" xfId="11889"/>
    <cellStyle name="RowTitles1-Detail 2 3 2 4 2 5" xfId="11890"/>
    <cellStyle name="RowTitles1-Detail 2 3 2 4 2 5 2" xfId="11891"/>
    <cellStyle name="RowTitles1-Detail 2 3 2 4 2 5 2 2" xfId="11892"/>
    <cellStyle name="RowTitles1-Detail 2 3 2 4 2 5 3" xfId="11893"/>
    <cellStyle name="RowTitles1-Detail 2 3 2 4 2 6" xfId="11894"/>
    <cellStyle name="RowTitles1-Detail 2 3 2 4 2 6 2" xfId="11895"/>
    <cellStyle name="RowTitles1-Detail 2 3 2 4 2 6 2 2" xfId="11896"/>
    <cellStyle name="RowTitles1-Detail 2 3 2 4 2 7" xfId="11897"/>
    <cellStyle name="RowTitles1-Detail 2 3 2 4 2 7 2" xfId="11898"/>
    <cellStyle name="RowTitles1-Detail 2 3 2 4 2 8" xfId="11899"/>
    <cellStyle name="RowTitles1-Detail 2 3 2 4 3" xfId="11900"/>
    <cellStyle name="RowTitles1-Detail 2 3 2 4 3 2" xfId="11901"/>
    <cellStyle name="RowTitles1-Detail 2 3 2 4 3 2 2" xfId="11902"/>
    <cellStyle name="RowTitles1-Detail 2 3 2 4 3 2 2 2" xfId="11903"/>
    <cellStyle name="RowTitles1-Detail 2 3 2 4 3 2 2 2 2" xfId="11904"/>
    <cellStyle name="RowTitles1-Detail 2 3 2 4 3 2 2 3" xfId="11905"/>
    <cellStyle name="RowTitles1-Detail 2 3 2 4 3 2 3" xfId="11906"/>
    <cellStyle name="RowTitles1-Detail 2 3 2 4 3 2 3 2" xfId="11907"/>
    <cellStyle name="RowTitles1-Detail 2 3 2 4 3 2 3 2 2" xfId="11908"/>
    <cellStyle name="RowTitles1-Detail 2 3 2 4 3 2 4" xfId="11909"/>
    <cellStyle name="RowTitles1-Detail 2 3 2 4 3 2 4 2" xfId="11910"/>
    <cellStyle name="RowTitles1-Detail 2 3 2 4 3 2 5" xfId="11911"/>
    <cellStyle name="RowTitles1-Detail 2 3 2 4 3 3" xfId="11912"/>
    <cellStyle name="RowTitles1-Detail 2 3 2 4 3 3 2" xfId="11913"/>
    <cellStyle name="RowTitles1-Detail 2 3 2 4 3 3 2 2" xfId="11914"/>
    <cellStyle name="RowTitles1-Detail 2 3 2 4 3 3 2 2 2" xfId="11915"/>
    <cellStyle name="RowTitles1-Detail 2 3 2 4 3 3 2 3" xfId="11916"/>
    <cellStyle name="RowTitles1-Detail 2 3 2 4 3 3 3" xfId="11917"/>
    <cellStyle name="RowTitles1-Detail 2 3 2 4 3 3 3 2" xfId="11918"/>
    <cellStyle name="RowTitles1-Detail 2 3 2 4 3 3 3 2 2" xfId="11919"/>
    <cellStyle name="RowTitles1-Detail 2 3 2 4 3 3 4" xfId="11920"/>
    <cellStyle name="RowTitles1-Detail 2 3 2 4 3 3 4 2" xfId="11921"/>
    <cellStyle name="RowTitles1-Detail 2 3 2 4 3 3 5" xfId="11922"/>
    <cellStyle name="RowTitles1-Detail 2 3 2 4 3 4" xfId="11923"/>
    <cellStyle name="RowTitles1-Detail 2 3 2 4 3 4 2" xfId="11924"/>
    <cellStyle name="RowTitles1-Detail 2 3 2 4 3 5" xfId="11925"/>
    <cellStyle name="RowTitles1-Detail 2 3 2 4 3 5 2" xfId="11926"/>
    <cellStyle name="RowTitles1-Detail 2 3 2 4 3 5 2 2" xfId="11927"/>
    <cellStyle name="RowTitles1-Detail 2 3 2 4 4" xfId="11928"/>
    <cellStyle name="RowTitles1-Detail 2 3 2 4 4 2" xfId="11929"/>
    <cellStyle name="RowTitles1-Detail 2 3 2 4 4 2 2" xfId="11930"/>
    <cellStyle name="RowTitles1-Detail 2 3 2 4 4 2 2 2" xfId="11931"/>
    <cellStyle name="RowTitles1-Detail 2 3 2 4 4 2 2 2 2" xfId="11932"/>
    <cellStyle name="RowTitles1-Detail 2 3 2 4 4 2 2 3" xfId="11933"/>
    <cellStyle name="RowTitles1-Detail 2 3 2 4 4 2 3" xfId="11934"/>
    <cellStyle name="RowTitles1-Detail 2 3 2 4 4 2 3 2" xfId="11935"/>
    <cellStyle name="RowTitles1-Detail 2 3 2 4 4 2 3 2 2" xfId="11936"/>
    <cellStyle name="RowTitles1-Detail 2 3 2 4 4 2 4" xfId="11937"/>
    <cellStyle name="RowTitles1-Detail 2 3 2 4 4 2 4 2" xfId="11938"/>
    <cellStyle name="RowTitles1-Detail 2 3 2 4 4 2 5" xfId="11939"/>
    <cellStyle name="RowTitles1-Detail 2 3 2 4 4 3" xfId="11940"/>
    <cellStyle name="RowTitles1-Detail 2 3 2 4 4 3 2" xfId="11941"/>
    <cellStyle name="RowTitles1-Detail 2 3 2 4 4 3 2 2" xfId="11942"/>
    <cellStyle name="RowTitles1-Detail 2 3 2 4 4 3 2 2 2" xfId="11943"/>
    <cellStyle name="RowTitles1-Detail 2 3 2 4 4 3 2 3" xfId="11944"/>
    <cellStyle name="RowTitles1-Detail 2 3 2 4 4 3 3" xfId="11945"/>
    <cellStyle name="RowTitles1-Detail 2 3 2 4 4 3 3 2" xfId="11946"/>
    <cellStyle name="RowTitles1-Detail 2 3 2 4 4 3 3 2 2" xfId="11947"/>
    <cellStyle name="RowTitles1-Detail 2 3 2 4 4 3 4" xfId="11948"/>
    <cellStyle name="RowTitles1-Detail 2 3 2 4 4 3 4 2" xfId="11949"/>
    <cellStyle name="RowTitles1-Detail 2 3 2 4 4 3 5" xfId="11950"/>
    <cellStyle name="RowTitles1-Detail 2 3 2 4 4 4" xfId="11951"/>
    <cellStyle name="RowTitles1-Detail 2 3 2 4 4 4 2" xfId="11952"/>
    <cellStyle name="RowTitles1-Detail 2 3 2 4 4 4 2 2" xfId="11953"/>
    <cellStyle name="RowTitles1-Detail 2 3 2 4 4 4 3" xfId="11954"/>
    <cellStyle name="RowTitles1-Detail 2 3 2 4 4 5" xfId="11955"/>
    <cellStyle name="RowTitles1-Detail 2 3 2 4 4 5 2" xfId="11956"/>
    <cellStyle name="RowTitles1-Detail 2 3 2 4 4 5 2 2" xfId="11957"/>
    <cellStyle name="RowTitles1-Detail 2 3 2 4 4 6" xfId="11958"/>
    <cellStyle name="RowTitles1-Detail 2 3 2 4 4 6 2" xfId="11959"/>
    <cellStyle name="RowTitles1-Detail 2 3 2 4 4 7" xfId="11960"/>
    <cellStyle name="RowTitles1-Detail 2 3 2 4 5" xfId="11961"/>
    <cellStyle name="RowTitles1-Detail 2 3 2 4 5 2" xfId="11962"/>
    <cellStyle name="RowTitles1-Detail 2 3 2 4 5 2 2" xfId="11963"/>
    <cellStyle name="RowTitles1-Detail 2 3 2 4 5 2 2 2" xfId="11964"/>
    <cellStyle name="RowTitles1-Detail 2 3 2 4 5 2 2 2 2" xfId="11965"/>
    <cellStyle name="RowTitles1-Detail 2 3 2 4 5 2 2 3" xfId="11966"/>
    <cellStyle name="RowTitles1-Detail 2 3 2 4 5 2 3" xfId="11967"/>
    <cellStyle name="RowTitles1-Detail 2 3 2 4 5 2 3 2" xfId="11968"/>
    <cellStyle name="RowTitles1-Detail 2 3 2 4 5 2 3 2 2" xfId="11969"/>
    <cellStyle name="RowTitles1-Detail 2 3 2 4 5 2 4" xfId="11970"/>
    <cellStyle name="RowTitles1-Detail 2 3 2 4 5 2 4 2" xfId="11971"/>
    <cellStyle name="RowTitles1-Detail 2 3 2 4 5 2 5" xfId="11972"/>
    <cellStyle name="RowTitles1-Detail 2 3 2 4 5 3" xfId="11973"/>
    <cellStyle name="RowTitles1-Detail 2 3 2 4 5 3 2" xfId="11974"/>
    <cellStyle name="RowTitles1-Detail 2 3 2 4 5 3 2 2" xfId="11975"/>
    <cellStyle name="RowTitles1-Detail 2 3 2 4 5 3 2 2 2" xfId="11976"/>
    <cellStyle name="RowTitles1-Detail 2 3 2 4 5 3 2 3" xfId="11977"/>
    <cellStyle name="RowTitles1-Detail 2 3 2 4 5 3 3" xfId="11978"/>
    <cellStyle name="RowTitles1-Detail 2 3 2 4 5 3 3 2" xfId="11979"/>
    <cellStyle name="RowTitles1-Detail 2 3 2 4 5 3 3 2 2" xfId="11980"/>
    <cellStyle name="RowTitles1-Detail 2 3 2 4 5 3 4" xfId="11981"/>
    <cellStyle name="RowTitles1-Detail 2 3 2 4 5 3 4 2" xfId="11982"/>
    <cellStyle name="RowTitles1-Detail 2 3 2 4 5 3 5" xfId="11983"/>
    <cellStyle name="RowTitles1-Detail 2 3 2 4 5 4" xfId="11984"/>
    <cellStyle name="RowTitles1-Detail 2 3 2 4 5 4 2" xfId="11985"/>
    <cellStyle name="RowTitles1-Detail 2 3 2 4 5 4 2 2" xfId="11986"/>
    <cellStyle name="RowTitles1-Detail 2 3 2 4 5 4 3" xfId="11987"/>
    <cellStyle name="RowTitles1-Detail 2 3 2 4 5 5" xfId="11988"/>
    <cellStyle name="RowTitles1-Detail 2 3 2 4 5 5 2" xfId="11989"/>
    <cellStyle name="RowTitles1-Detail 2 3 2 4 5 5 2 2" xfId="11990"/>
    <cellStyle name="RowTitles1-Detail 2 3 2 4 5 6" xfId="11991"/>
    <cellStyle name="RowTitles1-Detail 2 3 2 4 5 6 2" xfId="11992"/>
    <cellStyle name="RowTitles1-Detail 2 3 2 4 5 7" xfId="11993"/>
    <cellStyle name="RowTitles1-Detail 2 3 2 4 6" xfId="11994"/>
    <cellStyle name="RowTitles1-Detail 2 3 2 4 6 2" xfId="11995"/>
    <cellStyle name="RowTitles1-Detail 2 3 2 4 6 2 2" xfId="11996"/>
    <cellStyle name="RowTitles1-Detail 2 3 2 4 6 2 2 2" xfId="11997"/>
    <cellStyle name="RowTitles1-Detail 2 3 2 4 6 2 2 2 2" xfId="11998"/>
    <cellStyle name="RowTitles1-Detail 2 3 2 4 6 2 2 3" xfId="11999"/>
    <cellStyle name="RowTitles1-Detail 2 3 2 4 6 2 3" xfId="12000"/>
    <cellStyle name="RowTitles1-Detail 2 3 2 4 6 2 3 2" xfId="12001"/>
    <cellStyle name="RowTitles1-Detail 2 3 2 4 6 2 3 2 2" xfId="12002"/>
    <cellStyle name="RowTitles1-Detail 2 3 2 4 6 2 4" xfId="12003"/>
    <cellStyle name="RowTitles1-Detail 2 3 2 4 6 2 4 2" xfId="12004"/>
    <cellStyle name="RowTitles1-Detail 2 3 2 4 6 2 5" xfId="12005"/>
    <cellStyle name="RowTitles1-Detail 2 3 2 4 6 3" xfId="12006"/>
    <cellStyle name="RowTitles1-Detail 2 3 2 4 6 3 2" xfId="12007"/>
    <cellStyle name="RowTitles1-Detail 2 3 2 4 6 3 2 2" xfId="12008"/>
    <cellStyle name="RowTitles1-Detail 2 3 2 4 6 3 2 2 2" xfId="12009"/>
    <cellStyle name="RowTitles1-Detail 2 3 2 4 6 3 2 3" xfId="12010"/>
    <cellStyle name="RowTitles1-Detail 2 3 2 4 6 3 3" xfId="12011"/>
    <cellStyle name="RowTitles1-Detail 2 3 2 4 6 3 3 2" xfId="12012"/>
    <cellStyle name="RowTitles1-Detail 2 3 2 4 6 3 3 2 2" xfId="12013"/>
    <cellStyle name="RowTitles1-Detail 2 3 2 4 6 3 4" xfId="12014"/>
    <cellStyle name="RowTitles1-Detail 2 3 2 4 6 3 4 2" xfId="12015"/>
    <cellStyle name="RowTitles1-Detail 2 3 2 4 6 3 5" xfId="12016"/>
    <cellStyle name="RowTitles1-Detail 2 3 2 4 6 4" xfId="12017"/>
    <cellStyle name="RowTitles1-Detail 2 3 2 4 6 4 2" xfId="12018"/>
    <cellStyle name="RowTitles1-Detail 2 3 2 4 6 4 2 2" xfId="12019"/>
    <cellStyle name="RowTitles1-Detail 2 3 2 4 6 4 3" xfId="12020"/>
    <cellStyle name="RowTitles1-Detail 2 3 2 4 6 5" xfId="12021"/>
    <cellStyle name="RowTitles1-Detail 2 3 2 4 6 5 2" xfId="12022"/>
    <cellStyle name="RowTitles1-Detail 2 3 2 4 6 5 2 2" xfId="12023"/>
    <cellStyle name="RowTitles1-Detail 2 3 2 4 6 6" xfId="12024"/>
    <cellStyle name="RowTitles1-Detail 2 3 2 4 6 6 2" xfId="12025"/>
    <cellStyle name="RowTitles1-Detail 2 3 2 4 6 7" xfId="12026"/>
    <cellStyle name="RowTitles1-Detail 2 3 2 4 7" xfId="12027"/>
    <cellStyle name="RowTitles1-Detail 2 3 2 4 7 2" xfId="12028"/>
    <cellStyle name="RowTitles1-Detail 2 3 2 4 7 2 2" xfId="12029"/>
    <cellStyle name="RowTitles1-Detail 2 3 2 4 7 2 2 2" xfId="12030"/>
    <cellStyle name="RowTitles1-Detail 2 3 2 4 7 2 3" xfId="12031"/>
    <cellStyle name="RowTitles1-Detail 2 3 2 4 7 3" xfId="12032"/>
    <cellStyle name="RowTitles1-Detail 2 3 2 4 7 3 2" xfId="12033"/>
    <cellStyle name="RowTitles1-Detail 2 3 2 4 7 3 2 2" xfId="12034"/>
    <cellStyle name="RowTitles1-Detail 2 3 2 4 7 4" xfId="12035"/>
    <cellStyle name="RowTitles1-Detail 2 3 2 4 7 4 2" xfId="12036"/>
    <cellStyle name="RowTitles1-Detail 2 3 2 4 7 5" xfId="12037"/>
    <cellStyle name="RowTitles1-Detail 2 3 2 4 8" xfId="12038"/>
    <cellStyle name="RowTitles1-Detail 2 3 2 4 8 2" xfId="12039"/>
    <cellStyle name="RowTitles1-Detail 2 3 2 4 8 2 2" xfId="12040"/>
    <cellStyle name="RowTitles1-Detail 2 3 2 4 8 2 2 2" xfId="12041"/>
    <cellStyle name="RowTitles1-Detail 2 3 2 4 8 2 3" xfId="12042"/>
    <cellStyle name="RowTitles1-Detail 2 3 2 4 8 3" xfId="12043"/>
    <cellStyle name="RowTitles1-Detail 2 3 2 4 8 3 2" xfId="12044"/>
    <cellStyle name="RowTitles1-Detail 2 3 2 4 8 3 2 2" xfId="12045"/>
    <cellStyle name="RowTitles1-Detail 2 3 2 4 8 4" xfId="12046"/>
    <cellStyle name="RowTitles1-Detail 2 3 2 4 8 4 2" xfId="12047"/>
    <cellStyle name="RowTitles1-Detail 2 3 2 4 8 5" xfId="12048"/>
    <cellStyle name="RowTitles1-Detail 2 3 2 4 9" xfId="12049"/>
    <cellStyle name="RowTitles1-Detail 2 3 2 4 9 2" xfId="12050"/>
    <cellStyle name="RowTitles1-Detail 2 3 2 4 9 2 2" xfId="12051"/>
    <cellStyle name="RowTitles1-Detail 2 3 2 4_STUD aligned by INSTIT" xfId="12052"/>
    <cellStyle name="RowTitles1-Detail 2 3 2 5" xfId="12053"/>
    <cellStyle name="RowTitles1-Detail 2 3 2 5 2" xfId="12054"/>
    <cellStyle name="RowTitles1-Detail 2 3 2 5 2 2" xfId="12055"/>
    <cellStyle name="RowTitles1-Detail 2 3 2 5 2 2 2" xfId="12056"/>
    <cellStyle name="RowTitles1-Detail 2 3 2 5 2 2 2 2" xfId="12057"/>
    <cellStyle name="RowTitles1-Detail 2 3 2 5 2 2 2 2 2" xfId="12058"/>
    <cellStyle name="RowTitles1-Detail 2 3 2 5 2 2 2 3" xfId="12059"/>
    <cellStyle name="RowTitles1-Detail 2 3 2 5 2 2 3" xfId="12060"/>
    <cellStyle name="RowTitles1-Detail 2 3 2 5 2 2 3 2" xfId="12061"/>
    <cellStyle name="RowTitles1-Detail 2 3 2 5 2 2 3 2 2" xfId="12062"/>
    <cellStyle name="RowTitles1-Detail 2 3 2 5 2 2 4" xfId="12063"/>
    <cellStyle name="RowTitles1-Detail 2 3 2 5 2 2 4 2" xfId="12064"/>
    <cellStyle name="RowTitles1-Detail 2 3 2 5 2 2 5" xfId="12065"/>
    <cellStyle name="RowTitles1-Detail 2 3 2 5 2 3" xfId="12066"/>
    <cellStyle name="RowTitles1-Detail 2 3 2 5 2 3 2" xfId="12067"/>
    <cellStyle name="RowTitles1-Detail 2 3 2 5 2 3 2 2" xfId="12068"/>
    <cellStyle name="RowTitles1-Detail 2 3 2 5 2 3 2 2 2" xfId="12069"/>
    <cellStyle name="RowTitles1-Detail 2 3 2 5 2 3 2 3" xfId="12070"/>
    <cellStyle name="RowTitles1-Detail 2 3 2 5 2 3 3" xfId="12071"/>
    <cellStyle name="RowTitles1-Detail 2 3 2 5 2 3 3 2" xfId="12072"/>
    <cellStyle name="RowTitles1-Detail 2 3 2 5 2 3 3 2 2" xfId="12073"/>
    <cellStyle name="RowTitles1-Detail 2 3 2 5 2 3 4" xfId="12074"/>
    <cellStyle name="RowTitles1-Detail 2 3 2 5 2 3 4 2" xfId="12075"/>
    <cellStyle name="RowTitles1-Detail 2 3 2 5 2 3 5" xfId="12076"/>
    <cellStyle name="RowTitles1-Detail 2 3 2 5 2 4" xfId="12077"/>
    <cellStyle name="RowTitles1-Detail 2 3 2 5 2 4 2" xfId="12078"/>
    <cellStyle name="RowTitles1-Detail 2 3 2 5 2 5" xfId="12079"/>
    <cellStyle name="RowTitles1-Detail 2 3 2 5 2 5 2" xfId="12080"/>
    <cellStyle name="RowTitles1-Detail 2 3 2 5 2 5 2 2" xfId="12081"/>
    <cellStyle name="RowTitles1-Detail 2 3 2 5 2 5 3" xfId="12082"/>
    <cellStyle name="RowTitles1-Detail 2 3 2 5 2 6" xfId="12083"/>
    <cellStyle name="RowTitles1-Detail 2 3 2 5 2 6 2" xfId="12084"/>
    <cellStyle name="RowTitles1-Detail 2 3 2 5 2 6 2 2" xfId="12085"/>
    <cellStyle name="RowTitles1-Detail 2 3 2 5 3" xfId="12086"/>
    <cellStyle name="RowTitles1-Detail 2 3 2 5 3 2" xfId="12087"/>
    <cellStyle name="RowTitles1-Detail 2 3 2 5 3 2 2" xfId="12088"/>
    <cellStyle name="RowTitles1-Detail 2 3 2 5 3 2 2 2" xfId="12089"/>
    <cellStyle name="RowTitles1-Detail 2 3 2 5 3 2 2 2 2" xfId="12090"/>
    <cellStyle name="RowTitles1-Detail 2 3 2 5 3 2 2 3" xfId="12091"/>
    <cellStyle name="RowTitles1-Detail 2 3 2 5 3 2 3" xfId="12092"/>
    <cellStyle name="RowTitles1-Detail 2 3 2 5 3 2 3 2" xfId="12093"/>
    <cellStyle name="RowTitles1-Detail 2 3 2 5 3 2 3 2 2" xfId="12094"/>
    <cellStyle name="RowTitles1-Detail 2 3 2 5 3 2 4" xfId="12095"/>
    <cellStyle name="RowTitles1-Detail 2 3 2 5 3 2 4 2" xfId="12096"/>
    <cellStyle name="RowTitles1-Detail 2 3 2 5 3 2 5" xfId="12097"/>
    <cellStyle name="RowTitles1-Detail 2 3 2 5 3 3" xfId="12098"/>
    <cellStyle name="RowTitles1-Detail 2 3 2 5 3 3 2" xfId="12099"/>
    <cellStyle name="RowTitles1-Detail 2 3 2 5 3 3 2 2" xfId="12100"/>
    <cellStyle name="RowTitles1-Detail 2 3 2 5 3 3 2 2 2" xfId="12101"/>
    <cellStyle name="RowTitles1-Detail 2 3 2 5 3 3 2 3" xfId="12102"/>
    <cellStyle name="RowTitles1-Detail 2 3 2 5 3 3 3" xfId="12103"/>
    <cellStyle name="RowTitles1-Detail 2 3 2 5 3 3 3 2" xfId="12104"/>
    <cellStyle name="RowTitles1-Detail 2 3 2 5 3 3 3 2 2" xfId="12105"/>
    <cellStyle name="RowTitles1-Detail 2 3 2 5 3 3 4" xfId="12106"/>
    <cellStyle name="RowTitles1-Detail 2 3 2 5 3 3 4 2" xfId="12107"/>
    <cellStyle name="RowTitles1-Detail 2 3 2 5 3 3 5" xfId="12108"/>
    <cellStyle name="RowTitles1-Detail 2 3 2 5 3 4" xfId="12109"/>
    <cellStyle name="RowTitles1-Detail 2 3 2 5 3 4 2" xfId="12110"/>
    <cellStyle name="RowTitles1-Detail 2 3 2 5 3 5" xfId="12111"/>
    <cellStyle name="RowTitles1-Detail 2 3 2 5 3 5 2" xfId="12112"/>
    <cellStyle name="RowTitles1-Detail 2 3 2 5 3 5 2 2" xfId="12113"/>
    <cellStyle name="RowTitles1-Detail 2 3 2 5 3 6" xfId="12114"/>
    <cellStyle name="RowTitles1-Detail 2 3 2 5 3 6 2" xfId="12115"/>
    <cellStyle name="RowTitles1-Detail 2 3 2 5 3 7" xfId="12116"/>
    <cellStyle name="RowTitles1-Detail 2 3 2 5 4" xfId="12117"/>
    <cellStyle name="RowTitles1-Detail 2 3 2 5 4 2" xfId="12118"/>
    <cellStyle name="RowTitles1-Detail 2 3 2 5 4 2 2" xfId="12119"/>
    <cellStyle name="RowTitles1-Detail 2 3 2 5 4 2 2 2" xfId="12120"/>
    <cellStyle name="RowTitles1-Detail 2 3 2 5 4 2 2 2 2" xfId="12121"/>
    <cellStyle name="RowTitles1-Detail 2 3 2 5 4 2 2 3" xfId="12122"/>
    <cellStyle name="RowTitles1-Detail 2 3 2 5 4 2 3" xfId="12123"/>
    <cellStyle name="RowTitles1-Detail 2 3 2 5 4 2 3 2" xfId="12124"/>
    <cellStyle name="RowTitles1-Detail 2 3 2 5 4 2 3 2 2" xfId="12125"/>
    <cellStyle name="RowTitles1-Detail 2 3 2 5 4 2 4" xfId="12126"/>
    <cellStyle name="RowTitles1-Detail 2 3 2 5 4 2 4 2" xfId="12127"/>
    <cellStyle name="RowTitles1-Detail 2 3 2 5 4 2 5" xfId="12128"/>
    <cellStyle name="RowTitles1-Detail 2 3 2 5 4 3" xfId="12129"/>
    <cellStyle name="RowTitles1-Detail 2 3 2 5 4 3 2" xfId="12130"/>
    <cellStyle name="RowTitles1-Detail 2 3 2 5 4 3 2 2" xfId="12131"/>
    <cellStyle name="RowTitles1-Detail 2 3 2 5 4 3 2 2 2" xfId="12132"/>
    <cellStyle name="RowTitles1-Detail 2 3 2 5 4 3 2 3" xfId="12133"/>
    <cellStyle name="RowTitles1-Detail 2 3 2 5 4 3 3" xfId="12134"/>
    <cellStyle name="RowTitles1-Detail 2 3 2 5 4 3 3 2" xfId="12135"/>
    <cellStyle name="RowTitles1-Detail 2 3 2 5 4 3 3 2 2" xfId="12136"/>
    <cellStyle name="RowTitles1-Detail 2 3 2 5 4 3 4" xfId="12137"/>
    <cellStyle name="RowTitles1-Detail 2 3 2 5 4 3 4 2" xfId="12138"/>
    <cellStyle name="RowTitles1-Detail 2 3 2 5 4 3 5" xfId="12139"/>
    <cellStyle name="RowTitles1-Detail 2 3 2 5 4 4" xfId="12140"/>
    <cellStyle name="RowTitles1-Detail 2 3 2 5 4 4 2" xfId="12141"/>
    <cellStyle name="RowTitles1-Detail 2 3 2 5 4 5" xfId="12142"/>
    <cellStyle name="RowTitles1-Detail 2 3 2 5 4 5 2" xfId="12143"/>
    <cellStyle name="RowTitles1-Detail 2 3 2 5 4 5 2 2" xfId="12144"/>
    <cellStyle name="RowTitles1-Detail 2 3 2 5 4 5 3" xfId="12145"/>
    <cellStyle name="RowTitles1-Detail 2 3 2 5 4 6" xfId="12146"/>
    <cellStyle name="RowTitles1-Detail 2 3 2 5 4 6 2" xfId="12147"/>
    <cellStyle name="RowTitles1-Detail 2 3 2 5 4 6 2 2" xfId="12148"/>
    <cellStyle name="RowTitles1-Detail 2 3 2 5 4 7" xfId="12149"/>
    <cellStyle name="RowTitles1-Detail 2 3 2 5 4 7 2" xfId="12150"/>
    <cellStyle name="RowTitles1-Detail 2 3 2 5 4 8" xfId="12151"/>
    <cellStyle name="RowTitles1-Detail 2 3 2 5 5" xfId="12152"/>
    <cellStyle name="RowTitles1-Detail 2 3 2 5 5 2" xfId="12153"/>
    <cellStyle name="RowTitles1-Detail 2 3 2 5 5 2 2" xfId="12154"/>
    <cellStyle name="RowTitles1-Detail 2 3 2 5 5 2 2 2" xfId="12155"/>
    <cellStyle name="RowTitles1-Detail 2 3 2 5 5 2 2 2 2" xfId="12156"/>
    <cellStyle name="RowTitles1-Detail 2 3 2 5 5 2 2 3" xfId="12157"/>
    <cellStyle name="RowTitles1-Detail 2 3 2 5 5 2 3" xfId="12158"/>
    <cellStyle name="RowTitles1-Detail 2 3 2 5 5 2 3 2" xfId="12159"/>
    <cellStyle name="RowTitles1-Detail 2 3 2 5 5 2 3 2 2" xfId="12160"/>
    <cellStyle name="RowTitles1-Detail 2 3 2 5 5 2 4" xfId="12161"/>
    <cellStyle name="RowTitles1-Detail 2 3 2 5 5 2 4 2" xfId="12162"/>
    <cellStyle name="RowTitles1-Detail 2 3 2 5 5 2 5" xfId="12163"/>
    <cellStyle name="RowTitles1-Detail 2 3 2 5 5 3" xfId="12164"/>
    <cellStyle name="RowTitles1-Detail 2 3 2 5 5 3 2" xfId="12165"/>
    <cellStyle name="RowTitles1-Detail 2 3 2 5 5 3 2 2" xfId="12166"/>
    <cellStyle name="RowTitles1-Detail 2 3 2 5 5 3 2 2 2" xfId="12167"/>
    <cellStyle name="RowTitles1-Detail 2 3 2 5 5 3 2 3" xfId="12168"/>
    <cellStyle name="RowTitles1-Detail 2 3 2 5 5 3 3" xfId="12169"/>
    <cellStyle name="RowTitles1-Detail 2 3 2 5 5 3 3 2" xfId="12170"/>
    <cellStyle name="RowTitles1-Detail 2 3 2 5 5 3 3 2 2" xfId="12171"/>
    <cellStyle name="RowTitles1-Detail 2 3 2 5 5 3 4" xfId="12172"/>
    <cellStyle name="RowTitles1-Detail 2 3 2 5 5 3 4 2" xfId="12173"/>
    <cellStyle name="RowTitles1-Detail 2 3 2 5 5 3 5" xfId="12174"/>
    <cellStyle name="RowTitles1-Detail 2 3 2 5 5 4" xfId="12175"/>
    <cellStyle name="RowTitles1-Detail 2 3 2 5 5 4 2" xfId="12176"/>
    <cellStyle name="RowTitles1-Detail 2 3 2 5 5 4 2 2" xfId="12177"/>
    <cellStyle name="RowTitles1-Detail 2 3 2 5 5 4 3" xfId="12178"/>
    <cellStyle name="RowTitles1-Detail 2 3 2 5 5 5" xfId="12179"/>
    <cellStyle name="RowTitles1-Detail 2 3 2 5 5 5 2" xfId="12180"/>
    <cellStyle name="RowTitles1-Detail 2 3 2 5 5 5 2 2" xfId="12181"/>
    <cellStyle name="RowTitles1-Detail 2 3 2 5 5 6" xfId="12182"/>
    <cellStyle name="RowTitles1-Detail 2 3 2 5 5 6 2" xfId="12183"/>
    <cellStyle name="RowTitles1-Detail 2 3 2 5 5 7" xfId="12184"/>
    <cellStyle name="RowTitles1-Detail 2 3 2 5 6" xfId="12185"/>
    <cellStyle name="RowTitles1-Detail 2 3 2 5 6 2" xfId="12186"/>
    <cellStyle name="RowTitles1-Detail 2 3 2 5 6 2 2" xfId="12187"/>
    <cellStyle name="RowTitles1-Detail 2 3 2 5 6 2 2 2" xfId="12188"/>
    <cellStyle name="RowTitles1-Detail 2 3 2 5 6 2 2 2 2" xfId="12189"/>
    <cellStyle name="RowTitles1-Detail 2 3 2 5 6 2 2 3" xfId="12190"/>
    <cellStyle name="RowTitles1-Detail 2 3 2 5 6 2 3" xfId="12191"/>
    <cellStyle name="RowTitles1-Detail 2 3 2 5 6 2 3 2" xfId="12192"/>
    <cellStyle name="RowTitles1-Detail 2 3 2 5 6 2 3 2 2" xfId="12193"/>
    <cellStyle name="RowTitles1-Detail 2 3 2 5 6 2 4" xfId="12194"/>
    <cellStyle name="RowTitles1-Detail 2 3 2 5 6 2 4 2" xfId="12195"/>
    <cellStyle name="RowTitles1-Detail 2 3 2 5 6 2 5" xfId="12196"/>
    <cellStyle name="RowTitles1-Detail 2 3 2 5 6 3" xfId="12197"/>
    <cellStyle name="RowTitles1-Detail 2 3 2 5 6 3 2" xfId="12198"/>
    <cellStyle name="RowTitles1-Detail 2 3 2 5 6 3 2 2" xfId="12199"/>
    <cellStyle name="RowTitles1-Detail 2 3 2 5 6 3 2 2 2" xfId="12200"/>
    <cellStyle name="RowTitles1-Detail 2 3 2 5 6 3 2 3" xfId="12201"/>
    <cellStyle name="RowTitles1-Detail 2 3 2 5 6 3 3" xfId="12202"/>
    <cellStyle name="RowTitles1-Detail 2 3 2 5 6 3 3 2" xfId="12203"/>
    <cellStyle name="RowTitles1-Detail 2 3 2 5 6 3 3 2 2" xfId="12204"/>
    <cellStyle name="RowTitles1-Detail 2 3 2 5 6 3 4" xfId="12205"/>
    <cellStyle name="RowTitles1-Detail 2 3 2 5 6 3 4 2" xfId="12206"/>
    <cellStyle name="RowTitles1-Detail 2 3 2 5 6 3 5" xfId="12207"/>
    <cellStyle name="RowTitles1-Detail 2 3 2 5 6 4" xfId="12208"/>
    <cellStyle name="RowTitles1-Detail 2 3 2 5 6 4 2" xfId="12209"/>
    <cellStyle name="RowTitles1-Detail 2 3 2 5 6 4 2 2" xfId="12210"/>
    <cellStyle name="RowTitles1-Detail 2 3 2 5 6 4 3" xfId="12211"/>
    <cellStyle name="RowTitles1-Detail 2 3 2 5 6 5" xfId="12212"/>
    <cellStyle name="RowTitles1-Detail 2 3 2 5 6 5 2" xfId="12213"/>
    <cellStyle name="RowTitles1-Detail 2 3 2 5 6 5 2 2" xfId="12214"/>
    <cellStyle name="RowTitles1-Detail 2 3 2 5 6 6" xfId="12215"/>
    <cellStyle name="RowTitles1-Detail 2 3 2 5 6 6 2" xfId="12216"/>
    <cellStyle name="RowTitles1-Detail 2 3 2 5 6 7" xfId="12217"/>
    <cellStyle name="RowTitles1-Detail 2 3 2 5 7" xfId="12218"/>
    <cellStyle name="RowTitles1-Detail 2 3 2 5 7 2" xfId="12219"/>
    <cellStyle name="RowTitles1-Detail 2 3 2 5 7 2 2" xfId="12220"/>
    <cellStyle name="RowTitles1-Detail 2 3 2 5 7 2 2 2" xfId="12221"/>
    <cellStyle name="RowTitles1-Detail 2 3 2 5 7 2 3" xfId="12222"/>
    <cellStyle name="RowTitles1-Detail 2 3 2 5 7 3" xfId="12223"/>
    <cellStyle name="RowTitles1-Detail 2 3 2 5 7 3 2" xfId="12224"/>
    <cellStyle name="RowTitles1-Detail 2 3 2 5 7 3 2 2" xfId="12225"/>
    <cellStyle name="RowTitles1-Detail 2 3 2 5 7 4" xfId="12226"/>
    <cellStyle name="RowTitles1-Detail 2 3 2 5 7 4 2" xfId="12227"/>
    <cellStyle name="RowTitles1-Detail 2 3 2 5 7 5" xfId="12228"/>
    <cellStyle name="RowTitles1-Detail 2 3 2 5 8" xfId="12229"/>
    <cellStyle name="RowTitles1-Detail 2 3 2 5 8 2" xfId="12230"/>
    <cellStyle name="RowTitles1-Detail 2 3 2 5 9" xfId="12231"/>
    <cellStyle name="RowTitles1-Detail 2 3 2 5 9 2" xfId="12232"/>
    <cellStyle name="RowTitles1-Detail 2 3 2 5 9 2 2" xfId="12233"/>
    <cellStyle name="RowTitles1-Detail 2 3 2 5_STUD aligned by INSTIT" xfId="12234"/>
    <cellStyle name="RowTitles1-Detail 2 3 2 6" xfId="12235"/>
    <cellStyle name="RowTitles1-Detail 2 3 2 6 2" xfId="12236"/>
    <cellStyle name="RowTitles1-Detail 2 3 2 6 2 2" xfId="12237"/>
    <cellStyle name="RowTitles1-Detail 2 3 2 6 2 2 2" xfId="12238"/>
    <cellStyle name="RowTitles1-Detail 2 3 2 6 2 2 2 2" xfId="12239"/>
    <cellStyle name="RowTitles1-Detail 2 3 2 6 2 2 3" xfId="12240"/>
    <cellStyle name="RowTitles1-Detail 2 3 2 6 2 3" xfId="12241"/>
    <cellStyle name="RowTitles1-Detail 2 3 2 6 2 3 2" xfId="12242"/>
    <cellStyle name="RowTitles1-Detail 2 3 2 6 2 3 2 2" xfId="12243"/>
    <cellStyle name="RowTitles1-Detail 2 3 2 6 2 4" xfId="12244"/>
    <cellStyle name="RowTitles1-Detail 2 3 2 6 2 4 2" xfId="12245"/>
    <cellStyle name="RowTitles1-Detail 2 3 2 6 2 5" xfId="12246"/>
    <cellStyle name="RowTitles1-Detail 2 3 2 6 3" xfId="12247"/>
    <cellStyle name="RowTitles1-Detail 2 3 2 6 3 2" xfId="12248"/>
    <cellStyle name="RowTitles1-Detail 2 3 2 6 3 2 2" xfId="12249"/>
    <cellStyle name="RowTitles1-Detail 2 3 2 6 3 2 2 2" xfId="12250"/>
    <cellStyle name="RowTitles1-Detail 2 3 2 6 3 2 3" xfId="12251"/>
    <cellStyle name="RowTitles1-Detail 2 3 2 6 3 3" xfId="12252"/>
    <cellStyle name="RowTitles1-Detail 2 3 2 6 3 3 2" xfId="12253"/>
    <cellStyle name="RowTitles1-Detail 2 3 2 6 3 3 2 2" xfId="12254"/>
    <cellStyle name="RowTitles1-Detail 2 3 2 6 3 4" xfId="12255"/>
    <cellStyle name="RowTitles1-Detail 2 3 2 6 3 4 2" xfId="12256"/>
    <cellStyle name="RowTitles1-Detail 2 3 2 6 3 5" xfId="12257"/>
    <cellStyle name="RowTitles1-Detail 2 3 2 6 4" xfId="12258"/>
    <cellStyle name="RowTitles1-Detail 2 3 2 6 4 2" xfId="12259"/>
    <cellStyle name="RowTitles1-Detail 2 3 2 6 5" xfId="12260"/>
    <cellStyle name="RowTitles1-Detail 2 3 2 6 5 2" xfId="12261"/>
    <cellStyle name="RowTitles1-Detail 2 3 2 6 5 2 2" xfId="12262"/>
    <cellStyle name="RowTitles1-Detail 2 3 2 6 5 3" xfId="12263"/>
    <cellStyle name="RowTitles1-Detail 2 3 2 6 6" xfId="12264"/>
    <cellStyle name="RowTitles1-Detail 2 3 2 6 6 2" xfId="12265"/>
    <cellStyle name="RowTitles1-Detail 2 3 2 6 6 2 2" xfId="12266"/>
    <cellStyle name="RowTitles1-Detail 2 3 2 7" xfId="12267"/>
    <cellStyle name="RowTitles1-Detail 2 3 2 7 2" xfId="12268"/>
    <cellStyle name="RowTitles1-Detail 2 3 2 7 2 2" xfId="12269"/>
    <cellStyle name="RowTitles1-Detail 2 3 2 7 2 2 2" xfId="12270"/>
    <cellStyle name="RowTitles1-Detail 2 3 2 7 2 2 2 2" xfId="12271"/>
    <cellStyle name="RowTitles1-Detail 2 3 2 7 2 2 3" xfId="12272"/>
    <cellStyle name="RowTitles1-Detail 2 3 2 7 2 3" xfId="12273"/>
    <cellStyle name="RowTitles1-Detail 2 3 2 7 2 3 2" xfId="12274"/>
    <cellStyle name="RowTitles1-Detail 2 3 2 7 2 3 2 2" xfId="12275"/>
    <cellStyle name="RowTitles1-Detail 2 3 2 7 2 4" xfId="12276"/>
    <cellStyle name="RowTitles1-Detail 2 3 2 7 2 4 2" xfId="12277"/>
    <cellStyle name="RowTitles1-Detail 2 3 2 7 2 5" xfId="12278"/>
    <cellStyle name="RowTitles1-Detail 2 3 2 7 3" xfId="12279"/>
    <cellStyle name="RowTitles1-Detail 2 3 2 7 3 2" xfId="12280"/>
    <cellStyle name="RowTitles1-Detail 2 3 2 7 3 2 2" xfId="12281"/>
    <cellStyle name="RowTitles1-Detail 2 3 2 7 3 2 2 2" xfId="12282"/>
    <cellStyle name="RowTitles1-Detail 2 3 2 7 3 2 3" xfId="12283"/>
    <cellStyle name="RowTitles1-Detail 2 3 2 7 3 3" xfId="12284"/>
    <cellStyle name="RowTitles1-Detail 2 3 2 7 3 3 2" xfId="12285"/>
    <cellStyle name="RowTitles1-Detail 2 3 2 7 3 3 2 2" xfId="12286"/>
    <cellStyle name="RowTitles1-Detail 2 3 2 7 3 4" xfId="12287"/>
    <cellStyle name="RowTitles1-Detail 2 3 2 7 3 4 2" xfId="12288"/>
    <cellStyle name="RowTitles1-Detail 2 3 2 7 3 5" xfId="12289"/>
    <cellStyle name="RowTitles1-Detail 2 3 2 7 4" xfId="12290"/>
    <cellStyle name="RowTitles1-Detail 2 3 2 7 4 2" xfId="12291"/>
    <cellStyle name="RowTitles1-Detail 2 3 2 7 5" xfId="12292"/>
    <cellStyle name="RowTitles1-Detail 2 3 2 7 5 2" xfId="12293"/>
    <cellStyle name="RowTitles1-Detail 2 3 2 7 5 2 2" xfId="12294"/>
    <cellStyle name="RowTitles1-Detail 2 3 2 7 6" xfId="12295"/>
    <cellStyle name="RowTitles1-Detail 2 3 2 7 6 2" xfId="12296"/>
    <cellStyle name="RowTitles1-Detail 2 3 2 7 7" xfId="12297"/>
    <cellStyle name="RowTitles1-Detail 2 3 2 8" xfId="12298"/>
    <cellStyle name="RowTitles1-Detail 2 3 2 8 2" xfId="12299"/>
    <cellStyle name="RowTitles1-Detail 2 3 2 8 2 2" xfId="12300"/>
    <cellStyle name="RowTitles1-Detail 2 3 2 8 2 2 2" xfId="12301"/>
    <cellStyle name="RowTitles1-Detail 2 3 2 8 2 2 2 2" xfId="12302"/>
    <cellStyle name="RowTitles1-Detail 2 3 2 8 2 2 3" xfId="12303"/>
    <cellStyle name="RowTitles1-Detail 2 3 2 8 2 3" xfId="12304"/>
    <cellStyle name="RowTitles1-Detail 2 3 2 8 2 3 2" xfId="12305"/>
    <cellStyle name="RowTitles1-Detail 2 3 2 8 2 3 2 2" xfId="12306"/>
    <cellStyle name="RowTitles1-Detail 2 3 2 8 2 4" xfId="12307"/>
    <cellStyle name="RowTitles1-Detail 2 3 2 8 2 4 2" xfId="12308"/>
    <cellStyle name="RowTitles1-Detail 2 3 2 8 2 5" xfId="12309"/>
    <cellStyle name="RowTitles1-Detail 2 3 2 8 3" xfId="12310"/>
    <cellStyle name="RowTitles1-Detail 2 3 2 8 3 2" xfId="12311"/>
    <cellStyle name="RowTitles1-Detail 2 3 2 8 3 2 2" xfId="12312"/>
    <cellStyle name="RowTitles1-Detail 2 3 2 8 3 2 2 2" xfId="12313"/>
    <cellStyle name="RowTitles1-Detail 2 3 2 8 3 2 3" xfId="12314"/>
    <cellStyle name="RowTitles1-Detail 2 3 2 8 3 3" xfId="12315"/>
    <cellStyle name="RowTitles1-Detail 2 3 2 8 3 3 2" xfId="12316"/>
    <cellStyle name="RowTitles1-Detail 2 3 2 8 3 3 2 2" xfId="12317"/>
    <cellStyle name="RowTitles1-Detail 2 3 2 8 3 4" xfId="12318"/>
    <cellStyle name="RowTitles1-Detail 2 3 2 8 3 4 2" xfId="12319"/>
    <cellStyle name="RowTitles1-Detail 2 3 2 8 3 5" xfId="12320"/>
    <cellStyle name="RowTitles1-Detail 2 3 2 8 4" xfId="12321"/>
    <cellStyle name="RowTitles1-Detail 2 3 2 8 4 2" xfId="12322"/>
    <cellStyle name="RowTitles1-Detail 2 3 2 8 5" xfId="12323"/>
    <cellStyle name="RowTitles1-Detail 2 3 2 8 5 2" xfId="12324"/>
    <cellStyle name="RowTitles1-Detail 2 3 2 8 5 2 2" xfId="12325"/>
    <cellStyle name="RowTitles1-Detail 2 3 2 8 5 3" xfId="12326"/>
    <cellStyle name="RowTitles1-Detail 2 3 2 8 6" xfId="12327"/>
    <cellStyle name="RowTitles1-Detail 2 3 2 8 6 2" xfId="12328"/>
    <cellStyle name="RowTitles1-Detail 2 3 2 8 6 2 2" xfId="12329"/>
    <cellStyle name="RowTitles1-Detail 2 3 2 8 7" xfId="12330"/>
    <cellStyle name="RowTitles1-Detail 2 3 2 8 7 2" xfId="12331"/>
    <cellStyle name="RowTitles1-Detail 2 3 2 8 8" xfId="12332"/>
    <cellStyle name="RowTitles1-Detail 2 3 2 9" xfId="12333"/>
    <cellStyle name="RowTitles1-Detail 2 3 2 9 2" xfId="12334"/>
    <cellStyle name="RowTitles1-Detail 2 3 2 9 2 2" xfId="12335"/>
    <cellStyle name="RowTitles1-Detail 2 3 2 9 2 2 2" xfId="12336"/>
    <cellStyle name="RowTitles1-Detail 2 3 2 9 2 2 2 2" xfId="12337"/>
    <cellStyle name="RowTitles1-Detail 2 3 2 9 2 2 3" xfId="12338"/>
    <cellStyle name="RowTitles1-Detail 2 3 2 9 2 3" xfId="12339"/>
    <cellStyle name="RowTitles1-Detail 2 3 2 9 2 3 2" xfId="12340"/>
    <cellStyle name="RowTitles1-Detail 2 3 2 9 2 3 2 2" xfId="12341"/>
    <cellStyle name="RowTitles1-Detail 2 3 2 9 2 4" xfId="12342"/>
    <cellStyle name="RowTitles1-Detail 2 3 2 9 2 4 2" xfId="12343"/>
    <cellStyle name="RowTitles1-Detail 2 3 2 9 2 5" xfId="12344"/>
    <cellStyle name="RowTitles1-Detail 2 3 2 9 3" xfId="12345"/>
    <cellStyle name="RowTitles1-Detail 2 3 2 9 3 2" xfId="12346"/>
    <cellStyle name="RowTitles1-Detail 2 3 2 9 3 2 2" xfId="12347"/>
    <cellStyle name="RowTitles1-Detail 2 3 2 9 3 2 2 2" xfId="12348"/>
    <cellStyle name="RowTitles1-Detail 2 3 2 9 3 2 3" xfId="12349"/>
    <cellStyle name="RowTitles1-Detail 2 3 2 9 3 3" xfId="12350"/>
    <cellStyle name="RowTitles1-Detail 2 3 2 9 3 3 2" xfId="12351"/>
    <cellStyle name="RowTitles1-Detail 2 3 2 9 3 3 2 2" xfId="12352"/>
    <cellStyle name="RowTitles1-Detail 2 3 2 9 3 4" xfId="12353"/>
    <cellStyle name="RowTitles1-Detail 2 3 2 9 3 4 2" xfId="12354"/>
    <cellStyle name="RowTitles1-Detail 2 3 2 9 3 5" xfId="12355"/>
    <cellStyle name="RowTitles1-Detail 2 3 2 9 4" xfId="12356"/>
    <cellStyle name="RowTitles1-Detail 2 3 2 9 4 2" xfId="12357"/>
    <cellStyle name="RowTitles1-Detail 2 3 2 9 4 2 2" xfId="12358"/>
    <cellStyle name="RowTitles1-Detail 2 3 2 9 4 3" xfId="12359"/>
    <cellStyle name="RowTitles1-Detail 2 3 2 9 5" xfId="12360"/>
    <cellStyle name="RowTitles1-Detail 2 3 2 9 5 2" xfId="12361"/>
    <cellStyle name="RowTitles1-Detail 2 3 2 9 5 2 2" xfId="12362"/>
    <cellStyle name="RowTitles1-Detail 2 3 2 9 6" xfId="12363"/>
    <cellStyle name="RowTitles1-Detail 2 3 2 9 6 2" xfId="12364"/>
    <cellStyle name="RowTitles1-Detail 2 3 2 9 7" xfId="12365"/>
    <cellStyle name="RowTitles1-Detail 2 3 2_STUD aligned by INSTIT" xfId="12366"/>
    <cellStyle name="RowTitles1-Detail 2 3 3" xfId="12367"/>
    <cellStyle name="RowTitles1-Detail 2 3 3 10" xfId="12368"/>
    <cellStyle name="RowTitles1-Detail 2 3 3 10 2" xfId="12369"/>
    <cellStyle name="RowTitles1-Detail 2 3 3 10 2 2" xfId="12370"/>
    <cellStyle name="RowTitles1-Detail 2 3 3 10 2 2 2" xfId="12371"/>
    <cellStyle name="RowTitles1-Detail 2 3 3 10 2 3" xfId="12372"/>
    <cellStyle name="RowTitles1-Detail 2 3 3 10 3" xfId="12373"/>
    <cellStyle name="RowTitles1-Detail 2 3 3 10 3 2" xfId="12374"/>
    <cellStyle name="RowTitles1-Detail 2 3 3 10 3 2 2" xfId="12375"/>
    <cellStyle name="RowTitles1-Detail 2 3 3 10 4" xfId="12376"/>
    <cellStyle name="RowTitles1-Detail 2 3 3 10 4 2" xfId="12377"/>
    <cellStyle name="RowTitles1-Detail 2 3 3 10 5" xfId="12378"/>
    <cellStyle name="RowTitles1-Detail 2 3 3 11" xfId="12379"/>
    <cellStyle name="RowTitles1-Detail 2 3 3 11 2" xfId="12380"/>
    <cellStyle name="RowTitles1-Detail 2 3 3 12" xfId="12381"/>
    <cellStyle name="RowTitles1-Detail 2 3 3 12 2" xfId="12382"/>
    <cellStyle name="RowTitles1-Detail 2 3 3 12 2 2" xfId="12383"/>
    <cellStyle name="RowTitles1-Detail 2 3 3 2" xfId="12384"/>
    <cellStyle name="RowTitles1-Detail 2 3 3 2 2" xfId="12385"/>
    <cellStyle name="RowTitles1-Detail 2 3 3 2 2 2" xfId="12386"/>
    <cellStyle name="RowTitles1-Detail 2 3 3 2 2 2 2" xfId="12387"/>
    <cellStyle name="RowTitles1-Detail 2 3 3 2 2 2 2 2" xfId="12388"/>
    <cellStyle name="RowTitles1-Detail 2 3 3 2 2 2 2 2 2" xfId="12389"/>
    <cellStyle name="RowTitles1-Detail 2 3 3 2 2 2 2 3" xfId="12390"/>
    <cellStyle name="RowTitles1-Detail 2 3 3 2 2 2 3" xfId="12391"/>
    <cellStyle name="RowTitles1-Detail 2 3 3 2 2 2 3 2" xfId="12392"/>
    <cellStyle name="RowTitles1-Detail 2 3 3 2 2 2 3 2 2" xfId="12393"/>
    <cellStyle name="RowTitles1-Detail 2 3 3 2 2 2 4" xfId="12394"/>
    <cellStyle name="RowTitles1-Detail 2 3 3 2 2 2 4 2" xfId="12395"/>
    <cellStyle name="RowTitles1-Detail 2 3 3 2 2 2 5" xfId="12396"/>
    <cellStyle name="RowTitles1-Detail 2 3 3 2 2 3" xfId="12397"/>
    <cellStyle name="RowTitles1-Detail 2 3 3 2 2 3 2" xfId="12398"/>
    <cellStyle name="RowTitles1-Detail 2 3 3 2 2 3 2 2" xfId="12399"/>
    <cellStyle name="RowTitles1-Detail 2 3 3 2 2 3 2 2 2" xfId="12400"/>
    <cellStyle name="RowTitles1-Detail 2 3 3 2 2 3 2 3" xfId="12401"/>
    <cellStyle name="RowTitles1-Detail 2 3 3 2 2 3 3" xfId="12402"/>
    <cellStyle name="RowTitles1-Detail 2 3 3 2 2 3 3 2" xfId="12403"/>
    <cellStyle name="RowTitles1-Detail 2 3 3 2 2 3 3 2 2" xfId="12404"/>
    <cellStyle name="RowTitles1-Detail 2 3 3 2 2 3 4" xfId="12405"/>
    <cellStyle name="RowTitles1-Detail 2 3 3 2 2 3 4 2" xfId="12406"/>
    <cellStyle name="RowTitles1-Detail 2 3 3 2 2 3 5" xfId="12407"/>
    <cellStyle name="RowTitles1-Detail 2 3 3 2 2 4" xfId="12408"/>
    <cellStyle name="RowTitles1-Detail 2 3 3 2 2 4 2" xfId="12409"/>
    <cellStyle name="RowTitles1-Detail 2 3 3 2 2 5" xfId="12410"/>
    <cellStyle name="RowTitles1-Detail 2 3 3 2 2 5 2" xfId="12411"/>
    <cellStyle name="RowTitles1-Detail 2 3 3 2 2 5 2 2" xfId="12412"/>
    <cellStyle name="RowTitles1-Detail 2 3 3 2 3" xfId="12413"/>
    <cellStyle name="RowTitles1-Detail 2 3 3 2 3 2" xfId="12414"/>
    <cellStyle name="RowTitles1-Detail 2 3 3 2 3 2 2" xfId="12415"/>
    <cellStyle name="RowTitles1-Detail 2 3 3 2 3 2 2 2" xfId="12416"/>
    <cellStyle name="RowTitles1-Detail 2 3 3 2 3 2 2 2 2" xfId="12417"/>
    <cellStyle name="RowTitles1-Detail 2 3 3 2 3 2 2 3" xfId="12418"/>
    <cellStyle name="RowTitles1-Detail 2 3 3 2 3 2 3" xfId="12419"/>
    <cellStyle name="RowTitles1-Detail 2 3 3 2 3 2 3 2" xfId="12420"/>
    <cellStyle name="RowTitles1-Detail 2 3 3 2 3 2 3 2 2" xfId="12421"/>
    <cellStyle name="RowTitles1-Detail 2 3 3 2 3 2 4" xfId="12422"/>
    <cellStyle name="RowTitles1-Detail 2 3 3 2 3 2 4 2" xfId="12423"/>
    <cellStyle name="RowTitles1-Detail 2 3 3 2 3 2 5" xfId="12424"/>
    <cellStyle name="RowTitles1-Detail 2 3 3 2 3 3" xfId="12425"/>
    <cellStyle name="RowTitles1-Detail 2 3 3 2 3 3 2" xfId="12426"/>
    <cellStyle name="RowTitles1-Detail 2 3 3 2 3 3 2 2" xfId="12427"/>
    <cellStyle name="RowTitles1-Detail 2 3 3 2 3 3 2 2 2" xfId="12428"/>
    <cellStyle name="RowTitles1-Detail 2 3 3 2 3 3 2 3" xfId="12429"/>
    <cellStyle name="RowTitles1-Detail 2 3 3 2 3 3 3" xfId="12430"/>
    <cellStyle name="RowTitles1-Detail 2 3 3 2 3 3 3 2" xfId="12431"/>
    <cellStyle name="RowTitles1-Detail 2 3 3 2 3 3 3 2 2" xfId="12432"/>
    <cellStyle name="RowTitles1-Detail 2 3 3 2 3 3 4" xfId="12433"/>
    <cellStyle name="RowTitles1-Detail 2 3 3 2 3 3 4 2" xfId="12434"/>
    <cellStyle name="RowTitles1-Detail 2 3 3 2 3 3 5" xfId="12435"/>
    <cellStyle name="RowTitles1-Detail 2 3 3 2 3 4" xfId="12436"/>
    <cellStyle name="RowTitles1-Detail 2 3 3 2 3 4 2" xfId="12437"/>
    <cellStyle name="RowTitles1-Detail 2 3 3 2 3 5" xfId="12438"/>
    <cellStyle name="RowTitles1-Detail 2 3 3 2 3 5 2" xfId="12439"/>
    <cellStyle name="RowTitles1-Detail 2 3 3 2 3 5 2 2" xfId="12440"/>
    <cellStyle name="RowTitles1-Detail 2 3 3 2 3 5 3" xfId="12441"/>
    <cellStyle name="RowTitles1-Detail 2 3 3 2 3 6" xfId="12442"/>
    <cellStyle name="RowTitles1-Detail 2 3 3 2 3 6 2" xfId="12443"/>
    <cellStyle name="RowTitles1-Detail 2 3 3 2 3 6 2 2" xfId="12444"/>
    <cellStyle name="RowTitles1-Detail 2 3 3 2 3 7" xfId="12445"/>
    <cellStyle name="RowTitles1-Detail 2 3 3 2 3 7 2" xfId="12446"/>
    <cellStyle name="RowTitles1-Detail 2 3 3 2 3 8" xfId="12447"/>
    <cellStyle name="RowTitles1-Detail 2 3 3 2 4" xfId="12448"/>
    <cellStyle name="RowTitles1-Detail 2 3 3 2 4 2" xfId="12449"/>
    <cellStyle name="RowTitles1-Detail 2 3 3 2 4 2 2" xfId="12450"/>
    <cellStyle name="RowTitles1-Detail 2 3 3 2 4 2 2 2" xfId="12451"/>
    <cellStyle name="RowTitles1-Detail 2 3 3 2 4 2 2 2 2" xfId="12452"/>
    <cellStyle name="RowTitles1-Detail 2 3 3 2 4 2 2 3" xfId="12453"/>
    <cellStyle name="RowTitles1-Detail 2 3 3 2 4 2 3" xfId="12454"/>
    <cellStyle name="RowTitles1-Detail 2 3 3 2 4 2 3 2" xfId="12455"/>
    <cellStyle name="RowTitles1-Detail 2 3 3 2 4 2 3 2 2" xfId="12456"/>
    <cellStyle name="RowTitles1-Detail 2 3 3 2 4 2 4" xfId="12457"/>
    <cellStyle name="RowTitles1-Detail 2 3 3 2 4 2 4 2" xfId="12458"/>
    <cellStyle name="RowTitles1-Detail 2 3 3 2 4 2 5" xfId="12459"/>
    <cellStyle name="RowTitles1-Detail 2 3 3 2 4 3" xfId="12460"/>
    <cellStyle name="RowTitles1-Detail 2 3 3 2 4 3 2" xfId="12461"/>
    <cellStyle name="RowTitles1-Detail 2 3 3 2 4 3 2 2" xfId="12462"/>
    <cellStyle name="RowTitles1-Detail 2 3 3 2 4 3 2 2 2" xfId="12463"/>
    <cellStyle name="RowTitles1-Detail 2 3 3 2 4 3 2 3" xfId="12464"/>
    <cellStyle name="RowTitles1-Detail 2 3 3 2 4 3 3" xfId="12465"/>
    <cellStyle name="RowTitles1-Detail 2 3 3 2 4 3 3 2" xfId="12466"/>
    <cellStyle name="RowTitles1-Detail 2 3 3 2 4 3 3 2 2" xfId="12467"/>
    <cellStyle name="RowTitles1-Detail 2 3 3 2 4 3 4" xfId="12468"/>
    <cellStyle name="RowTitles1-Detail 2 3 3 2 4 3 4 2" xfId="12469"/>
    <cellStyle name="RowTitles1-Detail 2 3 3 2 4 3 5" xfId="12470"/>
    <cellStyle name="RowTitles1-Detail 2 3 3 2 4 4" xfId="12471"/>
    <cellStyle name="RowTitles1-Detail 2 3 3 2 4 4 2" xfId="12472"/>
    <cellStyle name="RowTitles1-Detail 2 3 3 2 4 4 2 2" xfId="12473"/>
    <cellStyle name="RowTitles1-Detail 2 3 3 2 4 4 3" xfId="12474"/>
    <cellStyle name="RowTitles1-Detail 2 3 3 2 4 5" xfId="12475"/>
    <cellStyle name="RowTitles1-Detail 2 3 3 2 4 5 2" xfId="12476"/>
    <cellStyle name="RowTitles1-Detail 2 3 3 2 4 5 2 2" xfId="12477"/>
    <cellStyle name="RowTitles1-Detail 2 3 3 2 4 6" xfId="12478"/>
    <cellStyle name="RowTitles1-Detail 2 3 3 2 4 6 2" xfId="12479"/>
    <cellStyle name="RowTitles1-Detail 2 3 3 2 4 7" xfId="12480"/>
    <cellStyle name="RowTitles1-Detail 2 3 3 2 5" xfId="12481"/>
    <cellStyle name="RowTitles1-Detail 2 3 3 2 5 2" xfId="12482"/>
    <cellStyle name="RowTitles1-Detail 2 3 3 2 5 2 2" xfId="12483"/>
    <cellStyle name="RowTitles1-Detail 2 3 3 2 5 2 2 2" xfId="12484"/>
    <cellStyle name="RowTitles1-Detail 2 3 3 2 5 2 2 2 2" xfId="12485"/>
    <cellStyle name="RowTitles1-Detail 2 3 3 2 5 2 2 3" xfId="12486"/>
    <cellStyle name="RowTitles1-Detail 2 3 3 2 5 2 3" xfId="12487"/>
    <cellStyle name="RowTitles1-Detail 2 3 3 2 5 2 3 2" xfId="12488"/>
    <cellStyle name="RowTitles1-Detail 2 3 3 2 5 2 3 2 2" xfId="12489"/>
    <cellStyle name="RowTitles1-Detail 2 3 3 2 5 2 4" xfId="12490"/>
    <cellStyle name="RowTitles1-Detail 2 3 3 2 5 2 4 2" xfId="12491"/>
    <cellStyle name="RowTitles1-Detail 2 3 3 2 5 2 5" xfId="12492"/>
    <cellStyle name="RowTitles1-Detail 2 3 3 2 5 3" xfId="12493"/>
    <cellStyle name="RowTitles1-Detail 2 3 3 2 5 3 2" xfId="12494"/>
    <cellStyle name="RowTitles1-Detail 2 3 3 2 5 3 2 2" xfId="12495"/>
    <cellStyle name="RowTitles1-Detail 2 3 3 2 5 3 2 2 2" xfId="12496"/>
    <cellStyle name="RowTitles1-Detail 2 3 3 2 5 3 2 3" xfId="12497"/>
    <cellStyle name="RowTitles1-Detail 2 3 3 2 5 3 3" xfId="12498"/>
    <cellStyle name="RowTitles1-Detail 2 3 3 2 5 3 3 2" xfId="12499"/>
    <cellStyle name="RowTitles1-Detail 2 3 3 2 5 3 3 2 2" xfId="12500"/>
    <cellStyle name="RowTitles1-Detail 2 3 3 2 5 3 4" xfId="12501"/>
    <cellStyle name="RowTitles1-Detail 2 3 3 2 5 3 4 2" xfId="12502"/>
    <cellStyle name="RowTitles1-Detail 2 3 3 2 5 3 5" xfId="12503"/>
    <cellStyle name="RowTitles1-Detail 2 3 3 2 5 4" xfId="12504"/>
    <cellStyle name="RowTitles1-Detail 2 3 3 2 5 4 2" xfId="12505"/>
    <cellStyle name="RowTitles1-Detail 2 3 3 2 5 4 2 2" xfId="12506"/>
    <cellStyle name="RowTitles1-Detail 2 3 3 2 5 4 3" xfId="12507"/>
    <cellStyle name="RowTitles1-Detail 2 3 3 2 5 5" xfId="12508"/>
    <cellStyle name="RowTitles1-Detail 2 3 3 2 5 5 2" xfId="12509"/>
    <cellStyle name="RowTitles1-Detail 2 3 3 2 5 5 2 2" xfId="12510"/>
    <cellStyle name="RowTitles1-Detail 2 3 3 2 5 6" xfId="12511"/>
    <cellStyle name="RowTitles1-Detail 2 3 3 2 5 6 2" xfId="12512"/>
    <cellStyle name="RowTitles1-Detail 2 3 3 2 5 7" xfId="12513"/>
    <cellStyle name="RowTitles1-Detail 2 3 3 2 6" xfId="12514"/>
    <cellStyle name="RowTitles1-Detail 2 3 3 2 6 2" xfId="12515"/>
    <cellStyle name="RowTitles1-Detail 2 3 3 2 6 2 2" xfId="12516"/>
    <cellStyle name="RowTitles1-Detail 2 3 3 2 6 2 2 2" xfId="12517"/>
    <cellStyle name="RowTitles1-Detail 2 3 3 2 6 2 2 2 2" xfId="12518"/>
    <cellStyle name="RowTitles1-Detail 2 3 3 2 6 2 2 3" xfId="12519"/>
    <cellStyle name="RowTitles1-Detail 2 3 3 2 6 2 3" xfId="12520"/>
    <cellStyle name="RowTitles1-Detail 2 3 3 2 6 2 3 2" xfId="12521"/>
    <cellStyle name="RowTitles1-Detail 2 3 3 2 6 2 3 2 2" xfId="12522"/>
    <cellStyle name="RowTitles1-Detail 2 3 3 2 6 2 4" xfId="12523"/>
    <cellStyle name="RowTitles1-Detail 2 3 3 2 6 2 4 2" xfId="12524"/>
    <cellStyle name="RowTitles1-Detail 2 3 3 2 6 2 5" xfId="12525"/>
    <cellStyle name="RowTitles1-Detail 2 3 3 2 6 3" xfId="12526"/>
    <cellStyle name="RowTitles1-Detail 2 3 3 2 6 3 2" xfId="12527"/>
    <cellStyle name="RowTitles1-Detail 2 3 3 2 6 3 2 2" xfId="12528"/>
    <cellStyle name="RowTitles1-Detail 2 3 3 2 6 3 2 2 2" xfId="12529"/>
    <cellStyle name="RowTitles1-Detail 2 3 3 2 6 3 2 3" xfId="12530"/>
    <cellStyle name="RowTitles1-Detail 2 3 3 2 6 3 3" xfId="12531"/>
    <cellStyle name="RowTitles1-Detail 2 3 3 2 6 3 3 2" xfId="12532"/>
    <cellStyle name="RowTitles1-Detail 2 3 3 2 6 3 3 2 2" xfId="12533"/>
    <cellStyle name="RowTitles1-Detail 2 3 3 2 6 3 4" xfId="12534"/>
    <cellStyle name="RowTitles1-Detail 2 3 3 2 6 3 4 2" xfId="12535"/>
    <cellStyle name="RowTitles1-Detail 2 3 3 2 6 3 5" xfId="12536"/>
    <cellStyle name="RowTitles1-Detail 2 3 3 2 6 4" xfId="12537"/>
    <cellStyle name="RowTitles1-Detail 2 3 3 2 6 4 2" xfId="12538"/>
    <cellStyle name="RowTitles1-Detail 2 3 3 2 6 4 2 2" xfId="12539"/>
    <cellStyle name="RowTitles1-Detail 2 3 3 2 6 4 3" xfId="12540"/>
    <cellStyle name="RowTitles1-Detail 2 3 3 2 6 5" xfId="12541"/>
    <cellStyle name="RowTitles1-Detail 2 3 3 2 6 5 2" xfId="12542"/>
    <cellStyle name="RowTitles1-Detail 2 3 3 2 6 5 2 2" xfId="12543"/>
    <cellStyle name="RowTitles1-Detail 2 3 3 2 6 6" xfId="12544"/>
    <cellStyle name="RowTitles1-Detail 2 3 3 2 6 6 2" xfId="12545"/>
    <cellStyle name="RowTitles1-Detail 2 3 3 2 6 7" xfId="12546"/>
    <cellStyle name="RowTitles1-Detail 2 3 3 2 7" xfId="12547"/>
    <cellStyle name="RowTitles1-Detail 2 3 3 2 7 2" xfId="12548"/>
    <cellStyle name="RowTitles1-Detail 2 3 3 2 7 2 2" xfId="12549"/>
    <cellStyle name="RowTitles1-Detail 2 3 3 2 7 2 2 2" xfId="12550"/>
    <cellStyle name="RowTitles1-Detail 2 3 3 2 7 2 3" xfId="12551"/>
    <cellStyle name="RowTitles1-Detail 2 3 3 2 7 3" xfId="12552"/>
    <cellStyle name="RowTitles1-Detail 2 3 3 2 7 3 2" xfId="12553"/>
    <cellStyle name="RowTitles1-Detail 2 3 3 2 7 3 2 2" xfId="12554"/>
    <cellStyle name="RowTitles1-Detail 2 3 3 2 7 4" xfId="12555"/>
    <cellStyle name="RowTitles1-Detail 2 3 3 2 7 4 2" xfId="12556"/>
    <cellStyle name="RowTitles1-Detail 2 3 3 2 7 5" xfId="12557"/>
    <cellStyle name="RowTitles1-Detail 2 3 3 2 8" xfId="12558"/>
    <cellStyle name="RowTitles1-Detail 2 3 3 2 8 2" xfId="12559"/>
    <cellStyle name="RowTitles1-Detail 2 3 3 2 9" xfId="12560"/>
    <cellStyle name="RowTitles1-Detail 2 3 3 2 9 2" xfId="12561"/>
    <cellStyle name="RowTitles1-Detail 2 3 3 2 9 2 2" xfId="12562"/>
    <cellStyle name="RowTitles1-Detail 2 3 3 2_STUD aligned by INSTIT" xfId="12563"/>
    <cellStyle name="RowTitles1-Detail 2 3 3 3" xfId="12564"/>
    <cellStyle name="RowTitles1-Detail 2 3 3 3 2" xfId="12565"/>
    <cellStyle name="RowTitles1-Detail 2 3 3 3 2 2" xfId="12566"/>
    <cellStyle name="RowTitles1-Detail 2 3 3 3 2 2 2" xfId="12567"/>
    <cellStyle name="RowTitles1-Detail 2 3 3 3 2 2 2 2" xfId="12568"/>
    <cellStyle name="RowTitles1-Detail 2 3 3 3 2 2 2 2 2" xfId="12569"/>
    <cellStyle name="RowTitles1-Detail 2 3 3 3 2 2 2 3" xfId="12570"/>
    <cellStyle name="RowTitles1-Detail 2 3 3 3 2 2 3" xfId="12571"/>
    <cellStyle name="RowTitles1-Detail 2 3 3 3 2 2 3 2" xfId="12572"/>
    <cellStyle name="RowTitles1-Detail 2 3 3 3 2 2 3 2 2" xfId="12573"/>
    <cellStyle name="RowTitles1-Detail 2 3 3 3 2 2 4" xfId="12574"/>
    <cellStyle name="RowTitles1-Detail 2 3 3 3 2 2 4 2" xfId="12575"/>
    <cellStyle name="RowTitles1-Detail 2 3 3 3 2 2 5" xfId="12576"/>
    <cellStyle name="RowTitles1-Detail 2 3 3 3 2 3" xfId="12577"/>
    <cellStyle name="RowTitles1-Detail 2 3 3 3 2 3 2" xfId="12578"/>
    <cellStyle name="RowTitles1-Detail 2 3 3 3 2 3 2 2" xfId="12579"/>
    <cellStyle name="RowTitles1-Detail 2 3 3 3 2 3 2 2 2" xfId="12580"/>
    <cellStyle name="RowTitles1-Detail 2 3 3 3 2 3 2 3" xfId="12581"/>
    <cellStyle name="RowTitles1-Detail 2 3 3 3 2 3 3" xfId="12582"/>
    <cellStyle name="RowTitles1-Detail 2 3 3 3 2 3 3 2" xfId="12583"/>
    <cellStyle name="RowTitles1-Detail 2 3 3 3 2 3 3 2 2" xfId="12584"/>
    <cellStyle name="RowTitles1-Detail 2 3 3 3 2 3 4" xfId="12585"/>
    <cellStyle name="RowTitles1-Detail 2 3 3 3 2 3 4 2" xfId="12586"/>
    <cellStyle name="RowTitles1-Detail 2 3 3 3 2 3 5" xfId="12587"/>
    <cellStyle name="RowTitles1-Detail 2 3 3 3 2 4" xfId="12588"/>
    <cellStyle name="RowTitles1-Detail 2 3 3 3 2 4 2" xfId="12589"/>
    <cellStyle name="RowTitles1-Detail 2 3 3 3 2 5" xfId="12590"/>
    <cellStyle name="RowTitles1-Detail 2 3 3 3 2 5 2" xfId="12591"/>
    <cellStyle name="RowTitles1-Detail 2 3 3 3 2 5 2 2" xfId="12592"/>
    <cellStyle name="RowTitles1-Detail 2 3 3 3 2 5 3" xfId="12593"/>
    <cellStyle name="RowTitles1-Detail 2 3 3 3 2 6" xfId="12594"/>
    <cellStyle name="RowTitles1-Detail 2 3 3 3 2 6 2" xfId="12595"/>
    <cellStyle name="RowTitles1-Detail 2 3 3 3 2 6 2 2" xfId="12596"/>
    <cellStyle name="RowTitles1-Detail 2 3 3 3 2 7" xfId="12597"/>
    <cellStyle name="RowTitles1-Detail 2 3 3 3 2 7 2" xfId="12598"/>
    <cellStyle name="RowTitles1-Detail 2 3 3 3 2 8" xfId="12599"/>
    <cellStyle name="RowTitles1-Detail 2 3 3 3 3" xfId="12600"/>
    <cellStyle name="RowTitles1-Detail 2 3 3 3 3 2" xfId="12601"/>
    <cellStyle name="RowTitles1-Detail 2 3 3 3 3 2 2" xfId="12602"/>
    <cellStyle name="RowTitles1-Detail 2 3 3 3 3 2 2 2" xfId="12603"/>
    <cellStyle name="RowTitles1-Detail 2 3 3 3 3 2 2 2 2" xfId="12604"/>
    <cellStyle name="RowTitles1-Detail 2 3 3 3 3 2 2 3" xfId="12605"/>
    <cellStyle name="RowTitles1-Detail 2 3 3 3 3 2 3" xfId="12606"/>
    <cellStyle name="RowTitles1-Detail 2 3 3 3 3 2 3 2" xfId="12607"/>
    <cellStyle name="RowTitles1-Detail 2 3 3 3 3 2 3 2 2" xfId="12608"/>
    <cellStyle name="RowTitles1-Detail 2 3 3 3 3 2 4" xfId="12609"/>
    <cellStyle name="RowTitles1-Detail 2 3 3 3 3 2 4 2" xfId="12610"/>
    <cellStyle name="RowTitles1-Detail 2 3 3 3 3 2 5" xfId="12611"/>
    <cellStyle name="RowTitles1-Detail 2 3 3 3 3 3" xfId="12612"/>
    <cellStyle name="RowTitles1-Detail 2 3 3 3 3 3 2" xfId="12613"/>
    <cellStyle name="RowTitles1-Detail 2 3 3 3 3 3 2 2" xfId="12614"/>
    <cellStyle name="RowTitles1-Detail 2 3 3 3 3 3 2 2 2" xfId="12615"/>
    <cellStyle name="RowTitles1-Detail 2 3 3 3 3 3 2 3" xfId="12616"/>
    <cellStyle name="RowTitles1-Detail 2 3 3 3 3 3 3" xfId="12617"/>
    <cellStyle name="RowTitles1-Detail 2 3 3 3 3 3 3 2" xfId="12618"/>
    <cellStyle name="RowTitles1-Detail 2 3 3 3 3 3 3 2 2" xfId="12619"/>
    <cellStyle name="RowTitles1-Detail 2 3 3 3 3 3 4" xfId="12620"/>
    <cellStyle name="RowTitles1-Detail 2 3 3 3 3 3 4 2" xfId="12621"/>
    <cellStyle name="RowTitles1-Detail 2 3 3 3 3 3 5" xfId="12622"/>
    <cellStyle name="RowTitles1-Detail 2 3 3 3 3 4" xfId="12623"/>
    <cellStyle name="RowTitles1-Detail 2 3 3 3 3 4 2" xfId="12624"/>
    <cellStyle name="RowTitles1-Detail 2 3 3 3 3 5" xfId="12625"/>
    <cellStyle name="RowTitles1-Detail 2 3 3 3 3 5 2" xfId="12626"/>
    <cellStyle name="RowTitles1-Detail 2 3 3 3 3 5 2 2" xfId="12627"/>
    <cellStyle name="RowTitles1-Detail 2 3 3 3 4" xfId="12628"/>
    <cellStyle name="RowTitles1-Detail 2 3 3 3 4 2" xfId="12629"/>
    <cellStyle name="RowTitles1-Detail 2 3 3 3 4 2 2" xfId="12630"/>
    <cellStyle name="RowTitles1-Detail 2 3 3 3 4 2 2 2" xfId="12631"/>
    <cellStyle name="RowTitles1-Detail 2 3 3 3 4 2 2 2 2" xfId="12632"/>
    <cellStyle name="RowTitles1-Detail 2 3 3 3 4 2 2 3" xfId="12633"/>
    <cellStyle name="RowTitles1-Detail 2 3 3 3 4 2 3" xfId="12634"/>
    <cellStyle name="RowTitles1-Detail 2 3 3 3 4 2 3 2" xfId="12635"/>
    <cellStyle name="RowTitles1-Detail 2 3 3 3 4 2 3 2 2" xfId="12636"/>
    <cellStyle name="RowTitles1-Detail 2 3 3 3 4 2 4" xfId="12637"/>
    <cellStyle name="RowTitles1-Detail 2 3 3 3 4 2 4 2" xfId="12638"/>
    <cellStyle name="RowTitles1-Detail 2 3 3 3 4 2 5" xfId="12639"/>
    <cellStyle name="RowTitles1-Detail 2 3 3 3 4 3" xfId="12640"/>
    <cellStyle name="RowTitles1-Detail 2 3 3 3 4 3 2" xfId="12641"/>
    <cellStyle name="RowTitles1-Detail 2 3 3 3 4 3 2 2" xfId="12642"/>
    <cellStyle name="RowTitles1-Detail 2 3 3 3 4 3 2 2 2" xfId="12643"/>
    <cellStyle name="RowTitles1-Detail 2 3 3 3 4 3 2 3" xfId="12644"/>
    <cellStyle name="RowTitles1-Detail 2 3 3 3 4 3 3" xfId="12645"/>
    <cellStyle name="RowTitles1-Detail 2 3 3 3 4 3 3 2" xfId="12646"/>
    <cellStyle name="RowTitles1-Detail 2 3 3 3 4 3 3 2 2" xfId="12647"/>
    <cellStyle name="RowTitles1-Detail 2 3 3 3 4 3 4" xfId="12648"/>
    <cellStyle name="RowTitles1-Detail 2 3 3 3 4 3 4 2" xfId="12649"/>
    <cellStyle name="RowTitles1-Detail 2 3 3 3 4 3 5" xfId="12650"/>
    <cellStyle name="RowTitles1-Detail 2 3 3 3 4 4" xfId="12651"/>
    <cellStyle name="RowTitles1-Detail 2 3 3 3 4 4 2" xfId="12652"/>
    <cellStyle name="RowTitles1-Detail 2 3 3 3 4 4 2 2" xfId="12653"/>
    <cellStyle name="RowTitles1-Detail 2 3 3 3 4 4 3" xfId="12654"/>
    <cellStyle name="RowTitles1-Detail 2 3 3 3 4 5" xfId="12655"/>
    <cellStyle name="RowTitles1-Detail 2 3 3 3 4 5 2" xfId="12656"/>
    <cellStyle name="RowTitles1-Detail 2 3 3 3 4 5 2 2" xfId="12657"/>
    <cellStyle name="RowTitles1-Detail 2 3 3 3 4 6" xfId="12658"/>
    <cellStyle name="RowTitles1-Detail 2 3 3 3 4 6 2" xfId="12659"/>
    <cellStyle name="RowTitles1-Detail 2 3 3 3 4 7" xfId="12660"/>
    <cellStyle name="RowTitles1-Detail 2 3 3 3 5" xfId="12661"/>
    <cellStyle name="RowTitles1-Detail 2 3 3 3 5 2" xfId="12662"/>
    <cellStyle name="RowTitles1-Detail 2 3 3 3 5 2 2" xfId="12663"/>
    <cellStyle name="RowTitles1-Detail 2 3 3 3 5 2 2 2" xfId="12664"/>
    <cellStyle name="RowTitles1-Detail 2 3 3 3 5 2 2 2 2" xfId="12665"/>
    <cellStyle name="RowTitles1-Detail 2 3 3 3 5 2 2 3" xfId="12666"/>
    <cellStyle name="RowTitles1-Detail 2 3 3 3 5 2 3" xfId="12667"/>
    <cellStyle name="RowTitles1-Detail 2 3 3 3 5 2 3 2" xfId="12668"/>
    <cellStyle name="RowTitles1-Detail 2 3 3 3 5 2 3 2 2" xfId="12669"/>
    <cellStyle name="RowTitles1-Detail 2 3 3 3 5 2 4" xfId="12670"/>
    <cellStyle name="RowTitles1-Detail 2 3 3 3 5 2 4 2" xfId="12671"/>
    <cellStyle name="RowTitles1-Detail 2 3 3 3 5 2 5" xfId="12672"/>
    <cellStyle name="RowTitles1-Detail 2 3 3 3 5 3" xfId="12673"/>
    <cellStyle name="RowTitles1-Detail 2 3 3 3 5 3 2" xfId="12674"/>
    <cellStyle name="RowTitles1-Detail 2 3 3 3 5 3 2 2" xfId="12675"/>
    <cellStyle name="RowTitles1-Detail 2 3 3 3 5 3 2 2 2" xfId="12676"/>
    <cellStyle name="RowTitles1-Detail 2 3 3 3 5 3 2 3" xfId="12677"/>
    <cellStyle name="RowTitles1-Detail 2 3 3 3 5 3 3" xfId="12678"/>
    <cellStyle name="RowTitles1-Detail 2 3 3 3 5 3 3 2" xfId="12679"/>
    <cellStyle name="RowTitles1-Detail 2 3 3 3 5 3 3 2 2" xfId="12680"/>
    <cellStyle name="RowTitles1-Detail 2 3 3 3 5 3 4" xfId="12681"/>
    <cellStyle name="RowTitles1-Detail 2 3 3 3 5 3 4 2" xfId="12682"/>
    <cellStyle name="RowTitles1-Detail 2 3 3 3 5 3 5" xfId="12683"/>
    <cellStyle name="RowTitles1-Detail 2 3 3 3 5 4" xfId="12684"/>
    <cellStyle name="RowTitles1-Detail 2 3 3 3 5 4 2" xfId="12685"/>
    <cellStyle name="RowTitles1-Detail 2 3 3 3 5 4 2 2" xfId="12686"/>
    <cellStyle name="RowTitles1-Detail 2 3 3 3 5 4 3" xfId="12687"/>
    <cellStyle name="RowTitles1-Detail 2 3 3 3 5 5" xfId="12688"/>
    <cellStyle name="RowTitles1-Detail 2 3 3 3 5 5 2" xfId="12689"/>
    <cellStyle name="RowTitles1-Detail 2 3 3 3 5 5 2 2" xfId="12690"/>
    <cellStyle name="RowTitles1-Detail 2 3 3 3 5 6" xfId="12691"/>
    <cellStyle name="RowTitles1-Detail 2 3 3 3 5 6 2" xfId="12692"/>
    <cellStyle name="RowTitles1-Detail 2 3 3 3 5 7" xfId="12693"/>
    <cellStyle name="RowTitles1-Detail 2 3 3 3 6" xfId="12694"/>
    <cellStyle name="RowTitles1-Detail 2 3 3 3 6 2" xfId="12695"/>
    <cellStyle name="RowTitles1-Detail 2 3 3 3 6 2 2" xfId="12696"/>
    <cellStyle name="RowTitles1-Detail 2 3 3 3 6 2 2 2" xfId="12697"/>
    <cellStyle name="RowTitles1-Detail 2 3 3 3 6 2 2 2 2" xfId="12698"/>
    <cellStyle name="RowTitles1-Detail 2 3 3 3 6 2 2 3" xfId="12699"/>
    <cellStyle name="RowTitles1-Detail 2 3 3 3 6 2 3" xfId="12700"/>
    <cellStyle name="RowTitles1-Detail 2 3 3 3 6 2 3 2" xfId="12701"/>
    <cellStyle name="RowTitles1-Detail 2 3 3 3 6 2 3 2 2" xfId="12702"/>
    <cellStyle name="RowTitles1-Detail 2 3 3 3 6 2 4" xfId="12703"/>
    <cellStyle name="RowTitles1-Detail 2 3 3 3 6 2 4 2" xfId="12704"/>
    <cellStyle name="RowTitles1-Detail 2 3 3 3 6 2 5" xfId="12705"/>
    <cellStyle name="RowTitles1-Detail 2 3 3 3 6 3" xfId="12706"/>
    <cellStyle name="RowTitles1-Detail 2 3 3 3 6 3 2" xfId="12707"/>
    <cellStyle name="RowTitles1-Detail 2 3 3 3 6 3 2 2" xfId="12708"/>
    <cellStyle name="RowTitles1-Detail 2 3 3 3 6 3 2 2 2" xfId="12709"/>
    <cellStyle name="RowTitles1-Detail 2 3 3 3 6 3 2 3" xfId="12710"/>
    <cellStyle name="RowTitles1-Detail 2 3 3 3 6 3 3" xfId="12711"/>
    <cellStyle name="RowTitles1-Detail 2 3 3 3 6 3 3 2" xfId="12712"/>
    <cellStyle name="RowTitles1-Detail 2 3 3 3 6 3 3 2 2" xfId="12713"/>
    <cellStyle name="RowTitles1-Detail 2 3 3 3 6 3 4" xfId="12714"/>
    <cellStyle name="RowTitles1-Detail 2 3 3 3 6 3 4 2" xfId="12715"/>
    <cellStyle name="RowTitles1-Detail 2 3 3 3 6 3 5" xfId="12716"/>
    <cellStyle name="RowTitles1-Detail 2 3 3 3 6 4" xfId="12717"/>
    <cellStyle name="RowTitles1-Detail 2 3 3 3 6 4 2" xfId="12718"/>
    <cellStyle name="RowTitles1-Detail 2 3 3 3 6 4 2 2" xfId="12719"/>
    <cellStyle name="RowTitles1-Detail 2 3 3 3 6 4 3" xfId="12720"/>
    <cellStyle name="RowTitles1-Detail 2 3 3 3 6 5" xfId="12721"/>
    <cellStyle name="RowTitles1-Detail 2 3 3 3 6 5 2" xfId="12722"/>
    <cellStyle name="RowTitles1-Detail 2 3 3 3 6 5 2 2" xfId="12723"/>
    <cellStyle name="RowTitles1-Detail 2 3 3 3 6 6" xfId="12724"/>
    <cellStyle name="RowTitles1-Detail 2 3 3 3 6 6 2" xfId="12725"/>
    <cellStyle name="RowTitles1-Detail 2 3 3 3 6 7" xfId="12726"/>
    <cellStyle name="RowTitles1-Detail 2 3 3 3 7" xfId="12727"/>
    <cellStyle name="RowTitles1-Detail 2 3 3 3 7 2" xfId="12728"/>
    <cellStyle name="RowTitles1-Detail 2 3 3 3 7 2 2" xfId="12729"/>
    <cellStyle name="RowTitles1-Detail 2 3 3 3 7 2 2 2" xfId="12730"/>
    <cellStyle name="RowTitles1-Detail 2 3 3 3 7 2 3" xfId="12731"/>
    <cellStyle name="RowTitles1-Detail 2 3 3 3 7 3" xfId="12732"/>
    <cellStyle name="RowTitles1-Detail 2 3 3 3 7 3 2" xfId="12733"/>
    <cellStyle name="RowTitles1-Detail 2 3 3 3 7 3 2 2" xfId="12734"/>
    <cellStyle name="RowTitles1-Detail 2 3 3 3 7 4" xfId="12735"/>
    <cellStyle name="RowTitles1-Detail 2 3 3 3 7 4 2" xfId="12736"/>
    <cellStyle name="RowTitles1-Detail 2 3 3 3 7 5" xfId="12737"/>
    <cellStyle name="RowTitles1-Detail 2 3 3 3 8" xfId="12738"/>
    <cellStyle name="RowTitles1-Detail 2 3 3 3 8 2" xfId="12739"/>
    <cellStyle name="RowTitles1-Detail 2 3 3 3 8 2 2" xfId="12740"/>
    <cellStyle name="RowTitles1-Detail 2 3 3 3 8 2 2 2" xfId="12741"/>
    <cellStyle name="RowTitles1-Detail 2 3 3 3 8 2 3" xfId="12742"/>
    <cellStyle name="RowTitles1-Detail 2 3 3 3 8 3" xfId="12743"/>
    <cellStyle name="RowTitles1-Detail 2 3 3 3 8 3 2" xfId="12744"/>
    <cellStyle name="RowTitles1-Detail 2 3 3 3 8 3 2 2" xfId="12745"/>
    <cellStyle name="RowTitles1-Detail 2 3 3 3 8 4" xfId="12746"/>
    <cellStyle name="RowTitles1-Detail 2 3 3 3 8 4 2" xfId="12747"/>
    <cellStyle name="RowTitles1-Detail 2 3 3 3 8 5" xfId="12748"/>
    <cellStyle name="RowTitles1-Detail 2 3 3 3 9" xfId="12749"/>
    <cellStyle name="RowTitles1-Detail 2 3 3 3 9 2" xfId="12750"/>
    <cellStyle name="RowTitles1-Detail 2 3 3 3 9 2 2" xfId="12751"/>
    <cellStyle name="RowTitles1-Detail 2 3 3 3_STUD aligned by INSTIT" xfId="12752"/>
    <cellStyle name="RowTitles1-Detail 2 3 3 4" xfId="12753"/>
    <cellStyle name="RowTitles1-Detail 2 3 3 4 2" xfId="12754"/>
    <cellStyle name="RowTitles1-Detail 2 3 3 4 2 2" xfId="12755"/>
    <cellStyle name="RowTitles1-Detail 2 3 3 4 2 2 2" xfId="12756"/>
    <cellStyle name="RowTitles1-Detail 2 3 3 4 2 2 2 2" xfId="12757"/>
    <cellStyle name="RowTitles1-Detail 2 3 3 4 2 2 2 2 2" xfId="12758"/>
    <cellStyle name="RowTitles1-Detail 2 3 3 4 2 2 2 3" xfId="12759"/>
    <cellStyle name="RowTitles1-Detail 2 3 3 4 2 2 3" xfId="12760"/>
    <cellStyle name="RowTitles1-Detail 2 3 3 4 2 2 3 2" xfId="12761"/>
    <cellStyle name="RowTitles1-Detail 2 3 3 4 2 2 3 2 2" xfId="12762"/>
    <cellStyle name="RowTitles1-Detail 2 3 3 4 2 2 4" xfId="12763"/>
    <cellStyle name="RowTitles1-Detail 2 3 3 4 2 2 4 2" xfId="12764"/>
    <cellStyle name="RowTitles1-Detail 2 3 3 4 2 2 5" xfId="12765"/>
    <cellStyle name="RowTitles1-Detail 2 3 3 4 2 3" xfId="12766"/>
    <cellStyle name="RowTitles1-Detail 2 3 3 4 2 3 2" xfId="12767"/>
    <cellStyle name="RowTitles1-Detail 2 3 3 4 2 3 2 2" xfId="12768"/>
    <cellStyle name="RowTitles1-Detail 2 3 3 4 2 3 2 2 2" xfId="12769"/>
    <cellStyle name="RowTitles1-Detail 2 3 3 4 2 3 2 3" xfId="12770"/>
    <cellStyle name="RowTitles1-Detail 2 3 3 4 2 3 3" xfId="12771"/>
    <cellStyle name="RowTitles1-Detail 2 3 3 4 2 3 3 2" xfId="12772"/>
    <cellStyle name="RowTitles1-Detail 2 3 3 4 2 3 3 2 2" xfId="12773"/>
    <cellStyle name="RowTitles1-Detail 2 3 3 4 2 3 4" xfId="12774"/>
    <cellStyle name="RowTitles1-Detail 2 3 3 4 2 3 4 2" xfId="12775"/>
    <cellStyle name="RowTitles1-Detail 2 3 3 4 2 3 5" xfId="12776"/>
    <cellStyle name="RowTitles1-Detail 2 3 3 4 2 4" xfId="12777"/>
    <cellStyle name="RowTitles1-Detail 2 3 3 4 2 4 2" xfId="12778"/>
    <cellStyle name="RowTitles1-Detail 2 3 3 4 2 5" xfId="12779"/>
    <cellStyle name="RowTitles1-Detail 2 3 3 4 2 5 2" xfId="12780"/>
    <cellStyle name="RowTitles1-Detail 2 3 3 4 2 5 2 2" xfId="12781"/>
    <cellStyle name="RowTitles1-Detail 2 3 3 4 2 5 3" xfId="12782"/>
    <cellStyle name="RowTitles1-Detail 2 3 3 4 2 6" xfId="12783"/>
    <cellStyle name="RowTitles1-Detail 2 3 3 4 2 6 2" xfId="12784"/>
    <cellStyle name="RowTitles1-Detail 2 3 3 4 2 6 2 2" xfId="12785"/>
    <cellStyle name="RowTitles1-Detail 2 3 3 4 3" xfId="12786"/>
    <cellStyle name="RowTitles1-Detail 2 3 3 4 3 2" xfId="12787"/>
    <cellStyle name="RowTitles1-Detail 2 3 3 4 3 2 2" xfId="12788"/>
    <cellStyle name="RowTitles1-Detail 2 3 3 4 3 2 2 2" xfId="12789"/>
    <cellStyle name="RowTitles1-Detail 2 3 3 4 3 2 2 2 2" xfId="12790"/>
    <cellStyle name="RowTitles1-Detail 2 3 3 4 3 2 2 3" xfId="12791"/>
    <cellStyle name="RowTitles1-Detail 2 3 3 4 3 2 3" xfId="12792"/>
    <cellStyle name="RowTitles1-Detail 2 3 3 4 3 2 3 2" xfId="12793"/>
    <cellStyle name="RowTitles1-Detail 2 3 3 4 3 2 3 2 2" xfId="12794"/>
    <cellStyle name="RowTitles1-Detail 2 3 3 4 3 2 4" xfId="12795"/>
    <cellStyle name="RowTitles1-Detail 2 3 3 4 3 2 4 2" xfId="12796"/>
    <cellStyle name="RowTitles1-Detail 2 3 3 4 3 2 5" xfId="12797"/>
    <cellStyle name="RowTitles1-Detail 2 3 3 4 3 3" xfId="12798"/>
    <cellStyle name="RowTitles1-Detail 2 3 3 4 3 3 2" xfId="12799"/>
    <cellStyle name="RowTitles1-Detail 2 3 3 4 3 3 2 2" xfId="12800"/>
    <cellStyle name="RowTitles1-Detail 2 3 3 4 3 3 2 2 2" xfId="12801"/>
    <cellStyle name="RowTitles1-Detail 2 3 3 4 3 3 2 3" xfId="12802"/>
    <cellStyle name="RowTitles1-Detail 2 3 3 4 3 3 3" xfId="12803"/>
    <cellStyle name="RowTitles1-Detail 2 3 3 4 3 3 3 2" xfId="12804"/>
    <cellStyle name="RowTitles1-Detail 2 3 3 4 3 3 3 2 2" xfId="12805"/>
    <cellStyle name="RowTitles1-Detail 2 3 3 4 3 3 4" xfId="12806"/>
    <cellStyle name="RowTitles1-Detail 2 3 3 4 3 3 4 2" xfId="12807"/>
    <cellStyle name="RowTitles1-Detail 2 3 3 4 3 3 5" xfId="12808"/>
    <cellStyle name="RowTitles1-Detail 2 3 3 4 3 4" xfId="12809"/>
    <cellStyle name="RowTitles1-Detail 2 3 3 4 3 4 2" xfId="12810"/>
    <cellStyle name="RowTitles1-Detail 2 3 3 4 3 5" xfId="12811"/>
    <cellStyle name="RowTitles1-Detail 2 3 3 4 3 5 2" xfId="12812"/>
    <cellStyle name="RowTitles1-Detail 2 3 3 4 3 5 2 2" xfId="12813"/>
    <cellStyle name="RowTitles1-Detail 2 3 3 4 3 6" xfId="12814"/>
    <cellStyle name="RowTitles1-Detail 2 3 3 4 3 6 2" xfId="12815"/>
    <cellStyle name="RowTitles1-Detail 2 3 3 4 3 7" xfId="12816"/>
    <cellStyle name="RowTitles1-Detail 2 3 3 4 4" xfId="12817"/>
    <cellStyle name="RowTitles1-Detail 2 3 3 4 4 2" xfId="12818"/>
    <cellStyle name="RowTitles1-Detail 2 3 3 4 4 2 2" xfId="12819"/>
    <cellStyle name="RowTitles1-Detail 2 3 3 4 4 2 2 2" xfId="12820"/>
    <cellStyle name="RowTitles1-Detail 2 3 3 4 4 2 2 2 2" xfId="12821"/>
    <cellStyle name="RowTitles1-Detail 2 3 3 4 4 2 2 3" xfId="12822"/>
    <cellStyle name="RowTitles1-Detail 2 3 3 4 4 2 3" xfId="12823"/>
    <cellStyle name="RowTitles1-Detail 2 3 3 4 4 2 3 2" xfId="12824"/>
    <cellStyle name="RowTitles1-Detail 2 3 3 4 4 2 3 2 2" xfId="12825"/>
    <cellStyle name="RowTitles1-Detail 2 3 3 4 4 2 4" xfId="12826"/>
    <cellStyle name="RowTitles1-Detail 2 3 3 4 4 2 4 2" xfId="12827"/>
    <cellStyle name="RowTitles1-Detail 2 3 3 4 4 2 5" xfId="12828"/>
    <cellStyle name="RowTitles1-Detail 2 3 3 4 4 3" xfId="12829"/>
    <cellStyle name="RowTitles1-Detail 2 3 3 4 4 3 2" xfId="12830"/>
    <cellStyle name="RowTitles1-Detail 2 3 3 4 4 3 2 2" xfId="12831"/>
    <cellStyle name="RowTitles1-Detail 2 3 3 4 4 3 2 2 2" xfId="12832"/>
    <cellStyle name="RowTitles1-Detail 2 3 3 4 4 3 2 3" xfId="12833"/>
    <cellStyle name="RowTitles1-Detail 2 3 3 4 4 3 3" xfId="12834"/>
    <cellStyle name="RowTitles1-Detail 2 3 3 4 4 3 3 2" xfId="12835"/>
    <cellStyle name="RowTitles1-Detail 2 3 3 4 4 3 3 2 2" xfId="12836"/>
    <cellStyle name="RowTitles1-Detail 2 3 3 4 4 3 4" xfId="12837"/>
    <cellStyle name="RowTitles1-Detail 2 3 3 4 4 3 4 2" xfId="12838"/>
    <cellStyle name="RowTitles1-Detail 2 3 3 4 4 3 5" xfId="12839"/>
    <cellStyle name="RowTitles1-Detail 2 3 3 4 4 4" xfId="12840"/>
    <cellStyle name="RowTitles1-Detail 2 3 3 4 4 4 2" xfId="12841"/>
    <cellStyle name="RowTitles1-Detail 2 3 3 4 4 5" xfId="12842"/>
    <cellStyle name="RowTitles1-Detail 2 3 3 4 4 5 2" xfId="12843"/>
    <cellStyle name="RowTitles1-Detail 2 3 3 4 4 5 2 2" xfId="12844"/>
    <cellStyle name="RowTitles1-Detail 2 3 3 4 4 5 3" xfId="12845"/>
    <cellStyle name="RowTitles1-Detail 2 3 3 4 4 6" xfId="12846"/>
    <cellStyle name="RowTitles1-Detail 2 3 3 4 4 6 2" xfId="12847"/>
    <cellStyle name="RowTitles1-Detail 2 3 3 4 4 6 2 2" xfId="12848"/>
    <cellStyle name="RowTitles1-Detail 2 3 3 4 4 7" xfId="12849"/>
    <cellStyle name="RowTitles1-Detail 2 3 3 4 4 7 2" xfId="12850"/>
    <cellStyle name="RowTitles1-Detail 2 3 3 4 4 8" xfId="12851"/>
    <cellStyle name="RowTitles1-Detail 2 3 3 4 5" xfId="12852"/>
    <cellStyle name="RowTitles1-Detail 2 3 3 4 5 2" xfId="12853"/>
    <cellStyle name="RowTitles1-Detail 2 3 3 4 5 2 2" xfId="12854"/>
    <cellStyle name="RowTitles1-Detail 2 3 3 4 5 2 2 2" xfId="12855"/>
    <cellStyle name="RowTitles1-Detail 2 3 3 4 5 2 2 2 2" xfId="12856"/>
    <cellStyle name="RowTitles1-Detail 2 3 3 4 5 2 2 3" xfId="12857"/>
    <cellStyle name="RowTitles1-Detail 2 3 3 4 5 2 3" xfId="12858"/>
    <cellStyle name="RowTitles1-Detail 2 3 3 4 5 2 3 2" xfId="12859"/>
    <cellStyle name="RowTitles1-Detail 2 3 3 4 5 2 3 2 2" xfId="12860"/>
    <cellStyle name="RowTitles1-Detail 2 3 3 4 5 2 4" xfId="12861"/>
    <cellStyle name="RowTitles1-Detail 2 3 3 4 5 2 4 2" xfId="12862"/>
    <cellStyle name="RowTitles1-Detail 2 3 3 4 5 2 5" xfId="12863"/>
    <cellStyle name="RowTitles1-Detail 2 3 3 4 5 3" xfId="12864"/>
    <cellStyle name="RowTitles1-Detail 2 3 3 4 5 3 2" xfId="12865"/>
    <cellStyle name="RowTitles1-Detail 2 3 3 4 5 3 2 2" xfId="12866"/>
    <cellStyle name="RowTitles1-Detail 2 3 3 4 5 3 2 2 2" xfId="12867"/>
    <cellStyle name="RowTitles1-Detail 2 3 3 4 5 3 2 3" xfId="12868"/>
    <cellStyle name="RowTitles1-Detail 2 3 3 4 5 3 3" xfId="12869"/>
    <cellStyle name="RowTitles1-Detail 2 3 3 4 5 3 3 2" xfId="12870"/>
    <cellStyle name="RowTitles1-Detail 2 3 3 4 5 3 3 2 2" xfId="12871"/>
    <cellStyle name="RowTitles1-Detail 2 3 3 4 5 3 4" xfId="12872"/>
    <cellStyle name="RowTitles1-Detail 2 3 3 4 5 3 4 2" xfId="12873"/>
    <cellStyle name="RowTitles1-Detail 2 3 3 4 5 3 5" xfId="12874"/>
    <cellStyle name="RowTitles1-Detail 2 3 3 4 5 4" xfId="12875"/>
    <cellStyle name="RowTitles1-Detail 2 3 3 4 5 4 2" xfId="12876"/>
    <cellStyle name="RowTitles1-Detail 2 3 3 4 5 4 2 2" xfId="12877"/>
    <cellStyle name="RowTitles1-Detail 2 3 3 4 5 4 3" xfId="12878"/>
    <cellStyle name="RowTitles1-Detail 2 3 3 4 5 5" xfId="12879"/>
    <cellStyle name="RowTitles1-Detail 2 3 3 4 5 5 2" xfId="12880"/>
    <cellStyle name="RowTitles1-Detail 2 3 3 4 5 5 2 2" xfId="12881"/>
    <cellStyle name="RowTitles1-Detail 2 3 3 4 5 6" xfId="12882"/>
    <cellStyle name="RowTitles1-Detail 2 3 3 4 5 6 2" xfId="12883"/>
    <cellStyle name="RowTitles1-Detail 2 3 3 4 5 7" xfId="12884"/>
    <cellStyle name="RowTitles1-Detail 2 3 3 4 6" xfId="12885"/>
    <cellStyle name="RowTitles1-Detail 2 3 3 4 6 2" xfId="12886"/>
    <cellStyle name="RowTitles1-Detail 2 3 3 4 6 2 2" xfId="12887"/>
    <cellStyle name="RowTitles1-Detail 2 3 3 4 6 2 2 2" xfId="12888"/>
    <cellStyle name="RowTitles1-Detail 2 3 3 4 6 2 2 2 2" xfId="12889"/>
    <cellStyle name="RowTitles1-Detail 2 3 3 4 6 2 2 3" xfId="12890"/>
    <cellStyle name="RowTitles1-Detail 2 3 3 4 6 2 3" xfId="12891"/>
    <cellStyle name="RowTitles1-Detail 2 3 3 4 6 2 3 2" xfId="12892"/>
    <cellStyle name="RowTitles1-Detail 2 3 3 4 6 2 3 2 2" xfId="12893"/>
    <cellStyle name="RowTitles1-Detail 2 3 3 4 6 2 4" xfId="12894"/>
    <cellStyle name="RowTitles1-Detail 2 3 3 4 6 2 4 2" xfId="12895"/>
    <cellStyle name="RowTitles1-Detail 2 3 3 4 6 2 5" xfId="12896"/>
    <cellStyle name="RowTitles1-Detail 2 3 3 4 6 3" xfId="12897"/>
    <cellStyle name="RowTitles1-Detail 2 3 3 4 6 3 2" xfId="12898"/>
    <cellStyle name="RowTitles1-Detail 2 3 3 4 6 3 2 2" xfId="12899"/>
    <cellStyle name="RowTitles1-Detail 2 3 3 4 6 3 2 2 2" xfId="12900"/>
    <cellStyle name="RowTitles1-Detail 2 3 3 4 6 3 2 3" xfId="12901"/>
    <cellStyle name="RowTitles1-Detail 2 3 3 4 6 3 3" xfId="12902"/>
    <cellStyle name="RowTitles1-Detail 2 3 3 4 6 3 3 2" xfId="12903"/>
    <cellStyle name="RowTitles1-Detail 2 3 3 4 6 3 3 2 2" xfId="12904"/>
    <cellStyle name="RowTitles1-Detail 2 3 3 4 6 3 4" xfId="12905"/>
    <cellStyle name="RowTitles1-Detail 2 3 3 4 6 3 4 2" xfId="12906"/>
    <cellStyle name="RowTitles1-Detail 2 3 3 4 6 3 5" xfId="12907"/>
    <cellStyle name="RowTitles1-Detail 2 3 3 4 6 4" xfId="12908"/>
    <cellStyle name="RowTitles1-Detail 2 3 3 4 6 4 2" xfId="12909"/>
    <cellStyle name="RowTitles1-Detail 2 3 3 4 6 4 2 2" xfId="12910"/>
    <cellStyle name="RowTitles1-Detail 2 3 3 4 6 4 3" xfId="12911"/>
    <cellStyle name="RowTitles1-Detail 2 3 3 4 6 5" xfId="12912"/>
    <cellStyle name="RowTitles1-Detail 2 3 3 4 6 5 2" xfId="12913"/>
    <cellStyle name="RowTitles1-Detail 2 3 3 4 6 5 2 2" xfId="12914"/>
    <cellStyle name="RowTitles1-Detail 2 3 3 4 6 6" xfId="12915"/>
    <cellStyle name="RowTitles1-Detail 2 3 3 4 6 6 2" xfId="12916"/>
    <cellStyle name="RowTitles1-Detail 2 3 3 4 6 7" xfId="12917"/>
    <cellStyle name="RowTitles1-Detail 2 3 3 4 7" xfId="12918"/>
    <cellStyle name="RowTitles1-Detail 2 3 3 4 7 2" xfId="12919"/>
    <cellStyle name="RowTitles1-Detail 2 3 3 4 7 2 2" xfId="12920"/>
    <cellStyle name="RowTitles1-Detail 2 3 3 4 7 2 2 2" xfId="12921"/>
    <cellStyle name="RowTitles1-Detail 2 3 3 4 7 2 3" xfId="12922"/>
    <cellStyle name="RowTitles1-Detail 2 3 3 4 7 3" xfId="12923"/>
    <cellStyle name="RowTitles1-Detail 2 3 3 4 7 3 2" xfId="12924"/>
    <cellStyle name="RowTitles1-Detail 2 3 3 4 7 3 2 2" xfId="12925"/>
    <cellStyle name="RowTitles1-Detail 2 3 3 4 7 4" xfId="12926"/>
    <cellStyle name="RowTitles1-Detail 2 3 3 4 7 4 2" xfId="12927"/>
    <cellStyle name="RowTitles1-Detail 2 3 3 4 7 5" xfId="12928"/>
    <cellStyle name="RowTitles1-Detail 2 3 3 4 8" xfId="12929"/>
    <cellStyle name="RowTitles1-Detail 2 3 3 4 8 2" xfId="12930"/>
    <cellStyle name="RowTitles1-Detail 2 3 3 4 9" xfId="12931"/>
    <cellStyle name="RowTitles1-Detail 2 3 3 4 9 2" xfId="12932"/>
    <cellStyle name="RowTitles1-Detail 2 3 3 4 9 2 2" xfId="12933"/>
    <cellStyle name="RowTitles1-Detail 2 3 3 4_STUD aligned by INSTIT" xfId="12934"/>
    <cellStyle name="RowTitles1-Detail 2 3 3 5" xfId="12935"/>
    <cellStyle name="RowTitles1-Detail 2 3 3 5 2" xfId="12936"/>
    <cellStyle name="RowTitles1-Detail 2 3 3 5 2 2" xfId="12937"/>
    <cellStyle name="RowTitles1-Detail 2 3 3 5 2 2 2" xfId="12938"/>
    <cellStyle name="RowTitles1-Detail 2 3 3 5 2 2 2 2" xfId="12939"/>
    <cellStyle name="RowTitles1-Detail 2 3 3 5 2 2 3" xfId="12940"/>
    <cellStyle name="RowTitles1-Detail 2 3 3 5 2 3" xfId="12941"/>
    <cellStyle name="RowTitles1-Detail 2 3 3 5 2 3 2" xfId="12942"/>
    <cellStyle name="RowTitles1-Detail 2 3 3 5 2 3 2 2" xfId="12943"/>
    <cellStyle name="RowTitles1-Detail 2 3 3 5 2 4" xfId="12944"/>
    <cellStyle name="RowTitles1-Detail 2 3 3 5 2 4 2" xfId="12945"/>
    <cellStyle name="RowTitles1-Detail 2 3 3 5 2 5" xfId="12946"/>
    <cellStyle name="RowTitles1-Detail 2 3 3 5 3" xfId="12947"/>
    <cellStyle name="RowTitles1-Detail 2 3 3 5 3 2" xfId="12948"/>
    <cellStyle name="RowTitles1-Detail 2 3 3 5 3 2 2" xfId="12949"/>
    <cellStyle name="RowTitles1-Detail 2 3 3 5 3 2 2 2" xfId="12950"/>
    <cellStyle name="RowTitles1-Detail 2 3 3 5 3 2 3" xfId="12951"/>
    <cellStyle name="RowTitles1-Detail 2 3 3 5 3 3" xfId="12952"/>
    <cellStyle name="RowTitles1-Detail 2 3 3 5 3 3 2" xfId="12953"/>
    <cellStyle name="RowTitles1-Detail 2 3 3 5 3 3 2 2" xfId="12954"/>
    <cellStyle name="RowTitles1-Detail 2 3 3 5 3 4" xfId="12955"/>
    <cellStyle name="RowTitles1-Detail 2 3 3 5 3 4 2" xfId="12956"/>
    <cellStyle name="RowTitles1-Detail 2 3 3 5 3 5" xfId="12957"/>
    <cellStyle name="RowTitles1-Detail 2 3 3 5 4" xfId="12958"/>
    <cellStyle name="RowTitles1-Detail 2 3 3 5 4 2" xfId="12959"/>
    <cellStyle name="RowTitles1-Detail 2 3 3 5 5" xfId="12960"/>
    <cellStyle name="RowTitles1-Detail 2 3 3 5 5 2" xfId="12961"/>
    <cellStyle name="RowTitles1-Detail 2 3 3 5 5 2 2" xfId="12962"/>
    <cellStyle name="RowTitles1-Detail 2 3 3 5 5 3" xfId="12963"/>
    <cellStyle name="RowTitles1-Detail 2 3 3 5 6" xfId="12964"/>
    <cellStyle name="RowTitles1-Detail 2 3 3 5 6 2" xfId="12965"/>
    <cellStyle name="RowTitles1-Detail 2 3 3 5 6 2 2" xfId="12966"/>
    <cellStyle name="RowTitles1-Detail 2 3 3 6" xfId="12967"/>
    <cellStyle name="RowTitles1-Detail 2 3 3 6 2" xfId="12968"/>
    <cellStyle name="RowTitles1-Detail 2 3 3 6 2 2" xfId="12969"/>
    <cellStyle name="RowTitles1-Detail 2 3 3 6 2 2 2" xfId="12970"/>
    <cellStyle name="RowTitles1-Detail 2 3 3 6 2 2 2 2" xfId="12971"/>
    <cellStyle name="RowTitles1-Detail 2 3 3 6 2 2 3" xfId="12972"/>
    <cellStyle name="RowTitles1-Detail 2 3 3 6 2 3" xfId="12973"/>
    <cellStyle name="RowTitles1-Detail 2 3 3 6 2 3 2" xfId="12974"/>
    <cellStyle name="RowTitles1-Detail 2 3 3 6 2 3 2 2" xfId="12975"/>
    <cellStyle name="RowTitles1-Detail 2 3 3 6 2 4" xfId="12976"/>
    <cellStyle name="RowTitles1-Detail 2 3 3 6 2 4 2" xfId="12977"/>
    <cellStyle name="RowTitles1-Detail 2 3 3 6 2 5" xfId="12978"/>
    <cellStyle name="RowTitles1-Detail 2 3 3 6 3" xfId="12979"/>
    <cellStyle name="RowTitles1-Detail 2 3 3 6 3 2" xfId="12980"/>
    <cellStyle name="RowTitles1-Detail 2 3 3 6 3 2 2" xfId="12981"/>
    <cellStyle name="RowTitles1-Detail 2 3 3 6 3 2 2 2" xfId="12982"/>
    <cellStyle name="RowTitles1-Detail 2 3 3 6 3 2 3" xfId="12983"/>
    <cellStyle name="RowTitles1-Detail 2 3 3 6 3 3" xfId="12984"/>
    <cellStyle name="RowTitles1-Detail 2 3 3 6 3 3 2" xfId="12985"/>
    <cellStyle name="RowTitles1-Detail 2 3 3 6 3 3 2 2" xfId="12986"/>
    <cellStyle name="RowTitles1-Detail 2 3 3 6 3 4" xfId="12987"/>
    <cellStyle name="RowTitles1-Detail 2 3 3 6 3 4 2" xfId="12988"/>
    <cellStyle name="RowTitles1-Detail 2 3 3 6 3 5" xfId="12989"/>
    <cellStyle name="RowTitles1-Detail 2 3 3 6 4" xfId="12990"/>
    <cellStyle name="RowTitles1-Detail 2 3 3 6 4 2" xfId="12991"/>
    <cellStyle name="RowTitles1-Detail 2 3 3 6 5" xfId="12992"/>
    <cellStyle name="RowTitles1-Detail 2 3 3 6 5 2" xfId="12993"/>
    <cellStyle name="RowTitles1-Detail 2 3 3 6 5 2 2" xfId="12994"/>
    <cellStyle name="RowTitles1-Detail 2 3 3 6 6" xfId="12995"/>
    <cellStyle name="RowTitles1-Detail 2 3 3 6 6 2" xfId="12996"/>
    <cellStyle name="RowTitles1-Detail 2 3 3 6 7" xfId="12997"/>
    <cellStyle name="RowTitles1-Detail 2 3 3 7" xfId="12998"/>
    <cellStyle name="RowTitles1-Detail 2 3 3 7 2" xfId="12999"/>
    <cellStyle name="RowTitles1-Detail 2 3 3 7 2 2" xfId="13000"/>
    <cellStyle name="RowTitles1-Detail 2 3 3 7 2 2 2" xfId="13001"/>
    <cellStyle name="RowTitles1-Detail 2 3 3 7 2 2 2 2" xfId="13002"/>
    <cellStyle name="RowTitles1-Detail 2 3 3 7 2 2 3" xfId="13003"/>
    <cellStyle name="RowTitles1-Detail 2 3 3 7 2 3" xfId="13004"/>
    <cellStyle name="RowTitles1-Detail 2 3 3 7 2 3 2" xfId="13005"/>
    <cellStyle name="RowTitles1-Detail 2 3 3 7 2 3 2 2" xfId="13006"/>
    <cellStyle name="RowTitles1-Detail 2 3 3 7 2 4" xfId="13007"/>
    <cellStyle name="RowTitles1-Detail 2 3 3 7 2 4 2" xfId="13008"/>
    <cellStyle name="RowTitles1-Detail 2 3 3 7 2 5" xfId="13009"/>
    <cellStyle name="RowTitles1-Detail 2 3 3 7 3" xfId="13010"/>
    <cellStyle name="RowTitles1-Detail 2 3 3 7 3 2" xfId="13011"/>
    <cellStyle name="RowTitles1-Detail 2 3 3 7 3 2 2" xfId="13012"/>
    <cellStyle name="RowTitles1-Detail 2 3 3 7 3 2 2 2" xfId="13013"/>
    <cellStyle name="RowTitles1-Detail 2 3 3 7 3 2 3" xfId="13014"/>
    <cellStyle name="RowTitles1-Detail 2 3 3 7 3 3" xfId="13015"/>
    <cellStyle name="RowTitles1-Detail 2 3 3 7 3 3 2" xfId="13016"/>
    <cellStyle name="RowTitles1-Detail 2 3 3 7 3 3 2 2" xfId="13017"/>
    <cellStyle name="RowTitles1-Detail 2 3 3 7 3 4" xfId="13018"/>
    <cellStyle name="RowTitles1-Detail 2 3 3 7 3 4 2" xfId="13019"/>
    <cellStyle name="RowTitles1-Detail 2 3 3 7 3 5" xfId="13020"/>
    <cellStyle name="RowTitles1-Detail 2 3 3 7 4" xfId="13021"/>
    <cellStyle name="RowTitles1-Detail 2 3 3 7 4 2" xfId="13022"/>
    <cellStyle name="RowTitles1-Detail 2 3 3 7 5" xfId="13023"/>
    <cellStyle name="RowTitles1-Detail 2 3 3 7 5 2" xfId="13024"/>
    <cellStyle name="RowTitles1-Detail 2 3 3 7 5 2 2" xfId="13025"/>
    <cellStyle name="RowTitles1-Detail 2 3 3 7 5 3" xfId="13026"/>
    <cellStyle name="RowTitles1-Detail 2 3 3 7 6" xfId="13027"/>
    <cellStyle name="RowTitles1-Detail 2 3 3 7 6 2" xfId="13028"/>
    <cellStyle name="RowTitles1-Detail 2 3 3 7 6 2 2" xfId="13029"/>
    <cellStyle name="RowTitles1-Detail 2 3 3 7 7" xfId="13030"/>
    <cellStyle name="RowTitles1-Detail 2 3 3 7 7 2" xfId="13031"/>
    <cellStyle name="RowTitles1-Detail 2 3 3 7 8" xfId="13032"/>
    <cellStyle name="RowTitles1-Detail 2 3 3 8" xfId="13033"/>
    <cellStyle name="RowTitles1-Detail 2 3 3 8 2" xfId="13034"/>
    <cellStyle name="RowTitles1-Detail 2 3 3 8 2 2" xfId="13035"/>
    <cellStyle name="RowTitles1-Detail 2 3 3 8 2 2 2" xfId="13036"/>
    <cellStyle name="RowTitles1-Detail 2 3 3 8 2 2 2 2" xfId="13037"/>
    <cellStyle name="RowTitles1-Detail 2 3 3 8 2 2 3" xfId="13038"/>
    <cellStyle name="RowTitles1-Detail 2 3 3 8 2 3" xfId="13039"/>
    <cellStyle name="RowTitles1-Detail 2 3 3 8 2 3 2" xfId="13040"/>
    <cellStyle name="RowTitles1-Detail 2 3 3 8 2 3 2 2" xfId="13041"/>
    <cellStyle name="RowTitles1-Detail 2 3 3 8 2 4" xfId="13042"/>
    <cellStyle name="RowTitles1-Detail 2 3 3 8 2 4 2" xfId="13043"/>
    <cellStyle name="RowTitles1-Detail 2 3 3 8 2 5" xfId="13044"/>
    <cellStyle name="RowTitles1-Detail 2 3 3 8 3" xfId="13045"/>
    <cellStyle name="RowTitles1-Detail 2 3 3 8 3 2" xfId="13046"/>
    <cellStyle name="RowTitles1-Detail 2 3 3 8 3 2 2" xfId="13047"/>
    <cellStyle name="RowTitles1-Detail 2 3 3 8 3 2 2 2" xfId="13048"/>
    <cellStyle name="RowTitles1-Detail 2 3 3 8 3 2 3" xfId="13049"/>
    <cellStyle name="RowTitles1-Detail 2 3 3 8 3 3" xfId="13050"/>
    <cellStyle name="RowTitles1-Detail 2 3 3 8 3 3 2" xfId="13051"/>
    <cellStyle name="RowTitles1-Detail 2 3 3 8 3 3 2 2" xfId="13052"/>
    <cellStyle name="RowTitles1-Detail 2 3 3 8 3 4" xfId="13053"/>
    <cellStyle name="RowTitles1-Detail 2 3 3 8 3 4 2" xfId="13054"/>
    <cellStyle name="RowTitles1-Detail 2 3 3 8 3 5" xfId="13055"/>
    <cellStyle name="RowTitles1-Detail 2 3 3 8 4" xfId="13056"/>
    <cellStyle name="RowTitles1-Detail 2 3 3 8 4 2" xfId="13057"/>
    <cellStyle name="RowTitles1-Detail 2 3 3 8 4 2 2" xfId="13058"/>
    <cellStyle name="RowTitles1-Detail 2 3 3 8 4 3" xfId="13059"/>
    <cellStyle name="RowTitles1-Detail 2 3 3 8 5" xfId="13060"/>
    <cellStyle name="RowTitles1-Detail 2 3 3 8 5 2" xfId="13061"/>
    <cellStyle name="RowTitles1-Detail 2 3 3 8 5 2 2" xfId="13062"/>
    <cellStyle name="RowTitles1-Detail 2 3 3 8 6" xfId="13063"/>
    <cellStyle name="RowTitles1-Detail 2 3 3 8 6 2" xfId="13064"/>
    <cellStyle name="RowTitles1-Detail 2 3 3 8 7" xfId="13065"/>
    <cellStyle name="RowTitles1-Detail 2 3 3 9" xfId="13066"/>
    <cellStyle name="RowTitles1-Detail 2 3 3 9 2" xfId="13067"/>
    <cellStyle name="RowTitles1-Detail 2 3 3 9 2 2" xfId="13068"/>
    <cellStyle name="RowTitles1-Detail 2 3 3 9 2 2 2" xfId="13069"/>
    <cellStyle name="RowTitles1-Detail 2 3 3 9 2 2 2 2" xfId="13070"/>
    <cellStyle name="RowTitles1-Detail 2 3 3 9 2 2 3" xfId="13071"/>
    <cellStyle name="RowTitles1-Detail 2 3 3 9 2 3" xfId="13072"/>
    <cellStyle name="RowTitles1-Detail 2 3 3 9 2 3 2" xfId="13073"/>
    <cellStyle name="RowTitles1-Detail 2 3 3 9 2 3 2 2" xfId="13074"/>
    <cellStyle name="RowTitles1-Detail 2 3 3 9 2 4" xfId="13075"/>
    <cellStyle name="RowTitles1-Detail 2 3 3 9 2 4 2" xfId="13076"/>
    <cellStyle name="RowTitles1-Detail 2 3 3 9 2 5" xfId="13077"/>
    <cellStyle name="RowTitles1-Detail 2 3 3 9 3" xfId="13078"/>
    <cellStyle name="RowTitles1-Detail 2 3 3 9 3 2" xfId="13079"/>
    <cellStyle name="RowTitles1-Detail 2 3 3 9 3 2 2" xfId="13080"/>
    <cellStyle name="RowTitles1-Detail 2 3 3 9 3 2 2 2" xfId="13081"/>
    <cellStyle name="RowTitles1-Detail 2 3 3 9 3 2 3" xfId="13082"/>
    <cellStyle name="RowTitles1-Detail 2 3 3 9 3 3" xfId="13083"/>
    <cellStyle name="RowTitles1-Detail 2 3 3 9 3 3 2" xfId="13084"/>
    <cellStyle name="RowTitles1-Detail 2 3 3 9 3 3 2 2" xfId="13085"/>
    <cellStyle name="RowTitles1-Detail 2 3 3 9 3 4" xfId="13086"/>
    <cellStyle name="RowTitles1-Detail 2 3 3 9 3 4 2" xfId="13087"/>
    <cellStyle name="RowTitles1-Detail 2 3 3 9 3 5" xfId="13088"/>
    <cellStyle name="RowTitles1-Detail 2 3 3 9 4" xfId="13089"/>
    <cellStyle name="RowTitles1-Detail 2 3 3 9 4 2" xfId="13090"/>
    <cellStyle name="RowTitles1-Detail 2 3 3 9 4 2 2" xfId="13091"/>
    <cellStyle name="RowTitles1-Detail 2 3 3 9 4 3" xfId="13092"/>
    <cellStyle name="RowTitles1-Detail 2 3 3 9 5" xfId="13093"/>
    <cellStyle name="RowTitles1-Detail 2 3 3 9 5 2" xfId="13094"/>
    <cellStyle name="RowTitles1-Detail 2 3 3 9 5 2 2" xfId="13095"/>
    <cellStyle name="RowTitles1-Detail 2 3 3 9 6" xfId="13096"/>
    <cellStyle name="RowTitles1-Detail 2 3 3 9 6 2" xfId="13097"/>
    <cellStyle name="RowTitles1-Detail 2 3 3 9 7" xfId="13098"/>
    <cellStyle name="RowTitles1-Detail 2 3 3_STUD aligned by INSTIT" xfId="13099"/>
    <cellStyle name="RowTitles1-Detail 2 3 4" xfId="13100"/>
    <cellStyle name="RowTitles1-Detail 2 3 4 2" xfId="13101"/>
    <cellStyle name="RowTitles1-Detail 2 3 4 2 2" xfId="13102"/>
    <cellStyle name="RowTitles1-Detail 2 3 4 2 2 2" xfId="13103"/>
    <cellStyle name="RowTitles1-Detail 2 3 4 2 2 2 2" xfId="13104"/>
    <cellStyle name="RowTitles1-Detail 2 3 4 2 2 2 2 2" xfId="13105"/>
    <cellStyle name="RowTitles1-Detail 2 3 4 2 2 2 3" xfId="13106"/>
    <cellStyle name="RowTitles1-Detail 2 3 4 2 2 3" xfId="13107"/>
    <cellStyle name="RowTitles1-Detail 2 3 4 2 2 3 2" xfId="13108"/>
    <cellStyle name="RowTitles1-Detail 2 3 4 2 2 3 2 2" xfId="13109"/>
    <cellStyle name="RowTitles1-Detail 2 3 4 2 2 4" xfId="13110"/>
    <cellStyle name="RowTitles1-Detail 2 3 4 2 2 4 2" xfId="13111"/>
    <cellStyle name="RowTitles1-Detail 2 3 4 2 2 5" xfId="13112"/>
    <cellStyle name="RowTitles1-Detail 2 3 4 2 3" xfId="13113"/>
    <cellStyle name="RowTitles1-Detail 2 3 4 2 3 2" xfId="13114"/>
    <cellStyle name="RowTitles1-Detail 2 3 4 2 3 2 2" xfId="13115"/>
    <cellStyle name="RowTitles1-Detail 2 3 4 2 3 2 2 2" xfId="13116"/>
    <cellStyle name="RowTitles1-Detail 2 3 4 2 3 2 3" xfId="13117"/>
    <cellStyle name="RowTitles1-Detail 2 3 4 2 3 3" xfId="13118"/>
    <cellStyle name="RowTitles1-Detail 2 3 4 2 3 3 2" xfId="13119"/>
    <cellStyle name="RowTitles1-Detail 2 3 4 2 3 3 2 2" xfId="13120"/>
    <cellStyle name="RowTitles1-Detail 2 3 4 2 3 4" xfId="13121"/>
    <cellStyle name="RowTitles1-Detail 2 3 4 2 3 4 2" xfId="13122"/>
    <cellStyle name="RowTitles1-Detail 2 3 4 2 3 5" xfId="13123"/>
    <cellStyle name="RowTitles1-Detail 2 3 4 2 4" xfId="13124"/>
    <cellStyle name="RowTitles1-Detail 2 3 4 2 4 2" xfId="13125"/>
    <cellStyle name="RowTitles1-Detail 2 3 4 2 5" xfId="13126"/>
    <cellStyle name="RowTitles1-Detail 2 3 4 2 5 2" xfId="13127"/>
    <cellStyle name="RowTitles1-Detail 2 3 4 2 5 2 2" xfId="13128"/>
    <cellStyle name="RowTitles1-Detail 2 3 4 3" xfId="13129"/>
    <cellStyle name="RowTitles1-Detail 2 3 4 3 2" xfId="13130"/>
    <cellStyle name="RowTitles1-Detail 2 3 4 3 2 2" xfId="13131"/>
    <cellStyle name="RowTitles1-Detail 2 3 4 3 2 2 2" xfId="13132"/>
    <cellStyle name="RowTitles1-Detail 2 3 4 3 2 2 2 2" xfId="13133"/>
    <cellStyle name="RowTitles1-Detail 2 3 4 3 2 2 3" xfId="13134"/>
    <cellStyle name="RowTitles1-Detail 2 3 4 3 2 3" xfId="13135"/>
    <cellStyle name="RowTitles1-Detail 2 3 4 3 2 3 2" xfId="13136"/>
    <cellStyle name="RowTitles1-Detail 2 3 4 3 2 3 2 2" xfId="13137"/>
    <cellStyle name="RowTitles1-Detail 2 3 4 3 2 4" xfId="13138"/>
    <cellStyle name="RowTitles1-Detail 2 3 4 3 2 4 2" xfId="13139"/>
    <cellStyle name="RowTitles1-Detail 2 3 4 3 2 5" xfId="13140"/>
    <cellStyle name="RowTitles1-Detail 2 3 4 3 3" xfId="13141"/>
    <cellStyle name="RowTitles1-Detail 2 3 4 3 3 2" xfId="13142"/>
    <cellStyle name="RowTitles1-Detail 2 3 4 3 3 2 2" xfId="13143"/>
    <cellStyle name="RowTitles1-Detail 2 3 4 3 3 2 2 2" xfId="13144"/>
    <cellStyle name="RowTitles1-Detail 2 3 4 3 3 2 3" xfId="13145"/>
    <cellStyle name="RowTitles1-Detail 2 3 4 3 3 3" xfId="13146"/>
    <cellStyle name="RowTitles1-Detail 2 3 4 3 3 3 2" xfId="13147"/>
    <cellStyle name="RowTitles1-Detail 2 3 4 3 3 3 2 2" xfId="13148"/>
    <cellStyle name="RowTitles1-Detail 2 3 4 3 3 4" xfId="13149"/>
    <cellStyle name="RowTitles1-Detail 2 3 4 3 3 4 2" xfId="13150"/>
    <cellStyle name="RowTitles1-Detail 2 3 4 3 3 5" xfId="13151"/>
    <cellStyle name="RowTitles1-Detail 2 3 4 3 4" xfId="13152"/>
    <cellStyle name="RowTitles1-Detail 2 3 4 3 4 2" xfId="13153"/>
    <cellStyle name="RowTitles1-Detail 2 3 4 3 5" xfId="13154"/>
    <cellStyle name="RowTitles1-Detail 2 3 4 3 5 2" xfId="13155"/>
    <cellStyle name="RowTitles1-Detail 2 3 4 3 5 2 2" xfId="13156"/>
    <cellStyle name="RowTitles1-Detail 2 3 4 3 5 3" xfId="13157"/>
    <cellStyle name="RowTitles1-Detail 2 3 4 3 6" xfId="13158"/>
    <cellStyle name="RowTitles1-Detail 2 3 4 3 6 2" xfId="13159"/>
    <cellStyle name="RowTitles1-Detail 2 3 4 3 6 2 2" xfId="13160"/>
    <cellStyle name="RowTitles1-Detail 2 3 4 3 7" xfId="13161"/>
    <cellStyle name="RowTitles1-Detail 2 3 4 3 7 2" xfId="13162"/>
    <cellStyle name="RowTitles1-Detail 2 3 4 3 8" xfId="13163"/>
    <cellStyle name="RowTitles1-Detail 2 3 4 4" xfId="13164"/>
    <cellStyle name="RowTitles1-Detail 2 3 4 4 2" xfId="13165"/>
    <cellStyle name="RowTitles1-Detail 2 3 4 4 2 2" xfId="13166"/>
    <cellStyle name="RowTitles1-Detail 2 3 4 4 2 2 2" xfId="13167"/>
    <cellStyle name="RowTitles1-Detail 2 3 4 4 2 2 2 2" xfId="13168"/>
    <cellStyle name="RowTitles1-Detail 2 3 4 4 2 2 3" xfId="13169"/>
    <cellStyle name="RowTitles1-Detail 2 3 4 4 2 3" xfId="13170"/>
    <cellStyle name="RowTitles1-Detail 2 3 4 4 2 3 2" xfId="13171"/>
    <cellStyle name="RowTitles1-Detail 2 3 4 4 2 3 2 2" xfId="13172"/>
    <cellStyle name="RowTitles1-Detail 2 3 4 4 2 4" xfId="13173"/>
    <cellStyle name="RowTitles1-Detail 2 3 4 4 2 4 2" xfId="13174"/>
    <cellStyle name="RowTitles1-Detail 2 3 4 4 2 5" xfId="13175"/>
    <cellStyle name="RowTitles1-Detail 2 3 4 4 3" xfId="13176"/>
    <cellStyle name="RowTitles1-Detail 2 3 4 4 3 2" xfId="13177"/>
    <cellStyle name="RowTitles1-Detail 2 3 4 4 3 2 2" xfId="13178"/>
    <cellStyle name="RowTitles1-Detail 2 3 4 4 3 2 2 2" xfId="13179"/>
    <cellStyle name="RowTitles1-Detail 2 3 4 4 3 2 3" xfId="13180"/>
    <cellStyle name="RowTitles1-Detail 2 3 4 4 3 3" xfId="13181"/>
    <cellStyle name="RowTitles1-Detail 2 3 4 4 3 3 2" xfId="13182"/>
    <cellStyle name="RowTitles1-Detail 2 3 4 4 3 3 2 2" xfId="13183"/>
    <cellStyle name="RowTitles1-Detail 2 3 4 4 3 4" xfId="13184"/>
    <cellStyle name="RowTitles1-Detail 2 3 4 4 3 4 2" xfId="13185"/>
    <cellStyle name="RowTitles1-Detail 2 3 4 4 3 5" xfId="13186"/>
    <cellStyle name="RowTitles1-Detail 2 3 4 4 4" xfId="13187"/>
    <cellStyle name="RowTitles1-Detail 2 3 4 4 4 2" xfId="13188"/>
    <cellStyle name="RowTitles1-Detail 2 3 4 4 4 2 2" xfId="13189"/>
    <cellStyle name="RowTitles1-Detail 2 3 4 4 4 3" xfId="13190"/>
    <cellStyle name="RowTitles1-Detail 2 3 4 4 5" xfId="13191"/>
    <cellStyle name="RowTitles1-Detail 2 3 4 4 5 2" xfId="13192"/>
    <cellStyle name="RowTitles1-Detail 2 3 4 4 5 2 2" xfId="13193"/>
    <cellStyle name="RowTitles1-Detail 2 3 4 4 6" xfId="13194"/>
    <cellStyle name="RowTitles1-Detail 2 3 4 4 6 2" xfId="13195"/>
    <cellStyle name="RowTitles1-Detail 2 3 4 4 7" xfId="13196"/>
    <cellStyle name="RowTitles1-Detail 2 3 4 5" xfId="13197"/>
    <cellStyle name="RowTitles1-Detail 2 3 4 5 2" xfId="13198"/>
    <cellStyle name="RowTitles1-Detail 2 3 4 5 2 2" xfId="13199"/>
    <cellStyle name="RowTitles1-Detail 2 3 4 5 2 2 2" xfId="13200"/>
    <cellStyle name="RowTitles1-Detail 2 3 4 5 2 2 2 2" xfId="13201"/>
    <cellStyle name="RowTitles1-Detail 2 3 4 5 2 2 3" xfId="13202"/>
    <cellStyle name="RowTitles1-Detail 2 3 4 5 2 3" xfId="13203"/>
    <cellStyle name="RowTitles1-Detail 2 3 4 5 2 3 2" xfId="13204"/>
    <cellStyle name="RowTitles1-Detail 2 3 4 5 2 3 2 2" xfId="13205"/>
    <cellStyle name="RowTitles1-Detail 2 3 4 5 2 4" xfId="13206"/>
    <cellStyle name="RowTitles1-Detail 2 3 4 5 2 4 2" xfId="13207"/>
    <cellStyle name="RowTitles1-Detail 2 3 4 5 2 5" xfId="13208"/>
    <cellStyle name="RowTitles1-Detail 2 3 4 5 3" xfId="13209"/>
    <cellStyle name="RowTitles1-Detail 2 3 4 5 3 2" xfId="13210"/>
    <cellStyle name="RowTitles1-Detail 2 3 4 5 3 2 2" xfId="13211"/>
    <cellStyle name="RowTitles1-Detail 2 3 4 5 3 2 2 2" xfId="13212"/>
    <cellStyle name="RowTitles1-Detail 2 3 4 5 3 2 3" xfId="13213"/>
    <cellStyle name="RowTitles1-Detail 2 3 4 5 3 3" xfId="13214"/>
    <cellStyle name="RowTitles1-Detail 2 3 4 5 3 3 2" xfId="13215"/>
    <cellStyle name="RowTitles1-Detail 2 3 4 5 3 3 2 2" xfId="13216"/>
    <cellStyle name="RowTitles1-Detail 2 3 4 5 3 4" xfId="13217"/>
    <cellStyle name="RowTitles1-Detail 2 3 4 5 3 4 2" xfId="13218"/>
    <cellStyle name="RowTitles1-Detail 2 3 4 5 3 5" xfId="13219"/>
    <cellStyle name="RowTitles1-Detail 2 3 4 5 4" xfId="13220"/>
    <cellStyle name="RowTitles1-Detail 2 3 4 5 4 2" xfId="13221"/>
    <cellStyle name="RowTitles1-Detail 2 3 4 5 4 2 2" xfId="13222"/>
    <cellStyle name="RowTitles1-Detail 2 3 4 5 4 3" xfId="13223"/>
    <cellStyle name="RowTitles1-Detail 2 3 4 5 5" xfId="13224"/>
    <cellStyle name="RowTitles1-Detail 2 3 4 5 5 2" xfId="13225"/>
    <cellStyle name="RowTitles1-Detail 2 3 4 5 5 2 2" xfId="13226"/>
    <cellStyle name="RowTitles1-Detail 2 3 4 5 6" xfId="13227"/>
    <cellStyle name="RowTitles1-Detail 2 3 4 5 6 2" xfId="13228"/>
    <cellStyle name="RowTitles1-Detail 2 3 4 5 7" xfId="13229"/>
    <cellStyle name="RowTitles1-Detail 2 3 4 6" xfId="13230"/>
    <cellStyle name="RowTitles1-Detail 2 3 4 6 2" xfId="13231"/>
    <cellStyle name="RowTitles1-Detail 2 3 4 6 2 2" xfId="13232"/>
    <cellStyle name="RowTitles1-Detail 2 3 4 6 2 2 2" xfId="13233"/>
    <cellStyle name="RowTitles1-Detail 2 3 4 6 2 2 2 2" xfId="13234"/>
    <cellStyle name="RowTitles1-Detail 2 3 4 6 2 2 3" xfId="13235"/>
    <cellStyle name="RowTitles1-Detail 2 3 4 6 2 3" xfId="13236"/>
    <cellStyle name="RowTitles1-Detail 2 3 4 6 2 3 2" xfId="13237"/>
    <cellStyle name="RowTitles1-Detail 2 3 4 6 2 3 2 2" xfId="13238"/>
    <cellStyle name="RowTitles1-Detail 2 3 4 6 2 4" xfId="13239"/>
    <cellStyle name="RowTitles1-Detail 2 3 4 6 2 4 2" xfId="13240"/>
    <cellStyle name="RowTitles1-Detail 2 3 4 6 2 5" xfId="13241"/>
    <cellStyle name="RowTitles1-Detail 2 3 4 6 3" xfId="13242"/>
    <cellStyle name="RowTitles1-Detail 2 3 4 6 3 2" xfId="13243"/>
    <cellStyle name="RowTitles1-Detail 2 3 4 6 3 2 2" xfId="13244"/>
    <cellStyle name="RowTitles1-Detail 2 3 4 6 3 2 2 2" xfId="13245"/>
    <cellStyle name="RowTitles1-Detail 2 3 4 6 3 2 3" xfId="13246"/>
    <cellStyle name="RowTitles1-Detail 2 3 4 6 3 3" xfId="13247"/>
    <cellStyle name="RowTitles1-Detail 2 3 4 6 3 3 2" xfId="13248"/>
    <cellStyle name="RowTitles1-Detail 2 3 4 6 3 3 2 2" xfId="13249"/>
    <cellStyle name="RowTitles1-Detail 2 3 4 6 3 4" xfId="13250"/>
    <cellStyle name="RowTitles1-Detail 2 3 4 6 3 4 2" xfId="13251"/>
    <cellStyle name="RowTitles1-Detail 2 3 4 6 3 5" xfId="13252"/>
    <cellStyle name="RowTitles1-Detail 2 3 4 6 4" xfId="13253"/>
    <cellStyle name="RowTitles1-Detail 2 3 4 6 4 2" xfId="13254"/>
    <cellStyle name="RowTitles1-Detail 2 3 4 6 4 2 2" xfId="13255"/>
    <cellStyle name="RowTitles1-Detail 2 3 4 6 4 3" xfId="13256"/>
    <cellStyle name="RowTitles1-Detail 2 3 4 6 5" xfId="13257"/>
    <cellStyle name="RowTitles1-Detail 2 3 4 6 5 2" xfId="13258"/>
    <cellStyle name="RowTitles1-Detail 2 3 4 6 5 2 2" xfId="13259"/>
    <cellStyle name="RowTitles1-Detail 2 3 4 6 6" xfId="13260"/>
    <cellStyle name="RowTitles1-Detail 2 3 4 6 6 2" xfId="13261"/>
    <cellStyle name="RowTitles1-Detail 2 3 4 6 7" xfId="13262"/>
    <cellStyle name="RowTitles1-Detail 2 3 4 7" xfId="13263"/>
    <cellStyle name="RowTitles1-Detail 2 3 4 7 2" xfId="13264"/>
    <cellStyle name="RowTitles1-Detail 2 3 4 7 2 2" xfId="13265"/>
    <cellStyle name="RowTitles1-Detail 2 3 4 7 2 2 2" xfId="13266"/>
    <cellStyle name="RowTitles1-Detail 2 3 4 7 2 3" xfId="13267"/>
    <cellStyle name="RowTitles1-Detail 2 3 4 7 3" xfId="13268"/>
    <cellStyle name="RowTitles1-Detail 2 3 4 7 3 2" xfId="13269"/>
    <cellStyle name="RowTitles1-Detail 2 3 4 7 3 2 2" xfId="13270"/>
    <cellStyle name="RowTitles1-Detail 2 3 4 7 4" xfId="13271"/>
    <cellStyle name="RowTitles1-Detail 2 3 4 7 4 2" xfId="13272"/>
    <cellStyle name="RowTitles1-Detail 2 3 4 7 5" xfId="13273"/>
    <cellStyle name="RowTitles1-Detail 2 3 4 8" xfId="13274"/>
    <cellStyle name="RowTitles1-Detail 2 3 4 8 2" xfId="13275"/>
    <cellStyle name="RowTitles1-Detail 2 3 4 9" xfId="13276"/>
    <cellStyle name="RowTitles1-Detail 2 3 4 9 2" xfId="13277"/>
    <cellStyle name="RowTitles1-Detail 2 3 4 9 2 2" xfId="13278"/>
    <cellStyle name="RowTitles1-Detail 2 3 4_STUD aligned by INSTIT" xfId="13279"/>
    <cellStyle name="RowTitles1-Detail 2 3 5" xfId="13280"/>
    <cellStyle name="RowTitles1-Detail 2 3 5 2" xfId="13281"/>
    <cellStyle name="RowTitles1-Detail 2 3 5 2 2" xfId="13282"/>
    <cellStyle name="RowTitles1-Detail 2 3 5 2 2 2" xfId="13283"/>
    <cellStyle name="RowTitles1-Detail 2 3 5 2 2 2 2" xfId="13284"/>
    <cellStyle name="RowTitles1-Detail 2 3 5 2 2 2 2 2" xfId="13285"/>
    <cellStyle name="RowTitles1-Detail 2 3 5 2 2 2 3" xfId="13286"/>
    <cellStyle name="RowTitles1-Detail 2 3 5 2 2 3" xfId="13287"/>
    <cellStyle name="RowTitles1-Detail 2 3 5 2 2 3 2" xfId="13288"/>
    <cellStyle name="RowTitles1-Detail 2 3 5 2 2 3 2 2" xfId="13289"/>
    <cellStyle name="RowTitles1-Detail 2 3 5 2 2 4" xfId="13290"/>
    <cellStyle name="RowTitles1-Detail 2 3 5 2 2 4 2" xfId="13291"/>
    <cellStyle name="RowTitles1-Detail 2 3 5 2 2 5" xfId="13292"/>
    <cellStyle name="RowTitles1-Detail 2 3 5 2 3" xfId="13293"/>
    <cellStyle name="RowTitles1-Detail 2 3 5 2 3 2" xfId="13294"/>
    <cellStyle name="RowTitles1-Detail 2 3 5 2 3 2 2" xfId="13295"/>
    <cellStyle name="RowTitles1-Detail 2 3 5 2 3 2 2 2" xfId="13296"/>
    <cellStyle name="RowTitles1-Detail 2 3 5 2 3 2 3" xfId="13297"/>
    <cellStyle name="RowTitles1-Detail 2 3 5 2 3 3" xfId="13298"/>
    <cellStyle name="RowTitles1-Detail 2 3 5 2 3 3 2" xfId="13299"/>
    <cellStyle name="RowTitles1-Detail 2 3 5 2 3 3 2 2" xfId="13300"/>
    <cellStyle name="RowTitles1-Detail 2 3 5 2 3 4" xfId="13301"/>
    <cellStyle name="RowTitles1-Detail 2 3 5 2 3 4 2" xfId="13302"/>
    <cellStyle name="RowTitles1-Detail 2 3 5 2 3 5" xfId="13303"/>
    <cellStyle name="RowTitles1-Detail 2 3 5 2 4" xfId="13304"/>
    <cellStyle name="RowTitles1-Detail 2 3 5 2 4 2" xfId="13305"/>
    <cellStyle name="RowTitles1-Detail 2 3 5 2 5" xfId="13306"/>
    <cellStyle name="RowTitles1-Detail 2 3 5 2 5 2" xfId="13307"/>
    <cellStyle name="RowTitles1-Detail 2 3 5 2 5 2 2" xfId="13308"/>
    <cellStyle name="RowTitles1-Detail 2 3 5 2 5 3" xfId="13309"/>
    <cellStyle name="RowTitles1-Detail 2 3 5 2 6" xfId="13310"/>
    <cellStyle name="RowTitles1-Detail 2 3 5 2 6 2" xfId="13311"/>
    <cellStyle name="RowTitles1-Detail 2 3 5 2 6 2 2" xfId="13312"/>
    <cellStyle name="RowTitles1-Detail 2 3 5 2 7" xfId="13313"/>
    <cellStyle name="RowTitles1-Detail 2 3 5 2 7 2" xfId="13314"/>
    <cellStyle name="RowTitles1-Detail 2 3 5 2 8" xfId="13315"/>
    <cellStyle name="RowTitles1-Detail 2 3 5 3" xfId="13316"/>
    <cellStyle name="RowTitles1-Detail 2 3 5 3 2" xfId="13317"/>
    <cellStyle name="RowTitles1-Detail 2 3 5 3 2 2" xfId="13318"/>
    <cellStyle name="RowTitles1-Detail 2 3 5 3 2 2 2" xfId="13319"/>
    <cellStyle name="RowTitles1-Detail 2 3 5 3 2 2 2 2" xfId="13320"/>
    <cellStyle name="RowTitles1-Detail 2 3 5 3 2 2 3" xfId="13321"/>
    <cellStyle name="RowTitles1-Detail 2 3 5 3 2 3" xfId="13322"/>
    <cellStyle name="RowTitles1-Detail 2 3 5 3 2 3 2" xfId="13323"/>
    <cellStyle name="RowTitles1-Detail 2 3 5 3 2 3 2 2" xfId="13324"/>
    <cellStyle name="RowTitles1-Detail 2 3 5 3 2 4" xfId="13325"/>
    <cellStyle name="RowTitles1-Detail 2 3 5 3 2 4 2" xfId="13326"/>
    <cellStyle name="RowTitles1-Detail 2 3 5 3 2 5" xfId="13327"/>
    <cellStyle name="RowTitles1-Detail 2 3 5 3 3" xfId="13328"/>
    <cellStyle name="RowTitles1-Detail 2 3 5 3 3 2" xfId="13329"/>
    <cellStyle name="RowTitles1-Detail 2 3 5 3 3 2 2" xfId="13330"/>
    <cellStyle name="RowTitles1-Detail 2 3 5 3 3 2 2 2" xfId="13331"/>
    <cellStyle name="RowTitles1-Detail 2 3 5 3 3 2 3" xfId="13332"/>
    <cellStyle name="RowTitles1-Detail 2 3 5 3 3 3" xfId="13333"/>
    <cellStyle name="RowTitles1-Detail 2 3 5 3 3 3 2" xfId="13334"/>
    <cellStyle name="RowTitles1-Detail 2 3 5 3 3 3 2 2" xfId="13335"/>
    <cellStyle name="RowTitles1-Detail 2 3 5 3 3 4" xfId="13336"/>
    <cellStyle name="RowTitles1-Detail 2 3 5 3 3 4 2" xfId="13337"/>
    <cellStyle name="RowTitles1-Detail 2 3 5 3 3 5" xfId="13338"/>
    <cellStyle name="RowTitles1-Detail 2 3 5 3 4" xfId="13339"/>
    <cellStyle name="RowTitles1-Detail 2 3 5 3 4 2" xfId="13340"/>
    <cellStyle name="RowTitles1-Detail 2 3 5 3 5" xfId="13341"/>
    <cellStyle name="RowTitles1-Detail 2 3 5 3 5 2" xfId="13342"/>
    <cellStyle name="RowTitles1-Detail 2 3 5 3 5 2 2" xfId="13343"/>
    <cellStyle name="RowTitles1-Detail 2 3 5 4" xfId="13344"/>
    <cellStyle name="RowTitles1-Detail 2 3 5 4 2" xfId="13345"/>
    <cellStyle name="RowTitles1-Detail 2 3 5 4 2 2" xfId="13346"/>
    <cellStyle name="RowTitles1-Detail 2 3 5 4 2 2 2" xfId="13347"/>
    <cellStyle name="RowTitles1-Detail 2 3 5 4 2 2 2 2" xfId="13348"/>
    <cellStyle name="RowTitles1-Detail 2 3 5 4 2 2 3" xfId="13349"/>
    <cellStyle name="RowTitles1-Detail 2 3 5 4 2 3" xfId="13350"/>
    <cellStyle name="RowTitles1-Detail 2 3 5 4 2 3 2" xfId="13351"/>
    <cellStyle name="RowTitles1-Detail 2 3 5 4 2 3 2 2" xfId="13352"/>
    <cellStyle name="RowTitles1-Detail 2 3 5 4 2 4" xfId="13353"/>
    <cellStyle name="RowTitles1-Detail 2 3 5 4 2 4 2" xfId="13354"/>
    <cellStyle name="RowTitles1-Detail 2 3 5 4 2 5" xfId="13355"/>
    <cellStyle name="RowTitles1-Detail 2 3 5 4 3" xfId="13356"/>
    <cellStyle name="RowTitles1-Detail 2 3 5 4 3 2" xfId="13357"/>
    <cellStyle name="RowTitles1-Detail 2 3 5 4 3 2 2" xfId="13358"/>
    <cellStyle name="RowTitles1-Detail 2 3 5 4 3 2 2 2" xfId="13359"/>
    <cellStyle name="RowTitles1-Detail 2 3 5 4 3 2 3" xfId="13360"/>
    <cellStyle name="RowTitles1-Detail 2 3 5 4 3 3" xfId="13361"/>
    <cellStyle name="RowTitles1-Detail 2 3 5 4 3 3 2" xfId="13362"/>
    <cellStyle name="RowTitles1-Detail 2 3 5 4 3 3 2 2" xfId="13363"/>
    <cellStyle name="RowTitles1-Detail 2 3 5 4 3 4" xfId="13364"/>
    <cellStyle name="RowTitles1-Detail 2 3 5 4 3 4 2" xfId="13365"/>
    <cellStyle name="RowTitles1-Detail 2 3 5 4 3 5" xfId="13366"/>
    <cellStyle name="RowTitles1-Detail 2 3 5 4 4" xfId="13367"/>
    <cellStyle name="RowTitles1-Detail 2 3 5 4 4 2" xfId="13368"/>
    <cellStyle name="RowTitles1-Detail 2 3 5 4 4 2 2" xfId="13369"/>
    <cellStyle name="RowTitles1-Detail 2 3 5 4 4 3" xfId="13370"/>
    <cellStyle name="RowTitles1-Detail 2 3 5 4 5" xfId="13371"/>
    <cellStyle name="RowTitles1-Detail 2 3 5 4 5 2" xfId="13372"/>
    <cellStyle name="RowTitles1-Detail 2 3 5 4 5 2 2" xfId="13373"/>
    <cellStyle name="RowTitles1-Detail 2 3 5 4 6" xfId="13374"/>
    <cellStyle name="RowTitles1-Detail 2 3 5 4 6 2" xfId="13375"/>
    <cellStyle name="RowTitles1-Detail 2 3 5 4 7" xfId="13376"/>
    <cellStyle name="RowTitles1-Detail 2 3 5 5" xfId="13377"/>
    <cellStyle name="RowTitles1-Detail 2 3 5 5 2" xfId="13378"/>
    <cellStyle name="RowTitles1-Detail 2 3 5 5 2 2" xfId="13379"/>
    <cellStyle name="RowTitles1-Detail 2 3 5 5 2 2 2" xfId="13380"/>
    <cellStyle name="RowTitles1-Detail 2 3 5 5 2 2 2 2" xfId="13381"/>
    <cellStyle name="RowTitles1-Detail 2 3 5 5 2 2 3" xfId="13382"/>
    <cellStyle name="RowTitles1-Detail 2 3 5 5 2 3" xfId="13383"/>
    <cellStyle name="RowTitles1-Detail 2 3 5 5 2 3 2" xfId="13384"/>
    <cellStyle name="RowTitles1-Detail 2 3 5 5 2 3 2 2" xfId="13385"/>
    <cellStyle name="RowTitles1-Detail 2 3 5 5 2 4" xfId="13386"/>
    <cellStyle name="RowTitles1-Detail 2 3 5 5 2 4 2" xfId="13387"/>
    <cellStyle name="RowTitles1-Detail 2 3 5 5 2 5" xfId="13388"/>
    <cellStyle name="RowTitles1-Detail 2 3 5 5 3" xfId="13389"/>
    <cellStyle name="RowTitles1-Detail 2 3 5 5 3 2" xfId="13390"/>
    <cellStyle name="RowTitles1-Detail 2 3 5 5 3 2 2" xfId="13391"/>
    <cellStyle name="RowTitles1-Detail 2 3 5 5 3 2 2 2" xfId="13392"/>
    <cellStyle name="RowTitles1-Detail 2 3 5 5 3 2 3" xfId="13393"/>
    <cellStyle name="RowTitles1-Detail 2 3 5 5 3 3" xfId="13394"/>
    <cellStyle name="RowTitles1-Detail 2 3 5 5 3 3 2" xfId="13395"/>
    <cellStyle name="RowTitles1-Detail 2 3 5 5 3 3 2 2" xfId="13396"/>
    <cellStyle name="RowTitles1-Detail 2 3 5 5 3 4" xfId="13397"/>
    <cellStyle name="RowTitles1-Detail 2 3 5 5 3 4 2" xfId="13398"/>
    <cellStyle name="RowTitles1-Detail 2 3 5 5 3 5" xfId="13399"/>
    <cellStyle name="RowTitles1-Detail 2 3 5 5 4" xfId="13400"/>
    <cellStyle name="RowTitles1-Detail 2 3 5 5 4 2" xfId="13401"/>
    <cellStyle name="RowTitles1-Detail 2 3 5 5 4 2 2" xfId="13402"/>
    <cellStyle name="RowTitles1-Detail 2 3 5 5 4 3" xfId="13403"/>
    <cellStyle name="RowTitles1-Detail 2 3 5 5 5" xfId="13404"/>
    <cellStyle name="RowTitles1-Detail 2 3 5 5 5 2" xfId="13405"/>
    <cellStyle name="RowTitles1-Detail 2 3 5 5 5 2 2" xfId="13406"/>
    <cellStyle name="RowTitles1-Detail 2 3 5 5 6" xfId="13407"/>
    <cellStyle name="RowTitles1-Detail 2 3 5 5 6 2" xfId="13408"/>
    <cellStyle name="RowTitles1-Detail 2 3 5 5 7" xfId="13409"/>
    <cellStyle name="RowTitles1-Detail 2 3 5 6" xfId="13410"/>
    <cellStyle name="RowTitles1-Detail 2 3 5 6 2" xfId="13411"/>
    <cellStyle name="RowTitles1-Detail 2 3 5 6 2 2" xfId="13412"/>
    <cellStyle name="RowTitles1-Detail 2 3 5 6 2 2 2" xfId="13413"/>
    <cellStyle name="RowTitles1-Detail 2 3 5 6 2 2 2 2" xfId="13414"/>
    <cellStyle name="RowTitles1-Detail 2 3 5 6 2 2 3" xfId="13415"/>
    <cellStyle name="RowTitles1-Detail 2 3 5 6 2 3" xfId="13416"/>
    <cellStyle name="RowTitles1-Detail 2 3 5 6 2 3 2" xfId="13417"/>
    <cellStyle name="RowTitles1-Detail 2 3 5 6 2 3 2 2" xfId="13418"/>
    <cellStyle name="RowTitles1-Detail 2 3 5 6 2 4" xfId="13419"/>
    <cellStyle name="RowTitles1-Detail 2 3 5 6 2 4 2" xfId="13420"/>
    <cellStyle name="RowTitles1-Detail 2 3 5 6 2 5" xfId="13421"/>
    <cellStyle name="RowTitles1-Detail 2 3 5 6 3" xfId="13422"/>
    <cellStyle name="RowTitles1-Detail 2 3 5 6 3 2" xfId="13423"/>
    <cellStyle name="RowTitles1-Detail 2 3 5 6 3 2 2" xfId="13424"/>
    <cellStyle name="RowTitles1-Detail 2 3 5 6 3 2 2 2" xfId="13425"/>
    <cellStyle name="RowTitles1-Detail 2 3 5 6 3 2 3" xfId="13426"/>
    <cellStyle name="RowTitles1-Detail 2 3 5 6 3 3" xfId="13427"/>
    <cellStyle name="RowTitles1-Detail 2 3 5 6 3 3 2" xfId="13428"/>
    <cellStyle name="RowTitles1-Detail 2 3 5 6 3 3 2 2" xfId="13429"/>
    <cellStyle name="RowTitles1-Detail 2 3 5 6 3 4" xfId="13430"/>
    <cellStyle name="RowTitles1-Detail 2 3 5 6 3 4 2" xfId="13431"/>
    <cellStyle name="RowTitles1-Detail 2 3 5 6 3 5" xfId="13432"/>
    <cellStyle name="RowTitles1-Detail 2 3 5 6 4" xfId="13433"/>
    <cellStyle name="RowTitles1-Detail 2 3 5 6 4 2" xfId="13434"/>
    <cellStyle name="RowTitles1-Detail 2 3 5 6 4 2 2" xfId="13435"/>
    <cellStyle name="RowTitles1-Detail 2 3 5 6 4 3" xfId="13436"/>
    <cellStyle name="RowTitles1-Detail 2 3 5 6 5" xfId="13437"/>
    <cellStyle name="RowTitles1-Detail 2 3 5 6 5 2" xfId="13438"/>
    <cellStyle name="RowTitles1-Detail 2 3 5 6 5 2 2" xfId="13439"/>
    <cellStyle name="RowTitles1-Detail 2 3 5 6 6" xfId="13440"/>
    <cellStyle name="RowTitles1-Detail 2 3 5 6 6 2" xfId="13441"/>
    <cellStyle name="RowTitles1-Detail 2 3 5 6 7" xfId="13442"/>
    <cellStyle name="RowTitles1-Detail 2 3 5 7" xfId="13443"/>
    <cellStyle name="RowTitles1-Detail 2 3 5 7 2" xfId="13444"/>
    <cellStyle name="RowTitles1-Detail 2 3 5 7 2 2" xfId="13445"/>
    <cellStyle name="RowTitles1-Detail 2 3 5 7 2 2 2" xfId="13446"/>
    <cellStyle name="RowTitles1-Detail 2 3 5 7 2 3" xfId="13447"/>
    <cellStyle name="RowTitles1-Detail 2 3 5 7 3" xfId="13448"/>
    <cellStyle name="RowTitles1-Detail 2 3 5 7 3 2" xfId="13449"/>
    <cellStyle name="RowTitles1-Detail 2 3 5 7 3 2 2" xfId="13450"/>
    <cellStyle name="RowTitles1-Detail 2 3 5 7 4" xfId="13451"/>
    <cellStyle name="RowTitles1-Detail 2 3 5 7 4 2" xfId="13452"/>
    <cellStyle name="RowTitles1-Detail 2 3 5 7 5" xfId="13453"/>
    <cellStyle name="RowTitles1-Detail 2 3 5 8" xfId="13454"/>
    <cellStyle name="RowTitles1-Detail 2 3 5 8 2" xfId="13455"/>
    <cellStyle name="RowTitles1-Detail 2 3 5 8 2 2" xfId="13456"/>
    <cellStyle name="RowTitles1-Detail 2 3 5 8 2 2 2" xfId="13457"/>
    <cellStyle name="RowTitles1-Detail 2 3 5 8 2 3" xfId="13458"/>
    <cellStyle name="RowTitles1-Detail 2 3 5 8 3" xfId="13459"/>
    <cellStyle name="RowTitles1-Detail 2 3 5 8 3 2" xfId="13460"/>
    <cellStyle name="RowTitles1-Detail 2 3 5 8 3 2 2" xfId="13461"/>
    <cellStyle name="RowTitles1-Detail 2 3 5 8 4" xfId="13462"/>
    <cellStyle name="RowTitles1-Detail 2 3 5 8 4 2" xfId="13463"/>
    <cellStyle name="RowTitles1-Detail 2 3 5 8 5" xfId="13464"/>
    <cellStyle name="RowTitles1-Detail 2 3 5 9" xfId="13465"/>
    <cellStyle name="RowTitles1-Detail 2 3 5 9 2" xfId="13466"/>
    <cellStyle name="RowTitles1-Detail 2 3 5 9 2 2" xfId="13467"/>
    <cellStyle name="RowTitles1-Detail 2 3 5_STUD aligned by INSTIT" xfId="13468"/>
    <cellStyle name="RowTitles1-Detail 2 3 6" xfId="13469"/>
    <cellStyle name="RowTitles1-Detail 2 3 6 2" xfId="13470"/>
    <cellStyle name="RowTitles1-Detail 2 3 6 2 2" xfId="13471"/>
    <cellStyle name="RowTitles1-Detail 2 3 6 2 2 2" xfId="13472"/>
    <cellStyle name="RowTitles1-Detail 2 3 6 2 2 2 2" xfId="13473"/>
    <cellStyle name="RowTitles1-Detail 2 3 6 2 2 2 2 2" xfId="13474"/>
    <cellStyle name="RowTitles1-Detail 2 3 6 2 2 2 3" xfId="13475"/>
    <cellStyle name="RowTitles1-Detail 2 3 6 2 2 3" xfId="13476"/>
    <cellStyle name="RowTitles1-Detail 2 3 6 2 2 3 2" xfId="13477"/>
    <cellStyle name="RowTitles1-Detail 2 3 6 2 2 3 2 2" xfId="13478"/>
    <cellStyle name="RowTitles1-Detail 2 3 6 2 2 4" xfId="13479"/>
    <cellStyle name="RowTitles1-Detail 2 3 6 2 2 4 2" xfId="13480"/>
    <cellStyle name="RowTitles1-Detail 2 3 6 2 2 5" xfId="13481"/>
    <cellStyle name="RowTitles1-Detail 2 3 6 2 3" xfId="13482"/>
    <cellStyle name="RowTitles1-Detail 2 3 6 2 3 2" xfId="13483"/>
    <cellStyle name="RowTitles1-Detail 2 3 6 2 3 2 2" xfId="13484"/>
    <cellStyle name="RowTitles1-Detail 2 3 6 2 3 2 2 2" xfId="13485"/>
    <cellStyle name="RowTitles1-Detail 2 3 6 2 3 2 3" xfId="13486"/>
    <cellStyle name="RowTitles1-Detail 2 3 6 2 3 3" xfId="13487"/>
    <cellStyle name="RowTitles1-Detail 2 3 6 2 3 3 2" xfId="13488"/>
    <cellStyle name="RowTitles1-Detail 2 3 6 2 3 3 2 2" xfId="13489"/>
    <cellStyle name="RowTitles1-Detail 2 3 6 2 3 4" xfId="13490"/>
    <cellStyle name="RowTitles1-Detail 2 3 6 2 3 4 2" xfId="13491"/>
    <cellStyle name="RowTitles1-Detail 2 3 6 2 3 5" xfId="13492"/>
    <cellStyle name="RowTitles1-Detail 2 3 6 2 4" xfId="13493"/>
    <cellStyle name="RowTitles1-Detail 2 3 6 2 4 2" xfId="13494"/>
    <cellStyle name="RowTitles1-Detail 2 3 6 2 5" xfId="13495"/>
    <cellStyle name="RowTitles1-Detail 2 3 6 2 5 2" xfId="13496"/>
    <cellStyle name="RowTitles1-Detail 2 3 6 2 5 2 2" xfId="13497"/>
    <cellStyle name="RowTitles1-Detail 2 3 6 2 5 3" xfId="13498"/>
    <cellStyle name="RowTitles1-Detail 2 3 6 2 6" xfId="13499"/>
    <cellStyle name="RowTitles1-Detail 2 3 6 2 6 2" xfId="13500"/>
    <cellStyle name="RowTitles1-Detail 2 3 6 2 6 2 2" xfId="13501"/>
    <cellStyle name="RowTitles1-Detail 2 3 6 3" xfId="13502"/>
    <cellStyle name="RowTitles1-Detail 2 3 6 3 2" xfId="13503"/>
    <cellStyle name="RowTitles1-Detail 2 3 6 3 2 2" xfId="13504"/>
    <cellStyle name="RowTitles1-Detail 2 3 6 3 2 2 2" xfId="13505"/>
    <cellStyle name="RowTitles1-Detail 2 3 6 3 2 2 2 2" xfId="13506"/>
    <cellStyle name="RowTitles1-Detail 2 3 6 3 2 2 3" xfId="13507"/>
    <cellStyle name="RowTitles1-Detail 2 3 6 3 2 3" xfId="13508"/>
    <cellStyle name="RowTitles1-Detail 2 3 6 3 2 3 2" xfId="13509"/>
    <cellStyle name="RowTitles1-Detail 2 3 6 3 2 3 2 2" xfId="13510"/>
    <cellStyle name="RowTitles1-Detail 2 3 6 3 2 4" xfId="13511"/>
    <cellStyle name="RowTitles1-Detail 2 3 6 3 2 4 2" xfId="13512"/>
    <cellStyle name="RowTitles1-Detail 2 3 6 3 2 5" xfId="13513"/>
    <cellStyle name="RowTitles1-Detail 2 3 6 3 3" xfId="13514"/>
    <cellStyle name="RowTitles1-Detail 2 3 6 3 3 2" xfId="13515"/>
    <cellStyle name="RowTitles1-Detail 2 3 6 3 3 2 2" xfId="13516"/>
    <cellStyle name="RowTitles1-Detail 2 3 6 3 3 2 2 2" xfId="13517"/>
    <cellStyle name="RowTitles1-Detail 2 3 6 3 3 2 3" xfId="13518"/>
    <cellStyle name="RowTitles1-Detail 2 3 6 3 3 3" xfId="13519"/>
    <cellStyle name="RowTitles1-Detail 2 3 6 3 3 3 2" xfId="13520"/>
    <cellStyle name="RowTitles1-Detail 2 3 6 3 3 3 2 2" xfId="13521"/>
    <cellStyle name="RowTitles1-Detail 2 3 6 3 3 4" xfId="13522"/>
    <cellStyle name="RowTitles1-Detail 2 3 6 3 3 4 2" xfId="13523"/>
    <cellStyle name="RowTitles1-Detail 2 3 6 3 3 5" xfId="13524"/>
    <cellStyle name="RowTitles1-Detail 2 3 6 3 4" xfId="13525"/>
    <cellStyle name="RowTitles1-Detail 2 3 6 3 4 2" xfId="13526"/>
    <cellStyle name="RowTitles1-Detail 2 3 6 3 5" xfId="13527"/>
    <cellStyle name="RowTitles1-Detail 2 3 6 3 5 2" xfId="13528"/>
    <cellStyle name="RowTitles1-Detail 2 3 6 3 5 2 2" xfId="13529"/>
    <cellStyle name="RowTitles1-Detail 2 3 6 3 6" xfId="13530"/>
    <cellStyle name="RowTitles1-Detail 2 3 6 3 6 2" xfId="13531"/>
    <cellStyle name="RowTitles1-Detail 2 3 6 3 7" xfId="13532"/>
    <cellStyle name="RowTitles1-Detail 2 3 6 4" xfId="13533"/>
    <cellStyle name="RowTitles1-Detail 2 3 6 4 2" xfId="13534"/>
    <cellStyle name="RowTitles1-Detail 2 3 6 4 2 2" xfId="13535"/>
    <cellStyle name="RowTitles1-Detail 2 3 6 4 2 2 2" xfId="13536"/>
    <cellStyle name="RowTitles1-Detail 2 3 6 4 2 2 2 2" xfId="13537"/>
    <cellStyle name="RowTitles1-Detail 2 3 6 4 2 2 3" xfId="13538"/>
    <cellStyle name="RowTitles1-Detail 2 3 6 4 2 3" xfId="13539"/>
    <cellStyle name="RowTitles1-Detail 2 3 6 4 2 3 2" xfId="13540"/>
    <cellStyle name="RowTitles1-Detail 2 3 6 4 2 3 2 2" xfId="13541"/>
    <cellStyle name="RowTitles1-Detail 2 3 6 4 2 4" xfId="13542"/>
    <cellStyle name="RowTitles1-Detail 2 3 6 4 2 4 2" xfId="13543"/>
    <cellStyle name="RowTitles1-Detail 2 3 6 4 2 5" xfId="13544"/>
    <cellStyle name="RowTitles1-Detail 2 3 6 4 3" xfId="13545"/>
    <cellStyle name="RowTitles1-Detail 2 3 6 4 3 2" xfId="13546"/>
    <cellStyle name="RowTitles1-Detail 2 3 6 4 3 2 2" xfId="13547"/>
    <cellStyle name="RowTitles1-Detail 2 3 6 4 3 2 2 2" xfId="13548"/>
    <cellStyle name="RowTitles1-Detail 2 3 6 4 3 2 3" xfId="13549"/>
    <cellStyle name="RowTitles1-Detail 2 3 6 4 3 3" xfId="13550"/>
    <cellStyle name="RowTitles1-Detail 2 3 6 4 3 3 2" xfId="13551"/>
    <cellStyle name="RowTitles1-Detail 2 3 6 4 3 3 2 2" xfId="13552"/>
    <cellStyle name="RowTitles1-Detail 2 3 6 4 3 4" xfId="13553"/>
    <cellStyle name="RowTitles1-Detail 2 3 6 4 3 4 2" xfId="13554"/>
    <cellStyle name="RowTitles1-Detail 2 3 6 4 3 5" xfId="13555"/>
    <cellStyle name="RowTitles1-Detail 2 3 6 4 4" xfId="13556"/>
    <cellStyle name="RowTitles1-Detail 2 3 6 4 4 2" xfId="13557"/>
    <cellStyle name="RowTitles1-Detail 2 3 6 4 5" xfId="13558"/>
    <cellStyle name="RowTitles1-Detail 2 3 6 4 5 2" xfId="13559"/>
    <cellStyle name="RowTitles1-Detail 2 3 6 4 5 2 2" xfId="13560"/>
    <cellStyle name="RowTitles1-Detail 2 3 6 4 5 3" xfId="13561"/>
    <cellStyle name="RowTitles1-Detail 2 3 6 4 6" xfId="13562"/>
    <cellStyle name="RowTitles1-Detail 2 3 6 4 6 2" xfId="13563"/>
    <cellStyle name="RowTitles1-Detail 2 3 6 4 6 2 2" xfId="13564"/>
    <cellStyle name="RowTitles1-Detail 2 3 6 4 7" xfId="13565"/>
    <cellStyle name="RowTitles1-Detail 2 3 6 4 7 2" xfId="13566"/>
    <cellStyle name="RowTitles1-Detail 2 3 6 4 8" xfId="13567"/>
    <cellStyle name="RowTitles1-Detail 2 3 6 5" xfId="13568"/>
    <cellStyle name="RowTitles1-Detail 2 3 6 5 2" xfId="13569"/>
    <cellStyle name="RowTitles1-Detail 2 3 6 5 2 2" xfId="13570"/>
    <cellStyle name="RowTitles1-Detail 2 3 6 5 2 2 2" xfId="13571"/>
    <cellStyle name="RowTitles1-Detail 2 3 6 5 2 2 2 2" xfId="13572"/>
    <cellStyle name="RowTitles1-Detail 2 3 6 5 2 2 3" xfId="13573"/>
    <cellStyle name="RowTitles1-Detail 2 3 6 5 2 3" xfId="13574"/>
    <cellStyle name="RowTitles1-Detail 2 3 6 5 2 3 2" xfId="13575"/>
    <cellStyle name="RowTitles1-Detail 2 3 6 5 2 3 2 2" xfId="13576"/>
    <cellStyle name="RowTitles1-Detail 2 3 6 5 2 4" xfId="13577"/>
    <cellStyle name="RowTitles1-Detail 2 3 6 5 2 4 2" xfId="13578"/>
    <cellStyle name="RowTitles1-Detail 2 3 6 5 2 5" xfId="13579"/>
    <cellStyle name="RowTitles1-Detail 2 3 6 5 3" xfId="13580"/>
    <cellStyle name="RowTitles1-Detail 2 3 6 5 3 2" xfId="13581"/>
    <cellStyle name="RowTitles1-Detail 2 3 6 5 3 2 2" xfId="13582"/>
    <cellStyle name="RowTitles1-Detail 2 3 6 5 3 2 2 2" xfId="13583"/>
    <cellStyle name="RowTitles1-Detail 2 3 6 5 3 2 3" xfId="13584"/>
    <cellStyle name="RowTitles1-Detail 2 3 6 5 3 3" xfId="13585"/>
    <cellStyle name="RowTitles1-Detail 2 3 6 5 3 3 2" xfId="13586"/>
    <cellStyle name="RowTitles1-Detail 2 3 6 5 3 3 2 2" xfId="13587"/>
    <cellStyle name="RowTitles1-Detail 2 3 6 5 3 4" xfId="13588"/>
    <cellStyle name="RowTitles1-Detail 2 3 6 5 3 4 2" xfId="13589"/>
    <cellStyle name="RowTitles1-Detail 2 3 6 5 3 5" xfId="13590"/>
    <cellStyle name="RowTitles1-Detail 2 3 6 5 4" xfId="13591"/>
    <cellStyle name="RowTitles1-Detail 2 3 6 5 4 2" xfId="13592"/>
    <cellStyle name="RowTitles1-Detail 2 3 6 5 4 2 2" xfId="13593"/>
    <cellStyle name="RowTitles1-Detail 2 3 6 5 4 3" xfId="13594"/>
    <cellStyle name="RowTitles1-Detail 2 3 6 5 5" xfId="13595"/>
    <cellStyle name="RowTitles1-Detail 2 3 6 5 5 2" xfId="13596"/>
    <cellStyle name="RowTitles1-Detail 2 3 6 5 5 2 2" xfId="13597"/>
    <cellStyle name="RowTitles1-Detail 2 3 6 5 6" xfId="13598"/>
    <cellStyle name="RowTitles1-Detail 2 3 6 5 6 2" xfId="13599"/>
    <cellStyle name="RowTitles1-Detail 2 3 6 5 7" xfId="13600"/>
    <cellStyle name="RowTitles1-Detail 2 3 6 6" xfId="13601"/>
    <cellStyle name="RowTitles1-Detail 2 3 6 6 2" xfId="13602"/>
    <cellStyle name="RowTitles1-Detail 2 3 6 6 2 2" xfId="13603"/>
    <cellStyle name="RowTitles1-Detail 2 3 6 6 2 2 2" xfId="13604"/>
    <cellStyle name="RowTitles1-Detail 2 3 6 6 2 2 2 2" xfId="13605"/>
    <cellStyle name="RowTitles1-Detail 2 3 6 6 2 2 3" xfId="13606"/>
    <cellStyle name="RowTitles1-Detail 2 3 6 6 2 3" xfId="13607"/>
    <cellStyle name="RowTitles1-Detail 2 3 6 6 2 3 2" xfId="13608"/>
    <cellStyle name="RowTitles1-Detail 2 3 6 6 2 3 2 2" xfId="13609"/>
    <cellStyle name="RowTitles1-Detail 2 3 6 6 2 4" xfId="13610"/>
    <cellStyle name="RowTitles1-Detail 2 3 6 6 2 4 2" xfId="13611"/>
    <cellStyle name="RowTitles1-Detail 2 3 6 6 2 5" xfId="13612"/>
    <cellStyle name="RowTitles1-Detail 2 3 6 6 3" xfId="13613"/>
    <cellStyle name="RowTitles1-Detail 2 3 6 6 3 2" xfId="13614"/>
    <cellStyle name="RowTitles1-Detail 2 3 6 6 3 2 2" xfId="13615"/>
    <cellStyle name="RowTitles1-Detail 2 3 6 6 3 2 2 2" xfId="13616"/>
    <cellStyle name="RowTitles1-Detail 2 3 6 6 3 2 3" xfId="13617"/>
    <cellStyle name="RowTitles1-Detail 2 3 6 6 3 3" xfId="13618"/>
    <cellStyle name="RowTitles1-Detail 2 3 6 6 3 3 2" xfId="13619"/>
    <cellStyle name="RowTitles1-Detail 2 3 6 6 3 3 2 2" xfId="13620"/>
    <cellStyle name="RowTitles1-Detail 2 3 6 6 3 4" xfId="13621"/>
    <cellStyle name="RowTitles1-Detail 2 3 6 6 3 4 2" xfId="13622"/>
    <cellStyle name="RowTitles1-Detail 2 3 6 6 3 5" xfId="13623"/>
    <cellStyle name="RowTitles1-Detail 2 3 6 6 4" xfId="13624"/>
    <cellStyle name="RowTitles1-Detail 2 3 6 6 4 2" xfId="13625"/>
    <cellStyle name="RowTitles1-Detail 2 3 6 6 4 2 2" xfId="13626"/>
    <cellStyle name="RowTitles1-Detail 2 3 6 6 4 3" xfId="13627"/>
    <cellStyle name="RowTitles1-Detail 2 3 6 6 5" xfId="13628"/>
    <cellStyle name="RowTitles1-Detail 2 3 6 6 5 2" xfId="13629"/>
    <cellStyle name="RowTitles1-Detail 2 3 6 6 5 2 2" xfId="13630"/>
    <cellStyle name="RowTitles1-Detail 2 3 6 6 6" xfId="13631"/>
    <cellStyle name="RowTitles1-Detail 2 3 6 6 6 2" xfId="13632"/>
    <cellStyle name="RowTitles1-Detail 2 3 6 6 7" xfId="13633"/>
    <cellStyle name="RowTitles1-Detail 2 3 6 7" xfId="13634"/>
    <cellStyle name="RowTitles1-Detail 2 3 6 7 2" xfId="13635"/>
    <cellStyle name="RowTitles1-Detail 2 3 6 7 2 2" xfId="13636"/>
    <cellStyle name="RowTitles1-Detail 2 3 6 7 2 2 2" xfId="13637"/>
    <cellStyle name="RowTitles1-Detail 2 3 6 7 2 3" xfId="13638"/>
    <cellStyle name="RowTitles1-Detail 2 3 6 7 3" xfId="13639"/>
    <cellStyle name="RowTitles1-Detail 2 3 6 7 3 2" xfId="13640"/>
    <cellStyle name="RowTitles1-Detail 2 3 6 7 3 2 2" xfId="13641"/>
    <cellStyle name="RowTitles1-Detail 2 3 6 7 4" xfId="13642"/>
    <cellStyle name="RowTitles1-Detail 2 3 6 7 4 2" xfId="13643"/>
    <cellStyle name="RowTitles1-Detail 2 3 6 7 5" xfId="13644"/>
    <cellStyle name="RowTitles1-Detail 2 3 6 8" xfId="13645"/>
    <cellStyle name="RowTitles1-Detail 2 3 6 8 2" xfId="13646"/>
    <cellStyle name="RowTitles1-Detail 2 3 6 9" xfId="13647"/>
    <cellStyle name="RowTitles1-Detail 2 3 6 9 2" xfId="13648"/>
    <cellStyle name="RowTitles1-Detail 2 3 6 9 2 2" xfId="13649"/>
    <cellStyle name="RowTitles1-Detail 2 3 6_STUD aligned by INSTIT" xfId="13650"/>
    <cellStyle name="RowTitles1-Detail 2 3 7" xfId="13651"/>
    <cellStyle name="RowTitles1-Detail 2 3 7 2" xfId="13652"/>
    <cellStyle name="RowTitles1-Detail 2 3 7 2 2" xfId="13653"/>
    <cellStyle name="RowTitles1-Detail 2 3 7 2 2 2" xfId="13654"/>
    <cellStyle name="RowTitles1-Detail 2 3 7 2 2 2 2" xfId="13655"/>
    <cellStyle name="RowTitles1-Detail 2 3 7 2 2 3" xfId="13656"/>
    <cellStyle name="RowTitles1-Detail 2 3 7 2 3" xfId="13657"/>
    <cellStyle name="RowTitles1-Detail 2 3 7 2 3 2" xfId="13658"/>
    <cellStyle name="RowTitles1-Detail 2 3 7 2 3 2 2" xfId="13659"/>
    <cellStyle name="RowTitles1-Detail 2 3 7 2 4" xfId="13660"/>
    <cellStyle name="RowTitles1-Detail 2 3 7 2 4 2" xfId="13661"/>
    <cellStyle name="RowTitles1-Detail 2 3 7 2 5" xfId="13662"/>
    <cellStyle name="RowTitles1-Detail 2 3 7 3" xfId="13663"/>
    <cellStyle name="RowTitles1-Detail 2 3 7 3 2" xfId="13664"/>
    <cellStyle name="RowTitles1-Detail 2 3 7 3 2 2" xfId="13665"/>
    <cellStyle name="RowTitles1-Detail 2 3 7 3 2 2 2" xfId="13666"/>
    <cellStyle name="RowTitles1-Detail 2 3 7 3 2 3" xfId="13667"/>
    <cellStyle name="RowTitles1-Detail 2 3 7 3 3" xfId="13668"/>
    <cellStyle name="RowTitles1-Detail 2 3 7 3 3 2" xfId="13669"/>
    <cellStyle name="RowTitles1-Detail 2 3 7 3 3 2 2" xfId="13670"/>
    <cellStyle name="RowTitles1-Detail 2 3 7 3 4" xfId="13671"/>
    <cellStyle name="RowTitles1-Detail 2 3 7 3 4 2" xfId="13672"/>
    <cellStyle name="RowTitles1-Detail 2 3 7 3 5" xfId="13673"/>
    <cellStyle name="RowTitles1-Detail 2 3 7 4" xfId="13674"/>
    <cellStyle name="RowTitles1-Detail 2 3 7 4 2" xfId="13675"/>
    <cellStyle name="RowTitles1-Detail 2 3 7 5" xfId="13676"/>
    <cellStyle name="RowTitles1-Detail 2 3 7 5 2" xfId="13677"/>
    <cellStyle name="RowTitles1-Detail 2 3 7 5 2 2" xfId="13678"/>
    <cellStyle name="RowTitles1-Detail 2 3 7 5 3" xfId="13679"/>
    <cellStyle name="RowTitles1-Detail 2 3 7 6" xfId="13680"/>
    <cellStyle name="RowTitles1-Detail 2 3 7 6 2" xfId="13681"/>
    <cellStyle name="RowTitles1-Detail 2 3 7 6 2 2" xfId="13682"/>
    <cellStyle name="RowTitles1-Detail 2 3 8" xfId="13683"/>
    <cellStyle name="RowTitles1-Detail 2 3 8 2" xfId="13684"/>
    <cellStyle name="RowTitles1-Detail 2 3 8 2 2" xfId="13685"/>
    <cellStyle name="RowTitles1-Detail 2 3 8 2 2 2" xfId="13686"/>
    <cellStyle name="RowTitles1-Detail 2 3 8 2 2 2 2" xfId="13687"/>
    <cellStyle name="RowTitles1-Detail 2 3 8 2 2 3" xfId="13688"/>
    <cellStyle name="RowTitles1-Detail 2 3 8 2 3" xfId="13689"/>
    <cellStyle name="RowTitles1-Detail 2 3 8 2 3 2" xfId="13690"/>
    <cellStyle name="RowTitles1-Detail 2 3 8 2 3 2 2" xfId="13691"/>
    <cellStyle name="RowTitles1-Detail 2 3 8 2 4" xfId="13692"/>
    <cellStyle name="RowTitles1-Detail 2 3 8 2 4 2" xfId="13693"/>
    <cellStyle name="RowTitles1-Detail 2 3 8 2 5" xfId="13694"/>
    <cellStyle name="RowTitles1-Detail 2 3 8 3" xfId="13695"/>
    <cellStyle name="RowTitles1-Detail 2 3 8 3 2" xfId="13696"/>
    <cellStyle name="RowTitles1-Detail 2 3 8 3 2 2" xfId="13697"/>
    <cellStyle name="RowTitles1-Detail 2 3 8 3 2 2 2" xfId="13698"/>
    <cellStyle name="RowTitles1-Detail 2 3 8 3 2 3" xfId="13699"/>
    <cellStyle name="RowTitles1-Detail 2 3 8 3 3" xfId="13700"/>
    <cellStyle name="RowTitles1-Detail 2 3 8 3 3 2" xfId="13701"/>
    <cellStyle name="RowTitles1-Detail 2 3 8 3 3 2 2" xfId="13702"/>
    <cellStyle name="RowTitles1-Detail 2 3 8 3 4" xfId="13703"/>
    <cellStyle name="RowTitles1-Detail 2 3 8 3 4 2" xfId="13704"/>
    <cellStyle name="RowTitles1-Detail 2 3 8 3 5" xfId="13705"/>
    <cellStyle name="RowTitles1-Detail 2 3 8 4" xfId="13706"/>
    <cellStyle name="RowTitles1-Detail 2 3 8 4 2" xfId="13707"/>
    <cellStyle name="RowTitles1-Detail 2 3 8 5" xfId="13708"/>
    <cellStyle name="RowTitles1-Detail 2 3 8 5 2" xfId="13709"/>
    <cellStyle name="RowTitles1-Detail 2 3 8 5 2 2" xfId="13710"/>
    <cellStyle name="RowTitles1-Detail 2 3 8 6" xfId="13711"/>
    <cellStyle name="RowTitles1-Detail 2 3 8 6 2" xfId="13712"/>
    <cellStyle name="RowTitles1-Detail 2 3 8 7" xfId="13713"/>
    <cellStyle name="RowTitles1-Detail 2 3 9" xfId="13714"/>
    <cellStyle name="RowTitles1-Detail 2 3 9 2" xfId="13715"/>
    <cellStyle name="RowTitles1-Detail 2 3 9 2 2" xfId="13716"/>
    <cellStyle name="RowTitles1-Detail 2 3 9 2 2 2" xfId="13717"/>
    <cellStyle name="RowTitles1-Detail 2 3 9 2 2 2 2" xfId="13718"/>
    <cellStyle name="RowTitles1-Detail 2 3 9 2 2 3" xfId="13719"/>
    <cellStyle name="RowTitles1-Detail 2 3 9 2 3" xfId="13720"/>
    <cellStyle name="RowTitles1-Detail 2 3 9 2 3 2" xfId="13721"/>
    <cellStyle name="RowTitles1-Detail 2 3 9 2 3 2 2" xfId="13722"/>
    <cellStyle name="RowTitles1-Detail 2 3 9 2 4" xfId="13723"/>
    <cellStyle name="RowTitles1-Detail 2 3 9 2 4 2" xfId="13724"/>
    <cellStyle name="RowTitles1-Detail 2 3 9 2 5" xfId="13725"/>
    <cellStyle name="RowTitles1-Detail 2 3 9 3" xfId="13726"/>
    <cellStyle name="RowTitles1-Detail 2 3 9 3 2" xfId="13727"/>
    <cellStyle name="RowTitles1-Detail 2 3 9 3 2 2" xfId="13728"/>
    <cellStyle name="RowTitles1-Detail 2 3 9 3 2 2 2" xfId="13729"/>
    <cellStyle name="RowTitles1-Detail 2 3 9 3 2 3" xfId="13730"/>
    <cellStyle name="RowTitles1-Detail 2 3 9 3 3" xfId="13731"/>
    <cellStyle name="RowTitles1-Detail 2 3 9 3 3 2" xfId="13732"/>
    <cellStyle name="RowTitles1-Detail 2 3 9 3 3 2 2" xfId="13733"/>
    <cellStyle name="RowTitles1-Detail 2 3 9 3 4" xfId="13734"/>
    <cellStyle name="RowTitles1-Detail 2 3 9 3 4 2" xfId="13735"/>
    <cellStyle name="RowTitles1-Detail 2 3 9 3 5" xfId="13736"/>
    <cellStyle name="RowTitles1-Detail 2 3 9 4" xfId="13737"/>
    <cellStyle name="RowTitles1-Detail 2 3 9 4 2" xfId="13738"/>
    <cellStyle name="RowTitles1-Detail 2 3 9 5" xfId="13739"/>
    <cellStyle name="RowTitles1-Detail 2 3 9 5 2" xfId="13740"/>
    <cellStyle name="RowTitles1-Detail 2 3 9 5 2 2" xfId="13741"/>
    <cellStyle name="RowTitles1-Detail 2 3 9 5 3" xfId="13742"/>
    <cellStyle name="RowTitles1-Detail 2 3 9 6" xfId="13743"/>
    <cellStyle name="RowTitles1-Detail 2 3 9 6 2" xfId="13744"/>
    <cellStyle name="RowTitles1-Detail 2 3 9 6 2 2" xfId="13745"/>
    <cellStyle name="RowTitles1-Detail 2 3 9 7" xfId="13746"/>
    <cellStyle name="RowTitles1-Detail 2 3 9 7 2" xfId="13747"/>
    <cellStyle name="RowTitles1-Detail 2 3 9 8" xfId="13748"/>
    <cellStyle name="RowTitles1-Detail 2 3_STUD aligned by INSTIT" xfId="13749"/>
    <cellStyle name="RowTitles1-Detail 2 4" xfId="13750"/>
    <cellStyle name="RowTitles1-Detail 2 4 10" xfId="13751"/>
    <cellStyle name="RowTitles1-Detail 2 4 10 2" xfId="13752"/>
    <cellStyle name="RowTitles1-Detail 2 4 10 2 2" xfId="13753"/>
    <cellStyle name="RowTitles1-Detail 2 4 10 2 2 2" xfId="13754"/>
    <cellStyle name="RowTitles1-Detail 2 4 10 2 3" xfId="13755"/>
    <cellStyle name="RowTitles1-Detail 2 4 10 3" xfId="13756"/>
    <cellStyle name="RowTitles1-Detail 2 4 10 3 2" xfId="13757"/>
    <cellStyle name="RowTitles1-Detail 2 4 10 3 2 2" xfId="13758"/>
    <cellStyle name="RowTitles1-Detail 2 4 10 4" xfId="13759"/>
    <cellStyle name="RowTitles1-Detail 2 4 10 4 2" xfId="13760"/>
    <cellStyle name="RowTitles1-Detail 2 4 10 5" xfId="13761"/>
    <cellStyle name="RowTitles1-Detail 2 4 11" xfId="13762"/>
    <cellStyle name="RowTitles1-Detail 2 4 11 2" xfId="13763"/>
    <cellStyle name="RowTitles1-Detail 2 4 12" xfId="13764"/>
    <cellStyle name="RowTitles1-Detail 2 4 12 2" xfId="13765"/>
    <cellStyle name="RowTitles1-Detail 2 4 12 2 2" xfId="13766"/>
    <cellStyle name="RowTitles1-Detail 2 4 2" xfId="13767"/>
    <cellStyle name="RowTitles1-Detail 2 4 2 2" xfId="13768"/>
    <cellStyle name="RowTitles1-Detail 2 4 2 2 2" xfId="13769"/>
    <cellStyle name="RowTitles1-Detail 2 4 2 2 2 2" xfId="13770"/>
    <cellStyle name="RowTitles1-Detail 2 4 2 2 2 2 2" xfId="13771"/>
    <cellStyle name="RowTitles1-Detail 2 4 2 2 2 2 2 2" xfId="13772"/>
    <cellStyle name="RowTitles1-Detail 2 4 2 2 2 2 3" xfId="13773"/>
    <cellStyle name="RowTitles1-Detail 2 4 2 2 2 3" xfId="13774"/>
    <cellStyle name="RowTitles1-Detail 2 4 2 2 2 3 2" xfId="13775"/>
    <cellStyle name="RowTitles1-Detail 2 4 2 2 2 3 2 2" xfId="13776"/>
    <cellStyle name="RowTitles1-Detail 2 4 2 2 2 4" xfId="13777"/>
    <cellStyle name="RowTitles1-Detail 2 4 2 2 2 4 2" xfId="13778"/>
    <cellStyle name="RowTitles1-Detail 2 4 2 2 2 5" xfId="13779"/>
    <cellStyle name="RowTitles1-Detail 2 4 2 2 3" xfId="13780"/>
    <cellStyle name="RowTitles1-Detail 2 4 2 2 3 2" xfId="13781"/>
    <cellStyle name="RowTitles1-Detail 2 4 2 2 3 2 2" xfId="13782"/>
    <cellStyle name="RowTitles1-Detail 2 4 2 2 3 2 2 2" xfId="13783"/>
    <cellStyle name="RowTitles1-Detail 2 4 2 2 3 2 3" xfId="13784"/>
    <cellStyle name="RowTitles1-Detail 2 4 2 2 3 3" xfId="13785"/>
    <cellStyle name="RowTitles1-Detail 2 4 2 2 3 3 2" xfId="13786"/>
    <cellStyle name="RowTitles1-Detail 2 4 2 2 3 3 2 2" xfId="13787"/>
    <cellStyle name="RowTitles1-Detail 2 4 2 2 3 4" xfId="13788"/>
    <cellStyle name="RowTitles1-Detail 2 4 2 2 3 4 2" xfId="13789"/>
    <cellStyle name="RowTitles1-Detail 2 4 2 2 3 5" xfId="13790"/>
    <cellStyle name="RowTitles1-Detail 2 4 2 2 4" xfId="13791"/>
    <cellStyle name="RowTitles1-Detail 2 4 2 2 4 2" xfId="13792"/>
    <cellStyle name="RowTitles1-Detail 2 4 2 2 5" xfId="13793"/>
    <cellStyle name="RowTitles1-Detail 2 4 2 2 5 2" xfId="13794"/>
    <cellStyle name="RowTitles1-Detail 2 4 2 2 5 2 2" xfId="13795"/>
    <cellStyle name="RowTitles1-Detail 2 4 2 3" xfId="13796"/>
    <cellStyle name="RowTitles1-Detail 2 4 2 3 2" xfId="13797"/>
    <cellStyle name="RowTitles1-Detail 2 4 2 3 2 2" xfId="13798"/>
    <cellStyle name="RowTitles1-Detail 2 4 2 3 2 2 2" xfId="13799"/>
    <cellStyle name="RowTitles1-Detail 2 4 2 3 2 2 2 2" xfId="13800"/>
    <cellStyle name="RowTitles1-Detail 2 4 2 3 2 2 3" xfId="13801"/>
    <cellStyle name="RowTitles1-Detail 2 4 2 3 2 3" xfId="13802"/>
    <cellStyle name="RowTitles1-Detail 2 4 2 3 2 3 2" xfId="13803"/>
    <cellStyle name="RowTitles1-Detail 2 4 2 3 2 3 2 2" xfId="13804"/>
    <cellStyle name="RowTitles1-Detail 2 4 2 3 2 4" xfId="13805"/>
    <cellStyle name="RowTitles1-Detail 2 4 2 3 2 4 2" xfId="13806"/>
    <cellStyle name="RowTitles1-Detail 2 4 2 3 2 5" xfId="13807"/>
    <cellStyle name="RowTitles1-Detail 2 4 2 3 3" xfId="13808"/>
    <cellStyle name="RowTitles1-Detail 2 4 2 3 3 2" xfId="13809"/>
    <cellStyle name="RowTitles1-Detail 2 4 2 3 3 2 2" xfId="13810"/>
    <cellStyle name="RowTitles1-Detail 2 4 2 3 3 2 2 2" xfId="13811"/>
    <cellStyle name="RowTitles1-Detail 2 4 2 3 3 2 3" xfId="13812"/>
    <cellStyle name="RowTitles1-Detail 2 4 2 3 3 3" xfId="13813"/>
    <cellStyle name="RowTitles1-Detail 2 4 2 3 3 3 2" xfId="13814"/>
    <cellStyle name="RowTitles1-Detail 2 4 2 3 3 3 2 2" xfId="13815"/>
    <cellStyle name="RowTitles1-Detail 2 4 2 3 3 4" xfId="13816"/>
    <cellStyle name="RowTitles1-Detail 2 4 2 3 3 4 2" xfId="13817"/>
    <cellStyle name="RowTitles1-Detail 2 4 2 3 3 5" xfId="13818"/>
    <cellStyle name="RowTitles1-Detail 2 4 2 3 4" xfId="13819"/>
    <cellStyle name="RowTitles1-Detail 2 4 2 3 4 2" xfId="13820"/>
    <cellStyle name="RowTitles1-Detail 2 4 2 3 5" xfId="13821"/>
    <cellStyle name="RowTitles1-Detail 2 4 2 3 5 2" xfId="13822"/>
    <cellStyle name="RowTitles1-Detail 2 4 2 3 5 2 2" xfId="13823"/>
    <cellStyle name="RowTitles1-Detail 2 4 2 3 5 3" xfId="13824"/>
    <cellStyle name="RowTitles1-Detail 2 4 2 3 6" xfId="13825"/>
    <cellStyle name="RowTitles1-Detail 2 4 2 3 6 2" xfId="13826"/>
    <cellStyle name="RowTitles1-Detail 2 4 2 3 6 2 2" xfId="13827"/>
    <cellStyle name="RowTitles1-Detail 2 4 2 3 7" xfId="13828"/>
    <cellStyle name="RowTitles1-Detail 2 4 2 3 7 2" xfId="13829"/>
    <cellStyle name="RowTitles1-Detail 2 4 2 3 8" xfId="13830"/>
    <cellStyle name="RowTitles1-Detail 2 4 2 4" xfId="13831"/>
    <cellStyle name="RowTitles1-Detail 2 4 2 4 2" xfId="13832"/>
    <cellStyle name="RowTitles1-Detail 2 4 2 4 2 2" xfId="13833"/>
    <cellStyle name="RowTitles1-Detail 2 4 2 4 2 2 2" xfId="13834"/>
    <cellStyle name="RowTitles1-Detail 2 4 2 4 2 2 2 2" xfId="13835"/>
    <cellStyle name="RowTitles1-Detail 2 4 2 4 2 2 3" xfId="13836"/>
    <cellStyle name="RowTitles1-Detail 2 4 2 4 2 3" xfId="13837"/>
    <cellStyle name="RowTitles1-Detail 2 4 2 4 2 3 2" xfId="13838"/>
    <cellStyle name="RowTitles1-Detail 2 4 2 4 2 3 2 2" xfId="13839"/>
    <cellStyle name="RowTitles1-Detail 2 4 2 4 2 4" xfId="13840"/>
    <cellStyle name="RowTitles1-Detail 2 4 2 4 2 4 2" xfId="13841"/>
    <cellStyle name="RowTitles1-Detail 2 4 2 4 2 5" xfId="13842"/>
    <cellStyle name="RowTitles1-Detail 2 4 2 4 3" xfId="13843"/>
    <cellStyle name="RowTitles1-Detail 2 4 2 4 3 2" xfId="13844"/>
    <cellStyle name="RowTitles1-Detail 2 4 2 4 3 2 2" xfId="13845"/>
    <cellStyle name="RowTitles1-Detail 2 4 2 4 3 2 2 2" xfId="13846"/>
    <cellStyle name="RowTitles1-Detail 2 4 2 4 3 2 3" xfId="13847"/>
    <cellStyle name="RowTitles1-Detail 2 4 2 4 3 3" xfId="13848"/>
    <cellStyle name="RowTitles1-Detail 2 4 2 4 3 3 2" xfId="13849"/>
    <cellStyle name="RowTitles1-Detail 2 4 2 4 3 3 2 2" xfId="13850"/>
    <cellStyle name="RowTitles1-Detail 2 4 2 4 3 4" xfId="13851"/>
    <cellStyle name="RowTitles1-Detail 2 4 2 4 3 4 2" xfId="13852"/>
    <cellStyle name="RowTitles1-Detail 2 4 2 4 3 5" xfId="13853"/>
    <cellStyle name="RowTitles1-Detail 2 4 2 4 4" xfId="13854"/>
    <cellStyle name="RowTitles1-Detail 2 4 2 4 4 2" xfId="13855"/>
    <cellStyle name="RowTitles1-Detail 2 4 2 4 4 2 2" xfId="13856"/>
    <cellStyle name="RowTitles1-Detail 2 4 2 4 4 3" xfId="13857"/>
    <cellStyle name="RowTitles1-Detail 2 4 2 4 5" xfId="13858"/>
    <cellStyle name="RowTitles1-Detail 2 4 2 4 5 2" xfId="13859"/>
    <cellStyle name="RowTitles1-Detail 2 4 2 4 5 2 2" xfId="13860"/>
    <cellStyle name="RowTitles1-Detail 2 4 2 4 6" xfId="13861"/>
    <cellStyle name="RowTitles1-Detail 2 4 2 4 6 2" xfId="13862"/>
    <cellStyle name="RowTitles1-Detail 2 4 2 4 7" xfId="13863"/>
    <cellStyle name="RowTitles1-Detail 2 4 2 5" xfId="13864"/>
    <cellStyle name="RowTitles1-Detail 2 4 2 5 2" xfId="13865"/>
    <cellStyle name="RowTitles1-Detail 2 4 2 5 2 2" xfId="13866"/>
    <cellStyle name="RowTitles1-Detail 2 4 2 5 2 2 2" xfId="13867"/>
    <cellStyle name="RowTitles1-Detail 2 4 2 5 2 2 2 2" xfId="13868"/>
    <cellStyle name="RowTitles1-Detail 2 4 2 5 2 2 3" xfId="13869"/>
    <cellStyle name="RowTitles1-Detail 2 4 2 5 2 3" xfId="13870"/>
    <cellStyle name="RowTitles1-Detail 2 4 2 5 2 3 2" xfId="13871"/>
    <cellStyle name="RowTitles1-Detail 2 4 2 5 2 3 2 2" xfId="13872"/>
    <cellStyle name="RowTitles1-Detail 2 4 2 5 2 4" xfId="13873"/>
    <cellStyle name="RowTitles1-Detail 2 4 2 5 2 4 2" xfId="13874"/>
    <cellStyle name="RowTitles1-Detail 2 4 2 5 2 5" xfId="13875"/>
    <cellStyle name="RowTitles1-Detail 2 4 2 5 3" xfId="13876"/>
    <cellStyle name="RowTitles1-Detail 2 4 2 5 3 2" xfId="13877"/>
    <cellStyle name="RowTitles1-Detail 2 4 2 5 3 2 2" xfId="13878"/>
    <cellStyle name="RowTitles1-Detail 2 4 2 5 3 2 2 2" xfId="13879"/>
    <cellStyle name="RowTitles1-Detail 2 4 2 5 3 2 3" xfId="13880"/>
    <cellStyle name="RowTitles1-Detail 2 4 2 5 3 3" xfId="13881"/>
    <cellStyle name="RowTitles1-Detail 2 4 2 5 3 3 2" xfId="13882"/>
    <cellStyle name="RowTitles1-Detail 2 4 2 5 3 3 2 2" xfId="13883"/>
    <cellStyle name="RowTitles1-Detail 2 4 2 5 3 4" xfId="13884"/>
    <cellStyle name="RowTitles1-Detail 2 4 2 5 3 4 2" xfId="13885"/>
    <cellStyle name="RowTitles1-Detail 2 4 2 5 3 5" xfId="13886"/>
    <cellStyle name="RowTitles1-Detail 2 4 2 5 4" xfId="13887"/>
    <cellStyle name="RowTitles1-Detail 2 4 2 5 4 2" xfId="13888"/>
    <cellStyle name="RowTitles1-Detail 2 4 2 5 4 2 2" xfId="13889"/>
    <cellStyle name="RowTitles1-Detail 2 4 2 5 4 3" xfId="13890"/>
    <cellStyle name="RowTitles1-Detail 2 4 2 5 5" xfId="13891"/>
    <cellStyle name="RowTitles1-Detail 2 4 2 5 5 2" xfId="13892"/>
    <cellStyle name="RowTitles1-Detail 2 4 2 5 5 2 2" xfId="13893"/>
    <cellStyle name="RowTitles1-Detail 2 4 2 5 6" xfId="13894"/>
    <cellStyle name="RowTitles1-Detail 2 4 2 5 6 2" xfId="13895"/>
    <cellStyle name="RowTitles1-Detail 2 4 2 5 7" xfId="13896"/>
    <cellStyle name="RowTitles1-Detail 2 4 2 6" xfId="13897"/>
    <cellStyle name="RowTitles1-Detail 2 4 2 6 2" xfId="13898"/>
    <cellStyle name="RowTitles1-Detail 2 4 2 6 2 2" xfId="13899"/>
    <cellStyle name="RowTitles1-Detail 2 4 2 6 2 2 2" xfId="13900"/>
    <cellStyle name="RowTitles1-Detail 2 4 2 6 2 2 2 2" xfId="13901"/>
    <cellStyle name="RowTitles1-Detail 2 4 2 6 2 2 3" xfId="13902"/>
    <cellStyle name="RowTitles1-Detail 2 4 2 6 2 3" xfId="13903"/>
    <cellStyle name="RowTitles1-Detail 2 4 2 6 2 3 2" xfId="13904"/>
    <cellStyle name="RowTitles1-Detail 2 4 2 6 2 3 2 2" xfId="13905"/>
    <cellStyle name="RowTitles1-Detail 2 4 2 6 2 4" xfId="13906"/>
    <cellStyle name="RowTitles1-Detail 2 4 2 6 2 4 2" xfId="13907"/>
    <cellStyle name="RowTitles1-Detail 2 4 2 6 2 5" xfId="13908"/>
    <cellStyle name="RowTitles1-Detail 2 4 2 6 3" xfId="13909"/>
    <cellStyle name="RowTitles1-Detail 2 4 2 6 3 2" xfId="13910"/>
    <cellStyle name="RowTitles1-Detail 2 4 2 6 3 2 2" xfId="13911"/>
    <cellStyle name="RowTitles1-Detail 2 4 2 6 3 2 2 2" xfId="13912"/>
    <cellStyle name="RowTitles1-Detail 2 4 2 6 3 2 3" xfId="13913"/>
    <cellStyle name="RowTitles1-Detail 2 4 2 6 3 3" xfId="13914"/>
    <cellStyle name="RowTitles1-Detail 2 4 2 6 3 3 2" xfId="13915"/>
    <cellStyle name="RowTitles1-Detail 2 4 2 6 3 3 2 2" xfId="13916"/>
    <cellStyle name="RowTitles1-Detail 2 4 2 6 3 4" xfId="13917"/>
    <cellStyle name="RowTitles1-Detail 2 4 2 6 3 4 2" xfId="13918"/>
    <cellStyle name="RowTitles1-Detail 2 4 2 6 3 5" xfId="13919"/>
    <cellStyle name="RowTitles1-Detail 2 4 2 6 4" xfId="13920"/>
    <cellStyle name="RowTitles1-Detail 2 4 2 6 4 2" xfId="13921"/>
    <cellStyle name="RowTitles1-Detail 2 4 2 6 4 2 2" xfId="13922"/>
    <cellStyle name="RowTitles1-Detail 2 4 2 6 4 3" xfId="13923"/>
    <cellStyle name="RowTitles1-Detail 2 4 2 6 5" xfId="13924"/>
    <cellStyle name="RowTitles1-Detail 2 4 2 6 5 2" xfId="13925"/>
    <cellStyle name="RowTitles1-Detail 2 4 2 6 5 2 2" xfId="13926"/>
    <cellStyle name="RowTitles1-Detail 2 4 2 6 6" xfId="13927"/>
    <cellStyle name="RowTitles1-Detail 2 4 2 6 6 2" xfId="13928"/>
    <cellStyle name="RowTitles1-Detail 2 4 2 6 7" xfId="13929"/>
    <cellStyle name="RowTitles1-Detail 2 4 2 7" xfId="13930"/>
    <cellStyle name="RowTitles1-Detail 2 4 2 7 2" xfId="13931"/>
    <cellStyle name="RowTitles1-Detail 2 4 2 7 2 2" xfId="13932"/>
    <cellStyle name="RowTitles1-Detail 2 4 2 7 2 2 2" xfId="13933"/>
    <cellStyle name="RowTitles1-Detail 2 4 2 7 2 3" xfId="13934"/>
    <cellStyle name="RowTitles1-Detail 2 4 2 7 3" xfId="13935"/>
    <cellStyle name="RowTitles1-Detail 2 4 2 7 3 2" xfId="13936"/>
    <cellStyle name="RowTitles1-Detail 2 4 2 7 3 2 2" xfId="13937"/>
    <cellStyle name="RowTitles1-Detail 2 4 2 7 4" xfId="13938"/>
    <cellStyle name="RowTitles1-Detail 2 4 2 7 4 2" xfId="13939"/>
    <cellStyle name="RowTitles1-Detail 2 4 2 7 5" xfId="13940"/>
    <cellStyle name="RowTitles1-Detail 2 4 2 8" xfId="13941"/>
    <cellStyle name="RowTitles1-Detail 2 4 2 8 2" xfId="13942"/>
    <cellStyle name="RowTitles1-Detail 2 4 2 9" xfId="13943"/>
    <cellStyle name="RowTitles1-Detail 2 4 2 9 2" xfId="13944"/>
    <cellStyle name="RowTitles1-Detail 2 4 2 9 2 2" xfId="13945"/>
    <cellStyle name="RowTitles1-Detail 2 4 2_STUD aligned by INSTIT" xfId="13946"/>
    <cellStyle name="RowTitles1-Detail 2 4 3" xfId="13947"/>
    <cellStyle name="RowTitles1-Detail 2 4 3 2" xfId="13948"/>
    <cellStyle name="RowTitles1-Detail 2 4 3 2 2" xfId="13949"/>
    <cellStyle name="RowTitles1-Detail 2 4 3 2 2 2" xfId="13950"/>
    <cellStyle name="RowTitles1-Detail 2 4 3 2 2 2 2" xfId="13951"/>
    <cellStyle name="RowTitles1-Detail 2 4 3 2 2 2 2 2" xfId="13952"/>
    <cellStyle name="RowTitles1-Detail 2 4 3 2 2 2 3" xfId="13953"/>
    <cellStyle name="RowTitles1-Detail 2 4 3 2 2 3" xfId="13954"/>
    <cellStyle name="RowTitles1-Detail 2 4 3 2 2 3 2" xfId="13955"/>
    <cellStyle name="RowTitles1-Detail 2 4 3 2 2 3 2 2" xfId="13956"/>
    <cellStyle name="RowTitles1-Detail 2 4 3 2 2 4" xfId="13957"/>
    <cellStyle name="RowTitles1-Detail 2 4 3 2 2 4 2" xfId="13958"/>
    <cellStyle name="RowTitles1-Detail 2 4 3 2 2 5" xfId="13959"/>
    <cellStyle name="RowTitles1-Detail 2 4 3 2 3" xfId="13960"/>
    <cellStyle name="RowTitles1-Detail 2 4 3 2 3 2" xfId="13961"/>
    <cellStyle name="RowTitles1-Detail 2 4 3 2 3 2 2" xfId="13962"/>
    <cellStyle name="RowTitles1-Detail 2 4 3 2 3 2 2 2" xfId="13963"/>
    <cellStyle name="RowTitles1-Detail 2 4 3 2 3 2 3" xfId="13964"/>
    <cellStyle name="RowTitles1-Detail 2 4 3 2 3 3" xfId="13965"/>
    <cellStyle name="RowTitles1-Detail 2 4 3 2 3 3 2" xfId="13966"/>
    <cellStyle name="RowTitles1-Detail 2 4 3 2 3 3 2 2" xfId="13967"/>
    <cellStyle name="RowTitles1-Detail 2 4 3 2 3 4" xfId="13968"/>
    <cellStyle name="RowTitles1-Detail 2 4 3 2 3 4 2" xfId="13969"/>
    <cellStyle name="RowTitles1-Detail 2 4 3 2 3 5" xfId="13970"/>
    <cellStyle name="RowTitles1-Detail 2 4 3 2 4" xfId="13971"/>
    <cellStyle name="RowTitles1-Detail 2 4 3 2 4 2" xfId="13972"/>
    <cellStyle name="RowTitles1-Detail 2 4 3 2 5" xfId="13973"/>
    <cellStyle name="RowTitles1-Detail 2 4 3 2 5 2" xfId="13974"/>
    <cellStyle name="RowTitles1-Detail 2 4 3 2 5 2 2" xfId="13975"/>
    <cellStyle name="RowTitles1-Detail 2 4 3 2 5 3" xfId="13976"/>
    <cellStyle name="RowTitles1-Detail 2 4 3 2 6" xfId="13977"/>
    <cellStyle name="RowTitles1-Detail 2 4 3 2 6 2" xfId="13978"/>
    <cellStyle name="RowTitles1-Detail 2 4 3 2 6 2 2" xfId="13979"/>
    <cellStyle name="RowTitles1-Detail 2 4 3 2 7" xfId="13980"/>
    <cellStyle name="RowTitles1-Detail 2 4 3 2 7 2" xfId="13981"/>
    <cellStyle name="RowTitles1-Detail 2 4 3 2 8" xfId="13982"/>
    <cellStyle name="RowTitles1-Detail 2 4 3 3" xfId="13983"/>
    <cellStyle name="RowTitles1-Detail 2 4 3 3 2" xfId="13984"/>
    <cellStyle name="RowTitles1-Detail 2 4 3 3 2 2" xfId="13985"/>
    <cellStyle name="RowTitles1-Detail 2 4 3 3 2 2 2" xfId="13986"/>
    <cellStyle name="RowTitles1-Detail 2 4 3 3 2 2 2 2" xfId="13987"/>
    <cellStyle name="RowTitles1-Detail 2 4 3 3 2 2 3" xfId="13988"/>
    <cellStyle name="RowTitles1-Detail 2 4 3 3 2 3" xfId="13989"/>
    <cellStyle name="RowTitles1-Detail 2 4 3 3 2 3 2" xfId="13990"/>
    <cellStyle name="RowTitles1-Detail 2 4 3 3 2 3 2 2" xfId="13991"/>
    <cellStyle name="RowTitles1-Detail 2 4 3 3 2 4" xfId="13992"/>
    <cellStyle name="RowTitles1-Detail 2 4 3 3 2 4 2" xfId="13993"/>
    <cellStyle name="RowTitles1-Detail 2 4 3 3 2 5" xfId="13994"/>
    <cellStyle name="RowTitles1-Detail 2 4 3 3 3" xfId="13995"/>
    <cellStyle name="RowTitles1-Detail 2 4 3 3 3 2" xfId="13996"/>
    <cellStyle name="RowTitles1-Detail 2 4 3 3 3 2 2" xfId="13997"/>
    <cellStyle name="RowTitles1-Detail 2 4 3 3 3 2 2 2" xfId="13998"/>
    <cellStyle name="RowTitles1-Detail 2 4 3 3 3 2 3" xfId="13999"/>
    <cellStyle name="RowTitles1-Detail 2 4 3 3 3 3" xfId="14000"/>
    <cellStyle name="RowTitles1-Detail 2 4 3 3 3 3 2" xfId="14001"/>
    <cellStyle name="RowTitles1-Detail 2 4 3 3 3 3 2 2" xfId="14002"/>
    <cellStyle name="RowTitles1-Detail 2 4 3 3 3 4" xfId="14003"/>
    <cellStyle name="RowTitles1-Detail 2 4 3 3 3 4 2" xfId="14004"/>
    <cellStyle name="RowTitles1-Detail 2 4 3 3 3 5" xfId="14005"/>
    <cellStyle name="RowTitles1-Detail 2 4 3 3 4" xfId="14006"/>
    <cellStyle name="RowTitles1-Detail 2 4 3 3 4 2" xfId="14007"/>
    <cellStyle name="RowTitles1-Detail 2 4 3 3 5" xfId="14008"/>
    <cellStyle name="RowTitles1-Detail 2 4 3 3 5 2" xfId="14009"/>
    <cellStyle name="RowTitles1-Detail 2 4 3 3 5 2 2" xfId="14010"/>
    <cellStyle name="RowTitles1-Detail 2 4 3 4" xfId="14011"/>
    <cellStyle name="RowTitles1-Detail 2 4 3 4 2" xfId="14012"/>
    <cellStyle name="RowTitles1-Detail 2 4 3 4 2 2" xfId="14013"/>
    <cellStyle name="RowTitles1-Detail 2 4 3 4 2 2 2" xfId="14014"/>
    <cellStyle name="RowTitles1-Detail 2 4 3 4 2 2 2 2" xfId="14015"/>
    <cellStyle name="RowTitles1-Detail 2 4 3 4 2 2 3" xfId="14016"/>
    <cellStyle name="RowTitles1-Detail 2 4 3 4 2 3" xfId="14017"/>
    <cellStyle name="RowTitles1-Detail 2 4 3 4 2 3 2" xfId="14018"/>
    <cellStyle name="RowTitles1-Detail 2 4 3 4 2 3 2 2" xfId="14019"/>
    <cellStyle name="RowTitles1-Detail 2 4 3 4 2 4" xfId="14020"/>
    <cellStyle name="RowTitles1-Detail 2 4 3 4 2 4 2" xfId="14021"/>
    <cellStyle name="RowTitles1-Detail 2 4 3 4 2 5" xfId="14022"/>
    <cellStyle name="RowTitles1-Detail 2 4 3 4 3" xfId="14023"/>
    <cellStyle name="RowTitles1-Detail 2 4 3 4 3 2" xfId="14024"/>
    <cellStyle name="RowTitles1-Detail 2 4 3 4 3 2 2" xfId="14025"/>
    <cellStyle name="RowTitles1-Detail 2 4 3 4 3 2 2 2" xfId="14026"/>
    <cellStyle name="RowTitles1-Detail 2 4 3 4 3 2 3" xfId="14027"/>
    <cellStyle name="RowTitles1-Detail 2 4 3 4 3 3" xfId="14028"/>
    <cellStyle name="RowTitles1-Detail 2 4 3 4 3 3 2" xfId="14029"/>
    <cellStyle name="RowTitles1-Detail 2 4 3 4 3 3 2 2" xfId="14030"/>
    <cellStyle name="RowTitles1-Detail 2 4 3 4 3 4" xfId="14031"/>
    <cellStyle name="RowTitles1-Detail 2 4 3 4 3 4 2" xfId="14032"/>
    <cellStyle name="RowTitles1-Detail 2 4 3 4 3 5" xfId="14033"/>
    <cellStyle name="RowTitles1-Detail 2 4 3 4 4" xfId="14034"/>
    <cellStyle name="RowTitles1-Detail 2 4 3 4 4 2" xfId="14035"/>
    <cellStyle name="RowTitles1-Detail 2 4 3 4 4 2 2" xfId="14036"/>
    <cellStyle name="RowTitles1-Detail 2 4 3 4 4 3" xfId="14037"/>
    <cellStyle name="RowTitles1-Detail 2 4 3 4 5" xfId="14038"/>
    <cellStyle name="RowTitles1-Detail 2 4 3 4 5 2" xfId="14039"/>
    <cellStyle name="RowTitles1-Detail 2 4 3 4 5 2 2" xfId="14040"/>
    <cellStyle name="RowTitles1-Detail 2 4 3 4 6" xfId="14041"/>
    <cellStyle name="RowTitles1-Detail 2 4 3 4 6 2" xfId="14042"/>
    <cellStyle name="RowTitles1-Detail 2 4 3 4 7" xfId="14043"/>
    <cellStyle name="RowTitles1-Detail 2 4 3 5" xfId="14044"/>
    <cellStyle name="RowTitles1-Detail 2 4 3 5 2" xfId="14045"/>
    <cellStyle name="RowTitles1-Detail 2 4 3 5 2 2" xfId="14046"/>
    <cellStyle name="RowTitles1-Detail 2 4 3 5 2 2 2" xfId="14047"/>
    <cellStyle name="RowTitles1-Detail 2 4 3 5 2 2 2 2" xfId="14048"/>
    <cellStyle name="RowTitles1-Detail 2 4 3 5 2 2 3" xfId="14049"/>
    <cellStyle name="RowTitles1-Detail 2 4 3 5 2 3" xfId="14050"/>
    <cellStyle name="RowTitles1-Detail 2 4 3 5 2 3 2" xfId="14051"/>
    <cellStyle name="RowTitles1-Detail 2 4 3 5 2 3 2 2" xfId="14052"/>
    <cellStyle name="RowTitles1-Detail 2 4 3 5 2 4" xfId="14053"/>
    <cellStyle name="RowTitles1-Detail 2 4 3 5 2 4 2" xfId="14054"/>
    <cellStyle name="RowTitles1-Detail 2 4 3 5 2 5" xfId="14055"/>
    <cellStyle name="RowTitles1-Detail 2 4 3 5 3" xfId="14056"/>
    <cellStyle name="RowTitles1-Detail 2 4 3 5 3 2" xfId="14057"/>
    <cellStyle name="RowTitles1-Detail 2 4 3 5 3 2 2" xfId="14058"/>
    <cellStyle name="RowTitles1-Detail 2 4 3 5 3 2 2 2" xfId="14059"/>
    <cellStyle name="RowTitles1-Detail 2 4 3 5 3 2 3" xfId="14060"/>
    <cellStyle name="RowTitles1-Detail 2 4 3 5 3 3" xfId="14061"/>
    <cellStyle name="RowTitles1-Detail 2 4 3 5 3 3 2" xfId="14062"/>
    <cellStyle name="RowTitles1-Detail 2 4 3 5 3 3 2 2" xfId="14063"/>
    <cellStyle name="RowTitles1-Detail 2 4 3 5 3 4" xfId="14064"/>
    <cellStyle name="RowTitles1-Detail 2 4 3 5 3 4 2" xfId="14065"/>
    <cellStyle name="RowTitles1-Detail 2 4 3 5 3 5" xfId="14066"/>
    <cellStyle name="RowTitles1-Detail 2 4 3 5 4" xfId="14067"/>
    <cellStyle name="RowTitles1-Detail 2 4 3 5 4 2" xfId="14068"/>
    <cellStyle name="RowTitles1-Detail 2 4 3 5 4 2 2" xfId="14069"/>
    <cellStyle name="RowTitles1-Detail 2 4 3 5 4 3" xfId="14070"/>
    <cellStyle name="RowTitles1-Detail 2 4 3 5 5" xfId="14071"/>
    <cellStyle name="RowTitles1-Detail 2 4 3 5 5 2" xfId="14072"/>
    <cellStyle name="RowTitles1-Detail 2 4 3 5 5 2 2" xfId="14073"/>
    <cellStyle name="RowTitles1-Detail 2 4 3 5 6" xfId="14074"/>
    <cellStyle name="RowTitles1-Detail 2 4 3 5 6 2" xfId="14075"/>
    <cellStyle name="RowTitles1-Detail 2 4 3 5 7" xfId="14076"/>
    <cellStyle name="RowTitles1-Detail 2 4 3 6" xfId="14077"/>
    <cellStyle name="RowTitles1-Detail 2 4 3 6 2" xfId="14078"/>
    <cellStyle name="RowTitles1-Detail 2 4 3 6 2 2" xfId="14079"/>
    <cellStyle name="RowTitles1-Detail 2 4 3 6 2 2 2" xfId="14080"/>
    <cellStyle name="RowTitles1-Detail 2 4 3 6 2 2 2 2" xfId="14081"/>
    <cellStyle name="RowTitles1-Detail 2 4 3 6 2 2 3" xfId="14082"/>
    <cellStyle name="RowTitles1-Detail 2 4 3 6 2 3" xfId="14083"/>
    <cellStyle name="RowTitles1-Detail 2 4 3 6 2 3 2" xfId="14084"/>
    <cellStyle name="RowTitles1-Detail 2 4 3 6 2 3 2 2" xfId="14085"/>
    <cellStyle name="RowTitles1-Detail 2 4 3 6 2 4" xfId="14086"/>
    <cellStyle name="RowTitles1-Detail 2 4 3 6 2 4 2" xfId="14087"/>
    <cellStyle name="RowTitles1-Detail 2 4 3 6 2 5" xfId="14088"/>
    <cellStyle name="RowTitles1-Detail 2 4 3 6 3" xfId="14089"/>
    <cellStyle name="RowTitles1-Detail 2 4 3 6 3 2" xfId="14090"/>
    <cellStyle name="RowTitles1-Detail 2 4 3 6 3 2 2" xfId="14091"/>
    <cellStyle name="RowTitles1-Detail 2 4 3 6 3 2 2 2" xfId="14092"/>
    <cellStyle name="RowTitles1-Detail 2 4 3 6 3 2 3" xfId="14093"/>
    <cellStyle name="RowTitles1-Detail 2 4 3 6 3 3" xfId="14094"/>
    <cellStyle name="RowTitles1-Detail 2 4 3 6 3 3 2" xfId="14095"/>
    <cellStyle name="RowTitles1-Detail 2 4 3 6 3 3 2 2" xfId="14096"/>
    <cellStyle name="RowTitles1-Detail 2 4 3 6 3 4" xfId="14097"/>
    <cellStyle name="RowTitles1-Detail 2 4 3 6 3 4 2" xfId="14098"/>
    <cellStyle name="RowTitles1-Detail 2 4 3 6 3 5" xfId="14099"/>
    <cellStyle name="RowTitles1-Detail 2 4 3 6 4" xfId="14100"/>
    <cellStyle name="RowTitles1-Detail 2 4 3 6 4 2" xfId="14101"/>
    <cellStyle name="RowTitles1-Detail 2 4 3 6 4 2 2" xfId="14102"/>
    <cellStyle name="RowTitles1-Detail 2 4 3 6 4 3" xfId="14103"/>
    <cellStyle name="RowTitles1-Detail 2 4 3 6 5" xfId="14104"/>
    <cellStyle name="RowTitles1-Detail 2 4 3 6 5 2" xfId="14105"/>
    <cellStyle name="RowTitles1-Detail 2 4 3 6 5 2 2" xfId="14106"/>
    <cellStyle name="RowTitles1-Detail 2 4 3 6 6" xfId="14107"/>
    <cellStyle name="RowTitles1-Detail 2 4 3 6 6 2" xfId="14108"/>
    <cellStyle name="RowTitles1-Detail 2 4 3 6 7" xfId="14109"/>
    <cellStyle name="RowTitles1-Detail 2 4 3 7" xfId="14110"/>
    <cellStyle name="RowTitles1-Detail 2 4 3 7 2" xfId="14111"/>
    <cellStyle name="RowTitles1-Detail 2 4 3 7 2 2" xfId="14112"/>
    <cellStyle name="RowTitles1-Detail 2 4 3 7 2 2 2" xfId="14113"/>
    <cellStyle name="RowTitles1-Detail 2 4 3 7 2 3" xfId="14114"/>
    <cellStyle name="RowTitles1-Detail 2 4 3 7 3" xfId="14115"/>
    <cellStyle name="RowTitles1-Detail 2 4 3 7 3 2" xfId="14116"/>
    <cellStyle name="RowTitles1-Detail 2 4 3 7 3 2 2" xfId="14117"/>
    <cellStyle name="RowTitles1-Detail 2 4 3 7 4" xfId="14118"/>
    <cellStyle name="RowTitles1-Detail 2 4 3 7 4 2" xfId="14119"/>
    <cellStyle name="RowTitles1-Detail 2 4 3 7 5" xfId="14120"/>
    <cellStyle name="RowTitles1-Detail 2 4 3 8" xfId="14121"/>
    <cellStyle name="RowTitles1-Detail 2 4 3 8 2" xfId="14122"/>
    <cellStyle name="RowTitles1-Detail 2 4 3 8 2 2" xfId="14123"/>
    <cellStyle name="RowTitles1-Detail 2 4 3 8 2 2 2" xfId="14124"/>
    <cellStyle name="RowTitles1-Detail 2 4 3 8 2 3" xfId="14125"/>
    <cellStyle name="RowTitles1-Detail 2 4 3 8 3" xfId="14126"/>
    <cellStyle name="RowTitles1-Detail 2 4 3 8 3 2" xfId="14127"/>
    <cellStyle name="RowTitles1-Detail 2 4 3 8 3 2 2" xfId="14128"/>
    <cellStyle name="RowTitles1-Detail 2 4 3 8 4" xfId="14129"/>
    <cellStyle name="RowTitles1-Detail 2 4 3 8 4 2" xfId="14130"/>
    <cellStyle name="RowTitles1-Detail 2 4 3 8 5" xfId="14131"/>
    <cellStyle name="RowTitles1-Detail 2 4 3 9" xfId="14132"/>
    <cellStyle name="RowTitles1-Detail 2 4 3 9 2" xfId="14133"/>
    <cellStyle name="RowTitles1-Detail 2 4 3 9 2 2" xfId="14134"/>
    <cellStyle name="RowTitles1-Detail 2 4 3_STUD aligned by INSTIT" xfId="14135"/>
    <cellStyle name="RowTitles1-Detail 2 4 4" xfId="14136"/>
    <cellStyle name="RowTitles1-Detail 2 4 4 2" xfId="14137"/>
    <cellStyle name="RowTitles1-Detail 2 4 4 2 2" xfId="14138"/>
    <cellStyle name="RowTitles1-Detail 2 4 4 2 2 2" xfId="14139"/>
    <cellStyle name="RowTitles1-Detail 2 4 4 2 2 2 2" xfId="14140"/>
    <cellStyle name="RowTitles1-Detail 2 4 4 2 2 2 2 2" xfId="14141"/>
    <cellStyle name="RowTitles1-Detail 2 4 4 2 2 2 3" xfId="14142"/>
    <cellStyle name="RowTitles1-Detail 2 4 4 2 2 3" xfId="14143"/>
    <cellStyle name="RowTitles1-Detail 2 4 4 2 2 3 2" xfId="14144"/>
    <cellStyle name="RowTitles1-Detail 2 4 4 2 2 3 2 2" xfId="14145"/>
    <cellStyle name="RowTitles1-Detail 2 4 4 2 2 4" xfId="14146"/>
    <cellStyle name="RowTitles1-Detail 2 4 4 2 2 4 2" xfId="14147"/>
    <cellStyle name="RowTitles1-Detail 2 4 4 2 2 5" xfId="14148"/>
    <cellStyle name="RowTitles1-Detail 2 4 4 2 3" xfId="14149"/>
    <cellStyle name="RowTitles1-Detail 2 4 4 2 3 2" xfId="14150"/>
    <cellStyle name="RowTitles1-Detail 2 4 4 2 3 2 2" xfId="14151"/>
    <cellStyle name="RowTitles1-Detail 2 4 4 2 3 2 2 2" xfId="14152"/>
    <cellStyle name="RowTitles1-Detail 2 4 4 2 3 2 3" xfId="14153"/>
    <cellStyle name="RowTitles1-Detail 2 4 4 2 3 3" xfId="14154"/>
    <cellStyle name="RowTitles1-Detail 2 4 4 2 3 3 2" xfId="14155"/>
    <cellStyle name="RowTitles1-Detail 2 4 4 2 3 3 2 2" xfId="14156"/>
    <cellStyle name="RowTitles1-Detail 2 4 4 2 3 4" xfId="14157"/>
    <cellStyle name="RowTitles1-Detail 2 4 4 2 3 4 2" xfId="14158"/>
    <cellStyle name="RowTitles1-Detail 2 4 4 2 3 5" xfId="14159"/>
    <cellStyle name="RowTitles1-Detail 2 4 4 2 4" xfId="14160"/>
    <cellStyle name="RowTitles1-Detail 2 4 4 2 4 2" xfId="14161"/>
    <cellStyle name="RowTitles1-Detail 2 4 4 2 5" xfId="14162"/>
    <cellStyle name="RowTitles1-Detail 2 4 4 2 5 2" xfId="14163"/>
    <cellStyle name="RowTitles1-Detail 2 4 4 2 5 2 2" xfId="14164"/>
    <cellStyle name="RowTitles1-Detail 2 4 4 2 5 3" xfId="14165"/>
    <cellStyle name="RowTitles1-Detail 2 4 4 2 6" xfId="14166"/>
    <cellStyle name="RowTitles1-Detail 2 4 4 2 6 2" xfId="14167"/>
    <cellStyle name="RowTitles1-Detail 2 4 4 2 6 2 2" xfId="14168"/>
    <cellStyle name="RowTitles1-Detail 2 4 4 3" xfId="14169"/>
    <cellStyle name="RowTitles1-Detail 2 4 4 3 2" xfId="14170"/>
    <cellStyle name="RowTitles1-Detail 2 4 4 3 2 2" xfId="14171"/>
    <cellStyle name="RowTitles1-Detail 2 4 4 3 2 2 2" xfId="14172"/>
    <cellStyle name="RowTitles1-Detail 2 4 4 3 2 2 2 2" xfId="14173"/>
    <cellStyle name="RowTitles1-Detail 2 4 4 3 2 2 3" xfId="14174"/>
    <cellStyle name="RowTitles1-Detail 2 4 4 3 2 3" xfId="14175"/>
    <cellStyle name="RowTitles1-Detail 2 4 4 3 2 3 2" xfId="14176"/>
    <cellStyle name="RowTitles1-Detail 2 4 4 3 2 3 2 2" xfId="14177"/>
    <cellStyle name="RowTitles1-Detail 2 4 4 3 2 4" xfId="14178"/>
    <cellStyle name="RowTitles1-Detail 2 4 4 3 2 4 2" xfId="14179"/>
    <cellStyle name="RowTitles1-Detail 2 4 4 3 2 5" xfId="14180"/>
    <cellStyle name="RowTitles1-Detail 2 4 4 3 3" xfId="14181"/>
    <cellStyle name="RowTitles1-Detail 2 4 4 3 3 2" xfId="14182"/>
    <cellStyle name="RowTitles1-Detail 2 4 4 3 3 2 2" xfId="14183"/>
    <cellStyle name="RowTitles1-Detail 2 4 4 3 3 2 2 2" xfId="14184"/>
    <cellStyle name="RowTitles1-Detail 2 4 4 3 3 2 3" xfId="14185"/>
    <cellStyle name="RowTitles1-Detail 2 4 4 3 3 3" xfId="14186"/>
    <cellStyle name="RowTitles1-Detail 2 4 4 3 3 3 2" xfId="14187"/>
    <cellStyle name="RowTitles1-Detail 2 4 4 3 3 3 2 2" xfId="14188"/>
    <cellStyle name="RowTitles1-Detail 2 4 4 3 3 4" xfId="14189"/>
    <cellStyle name="RowTitles1-Detail 2 4 4 3 3 4 2" xfId="14190"/>
    <cellStyle name="RowTitles1-Detail 2 4 4 3 3 5" xfId="14191"/>
    <cellStyle name="RowTitles1-Detail 2 4 4 3 4" xfId="14192"/>
    <cellStyle name="RowTitles1-Detail 2 4 4 3 4 2" xfId="14193"/>
    <cellStyle name="RowTitles1-Detail 2 4 4 3 5" xfId="14194"/>
    <cellStyle name="RowTitles1-Detail 2 4 4 3 5 2" xfId="14195"/>
    <cellStyle name="RowTitles1-Detail 2 4 4 3 5 2 2" xfId="14196"/>
    <cellStyle name="RowTitles1-Detail 2 4 4 3 6" xfId="14197"/>
    <cellStyle name="RowTitles1-Detail 2 4 4 3 6 2" xfId="14198"/>
    <cellStyle name="RowTitles1-Detail 2 4 4 3 7" xfId="14199"/>
    <cellStyle name="RowTitles1-Detail 2 4 4 4" xfId="14200"/>
    <cellStyle name="RowTitles1-Detail 2 4 4 4 2" xfId="14201"/>
    <cellStyle name="RowTitles1-Detail 2 4 4 4 2 2" xfId="14202"/>
    <cellStyle name="RowTitles1-Detail 2 4 4 4 2 2 2" xfId="14203"/>
    <cellStyle name="RowTitles1-Detail 2 4 4 4 2 2 2 2" xfId="14204"/>
    <cellStyle name="RowTitles1-Detail 2 4 4 4 2 2 3" xfId="14205"/>
    <cellStyle name="RowTitles1-Detail 2 4 4 4 2 3" xfId="14206"/>
    <cellStyle name="RowTitles1-Detail 2 4 4 4 2 3 2" xfId="14207"/>
    <cellStyle name="RowTitles1-Detail 2 4 4 4 2 3 2 2" xfId="14208"/>
    <cellStyle name="RowTitles1-Detail 2 4 4 4 2 4" xfId="14209"/>
    <cellStyle name="RowTitles1-Detail 2 4 4 4 2 4 2" xfId="14210"/>
    <cellStyle name="RowTitles1-Detail 2 4 4 4 2 5" xfId="14211"/>
    <cellStyle name="RowTitles1-Detail 2 4 4 4 3" xfId="14212"/>
    <cellStyle name="RowTitles1-Detail 2 4 4 4 3 2" xfId="14213"/>
    <cellStyle name="RowTitles1-Detail 2 4 4 4 3 2 2" xfId="14214"/>
    <cellStyle name="RowTitles1-Detail 2 4 4 4 3 2 2 2" xfId="14215"/>
    <cellStyle name="RowTitles1-Detail 2 4 4 4 3 2 3" xfId="14216"/>
    <cellStyle name="RowTitles1-Detail 2 4 4 4 3 3" xfId="14217"/>
    <cellStyle name="RowTitles1-Detail 2 4 4 4 3 3 2" xfId="14218"/>
    <cellStyle name="RowTitles1-Detail 2 4 4 4 3 3 2 2" xfId="14219"/>
    <cellStyle name="RowTitles1-Detail 2 4 4 4 3 4" xfId="14220"/>
    <cellStyle name="RowTitles1-Detail 2 4 4 4 3 4 2" xfId="14221"/>
    <cellStyle name="RowTitles1-Detail 2 4 4 4 3 5" xfId="14222"/>
    <cellStyle name="RowTitles1-Detail 2 4 4 4 4" xfId="14223"/>
    <cellStyle name="RowTitles1-Detail 2 4 4 4 4 2" xfId="14224"/>
    <cellStyle name="RowTitles1-Detail 2 4 4 4 5" xfId="14225"/>
    <cellStyle name="RowTitles1-Detail 2 4 4 4 5 2" xfId="14226"/>
    <cellStyle name="RowTitles1-Detail 2 4 4 4 5 2 2" xfId="14227"/>
    <cellStyle name="RowTitles1-Detail 2 4 4 4 5 3" xfId="14228"/>
    <cellStyle name="RowTitles1-Detail 2 4 4 4 6" xfId="14229"/>
    <cellStyle name="RowTitles1-Detail 2 4 4 4 6 2" xfId="14230"/>
    <cellStyle name="RowTitles1-Detail 2 4 4 4 6 2 2" xfId="14231"/>
    <cellStyle name="RowTitles1-Detail 2 4 4 4 7" xfId="14232"/>
    <cellStyle name="RowTitles1-Detail 2 4 4 4 7 2" xfId="14233"/>
    <cellStyle name="RowTitles1-Detail 2 4 4 4 8" xfId="14234"/>
    <cellStyle name="RowTitles1-Detail 2 4 4 5" xfId="14235"/>
    <cellStyle name="RowTitles1-Detail 2 4 4 5 2" xfId="14236"/>
    <cellStyle name="RowTitles1-Detail 2 4 4 5 2 2" xfId="14237"/>
    <cellStyle name="RowTitles1-Detail 2 4 4 5 2 2 2" xfId="14238"/>
    <cellStyle name="RowTitles1-Detail 2 4 4 5 2 2 2 2" xfId="14239"/>
    <cellStyle name="RowTitles1-Detail 2 4 4 5 2 2 3" xfId="14240"/>
    <cellStyle name="RowTitles1-Detail 2 4 4 5 2 3" xfId="14241"/>
    <cellStyle name="RowTitles1-Detail 2 4 4 5 2 3 2" xfId="14242"/>
    <cellStyle name="RowTitles1-Detail 2 4 4 5 2 3 2 2" xfId="14243"/>
    <cellStyle name="RowTitles1-Detail 2 4 4 5 2 4" xfId="14244"/>
    <cellStyle name="RowTitles1-Detail 2 4 4 5 2 4 2" xfId="14245"/>
    <cellStyle name="RowTitles1-Detail 2 4 4 5 2 5" xfId="14246"/>
    <cellStyle name="RowTitles1-Detail 2 4 4 5 3" xfId="14247"/>
    <cellStyle name="RowTitles1-Detail 2 4 4 5 3 2" xfId="14248"/>
    <cellStyle name="RowTitles1-Detail 2 4 4 5 3 2 2" xfId="14249"/>
    <cellStyle name="RowTitles1-Detail 2 4 4 5 3 2 2 2" xfId="14250"/>
    <cellStyle name="RowTitles1-Detail 2 4 4 5 3 2 3" xfId="14251"/>
    <cellStyle name="RowTitles1-Detail 2 4 4 5 3 3" xfId="14252"/>
    <cellStyle name="RowTitles1-Detail 2 4 4 5 3 3 2" xfId="14253"/>
    <cellStyle name="RowTitles1-Detail 2 4 4 5 3 3 2 2" xfId="14254"/>
    <cellStyle name="RowTitles1-Detail 2 4 4 5 3 4" xfId="14255"/>
    <cellStyle name="RowTitles1-Detail 2 4 4 5 3 4 2" xfId="14256"/>
    <cellStyle name="RowTitles1-Detail 2 4 4 5 3 5" xfId="14257"/>
    <cellStyle name="RowTitles1-Detail 2 4 4 5 4" xfId="14258"/>
    <cellStyle name="RowTitles1-Detail 2 4 4 5 4 2" xfId="14259"/>
    <cellStyle name="RowTitles1-Detail 2 4 4 5 4 2 2" xfId="14260"/>
    <cellStyle name="RowTitles1-Detail 2 4 4 5 4 3" xfId="14261"/>
    <cellStyle name="RowTitles1-Detail 2 4 4 5 5" xfId="14262"/>
    <cellStyle name="RowTitles1-Detail 2 4 4 5 5 2" xfId="14263"/>
    <cellStyle name="RowTitles1-Detail 2 4 4 5 5 2 2" xfId="14264"/>
    <cellStyle name="RowTitles1-Detail 2 4 4 5 6" xfId="14265"/>
    <cellStyle name="RowTitles1-Detail 2 4 4 5 6 2" xfId="14266"/>
    <cellStyle name="RowTitles1-Detail 2 4 4 5 7" xfId="14267"/>
    <cellStyle name="RowTitles1-Detail 2 4 4 6" xfId="14268"/>
    <cellStyle name="RowTitles1-Detail 2 4 4 6 2" xfId="14269"/>
    <cellStyle name="RowTitles1-Detail 2 4 4 6 2 2" xfId="14270"/>
    <cellStyle name="RowTitles1-Detail 2 4 4 6 2 2 2" xfId="14271"/>
    <cellStyle name="RowTitles1-Detail 2 4 4 6 2 2 2 2" xfId="14272"/>
    <cellStyle name="RowTitles1-Detail 2 4 4 6 2 2 3" xfId="14273"/>
    <cellStyle name="RowTitles1-Detail 2 4 4 6 2 3" xfId="14274"/>
    <cellStyle name="RowTitles1-Detail 2 4 4 6 2 3 2" xfId="14275"/>
    <cellStyle name="RowTitles1-Detail 2 4 4 6 2 3 2 2" xfId="14276"/>
    <cellStyle name="RowTitles1-Detail 2 4 4 6 2 4" xfId="14277"/>
    <cellStyle name="RowTitles1-Detail 2 4 4 6 2 4 2" xfId="14278"/>
    <cellStyle name="RowTitles1-Detail 2 4 4 6 2 5" xfId="14279"/>
    <cellStyle name="RowTitles1-Detail 2 4 4 6 3" xfId="14280"/>
    <cellStyle name="RowTitles1-Detail 2 4 4 6 3 2" xfId="14281"/>
    <cellStyle name="RowTitles1-Detail 2 4 4 6 3 2 2" xfId="14282"/>
    <cellStyle name="RowTitles1-Detail 2 4 4 6 3 2 2 2" xfId="14283"/>
    <cellStyle name="RowTitles1-Detail 2 4 4 6 3 2 3" xfId="14284"/>
    <cellStyle name="RowTitles1-Detail 2 4 4 6 3 3" xfId="14285"/>
    <cellStyle name="RowTitles1-Detail 2 4 4 6 3 3 2" xfId="14286"/>
    <cellStyle name="RowTitles1-Detail 2 4 4 6 3 3 2 2" xfId="14287"/>
    <cellStyle name="RowTitles1-Detail 2 4 4 6 3 4" xfId="14288"/>
    <cellStyle name="RowTitles1-Detail 2 4 4 6 3 4 2" xfId="14289"/>
    <cellStyle name="RowTitles1-Detail 2 4 4 6 3 5" xfId="14290"/>
    <cellStyle name="RowTitles1-Detail 2 4 4 6 4" xfId="14291"/>
    <cellStyle name="RowTitles1-Detail 2 4 4 6 4 2" xfId="14292"/>
    <cellStyle name="RowTitles1-Detail 2 4 4 6 4 2 2" xfId="14293"/>
    <cellStyle name="RowTitles1-Detail 2 4 4 6 4 3" xfId="14294"/>
    <cellStyle name="RowTitles1-Detail 2 4 4 6 5" xfId="14295"/>
    <cellStyle name="RowTitles1-Detail 2 4 4 6 5 2" xfId="14296"/>
    <cellStyle name="RowTitles1-Detail 2 4 4 6 5 2 2" xfId="14297"/>
    <cellStyle name="RowTitles1-Detail 2 4 4 6 6" xfId="14298"/>
    <cellStyle name="RowTitles1-Detail 2 4 4 6 6 2" xfId="14299"/>
    <cellStyle name="RowTitles1-Detail 2 4 4 6 7" xfId="14300"/>
    <cellStyle name="RowTitles1-Detail 2 4 4 7" xfId="14301"/>
    <cellStyle name="RowTitles1-Detail 2 4 4 7 2" xfId="14302"/>
    <cellStyle name="RowTitles1-Detail 2 4 4 7 2 2" xfId="14303"/>
    <cellStyle name="RowTitles1-Detail 2 4 4 7 2 2 2" xfId="14304"/>
    <cellStyle name="RowTitles1-Detail 2 4 4 7 2 3" xfId="14305"/>
    <cellStyle name="RowTitles1-Detail 2 4 4 7 3" xfId="14306"/>
    <cellStyle name="RowTitles1-Detail 2 4 4 7 3 2" xfId="14307"/>
    <cellStyle name="RowTitles1-Detail 2 4 4 7 3 2 2" xfId="14308"/>
    <cellStyle name="RowTitles1-Detail 2 4 4 7 4" xfId="14309"/>
    <cellStyle name="RowTitles1-Detail 2 4 4 7 4 2" xfId="14310"/>
    <cellStyle name="RowTitles1-Detail 2 4 4 7 5" xfId="14311"/>
    <cellStyle name="RowTitles1-Detail 2 4 4 8" xfId="14312"/>
    <cellStyle name="RowTitles1-Detail 2 4 4 8 2" xfId="14313"/>
    <cellStyle name="RowTitles1-Detail 2 4 4 9" xfId="14314"/>
    <cellStyle name="RowTitles1-Detail 2 4 4 9 2" xfId="14315"/>
    <cellStyle name="RowTitles1-Detail 2 4 4 9 2 2" xfId="14316"/>
    <cellStyle name="RowTitles1-Detail 2 4 4_STUD aligned by INSTIT" xfId="14317"/>
    <cellStyle name="RowTitles1-Detail 2 4 5" xfId="14318"/>
    <cellStyle name="RowTitles1-Detail 2 4 5 2" xfId="14319"/>
    <cellStyle name="RowTitles1-Detail 2 4 5 2 2" xfId="14320"/>
    <cellStyle name="RowTitles1-Detail 2 4 5 2 2 2" xfId="14321"/>
    <cellStyle name="RowTitles1-Detail 2 4 5 2 2 2 2" xfId="14322"/>
    <cellStyle name="RowTitles1-Detail 2 4 5 2 2 3" xfId="14323"/>
    <cellStyle name="RowTitles1-Detail 2 4 5 2 3" xfId="14324"/>
    <cellStyle name="RowTitles1-Detail 2 4 5 2 3 2" xfId="14325"/>
    <cellStyle name="RowTitles1-Detail 2 4 5 2 3 2 2" xfId="14326"/>
    <cellStyle name="RowTitles1-Detail 2 4 5 2 4" xfId="14327"/>
    <cellStyle name="RowTitles1-Detail 2 4 5 2 4 2" xfId="14328"/>
    <cellStyle name="RowTitles1-Detail 2 4 5 2 5" xfId="14329"/>
    <cellStyle name="RowTitles1-Detail 2 4 5 3" xfId="14330"/>
    <cellStyle name="RowTitles1-Detail 2 4 5 3 2" xfId="14331"/>
    <cellStyle name="RowTitles1-Detail 2 4 5 3 2 2" xfId="14332"/>
    <cellStyle name="RowTitles1-Detail 2 4 5 3 2 2 2" xfId="14333"/>
    <cellStyle name="RowTitles1-Detail 2 4 5 3 2 3" xfId="14334"/>
    <cellStyle name="RowTitles1-Detail 2 4 5 3 3" xfId="14335"/>
    <cellStyle name="RowTitles1-Detail 2 4 5 3 3 2" xfId="14336"/>
    <cellStyle name="RowTitles1-Detail 2 4 5 3 3 2 2" xfId="14337"/>
    <cellStyle name="RowTitles1-Detail 2 4 5 3 4" xfId="14338"/>
    <cellStyle name="RowTitles1-Detail 2 4 5 3 4 2" xfId="14339"/>
    <cellStyle name="RowTitles1-Detail 2 4 5 3 5" xfId="14340"/>
    <cellStyle name="RowTitles1-Detail 2 4 5 4" xfId="14341"/>
    <cellStyle name="RowTitles1-Detail 2 4 5 4 2" xfId="14342"/>
    <cellStyle name="RowTitles1-Detail 2 4 5 5" xfId="14343"/>
    <cellStyle name="RowTitles1-Detail 2 4 5 5 2" xfId="14344"/>
    <cellStyle name="RowTitles1-Detail 2 4 5 5 2 2" xfId="14345"/>
    <cellStyle name="RowTitles1-Detail 2 4 5 5 3" xfId="14346"/>
    <cellStyle name="RowTitles1-Detail 2 4 5 6" xfId="14347"/>
    <cellStyle name="RowTitles1-Detail 2 4 5 6 2" xfId="14348"/>
    <cellStyle name="RowTitles1-Detail 2 4 5 6 2 2" xfId="14349"/>
    <cellStyle name="RowTitles1-Detail 2 4 6" xfId="14350"/>
    <cellStyle name="RowTitles1-Detail 2 4 6 2" xfId="14351"/>
    <cellStyle name="RowTitles1-Detail 2 4 6 2 2" xfId="14352"/>
    <cellStyle name="RowTitles1-Detail 2 4 6 2 2 2" xfId="14353"/>
    <cellStyle name="RowTitles1-Detail 2 4 6 2 2 2 2" xfId="14354"/>
    <cellStyle name="RowTitles1-Detail 2 4 6 2 2 3" xfId="14355"/>
    <cellStyle name="RowTitles1-Detail 2 4 6 2 3" xfId="14356"/>
    <cellStyle name="RowTitles1-Detail 2 4 6 2 3 2" xfId="14357"/>
    <cellStyle name="RowTitles1-Detail 2 4 6 2 3 2 2" xfId="14358"/>
    <cellStyle name="RowTitles1-Detail 2 4 6 2 4" xfId="14359"/>
    <cellStyle name="RowTitles1-Detail 2 4 6 2 4 2" xfId="14360"/>
    <cellStyle name="RowTitles1-Detail 2 4 6 2 5" xfId="14361"/>
    <cellStyle name="RowTitles1-Detail 2 4 6 3" xfId="14362"/>
    <cellStyle name="RowTitles1-Detail 2 4 6 3 2" xfId="14363"/>
    <cellStyle name="RowTitles1-Detail 2 4 6 3 2 2" xfId="14364"/>
    <cellStyle name="RowTitles1-Detail 2 4 6 3 2 2 2" xfId="14365"/>
    <cellStyle name="RowTitles1-Detail 2 4 6 3 2 3" xfId="14366"/>
    <cellStyle name="RowTitles1-Detail 2 4 6 3 3" xfId="14367"/>
    <cellStyle name="RowTitles1-Detail 2 4 6 3 3 2" xfId="14368"/>
    <cellStyle name="RowTitles1-Detail 2 4 6 3 3 2 2" xfId="14369"/>
    <cellStyle name="RowTitles1-Detail 2 4 6 3 4" xfId="14370"/>
    <cellStyle name="RowTitles1-Detail 2 4 6 3 4 2" xfId="14371"/>
    <cellStyle name="RowTitles1-Detail 2 4 6 3 5" xfId="14372"/>
    <cellStyle name="RowTitles1-Detail 2 4 6 4" xfId="14373"/>
    <cellStyle name="RowTitles1-Detail 2 4 6 4 2" xfId="14374"/>
    <cellStyle name="RowTitles1-Detail 2 4 6 5" xfId="14375"/>
    <cellStyle name="RowTitles1-Detail 2 4 6 5 2" xfId="14376"/>
    <cellStyle name="RowTitles1-Detail 2 4 6 5 2 2" xfId="14377"/>
    <cellStyle name="RowTitles1-Detail 2 4 6 6" xfId="14378"/>
    <cellStyle name="RowTitles1-Detail 2 4 6 6 2" xfId="14379"/>
    <cellStyle name="RowTitles1-Detail 2 4 6 7" xfId="14380"/>
    <cellStyle name="RowTitles1-Detail 2 4 7" xfId="14381"/>
    <cellStyle name="RowTitles1-Detail 2 4 7 2" xfId="14382"/>
    <cellStyle name="RowTitles1-Detail 2 4 7 2 2" xfId="14383"/>
    <cellStyle name="RowTitles1-Detail 2 4 7 2 2 2" xfId="14384"/>
    <cellStyle name="RowTitles1-Detail 2 4 7 2 2 2 2" xfId="14385"/>
    <cellStyle name="RowTitles1-Detail 2 4 7 2 2 3" xfId="14386"/>
    <cellStyle name="RowTitles1-Detail 2 4 7 2 3" xfId="14387"/>
    <cellStyle name="RowTitles1-Detail 2 4 7 2 3 2" xfId="14388"/>
    <cellStyle name="RowTitles1-Detail 2 4 7 2 3 2 2" xfId="14389"/>
    <cellStyle name="RowTitles1-Detail 2 4 7 2 4" xfId="14390"/>
    <cellStyle name="RowTitles1-Detail 2 4 7 2 4 2" xfId="14391"/>
    <cellStyle name="RowTitles1-Detail 2 4 7 2 5" xfId="14392"/>
    <cellStyle name="RowTitles1-Detail 2 4 7 3" xfId="14393"/>
    <cellStyle name="RowTitles1-Detail 2 4 7 3 2" xfId="14394"/>
    <cellStyle name="RowTitles1-Detail 2 4 7 3 2 2" xfId="14395"/>
    <cellStyle name="RowTitles1-Detail 2 4 7 3 2 2 2" xfId="14396"/>
    <cellStyle name="RowTitles1-Detail 2 4 7 3 2 3" xfId="14397"/>
    <cellStyle name="RowTitles1-Detail 2 4 7 3 3" xfId="14398"/>
    <cellStyle name="RowTitles1-Detail 2 4 7 3 3 2" xfId="14399"/>
    <cellStyle name="RowTitles1-Detail 2 4 7 3 3 2 2" xfId="14400"/>
    <cellStyle name="RowTitles1-Detail 2 4 7 3 4" xfId="14401"/>
    <cellStyle name="RowTitles1-Detail 2 4 7 3 4 2" xfId="14402"/>
    <cellStyle name="RowTitles1-Detail 2 4 7 3 5" xfId="14403"/>
    <cellStyle name="RowTitles1-Detail 2 4 7 4" xfId="14404"/>
    <cellStyle name="RowTitles1-Detail 2 4 7 4 2" xfId="14405"/>
    <cellStyle name="RowTitles1-Detail 2 4 7 5" xfId="14406"/>
    <cellStyle name="RowTitles1-Detail 2 4 7 5 2" xfId="14407"/>
    <cellStyle name="RowTitles1-Detail 2 4 7 5 2 2" xfId="14408"/>
    <cellStyle name="RowTitles1-Detail 2 4 7 5 3" xfId="14409"/>
    <cellStyle name="RowTitles1-Detail 2 4 7 6" xfId="14410"/>
    <cellStyle name="RowTitles1-Detail 2 4 7 6 2" xfId="14411"/>
    <cellStyle name="RowTitles1-Detail 2 4 7 6 2 2" xfId="14412"/>
    <cellStyle name="RowTitles1-Detail 2 4 7 7" xfId="14413"/>
    <cellStyle name="RowTitles1-Detail 2 4 7 7 2" xfId="14414"/>
    <cellStyle name="RowTitles1-Detail 2 4 7 8" xfId="14415"/>
    <cellStyle name="RowTitles1-Detail 2 4 8" xfId="14416"/>
    <cellStyle name="RowTitles1-Detail 2 4 8 2" xfId="14417"/>
    <cellStyle name="RowTitles1-Detail 2 4 8 2 2" xfId="14418"/>
    <cellStyle name="RowTitles1-Detail 2 4 8 2 2 2" xfId="14419"/>
    <cellStyle name="RowTitles1-Detail 2 4 8 2 2 2 2" xfId="14420"/>
    <cellStyle name="RowTitles1-Detail 2 4 8 2 2 3" xfId="14421"/>
    <cellStyle name="RowTitles1-Detail 2 4 8 2 3" xfId="14422"/>
    <cellStyle name="RowTitles1-Detail 2 4 8 2 3 2" xfId="14423"/>
    <cellStyle name="RowTitles1-Detail 2 4 8 2 3 2 2" xfId="14424"/>
    <cellStyle name="RowTitles1-Detail 2 4 8 2 4" xfId="14425"/>
    <cellStyle name="RowTitles1-Detail 2 4 8 2 4 2" xfId="14426"/>
    <cellStyle name="RowTitles1-Detail 2 4 8 2 5" xfId="14427"/>
    <cellStyle name="RowTitles1-Detail 2 4 8 3" xfId="14428"/>
    <cellStyle name="RowTitles1-Detail 2 4 8 3 2" xfId="14429"/>
    <cellStyle name="RowTitles1-Detail 2 4 8 3 2 2" xfId="14430"/>
    <cellStyle name="RowTitles1-Detail 2 4 8 3 2 2 2" xfId="14431"/>
    <cellStyle name="RowTitles1-Detail 2 4 8 3 2 3" xfId="14432"/>
    <cellStyle name="RowTitles1-Detail 2 4 8 3 3" xfId="14433"/>
    <cellStyle name="RowTitles1-Detail 2 4 8 3 3 2" xfId="14434"/>
    <cellStyle name="RowTitles1-Detail 2 4 8 3 3 2 2" xfId="14435"/>
    <cellStyle name="RowTitles1-Detail 2 4 8 3 4" xfId="14436"/>
    <cellStyle name="RowTitles1-Detail 2 4 8 3 4 2" xfId="14437"/>
    <cellStyle name="RowTitles1-Detail 2 4 8 3 5" xfId="14438"/>
    <cellStyle name="RowTitles1-Detail 2 4 8 4" xfId="14439"/>
    <cellStyle name="RowTitles1-Detail 2 4 8 4 2" xfId="14440"/>
    <cellStyle name="RowTitles1-Detail 2 4 8 4 2 2" xfId="14441"/>
    <cellStyle name="RowTitles1-Detail 2 4 8 4 3" xfId="14442"/>
    <cellStyle name="RowTitles1-Detail 2 4 8 5" xfId="14443"/>
    <cellStyle name="RowTitles1-Detail 2 4 8 5 2" xfId="14444"/>
    <cellStyle name="RowTitles1-Detail 2 4 8 5 2 2" xfId="14445"/>
    <cellStyle name="RowTitles1-Detail 2 4 8 6" xfId="14446"/>
    <cellStyle name="RowTitles1-Detail 2 4 8 6 2" xfId="14447"/>
    <cellStyle name="RowTitles1-Detail 2 4 8 7" xfId="14448"/>
    <cellStyle name="RowTitles1-Detail 2 4 9" xfId="14449"/>
    <cellStyle name="RowTitles1-Detail 2 4 9 2" xfId="14450"/>
    <cellStyle name="RowTitles1-Detail 2 4 9 2 2" xfId="14451"/>
    <cellStyle name="RowTitles1-Detail 2 4 9 2 2 2" xfId="14452"/>
    <cellStyle name="RowTitles1-Detail 2 4 9 2 2 2 2" xfId="14453"/>
    <cellStyle name="RowTitles1-Detail 2 4 9 2 2 3" xfId="14454"/>
    <cellStyle name="RowTitles1-Detail 2 4 9 2 3" xfId="14455"/>
    <cellStyle name="RowTitles1-Detail 2 4 9 2 3 2" xfId="14456"/>
    <cellStyle name="RowTitles1-Detail 2 4 9 2 3 2 2" xfId="14457"/>
    <cellStyle name="RowTitles1-Detail 2 4 9 2 4" xfId="14458"/>
    <cellStyle name="RowTitles1-Detail 2 4 9 2 4 2" xfId="14459"/>
    <cellStyle name="RowTitles1-Detail 2 4 9 2 5" xfId="14460"/>
    <cellStyle name="RowTitles1-Detail 2 4 9 3" xfId="14461"/>
    <cellStyle name="RowTitles1-Detail 2 4 9 3 2" xfId="14462"/>
    <cellStyle name="RowTitles1-Detail 2 4 9 3 2 2" xfId="14463"/>
    <cellStyle name="RowTitles1-Detail 2 4 9 3 2 2 2" xfId="14464"/>
    <cellStyle name="RowTitles1-Detail 2 4 9 3 2 3" xfId="14465"/>
    <cellStyle name="RowTitles1-Detail 2 4 9 3 3" xfId="14466"/>
    <cellStyle name="RowTitles1-Detail 2 4 9 3 3 2" xfId="14467"/>
    <cellStyle name="RowTitles1-Detail 2 4 9 3 3 2 2" xfId="14468"/>
    <cellStyle name="RowTitles1-Detail 2 4 9 3 4" xfId="14469"/>
    <cellStyle name="RowTitles1-Detail 2 4 9 3 4 2" xfId="14470"/>
    <cellStyle name="RowTitles1-Detail 2 4 9 3 5" xfId="14471"/>
    <cellStyle name="RowTitles1-Detail 2 4 9 4" xfId="14472"/>
    <cellStyle name="RowTitles1-Detail 2 4 9 4 2" xfId="14473"/>
    <cellStyle name="RowTitles1-Detail 2 4 9 4 2 2" xfId="14474"/>
    <cellStyle name="RowTitles1-Detail 2 4 9 4 3" xfId="14475"/>
    <cellStyle name="RowTitles1-Detail 2 4 9 5" xfId="14476"/>
    <cellStyle name="RowTitles1-Detail 2 4 9 5 2" xfId="14477"/>
    <cellStyle name="RowTitles1-Detail 2 4 9 5 2 2" xfId="14478"/>
    <cellStyle name="RowTitles1-Detail 2 4 9 6" xfId="14479"/>
    <cellStyle name="RowTitles1-Detail 2 4 9 6 2" xfId="14480"/>
    <cellStyle name="RowTitles1-Detail 2 4 9 7" xfId="14481"/>
    <cellStyle name="RowTitles1-Detail 2 4_STUD aligned by INSTIT" xfId="14482"/>
    <cellStyle name="RowTitles1-Detail 2 5" xfId="14483"/>
    <cellStyle name="RowTitles1-Detail 2 5 2" xfId="14484"/>
    <cellStyle name="RowTitles1-Detail 2 5 2 2" xfId="14485"/>
    <cellStyle name="RowTitles1-Detail 2 5 2 2 2" xfId="14486"/>
    <cellStyle name="RowTitles1-Detail 2 5 2 2 2 2" xfId="14487"/>
    <cellStyle name="RowTitles1-Detail 2 5 2 2 2 2 2" xfId="14488"/>
    <cellStyle name="RowTitles1-Detail 2 5 2 2 2 3" xfId="14489"/>
    <cellStyle name="RowTitles1-Detail 2 5 2 2 3" xfId="14490"/>
    <cellStyle name="RowTitles1-Detail 2 5 2 2 3 2" xfId="14491"/>
    <cellStyle name="RowTitles1-Detail 2 5 2 2 3 2 2" xfId="14492"/>
    <cellStyle name="RowTitles1-Detail 2 5 2 2 4" xfId="14493"/>
    <cellStyle name="RowTitles1-Detail 2 5 2 2 4 2" xfId="14494"/>
    <cellStyle name="RowTitles1-Detail 2 5 2 2 5" xfId="14495"/>
    <cellStyle name="RowTitles1-Detail 2 5 2 3" xfId="14496"/>
    <cellStyle name="RowTitles1-Detail 2 5 2 3 2" xfId="14497"/>
    <cellStyle name="RowTitles1-Detail 2 5 2 3 2 2" xfId="14498"/>
    <cellStyle name="RowTitles1-Detail 2 5 2 3 2 2 2" xfId="14499"/>
    <cellStyle name="RowTitles1-Detail 2 5 2 3 2 3" xfId="14500"/>
    <cellStyle name="RowTitles1-Detail 2 5 2 3 3" xfId="14501"/>
    <cellStyle name="RowTitles1-Detail 2 5 2 3 3 2" xfId="14502"/>
    <cellStyle name="RowTitles1-Detail 2 5 2 3 3 2 2" xfId="14503"/>
    <cellStyle name="RowTitles1-Detail 2 5 2 3 4" xfId="14504"/>
    <cellStyle name="RowTitles1-Detail 2 5 2 3 4 2" xfId="14505"/>
    <cellStyle name="RowTitles1-Detail 2 5 2 3 5" xfId="14506"/>
    <cellStyle name="RowTitles1-Detail 2 5 2 4" xfId="14507"/>
    <cellStyle name="RowTitles1-Detail 2 5 2 4 2" xfId="14508"/>
    <cellStyle name="RowTitles1-Detail 2 5 2 5" xfId="14509"/>
    <cellStyle name="RowTitles1-Detail 2 5 2 5 2" xfId="14510"/>
    <cellStyle name="RowTitles1-Detail 2 5 2 5 2 2" xfId="14511"/>
    <cellStyle name="RowTitles1-Detail 2 5 3" xfId="14512"/>
    <cellStyle name="RowTitles1-Detail 2 5 3 2" xfId="14513"/>
    <cellStyle name="RowTitles1-Detail 2 5 3 2 2" xfId="14514"/>
    <cellStyle name="RowTitles1-Detail 2 5 3 2 2 2" xfId="14515"/>
    <cellStyle name="RowTitles1-Detail 2 5 3 2 2 2 2" xfId="14516"/>
    <cellStyle name="RowTitles1-Detail 2 5 3 2 2 3" xfId="14517"/>
    <cellStyle name="RowTitles1-Detail 2 5 3 2 3" xfId="14518"/>
    <cellStyle name="RowTitles1-Detail 2 5 3 2 3 2" xfId="14519"/>
    <cellStyle name="RowTitles1-Detail 2 5 3 2 3 2 2" xfId="14520"/>
    <cellStyle name="RowTitles1-Detail 2 5 3 2 4" xfId="14521"/>
    <cellStyle name="RowTitles1-Detail 2 5 3 2 4 2" xfId="14522"/>
    <cellStyle name="RowTitles1-Detail 2 5 3 2 5" xfId="14523"/>
    <cellStyle name="RowTitles1-Detail 2 5 3 3" xfId="14524"/>
    <cellStyle name="RowTitles1-Detail 2 5 3 3 2" xfId="14525"/>
    <cellStyle name="RowTitles1-Detail 2 5 3 3 2 2" xfId="14526"/>
    <cellStyle name="RowTitles1-Detail 2 5 3 3 2 2 2" xfId="14527"/>
    <cellStyle name="RowTitles1-Detail 2 5 3 3 2 3" xfId="14528"/>
    <cellStyle name="RowTitles1-Detail 2 5 3 3 3" xfId="14529"/>
    <cellStyle name="RowTitles1-Detail 2 5 3 3 3 2" xfId="14530"/>
    <cellStyle name="RowTitles1-Detail 2 5 3 3 3 2 2" xfId="14531"/>
    <cellStyle name="RowTitles1-Detail 2 5 3 3 4" xfId="14532"/>
    <cellStyle name="RowTitles1-Detail 2 5 3 3 4 2" xfId="14533"/>
    <cellStyle name="RowTitles1-Detail 2 5 3 3 5" xfId="14534"/>
    <cellStyle name="RowTitles1-Detail 2 5 3 4" xfId="14535"/>
    <cellStyle name="RowTitles1-Detail 2 5 3 4 2" xfId="14536"/>
    <cellStyle name="RowTitles1-Detail 2 5 3 5" xfId="14537"/>
    <cellStyle name="RowTitles1-Detail 2 5 3 5 2" xfId="14538"/>
    <cellStyle name="RowTitles1-Detail 2 5 3 5 2 2" xfId="14539"/>
    <cellStyle name="RowTitles1-Detail 2 5 3 5 3" xfId="14540"/>
    <cellStyle name="RowTitles1-Detail 2 5 3 6" xfId="14541"/>
    <cellStyle name="RowTitles1-Detail 2 5 3 6 2" xfId="14542"/>
    <cellStyle name="RowTitles1-Detail 2 5 3 6 2 2" xfId="14543"/>
    <cellStyle name="RowTitles1-Detail 2 5 3 7" xfId="14544"/>
    <cellStyle name="RowTitles1-Detail 2 5 3 7 2" xfId="14545"/>
    <cellStyle name="RowTitles1-Detail 2 5 3 8" xfId="14546"/>
    <cellStyle name="RowTitles1-Detail 2 5 4" xfId="14547"/>
    <cellStyle name="RowTitles1-Detail 2 5 4 2" xfId="14548"/>
    <cellStyle name="RowTitles1-Detail 2 5 4 2 2" xfId="14549"/>
    <cellStyle name="RowTitles1-Detail 2 5 4 2 2 2" xfId="14550"/>
    <cellStyle name="RowTitles1-Detail 2 5 4 2 2 2 2" xfId="14551"/>
    <cellStyle name="RowTitles1-Detail 2 5 4 2 2 3" xfId="14552"/>
    <cellStyle name="RowTitles1-Detail 2 5 4 2 3" xfId="14553"/>
    <cellStyle name="RowTitles1-Detail 2 5 4 2 3 2" xfId="14554"/>
    <cellStyle name="RowTitles1-Detail 2 5 4 2 3 2 2" xfId="14555"/>
    <cellStyle name="RowTitles1-Detail 2 5 4 2 4" xfId="14556"/>
    <cellStyle name="RowTitles1-Detail 2 5 4 2 4 2" xfId="14557"/>
    <cellStyle name="RowTitles1-Detail 2 5 4 2 5" xfId="14558"/>
    <cellStyle name="RowTitles1-Detail 2 5 4 3" xfId="14559"/>
    <cellStyle name="RowTitles1-Detail 2 5 4 3 2" xfId="14560"/>
    <cellStyle name="RowTitles1-Detail 2 5 4 3 2 2" xfId="14561"/>
    <cellStyle name="RowTitles1-Detail 2 5 4 3 2 2 2" xfId="14562"/>
    <cellStyle name="RowTitles1-Detail 2 5 4 3 2 3" xfId="14563"/>
    <cellStyle name="RowTitles1-Detail 2 5 4 3 3" xfId="14564"/>
    <cellStyle name="RowTitles1-Detail 2 5 4 3 3 2" xfId="14565"/>
    <cellStyle name="RowTitles1-Detail 2 5 4 3 3 2 2" xfId="14566"/>
    <cellStyle name="RowTitles1-Detail 2 5 4 3 4" xfId="14567"/>
    <cellStyle name="RowTitles1-Detail 2 5 4 3 4 2" xfId="14568"/>
    <cellStyle name="RowTitles1-Detail 2 5 4 3 5" xfId="14569"/>
    <cellStyle name="RowTitles1-Detail 2 5 4 4" xfId="14570"/>
    <cellStyle name="RowTitles1-Detail 2 5 4 4 2" xfId="14571"/>
    <cellStyle name="RowTitles1-Detail 2 5 4 4 2 2" xfId="14572"/>
    <cellStyle name="RowTitles1-Detail 2 5 4 4 3" xfId="14573"/>
    <cellStyle name="RowTitles1-Detail 2 5 4 5" xfId="14574"/>
    <cellStyle name="RowTitles1-Detail 2 5 4 5 2" xfId="14575"/>
    <cellStyle name="RowTitles1-Detail 2 5 4 5 2 2" xfId="14576"/>
    <cellStyle name="RowTitles1-Detail 2 5 4 6" xfId="14577"/>
    <cellStyle name="RowTitles1-Detail 2 5 4 6 2" xfId="14578"/>
    <cellStyle name="RowTitles1-Detail 2 5 4 7" xfId="14579"/>
    <cellStyle name="RowTitles1-Detail 2 5 5" xfId="14580"/>
    <cellStyle name="RowTitles1-Detail 2 5 5 2" xfId="14581"/>
    <cellStyle name="RowTitles1-Detail 2 5 5 2 2" xfId="14582"/>
    <cellStyle name="RowTitles1-Detail 2 5 5 2 2 2" xfId="14583"/>
    <cellStyle name="RowTitles1-Detail 2 5 5 2 2 2 2" xfId="14584"/>
    <cellStyle name="RowTitles1-Detail 2 5 5 2 2 3" xfId="14585"/>
    <cellStyle name="RowTitles1-Detail 2 5 5 2 3" xfId="14586"/>
    <cellStyle name="RowTitles1-Detail 2 5 5 2 3 2" xfId="14587"/>
    <cellStyle name="RowTitles1-Detail 2 5 5 2 3 2 2" xfId="14588"/>
    <cellStyle name="RowTitles1-Detail 2 5 5 2 4" xfId="14589"/>
    <cellStyle name="RowTitles1-Detail 2 5 5 2 4 2" xfId="14590"/>
    <cellStyle name="RowTitles1-Detail 2 5 5 2 5" xfId="14591"/>
    <cellStyle name="RowTitles1-Detail 2 5 5 3" xfId="14592"/>
    <cellStyle name="RowTitles1-Detail 2 5 5 3 2" xfId="14593"/>
    <cellStyle name="RowTitles1-Detail 2 5 5 3 2 2" xfId="14594"/>
    <cellStyle name="RowTitles1-Detail 2 5 5 3 2 2 2" xfId="14595"/>
    <cellStyle name="RowTitles1-Detail 2 5 5 3 2 3" xfId="14596"/>
    <cellStyle name="RowTitles1-Detail 2 5 5 3 3" xfId="14597"/>
    <cellStyle name="RowTitles1-Detail 2 5 5 3 3 2" xfId="14598"/>
    <cellStyle name="RowTitles1-Detail 2 5 5 3 3 2 2" xfId="14599"/>
    <cellStyle name="RowTitles1-Detail 2 5 5 3 4" xfId="14600"/>
    <cellStyle name="RowTitles1-Detail 2 5 5 3 4 2" xfId="14601"/>
    <cellStyle name="RowTitles1-Detail 2 5 5 3 5" xfId="14602"/>
    <cellStyle name="RowTitles1-Detail 2 5 5 4" xfId="14603"/>
    <cellStyle name="RowTitles1-Detail 2 5 5 4 2" xfId="14604"/>
    <cellStyle name="RowTitles1-Detail 2 5 5 4 2 2" xfId="14605"/>
    <cellStyle name="RowTitles1-Detail 2 5 5 4 3" xfId="14606"/>
    <cellStyle name="RowTitles1-Detail 2 5 5 5" xfId="14607"/>
    <cellStyle name="RowTitles1-Detail 2 5 5 5 2" xfId="14608"/>
    <cellStyle name="RowTitles1-Detail 2 5 5 5 2 2" xfId="14609"/>
    <cellStyle name="RowTitles1-Detail 2 5 5 6" xfId="14610"/>
    <cellStyle name="RowTitles1-Detail 2 5 5 6 2" xfId="14611"/>
    <cellStyle name="RowTitles1-Detail 2 5 5 7" xfId="14612"/>
    <cellStyle name="RowTitles1-Detail 2 5 6" xfId="14613"/>
    <cellStyle name="RowTitles1-Detail 2 5 6 2" xfId="14614"/>
    <cellStyle name="RowTitles1-Detail 2 5 6 2 2" xfId="14615"/>
    <cellStyle name="RowTitles1-Detail 2 5 6 2 2 2" xfId="14616"/>
    <cellStyle name="RowTitles1-Detail 2 5 6 2 2 2 2" xfId="14617"/>
    <cellStyle name="RowTitles1-Detail 2 5 6 2 2 3" xfId="14618"/>
    <cellStyle name="RowTitles1-Detail 2 5 6 2 3" xfId="14619"/>
    <cellStyle name="RowTitles1-Detail 2 5 6 2 3 2" xfId="14620"/>
    <cellStyle name="RowTitles1-Detail 2 5 6 2 3 2 2" xfId="14621"/>
    <cellStyle name="RowTitles1-Detail 2 5 6 2 4" xfId="14622"/>
    <cellStyle name="RowTitles1-Detail 2 5 6 2 4 2" xfId="14623"/>
    <cellStyle name="RowTitles1-Detail 2 5 6 2 5" xfId="14624"/>
    <cellStyle name="RowTitles1-Detail 2 5 6 3" xfId="14625"/>
    <cellStyle name="RowTitles1-Detail 2 5 6 3 2" xfId="14626"/>
    <cellStyle name="RowTitles1-Detail 2 5 6 3 2 2" xfId="14627"/>
    <cellStyle name="RowTitles1-Detail 2 5 6 3 2 2 2" xfId="14628"/>
    <cellStyle name="RowTitles1-Detail 2 5 6 3 2 3" xfId="14629"/>
    <cellStyle name="RowTitles1-Detail 2 5 6 3 3" xfId="14630"/>
    <cellStyle name="RowTitles1-Detail 2 5 6 3 3 2" xfId="14631"/>
    <cellStyle name="RowTitles1-Detail 2 5 6 3 3 2 2" xfId="14632"/>
    <cellStyle name="RowTitles1-Detail 2 5 6 3 4" xfId="14633"/>
    <cellStyle name="RowTitles1-Detail 2 5 6 3 4 2" xfId="14634"/>
    <cellStyle name="RowTitles1-Detail 2 5 6 3 5" xfId="14635"/>
    <cellStyle name="RowTitles1-Detail 2 5 6 4" xfId="14636"/>
    <cellStyle name="RowTitles1-Detail 2 5 6 4 2" xfId="14637"/>
    <cellStyle name="RowTitles1-Detail 2 5 6 4 2 2" xfId="14638"/>
    <cellStyle name="RowTitles1-Detail 2 5 6 4 3" xfId="14639"/>
    <cellStyle name="RowTitles1-Detail 2 5 6 5" xfId="14640"/>
    <cellStyle name="RowTitles1-Detail 2 5 6 5 2" xfId="14641"/>
    <cellStyle name="RowTitles1-Detail 2 5 6 5 2 2" xfId="14642"/>
    <cellStyle name="RowTitles1-Detail 2 5 6 6" xfId="14643"/>
    <cellStyle name="RowTitles1-Detail 2 5 6 6 2" xfId="14644"/>
    <cellStyle name="RowTitles1-Detail 2 5 6 7" xfId="14645"/>
    <cellStyle name="RowTitles1-Detail 2 5 7" xfId="14646"/>
    <cellStyle name="RowTitles1-Detail 2 5 7 2" xfId="14647"/>
    <cellStyle name="RowTitles1-Detail 2 5 7 2 2" xfId="14648"/>
    <cellStyle name="RowTitles1-Detail 2 5 7 2 2 2" xfId="14649"/>
    <cellStyle name="RowTitles1-Detail 2 5 7 2 3" xfId="14650"/>
    <cellStyle name="RowTitles1-Detail 2 5 7 3" xfId="14651"/>
    <cellStyle name="RowTitles1-Detail 2 5 7 3 2" xfId="14652"/>
    <cellStyle name="RowTitles1-Detail 2 5 7 3 2 2" xfId="14653"/>
    <cellStyle name="RowTitles1-Detail 2 5 7 4" xfId="14654"/>
    <cellStyle name="RowTitles1-Detail 2 5 7 4 2" xfId="14655"/>
    <cellStyle name="RowTitles1-Detail 2 5 7 5" xfId="14656"/>
    <cellStyle name="RowTitles1-Detail 2 5 8" xfId="14657"/>
    <cellStyle name="RowTitles1-Detail 2 5 8 2" xfId="14658"/>
    <cellStyle name="RowTitles1-Detail 2 5 9" xfId="14659"/>
    <cellStyle name="RowTitles1-Detail 2 5 9 2" xfId="14660"/>
    <cellStyle name="RowTitles1-Detail 2 5 9 2 2" xfId="14661"/>
    <cellStyle name="RowTitles1-Detail 2 5_STUD aligned by INSTIT" xfId="14662"/>
    <cellStyle name="RowTitles1-Detail 2 6" xfId="14663"/>
    <cellStyle name="RowTitles1-Detail 2 6 2" xfId="14664"/>
    <cellStyle name="RowTitles1-Detail 2 6 2 2" xfId="14665"/>
    <cellStyle name="RowTitles1-Detail 2 6 2 2 2" xfId="14666"/>
    <cellStyle name="RowTitles1-Detail 2 6 2 2 2 2" xfId="14667"/>
    <cellStyle name="RowTitles1-Detail 2 6 2 2 2 2 2" xfId="14668"/>
    <cellStyle name="RowTitles1-Detail 2 6 2 2 2 3" xfId="14669"/>
    <cellStyle name="RowTitles1-Detail 2 6 2 2 3" xfId="14670"/>
    <cellStyle name="RowTitles1-Detail 2 6 2 2 3 2" xfId="14671"/>
    <cellStyle name="RowTitles1-Detail 2 6 2 2 3 2 2" xfId="14672"/>
    <cellStyle name="RowTitles1-Detail 2 6 2 2 4" xfId="14673"/>
    <cellStyle name="RowTitles1-Detail 2 6 2 2 4 2" xfId="14674"/>
    <cellStyle name="RowTitles1-Detail 2 6 2 2 5" xfId="14675"/>
    <cellStyle name="RowTitles1-Detail 2 6 2 3" xfId="14676"/>
    <cellStyle name="RowTitles1-Detail 2 6 2 3 2" xfId="14677"/>
    <cellStyle name="RowTitles1-Detail 2 6 2 3 2 2" xfId="14678"/>
    <cellStyle name="RowTitles1-Detail 2 6 2 3 2 2 2" xfId="14679"/>
    <cellStyle name="RowTitles1-Detail 2 6 2 3 2 3" xfId="14680"/>
    <cellStyle name="RowTitles1-Detail 2 6 2 3 3" xfId="14681"/>
    <cellStyle name="RowTitles1-Detail 2 6 2 3 3 2" xfId="14682"/>
    <cellStyle name="RowTitles1-Detail 2 6 2 3 3 2 2" xfId="14683"/>
    <cellStyle name="RowTitles1-Detail 2 6 2 3 4" xfId="14684"/>
    <cellStyle name="RowTitles1-Detail 2 6 2 3 4 2" xfId="14685"/>
    <cellStyle name="RowTitles1-Detail 2 6 2 3 5" xfId="14686"/>
    <cellStyle name="RowTitles1-Detail 2 6 2 4" xfId="14687"/>
    <cellStyle name="RowTitles1-Detail 2 6 2 4 2" xfId="14688"/>
    <cellStyle name="RowTitles1-Detail 2 6 2 5" xfId="14689"/>
    <cellStyle name="RowTitles1-Detail 2 6 2 5 2" xfId="14690"/>
    <cellStyle name="RowTitles1-Detail 2 6 2 5 2 2" xfId="14691"/>
    <cellStyle name="RowTitles1-Detail 2 6 2 5 3" xfId="14692"/>
    <cellStyle name="RowTitles1-Detail 2 6 2 6" xfId="14693"/>
    <cellStyle name="RowTitles1-Detail 2 6 2 6 2" xfId="14694"/>
    <cellStyle name="RowTitles1-Detail 2 6 2 6 2 2" xfId="14695"/>
    <cellStyle name="RowTitles1-Detail 2 6 2 7" xfId="14696"/>
    <cellStyle name="RowTitles1-Detail 2 6 2 7 2" xfId="14697"/>
    <cellStyle name="RowTitles1-Detail 2 6 2 8" xfId="14698"/>
    <cellStyle name="RowTitles1-Detail 2 6 3" xfId="14699"/>
    <cellStyle name="RowTitles1-Detail 2 6 3 2" xfId="14700"/>
    <cellStyle name="RowTitles1-Detail 2 6 3 2 2" xfId="14701"/>
    <cellStyle name="RowTitles1-Detail 2 6 3 2 2 2" xfId="14702"/>
    <cellStyle name="RowTitles1-Detail 2 6 3 2 2 2 2" xfId="14703"/>
    <cellStyle name="RowTitles1-Detail 2 6 3 2 2 3" xfId="14704"/>
    <cellStyle name="RowTitles1-Detail 2 6 3 2 3" xfId="14705"/>
    <cellStyle name="RowTitles1-Detail 2 6 3 2 3 2" xfId="14706"/>
    <cellStyle name="RowTitles1-Detail 2 6 3 2 3 2 2" xfId="14707"/>
    <cellStyle name="RowTitles1-Detail 2 6 3 2 4" xfId="14708"/>
    <cellStyle name="RowTitles1-Detail 2 6 3 2 4 2" xfId="14709"/>
    <cellStyle name="RowTitles1-Detail 2 6 3 2 5" xfId="14710"/>
    <cellStyle name="RowTitles1-Detail 2 6 3 3" xfId="14711"/>
    <cellStyle name="RowTitles1-Detail 2 6 3 3 2" xfId="14712"/>
    <cellStyle name="RowTitles1-Detail 2 6 3 3 2 2" xfId="14713"/>
    <cellStyle name="RowTitles1-Detail 2 6 3 3 2 2 2" xfId="14714"/>
    <cellStyle name="RowTitles1-Detail 2 6 3 3 2 3" xfId="14715"/>
    <cellStyle name="RowTitles1-Detail 2 6 3 3 3" xfId="14716"/>
    <cellStyle name="RowTitles1-Detail 2 6 3 3 3 2" xfId="14717"/>
    <cellStyle name="RowTitles1-Detail 2 6 3 3 3 2 2" xfId="14718"/>
    <cellStyle name="RowTitles1-Detail 2 6 3 3 4" xfId="14719"/>
    <cellStyle name="RowTitles1-Detail 2 6 3 3 4 2" xfId="14720"/>
    <cellStyle name="RowTitles1-Detail 2 6 3 3 5" xfId="14721"/>
    <cellStyle name="RowTitles1-Detail 2 6 3 4" xfId="14722"/>
    <cellStyle name="RowTitles1-Detail 2 6 3 4 2" xfId="14723"/>
    <cellStyle name="RowTitles1-Detail 2 6 3 5" xfId="14724"/>
    <cellStyle name="RowTitles1-Detail 2 6 3 5 2" xfId="14725"/>
    <cellStyle name="RowTitles1-Detail 2 6 3 5 2 2" xfId="14726"/>
    <cellStyle name="RowTitles1-Detail 2 6 4" xfId="14727"/>
    <cellStyle name="RowTitles1-Detail 2 6 4 2" xfId="14728"/>
    <cellStyle name="RowTitles1-Detail 2 6 4 2 2" xfId="14729"/>
    <cellStyle name="RowTitles1-Detail 2 6 4 2 2 2" xfId="14730"/>
    <cellStyle name="RowTitles1-Detail 2 6 4 2 2 2 2" xfId="14731"/>
    <cellStyle name="RowTitles1-Detail 2 6 4 2 2 3" xfId="14732"/>
    <cellStyle name="RowTitles1-Detail 2 6 4 2 3" xfId="14733"/>
    <cellStyle name="RowTitles1-Detail 2 6 4 2 3 2" xfId="14734"/>
    <cellStyle name="RowTitles1-Detail 2 6 4 2 3 2 2" xfId="14735"/>
    <cellStyle name="RowTitles1-Detail 2 6 4 2 4" xfId="14736"/>
    <cellStyle name="RowTitles1-Detail 2 6 4 2 4 2" xfId="14737"/>
    <cellStyle name="RowTitles1-Detail 2 6 4 2 5" xfId="14738"/>
    <cellStyle name="RowTitles1-Detail 2 6 4 3" xfId="14739"/>
    <cellStyle name="RowTitles1-Detail 2 6 4 3 2" xfId="14740"/>
    <cellStyle name="RowTitles1-Detail 2 6 4 3 2 2" xfId="14741"/>
    <cellStyle name="RowTitles1-Detail 2 6 4 3 2 2 2" xfId="14742"/>
    <cellStyle name="RowTitles1-Detail 2 6 4 3 2 3" xfId="14743"/>
    <cellStyle name="RowTitles1-Detail 2 6 4 3 3" xfId="14744"/>
    <cellStyle name="RowTitles1-Detail 2 6 4 3 3 2" xfId="14745"/>
    <cellStyle name="RowTitles1-Detail 2 6 4 3 3 2 2" xfId="14746"/>
    <cellStyle name="RowTitles1-Detail 2 6 4 3 4" xfId="14747"/>
    <cellStyle name="RowTitles1-Detail 2 6 4 3 4 2" xfId="14748"/>
    <cellStyle name="RowTitles1-Detail 2 6 4 3 5" xfId="14749"/>
    <cellStyle name="RowTitles1-Detail 2 6 4 4" xfId="14750"/>
    <cellStyle name="RowTitles1-Detail 2 6 4 4 2" xfId="14751"/>
    <cellStyle name="RowTitles1-Detail 2 6 4 4 2 2" xfId="14752"/>
    <cellStyle name="RowTitles1-Detail 2 6 4 4 3" xfId="14753"/>
    <cellStyle name="RowTitles1-Detail 2 6 4 5" xfId="14754"/>
    <cellStyle name="RowTitles1-Detail 2 6 4 5 2" xfId="14755"/>
    <cellStyle name="RowTitles1-Detail 2 6 4 5 2 2" xfId="14756"/>
    <cellStyle name="RowTitles1-Detail 2 6 4 6" xfId="14757"/>
    <cellStyle name="RowTitles1-Detail 2 6 4 6 2" xfId="14758"/>
    <cellStyle name="RowTitles1-Detail 2 6 4 7" xfId="14759"/>
    <cellStyle name="RowTitles1-Detail 2 6 5" xfId="14760"/>
    <cellStyle name="RowTitles1-Detail 2 6 5 2" xfId="14761"/>
    <cellStyle name="RowTitles1-Detail 2 6 5 2 2" xfId="14762"/>
    <cellStyle name="RowTitles1-Detail 2 6 5 2 2 2" xfId="14763"/>
    <cellStyle name="RowTitles1-Detail 2 6 5 2 2 2 2" xfId="14764"/>
    <cellStyle name="RowTitles1-Detail 2 6 5 2 2 3" xfId="14765"/>
    <cellStyle name="RowTitles1-Detail 2 6 5 2 3" xfId="14766"/>
    <cellStyle name="RowTitles1-Detail 2 6 5 2 3 2" xfId="14767"/>
    <cellStyle name="RowTitles1-Detail 2 6 5 2 3 2 2" xfId="14768"/>
    <cellStyle name="RowTitles1-Detail 2 6 5 2 4" xfId="14769"/>
    <cellStyle name="RowTitles1-Detail 2 6 5 2 4 2" xfId="14770"/>
    <cellStyle name="RowTitles1-Detail 2 6 5 2 5" xfId="14771"/>
    <cellStyle name="RowTitles1-Detail 2 6 5 3" xfId="14772"/>
    <cellStyle name="RowTitles1-Detail 2 6 5 3 2" xfId="14773"/>
    <cellStyle name="RowTitles1-Detail 2 6 5 3 2 2" xfId="14774"/>
    <cellStyle name="RowTitles1-Detail 2 6 5 3 2 2 2" xfId="14775"/>
    <cellStyle name="RowTitles1-Detail 2 6 5 3 2 3" xfId="14776"/>
    <cellStyle name="RowTitles1-Detail 2 6 5 3 3" xfId="14777"/>
    <cellStyle name="RowTitles1-Detail 2 6 5 3 3 2" xfId="14778"/>
    <cellStyle name="RowTitles1-Detail 2 6 5 3 3 2 2" xfId="14779"/>
    <cellStyle name="RowTitles1-Detail 2 6 5 3 4" xfId="14780"/>
    <cellStyle name="RowTitles1-Detail 2 6 5 3 4 2" xfId="14781"/>
    <cellStyle name="RowTitles1-Detail 2 6 5 3 5" xfId="14782"/>
    <cellStyle name="RowTitles1-Detail 2 6 5 4" xfId="14783"/>
    <cellStyle name="RowTitles1-Detail 2 6 5 4 2" xfId="14784"/>
    <cellStyle name="RowTitles1-Detail 2 6 5 4 2 2" xfId="14785"/>
    <cellStyle name="RowTitles1-Detail 2 6 5 4 3" xfId="14786"/>
    <cellStyle name="RowTitles1-Detail 2 6 5 5" xfId="14787"/>
    <cellStyle name="RowTitles1-Detail 2 6 5 5 2" xfId="14788"/>
    <cellStyle name="RowTitles1-Detail 2 6 5 5 2 2" xfId="14789"/>
    <cellStyle name="RowTitles1-Detail 2 6 5 6" xfId="14790"/>
    <cellStyle name="RowTitles1-Detail 2 6 5 6 2" xfId="14791"/>
    <cellStyle name="RowTitles1-Detail 2 6 5 7" xfId="14792"/>
    <cellStyle name="RowTitles1-Detail 2 6 6" xfId="14793"/>
    <cellStyle name="RowTitles1-Detail 2 6 6 2" xfId="14794"/>
    <cellStyle name="RowTitles1-Detail 2 6 6 2 2" xfId="14795"/>
    <cellStyle name="RowTitles1-Detail 2 6 6 2 2 2" xfId="14796"/>
    <cellStyle name="RowTitles1-Detail 2 6 6 2 2 2 2" xfId="14797"/>
    <cellStyle name="RowTitles1-Detail 2 6 6 2 2 3" xfId="14798"/>
    <cellStyle name="RowTitles1-Detail 2 6 6 2 3" xfId="14799"/>
    <cellStyle name="RowTitles1-Detail 2 6 6 2 3 2" xfId="14800"/>
    <cellStyle name="RowTitles1-Detail 2 6 6 2 3 2 2" xfId="14801"/>
    <cellStyle name="RowTitles1-Detail 2 6 6 2 4" xfId="14802"/>
    <cellStyle name="RowTitles1-Detail 2 6 6 2 4 2" xfId="14803"/>
    <cellStyle name="RowTitles1-Detail 2 6 6 2 5" xfId="14804"/>
    <cellStyle name="RowTitles1-Detail 2 6 6 3" xfId="14805"/>
    <cellStyle name="RowTitles1-Detail 2 6 6 3 2" xfId="14806"/>
    <cellStyle name="RowTitles1-Detail 2 6 6 3 2 2" xfId="14807"/>
    <cellStyle name="RowTitles1-Detail 2 6 6 3 2 2 2" xfId="14808"/>
    <cellStyle name="RowTitles1-Detail 2 6 6 3 2 3" xfId="14809"/>
    <cellStyle name="RowTitles1-Detail 2 6 6 3 3" xfId="14810"/>
    <cellStyle name="RowTitles1-Detail 2 6 6 3 3 2" xfId="14811"/>
    <cellStyle name="RowTitles1-Detail 2 6 6 3 3 2 2" xfId="14812"/>
    <cellStyle name="RowTitles1-Detail 2 6 6 3 4" xfId="14813"/>
    <cellStyle name="RowTitles1-Detail 2 6 6 3 4 2" xfId="14814"/>
    <cellStyle name="RowTitles1-Detail 2 6 6 3 5" xfId="14815"/>
    <cellStyle name="RowTitles1-Detail 2 6 6 4" xfId="14816"/>
    <cellStyle name="RowTitles1-Detail 2 6 6 4 2" xfId="14817"/>
    <cellStyle name="RowTitles1-Detail 2 6 6 4 2 2" xfId="14818"/>
    <cellStyle name="RowTitles1-Detail 2 6 6 4 3" xfId="14819"/>
    <cellStyle name="RowTitles1-Detail 2 6 6 5" xfId="14820"/>
    <cellStyle name="RowTitles1-Detail 2 6 6 5 2" xfId="14821"/>
    <cellStyle name="RowTitles1-Detail 2 6 6 5 2 2" xfId="14822"/>
    <cellStyle name="RowTitles1-Detail 2 6 6 6" xfId="14823"/>
    <cellStyle name="RowTitles1-Detail 2 6 6 6 2" xfId="14824"/>
    <cellStyle name="RowTitles1-Detail 2 6 6 7" xfId="14825"/>
    <cellStyle name="RowTitles1-Detail 2 6 7" xfId="14826"/>
    <cellStyle name="RowTitles1-Detail 2 6 7 2" xfId="14827"/>
    <cellStyle name="RowTitles1-Detail 2 6 7 2 2" xfId="14828"/>
    <cellStyle name="RowTitles1-Detail 2 6 7 2 2 2" xfId="14829"/>
    <cellStyle name="RowTitles1-Detail 2 6 7 2 3" xfId="14830"/>
    <cellStyle name="RowTitles1-Detail 2 6 7 3" xfId="14831"/>
    <cellStyle name="RowTitles1-Detail 2 6 7 3 2" xfId="14832"/>
    <cellStyle name="RowTitles1-Detail 2 6 7 3 2 2" xfId="14833"/>
    <cellStyle name="RowTitles1-Detail 2 6 7 4" xfId="14834"/>
    <cellStyle name="RowTitles1-Detail 2 6 7 4 2" xfId="14835"/>
    <cellStyle name="RowTitles1-Detail 2 6 7 5" xfId="14836"/>
    <cellStyle name="RowTitles1-Detail 2 6 8" xfId="14837"/>
    <cellStyle name="RowTitles1-Detail 2 6 8 2" xfId="14838"/>
    <cellStyle name="RowTitles1-Detail 2 6 8 2 2" xfId="14839"/>
    <cellStyle name="RowTitles1-Detail 2 6 8 2 2 2" xfId="14840"/>
    <cellStyle name="RowTitles1-Detail 2 6 8 2 3" xfId="14841"/>
    <cellStyle name="RowTitles1-Detail 2 6 8 3" xfId="14842"/>
    <cellStyle name="RowTitles1-Detail 2 6 8 3 2" xfId="14843"/>
    <cellStyle name="RowTitles1-Detail 2 6 8 3 2 2" xfId="14844"/>
    <cellStyle name="RowTitles1-Detail 2 6 8 4" xfId="14845"/>
    <cellStyle name="RowTitles1-Detail 2 6 8 4 2" xfId="14846"/>
    <cellStyle name="RowTitles1-Detail 2 6 8 5" xfId="14847"/>
    <cellStyle name="RowTitles1-Detail 2 6 9" xfId="14848"/>
    <cellStyle name="RowTitles1-Detail 2 6 9 2" xfId="14849"/>
    <cellStyle name="RowTitles1-Detail 2 6 9 2 2" xfId="14850"/>
    <cellStyle name="RowTitles1-Detail 2 6_STUD aligned by INSTIT" xfId="14851"/>
    <cellStyle name="RowTitles1-Detail 2 7" xfId="14852"/>
    <cellStyle name="RowTitles1-Detail 2 7 2" xfId="14853"/>
    <cellStyle name="RowTitles1-Detail 2 7 2 2" xfId="14854"/>
    <cellStyle name="RowTitles1-Detail 2 7 2 2 2" xfId="14855"/>
    <cellStyle name="RowTitles1-Detail 2 7 2 2 2 2" xfId="14856"/>
    <cellStyle name="RowTitles1-Detail 2 7 2 2 2 2 2" xfId="14857"/>
    <cellStyle name="RowTitles1-Detail 2 7 2 2 2 3" xfId="14858"/>
    <cellStyle name="RowTitles1-Detail 2 7 2 2 3" xfId="14859"/>
    <cellStyle name="RowTitles1-Detail 2 7 2 2 3 2" xfId="14860"/>
    <cellStyle name="RowTitles1-Detail 2 7 2 2 3 2 2" xfId="14861"/>
    <cellStyle name="RowTitles1-Detail 2 7 2 2 4" xfId="14862"/>
    <cellStyle name="RowTitles1-Detail 2 7 2 2 4 2" xfId="14863"/>
    <cellStyle name="RowTitles1-Detail 2 7 2 2 5" xfId="14864"/>
    <cellStyle name="RowTitles1-Detail 2 7 2 3" xfId="14865"/>
    <cellStyle name="RowTitles1-Detail 2 7 2 3 2" xfId="14866"/>
    <cellStyle name="RowTitles1-Detail 2 7 2 3 2 2" xfId="14867"/>
    <cellStyle name="RowTitles1-Detail 2 7 2 3 2 2 2" xfId="14868"/>
    <cellStyle name="RowTitles1-Detail 2 7 2 3 2 3" xfId="14869"/>
    <cellStyle name="RowTitles1-Detail 2 7 2 3 3" xfId="14870"/>
    <cellStyle name="RowTitles1-Detail 2 7 2 3 3 2" xfId="14871"/>
    <cellStyle name="RowTitles1-Detail 2 7 2 3 3 2 2" xfId="14872"/>
    <cellStyle name="RowTitles1-Detail 2 7 2 3 4" xfId="14873"/>
    <cellStyle name="RowTitles1-Detail 2 7 2 3 4 2" xfId="14874"/>
    <cellStyle name="RowTitles1-Detail 2 7 2 3 5" xfId="14875"/>
    <cellStyle name="RowTitles1-Detail 2 7 2 4" xfId="14876"/>
    <cellStyle name="RowTitles1-Detail 2 7 2 4 2" xfId="14877"/>
    <cellStyle name="RowTitles1-Detail 2 7 2 5" xfId="14878"/>
    <cellStyle name="RowTitles1-Detail 2 7 2 5 2" xfId="14879"/>
    <cellStyle name="RowTitles1-Detail 2 7 2 5 2 2" xfId="14880"/>
    <cellStyle name="RowTitles1-Detail 2 7 2 6" xfId="14881"/>
    <cellStyle name="RowTitles1-Detail 2 7 2 6 2" xfId="14882"/>
    <cellStyle name="RowTitles1-Detail 2 7 2 7" xfId="14883"/>
    <cellStyle name="RowTitles1-Detail 2 7 3" xfId="14884"/>
    <cellStyle name="RowTitles1-Detail 2 7 3 2" xfId="14885"/>
    <cellStyle name="RowTitles1-Detail 2 7 3 2 2" xfId="14886"/>
    <cellStyle name="RowTitles1-Detail 2 7 3 2 2 2" xfId="14887"/>
    <cellStyle name="RowTitles1-Detail 2 7 3 2 2 2 2" xfId="14888"/>
    <cellStyle name="RowTitles1-Detail 2 7 3 2 2 3" xfId="14889"/>
    <cellStyle name="RowTitles1-Detail 2 7 3 2 3" xfId="14890"/>
    <cellStyle name="RowTitles1-Detail 2 7 3 2 3 2" xfId="14891"/>
    <cellStyle name="RowTitles1-Detail 2 7 3 2 3 2 2" xfId="14892"/>
    <cellStyle name="RowTitles1-Detail 2 7 3 2 4" xfId="14893"/>
    <cellStyle name="RowTitles1-Detail 2 7 3 2 4 2" xfId="14894"/>
    <cellStyle name="RowTitles1-Detail 2 7 3 2 5" xfId="14895"/>
    <cellStyle name="RowTitles1-Detail 2 7 3 3" xfId="14896"/>
    <cellStyle name="RowTitles1-Detail 2 7 3 3 2" xfId="14897"/>
    <cellStyle name="RowTitles1-Detail 2 7 3 3 2 2" xfId="14898"/>
    <cellStyle name="RowTitles1-Detail 2 7 3 3 2 2 2" xfId="14899"/>
    <cellStyle name="RowTitles1-Detail 2 7 3 3 2 3" xfId="14900"/>
    <cellStyle name="RowTitles1-Detail 2 7 3 3 3" xfId="14901"/>
    <cellStyle name="RowTitles1-Detail 2 7 3 3 3 2" xfId="14902"/>
    <cellStyle name="RowTitles1-Detail 2 7 3 3 3 2 2" xfId="14903"/>
    <cellStyle name="RowTitles1-Detail 2 7 3 3 4" xfId="14904"/>
    <cellStyle name="RowTitles1-Detail 2 7 3 3 4 2" xfId="14905"/>
    <cellStyle name="RowTitles1-Detail 2 7 3 3 5" xfId="14906"/>
    <cellStyle name="RowTitles1-Detail 2 7 3 4" xfId="14907"/>
    <cellStyle name="RowTitles1-Detail 2 7 3 4 2" xfId="14908"/>
    <cellStyle name="RowTitles1-Detail 2 7 3 4 2 2" xfId="14909"/>
    <cellStyle name="RowTitles1-Detail 2 7 3 4 3" xfId="14910"/>
    <cellStyle name="RowTitles1-Detail 2 7 3 5" xfId="14911"/>
    <cellStyle name="RowTitles1-Detail 2 7 3 5 2" xfId="14912"/>
    <cellStyle name="RowTitles1-Detail 2 7 3 5 2 2" xfId="14913"/>
    <cellStyle name="RowTitles1-Detail 2 7 4" xfId="14914"/>
    <cellStyle name="RowTitles1-Detail 2 7 4 2" xfId="14915"/>
    <cellStyle name="RowTitles1-Detail 2 7 4 2 2" xfId="14916"/>
    <cellStyle name="RowTitles1-Detail 2 7 4 2 2 2" xfId="14917"/>
    <cellStyle name="RowTitles1-Detail 2 7 4 2 2 2 2" xfId="14918"/>
    <cellStyle name="RowTitles1-Detail 2 7 4 2 2 3" xfId="14919"/>
    <cellStyle name="RowTitles1-Detail 2 7 4 2 3" xfId="14920"/>
    <cellStyle name="RowTitles1-Detail 2 7 4 2 3 2" xfId="14921"/>
    <cellStyle name="RowTitles1-Detail 2 7 4 2 3 2 2" xfId="14922"/>
    <cellStyle name="RowTitles1-Detail 2 7 4 2 4" xfId="14923"/>
    <cellStyle name="RowTitles1-Detail 2 7 4 2 4 2" xfId="14924"/>
    <cellStyle name="RowTitles1-Detail 2 7 4 2 5" xfId="14925"/>
    <cellStyle name="RowTitles1-Detail 2 7 4 3" xfId="14926"/>
    <cellStyle name="RowTitles1-Detail 2 7 4 3 2" xfId="14927"/>
    <cellStyle name="RowTitles1-Detail 2 7 4 3 2 2" xfId="14928"/>
    <cellStyle name="RowTitles1-Detail 2 7 4 3 2 2 2" xfId="14929"/>
    <cellStyle name="RowTitles1-Detail 2 7 4 3 2 3" xfId="14930"/>
    <cellStyle name="RowTitles1-Detail 2 7 4 3 3" xfId="14931"/>
    <cellStyle name="RowTitles1-Detail 2 7 4 3 3 2" xfId="14932"/>
    <cellStyle name="RowTitles1-Detail 2 7 4 3 3 2 2" xfId="14933"/>
    <cellStyle name="RowTitles1-Detail 2 7 4 3 4" xfId="14934"/>
    <cellStyle name="RowTitles1-Detail 2 7 4 3 4 2" xfId="14935"/>
    <cellStyle name="RowTitles1-Detail 2 7 4 3 5" xfId="14936"/>
    <cellStyle name="RowTitles1-Detail 2 7 4 4" xfId="14937"/>
    <cellStyle name="RowTitles1-Detail 2 7 4 4 2" xfId="14938"/>
    <cellStyle name="RowTitles1-Detail 2 7 4 4 2 2" xfId="14939"/>
    <cellStyle name="RowTitles1-Detail 2 7 4 4 3" xfId="14940"/>
    <cellStyle name="RowTitles1-Detail 2 7 4 5" xfId="14941"/>
    <cellStyle name="RowTitles1-Detail 2 7 4 5 2" xfId="14942"/>
    <cellStyle name="RowTitles1-Detail 2 7 4 5 2 2" xfId="14943"/>
    <cellStyle name="RowTitles1-Detail 2 7 4 6" xfId="14944"/>
    <cellStyle name="RowTitles1-Detail 2 7 4 6 2" xfId="14945"/>
    <cellStyle name="RowTitles1-Detail 2 7 4 7" xfId="14946"/>
    <cellStyle name="RowTitles1-Detail 2 7 5" xfId="14947"/>
    <cellStyle name="RowTitles1-Detail 2 7 5 2" xfId="14948"/>
    <cellStyle name="RowTitles1-Detail 2 7 5 2 2" xfId="14949"/>
    <cellStyle name="RowTitles1-Detail 2 7 5 2 2 2" xfId="14950"/>
    <cellStyle name="RowTitles1-Detail 2 7 5 2 2 2 2" xfId="14951"/>
    <cellStyle name="RowTitles1-Detail 2 7 5 2 2 3" xfId="14952"/>
    <cellStyle name="RowTitles1-Detail 2 7 5 2 3" xfId="14953"/>
    <cellStyle name="RowTitles1-Detail 2 7 5 2 3 2" xfId="14954"/>
    <cellStyle name="RowTitles1-Detail 2 7 5 2 3 2 2" xfId="14955"/>
    <cellStyle name="RowTitles1-Detail 2 7 5 2 4" xfId="14956"/>
    <cellStyle name="RowTitles1-Detail 2 7 5 2 4 2" xfId="14957"/>
    <cellStyle name="RowTitles1-Detail 2 7 5 2 5" xfId="14958"/>
    <cellStyle name="RowTitles1-Detail 2 7 5 3" xfId="14959"/>
    <cellStyle name="RowTitles1-Detail 2 7 5 3 2" xfId="14960"/>
    <cellStyle name="RowTitles1-Detail 2 7 5 3 2 2" xfId="14961"/>
    <cellStyle name="RowTitles1-Detail 2 7 5 3 2 2 2" xfId="14962"/>
    <cellStyle name="RowTitles1-Detail 2 7 5 3 2 3" xfId="14963"/>
    <cellStyle name="RowTitles1-Detail 2 7 5 3 3" xfId="14964"/>
    <cellStyle name="RowTitles1-Detail 2 7 5 3 3 2" xfId="14965"/>
    <cellStyle name="RowTitles1-Detail 2 7 5 3 3 2 2" xfId="14966"/>
    <cellStyle name="RowTitles1-Detail 2 7 5 3 4" xfId="14967"/>
    <cellStyle name="RowTitles1-Detail 2 7 5 3 4 2" xfId="14968"/>
    <cellStyle name="RowTitles1-Detail 2 7 5 3 5" xfId="14969"/>
    <cellStyle name="RowTitles1-Detail 2 7 5 4" xfId="14970"/>
    <cellStyle name="RowTitles1-Detail 2 7 5 4 2" xfId="14971"/>
    <cellStyle name="RowTitles1-Detail 2 7 5 4 2 2" xfId="14972"/>
    <cellStyle name="RowTitles1-Detail 2 7 5 4 3" xfId="14973"/>
    <cellStyle name="RowTitles1-Detail 2 7 5 5" xfId="14974"/>
    <cellStyle name="RowTitles1-Detail 2 7 5 5 2" xfId="14975"/>
    <cellStyle name="RowTitles1-Detail 2 7 5 5 2 2" xfId="14976"/>
    <cellStyle name="RowTitles1-Detail 2 7 5 6" xfId="14977"/>
    <cellStyle name="RowTitles1-Detail 2 7 5 6 2" xfId="14978"/>
    <cellStyle name="RowTitles1-Detail 2 7 5 7" xfId="14979"/>
    <cellStyle name="RowTitles1-Detail 2 7 6" xfId="14980"/>
    <cellStyle name="RowTitles1-Detail 2 7 6 2" xfId="14981"/>
    <cellStyle name="RowTitles1-Detail 2 7 6 2 2" xfId="14982"/>
    <cellStyle name="RowTitles1-Detail 2 7 6 2 2 2" xfId="14983"/>
    <cellStyle name="RowTitles1-Detail 2 7 6 2 2 2 2" xfId="14984"/>
    <cellStyle name="RowTitles1-Detail 2 7 6 2 2 3" xfId="14985"/>
    <cellStyle name="RowTitles1-Detail 2 7 6 2 3" xfId="14986"/>
    <cellStyle name="RowTitles1-Detail 2 7 6 2 3 2" xfId="14987"/>
    <cellStyle name="RowTitles1-Detail 2 7 6 2 3 2 2" xfId="14988"/>
    <cellStyle name="RowTitles1-Detail 2 7 6 2 4" xfId="14989"/>
    <cellStyle name="RowTitles1-Detail 2 7 6 2 4 2" xfId="14990"/>
    <cellStyle name="RowTitles1-Detail 2 7 6 2 5" xfId="14991"/>
    <cellStyle name="RowTitles1-Detail 2 7 6 3" xfId="14992"/>
    <cellStyle name="RowTitles1-Detail 2 7 6 3 2" xfId="14993"/>
    <cellStyle name="RowTitles1-Detail 2 7 6 3 2 2" xfId="14994"/>
    <cellStyle name="RowTitles1-Detail 2 7 6 3 2 2 2" xfId="14995"/>
    <cellStyle name="RowTitles1-Detail 2 7 6 3 2 3" xfId="14996"/>
    <cellStyle name="RowTitles1-Detail 2 7 6 3 3" xfId="14997"/>
    <cellStyle name="RowTitles1-Detail 2 7 6 3 3 2" xfId="14998"/>
    <cellStyle name="RowTitles1-Detail 2 7 6 3 3 2 2" xfId="14999"/>
    <cellStyle name="RowTitles1-Detail 2 7 6 3 4" xfId="15000"/>
    <cellStyle name="RowTitles1-Detail 2 7 6 3 4 2" xfId="15001"/>
    <cellStyle name="RowTitles1-Detail 2 7 6 3 5" xfId="15002"/>
    <cellStyle name="RowTitles1-Detail 2 7 6 4" xfId="15003"/>
    <cellStyle name="RowTitles1-Detail 2 7 6 4 2" xfId="15004"/>
    <cellStyle name="RowTitles1-Detail 2 7 6 4 2 2" xfId="15005"/>
    <cellStyle name="RowTitles1-Detail 2 7 6 4 3" xfId="15006"/>
    <cellStyle name="RowTitles1-Detail 2 7 6 5" xfId="15007"/>
    <cellStyle name="RowTitles1-Detail 2 7 6 5 2" xfId="15008"/>
    <cellStyle name="RowTitles1-Detail 2 7 6 5 2 2" xfId="15009"/>
    <cellStyle name="RowTitles1-Detail 2 7 6 6" xfId="15010"/>
    <cellStyle name="RowTitles1-Detail 2 7 6 6 2" xfId="15011"/>
    <cellStyle name="RowTitles1-Detail 2 7 6 7" xfId="15012"/>
    <cellStyle name="RowTitles1-Detail 2 7 7" xfId="15013"/>
    <cellStyle name="RowTitles1-Detail 2 7 7 2" xfId="15014"/>
    <cellStyle name="RowTitles1-Detail 2 7 7 2 2" xfId="15015"/>
    <cellStyle name="RowTitles1-Detail 2 7 7 2 2 2" xfId="15016"/>
    <cellStyle name="RowTitles1-Detail 2 7 7 2 3" xfId="15017"/>
    <cellStyle name="RowTitles1-Detail 2 7 7 3" xfId="15018"/>
    <cellStyle name="RowTitles1-Detail 2 7 7 3 2" xfId="15019"/>
    <cellStyle name="RowTitles1-Detail 2 7 7 3 2 2" xfId="15020"/>
    <cellStyle name="RowTitles1-Detail 2 7 7 4" xfId="15021"/>
    <cellStyle name="RowTitles1-Detail 2 7 7 4 2" xfId="15022"/>
    <cellStyle name="RowTitles1-Detail 2 7 7 5" xfId="15023"/>
    <cellStyle name="RowTitles1-Detail 2 7 8" xfId="15024"/>
    <cellStyle name="RowTitles1-Detail 2 7 8 2" xfId="15025"/>
    <cellStyle name="RowTitles1-Detail 2 7 8 2 2" xfId="15026"/>
    <cellStyle name="RowTitles1-Detail 2 7 8 2 2 2" xfId="15027"/>
    <cellStyle name="RowTitles1-Detail 2 7 8 2 3" xfId="15028"/>
    <cellStyle name="RowTitles1-Detail 2 7 8 3" xfId="15029"/>
    <cellStyle name="RowTitles1-Detail 2 7 8 3 2" xfId="15030"/>
    <cellStyle name="RowTitles1-Detail 2 7 8 3 2 2" xfId="15031"/>
    <cellStyle name="RowTitles1-Detail 2 7 8 4" xfId="15032"/>
    <cellStyle name="RowTitles1-Detail 2 7 8 4 2" xfId="15033"/>
    <cellStyle name="RowTitles1-Detail 2 7 8 5" xfId="15034"/>
    <cellStyle name="RowTitles1-Detail 2 7 9" xfId="15035"/>
    <cellStyle name="RowTitles1-Detail 2 7 9 2" xfId="15036"/>
    <cellStyle name="RowTitles1-Detail 2 7 9 2 2" xfId="15037"/>
    <cellStyle name="RowTitles1-Detail 2 7_STUD aligned by INSTIT" xfId="15038"/>
    <cellStyle name="RowTitles1-Detail 2 8" xfId="15039"/>
    <cellStyle name="RowTitles1-Detail 2 8 2" xfId="15040"/>
    <cellStyle name="RowTitles1-Detail 2 8 2 2" xfId="15041"/>
    <cellStyle name="RowTitles1-Detail 2 8 2 2 2" xfId="15042"/>
    <cellStyle name="RowTitles1-Detail 2 8 2 2 2 2" xfId="15043"/>
    <cellStyle name="RowTitles1-Detail 2 8 2 2 3" xfId="15044"/>
    <cellStyle name="RowTitles1-Detail 2 8 2 3" xfId="15045"/>
    <cellStyle name="RowTitles1-Detail 2 8 2 3 2" xfId="15046"/>
    <cellStyle name="RowTitles1-Detail 2 8 2 3 2 2" xfId="15047"/>
    <cellStyle name="RowTitles1-Detail 2 8 2 4" xfId="15048"/>
    <cellStyle name="RowTitles1-Detail 2 8 2 4 2" xfId="15049"/>
    <cellStyle name="RowTitles1-Detail 2 8 2 5" xfId="15050"/>
    <cellStyle name="RowTitles1-Detail 2 8 3" xfId="15051"/>
    <cellStyle name="RowTitles1-Detail 2 8 3 2" xfId="15052"/>
    <cellStyle name="RowTitles1-Detail 2 8 3 2 2" xfId="15053"/>
    <cellStyle name="RowTitles1-Detail 2 8 3 2 2 2" xfId="15054"/>
    <cellStyle name="RowTitles1-Detail 2 8 3 2 3" xfId="15055"/>
    <cellStyle name="RowTitles1-Detail 2 8 3 3" xfId="15056"/>
    <cellStyle name="RowTitles1-Detail 2 8 3 3 2" xfId="15057"/>
    <cellStyle name="RowTitles1-Detail 2 8 3 3 2 2" xfId="15058"/>
    <cellStyle name="RowTitles1-Detail 2 8 3 4" xfId="15059"/>
    <cellStyle name="RowTitles1-Detail 2 8 3 4 2" xfId="15060"/>
    <cellStyle name="RowTitles1-Detail 2 8 3 5" xfId="15061"/>
    <cellStyle name="RowTitles1-Detail 2 8 4" xfId="15062"/>
    <cellStyle name="RowTitles1-Detail 2 8 4 2" xfId="15063"/>
    <cellStyle name="RowTitles1-Detail 2 8 5" xfId="15064"/>
    <cellStyle name="RowTitles1-Detail 2 8 5 2" xfId="15065"/>
    <cellStyle name="RowTitles1-Detail 2 8 5 2 2" xfId="15066"/>
    <cellStyle name="RowTitles1-Detail 2 8 5 3" xfId="15067"/>
    <cellStyle name="RowTitles1-Detail 2 8 6" xfId="15068"/>
    <cellStyle name="RowTitles1-Detail 2 8 6 2" xfId="15069"/>
    <cellStyle name="RowTitles1-Detail 2 8 6 2 2" xfId="15070"/>
    <cellStyle name="RowTitles1-Detail 2 9" xfId="15071"/>
    <cellStyle name="RowTitles1-Detail 2 9 2" xfId="15072"/>
    <cellStyle name="RowTitles1-Detail 2 9 2 2" xfId="15073"/>
    <cellStyle name="RowTitles1-Detail 2 9 2 2 2" xfId="15074"/>
    <cellStyle name="RowTitles1-Detail 2 9 2 2 2 2" xfId="15075"/>
    <cellStyle name="RowTitles1-Detail 2 9 2 2 3" xfId="15076"/>
    <cellStyle name="RowTitles1-Detail 2 9 2 3" xfId="15077"/>
    <cellStyle name="RowTitles1-Detail 2 9 2 3 2" xfId="15078"/>
    <cellStyle name="RowTitles1-Detail 2 9 2 3 2 2" xfId="15079"/>
    <cellStyle name="RowTitles1-Detail 2 9 2 4" xfId="15080"/>
    <cellStyle name="RowTitles1-Detail 2 9 2 4 2" xfId="15081"/>
    <cellStyle name="RowTitles1-Detail 2 9 2 5" xfId="15082"/>
    <cellStyle name="RowTitles1-Detail 2 9 3" xfId="15083"/>
    <cellStyle name="RowTitles1-Detail 2 9 3 2" xfId="15084"/>
    <cellStyle name="RowTitles1-Detail 2 9 3 2 2" xfId="15085"/>
    <cellStyle name="RowTitles1-Detail 2 9 3 2 2 2" xfId="15086"/>
    <cellStyle name="RowTitles1-Detail 2 9 3 2 3" xfId="15087"/>
    <cellStyle name="RowTitles1-Detail 2 9 3 3" xfId="15088"/>
    <cellStyle name="RowTitles1-Detail 2 9 3 3 2" xfId="15089"/>
    <cellStyle name="RowTitles1-Detail 2 9 3 3 2 2" xfId="15090"/>
    <cellStyle name="RowTitles1-Detail 2 9 3 4" xfId="15091"/>
    <cellStyle name="RowTitles1-Detail 2 9 3 4 2" xfId="15092"/>
    <cellStyle name="RowTitles1-Detail 2 9 3 5" xfId="15093"/>
    <cellStyle name="RowTitles1-Detail 2 9 4" xfId="15094"/>
    <cellStyle name="RowTitles1-Detail 2 9 4 2" xfId="15095"/>
    <cellStyle name="RowTitles1-Detail 2 9 5" xfId="15096"/>
    <cellStyle name="RowTitles1-Detail 2 9 5 2" xfId="15097"/>
    <cellStyle name="RowTitles1-Detail 2 9 5 2 2" xfId="15098"/>
    <cellStyle name="RowTitles1-Detail 2 9 6" xfId="15099"/>
    <cellStyle name="RowTitles1-Detail 2 9 6 2" xfId="15100"/>
    <cellStyle name="RowTitles1-Detail 2 9 7" xfId="15101"/>
    <cellStyle name="RowTitles1-Detail 2_STUD aligned by INSTIT" xfId="15102"/>
    <cellStyle name="RowTitles1-Detail 3" xfId="51"/>
    <cellStyle name="RowTitles1-Detail 3 10" xfId="15103"/>
    <cellStyle name="RowTitles1-Detail 3 10 2" xfId="15104"/>
    <cellStyle name="RowTitles1-Detail 3 10 2 2" xfId="15105"/>
    <cellStyle name="RowTitles1-Detail 3 10 2 2 2" xfId="15106"/>
    <cellStyle name="RowTitles1-Detail 3 10 2 2 2 2" xfId="15107"/>
    <cellStyle name="RowTitles1-Detail 3 10 2 2 3" xfId="15108"/>
    <cellStyle name="RowTitles1-Detail 3 10 2 3" xfId="15109"/>
    <cellStyle name="RowTitles1-Detail 3 10 2 3 2" xfId="15110"/>
    <cellStyle name="RowTitles1-Detail 3 10 2 3 2 2" xfId="15111"/>
    <cellStyle name="RowTitles1-Detail 3 10 2 4" xfId="15112"/>
    <cellStyle name="RowTitles1-Detail 3 10 2 4 2" xfId="15113"/>
    <cellStyle name="RowTitles1-Detail 3 10 2 5" xfId="15114"/>
    <cellStyle name="RowTitles1-Detail 3 10 3" xfId="15115"/>
    <cellStyle name="RowTitles1-Detail 3 10 3 2" xfId="15116"/>
    <cellStyle name="RowTitles1-Detail 3 10 3 2 2" xfId="15117"/>
    <cellStyle name="RowTitles1-Detail 3 10 3 2 2 2" xfId="15118"/>
    <cellStyle name="RowTitles1-Detail 3 10 3 2 3" xfId="15119"/>
    <cellStyle name="RowTitles1-Detail 3 10 3 3" xfId="15120"/>
    <cellStyle name="RowTitles1-Detail 3 10 3 3 2" xfId="15121"/>
    <cellStyle name="RowTitles1-Detail 3 10 3 3 2 2" xfId="15122"/>
    <cellStyle name="RowTitles1-Detail 3 10 3 4" xfId="15123"/>
    <cellStyle name="RowTitles1-Detail 3 10 3 4 2" xfId="15124"/>
    <cellStyle name="RowTitles1-Detail 3 10 3 5" xfId="15125"/>
    <cellStyle name="RowTitles1-Detail 3 10 4" xfId="15126"/>
    <cellStyle name="RowTitles1-Detail 3 10 4 2" xfId="15127"/>
    <cellStyle name="RowTitles1-Detail 3 10 4 2 2" xfId="15128"/>
    <cellStyle name="RowTitles1-Detail 3 10 4 3" xfId="15129"/>
    <cellStyle name="RowTitles1-Detail 3 10 5" xfId="15130"/>
    <cellStyle name="RowTitles1-Detail 3 10 5 2" xfId="15131"/>
    <cellStyle name="RowTitles1-Detail 3 10 5 2 2" xfId="15132"/>
    <cellStyle name="RowTitles1-Detail 3 10 6" xfId="15133"/>
    <cellStyle name="RowTitles1-Detail 3 10 6 2" xfId="15134"/>
    <cellStyle name="RowTitles1-Detail 3 10 7" xfId="15135"/>
    <cellStyle name="RowTitles1-Detail 3 11" xfId="15136"/>
    <cellStyle name="RowTitles1-Detail 3 11 2" xfId="15137"/>
    <cellStyle name="RowTitles1-Detail 3 11 2 2" xfId="15138"/>
    <cellStyle name="RowTitles1-Detail 3 11 2 2 2" xfId="15139"/>
    <cellStyle name="RowTitles1-Detail 3 11 2 2 2 2" xfId="15140"/>
    <cellStyle name="RowTitles1-Detail 3 11 2 2 3" xfId="15141"/>
    <cellStyle name="RowTitles1-Detail 3 11 2 3" xfId="15142"/>
    <cellStyle name="RowTitles1-Detail 3 11 2 3 2" xfId="15143"/>
    <cellStyle name="RowTitles1-Detail 3 11 2 3 2 2" xfId="15144"/>
    <cellStyle name="RowTitles1-Detail 3 11 2 4" xfId="15145"/>
    <cellStyle name="RowTitles1-Detail 3 11 2 4 2" xfId="15146"/>
    <cellStyle name="RowTitles1-Detail 3 11 2 5" xfId="15147"/>
    <cellStyle name="RowTitles1-Detail 3 11 3" xfId="15148"/>
    <cellStyle name="RowTitles1-Detail 3 11 3 2" xfId="15149"/>
    <cellStyle name="RowTitles1-Detail 3 11 3 2 2" xfId="15150"/>
    <cellStyle name="RowTitles1-Detail 3 11 3 2 2 2" xfId="15151"/>
    <cellStyle name="RowTitles1-Detail 3 11 3 2 3" xfId="15152"/>
    <cellStyle name="RowTitles1-Detail 3 11 3 3" xfId="15153"/>
    <cellStyle name="RowTitles1-Detail 3 11 3 3 2" xfId="15154"/>
    <cellStyle name="RowTitles1-Detail 3 11 3 3 2 2" xfId="15155"/>
    <cellStyle name="RowTitles1-Detail 3 11 3 4" xfId="15156"/>
    <cellStyle name="RowTitles1-Detail 3 11 3 4 2" xfId="15157"/>
    <cellStyle name="RowTitles1-Detail 3 11 3 5" xfId="15158"/>
    <cellStyle name="RowTitles1-Detail 3 11 4" xfId="15159"/>
    <cellStyle name="RowTitles1-Detail 3 11 4 2" xfId="15160"/>
    <cellStyle name="RowTitles1-Detail 3 11 4 2 2" xfId="15161"/>
    <cellStyle name="RowTitles1-Detail 3 11 4 3" xfId="15162"/>
    <cellStyle name="RowTitles1-Detail 3 11 5" xfId="15163"/>
    <cellStyle name="RowTitles1-Detail 3 11 5 2" xfId="15164"/>
    <cellStyle name="RowTitles1-Detail 3 11 5 2 2" xfId="15165"/>
    <cellStyle name="RowTitles1-Detail 3 11 6" xfId="15166"/>
    <cellStyle name="RowTitles1-Detail 3 11 6 2" xfId="15167"/>
    <cellStyle name="RowTitles1-Detail 3 11 7" xfId="15168"/>
    <cellStyle name="RowTitles1-Detail 3 12" xfId="15169"/>
    <cellStyle name="RowTitles1-Detail 3 12 2" xfId="15170"/>
    <cellStyle name="RowTitles1-Detail 3 12 2 2" xfId="15171"/>
    <cellStyle name="RowTitles1-Detail 3 12 2 2 2" xfId="15172"/>
    <cellStyle name="RowTitles1-Detail 3 12 2 3" xfId="15173"/>
    <cellStyle name="RowTitles1-Detail 3 12 3" xfId="15174"/>
    <cellStyle name="RowTitles1-Detail 3 12 3 2" xfId="15175"/>
    <cellStyle name="RowTitles1-Detail 3 12 3 2 2" xfId="15176"/>
    <cellStyle name="RowTitles1-Detail 3 12 4" xfId="15177"/>
    <cellStyle name="RowTitles1-Detail 3 12 4 2" xfId="15178"/>
    <cellStyle name="RowTitles1-Detail 3 12 5" xfId="15179"/>
    <cellStyle name="RowTitles1-Detail 3 13" xfId="15180"/>
    <cellStyle name="RowTitles1-Detail 3 13 2" xfId="15181"/>
    <cellStyle name="RowTitles1-Detail 3 13 2 2" xfId="15182"/>
    <cellStyle name="RowTitles1-Detail 3 14" xfId="15183"/>
    <cellStyle name="RowTitles1-Detail 3 14 2" xfId="15184"/>
    <cellStyle name="RowTitles1-Detail 3 15" xfId="15185"/>
    <cellStyle name="RowTitles1-Detail 3 15 2" xfId="15186"/>
    <cellStyle name="RowTitles1-Detail 3 15 2 2" xfId="15187"/>
    <cellStyle name="RowTitles1-Detail 3 16" xfId="15188"/>
    <cellStyle name="RowTitles1-Detail 3 17" xfId="15189"/>
    <cellStyle name="RowTitles1-Detail 3 2" xfId="15190"/>
    <cellStyle name="RowTitles1-Detail 3 2 10" xfId="15191"/>
    <cellStyle name="RowTitles1-Detail 3 2 10 2" xfId="15192"/>
    <cellStyle name="RowTitles1-Detail 3 2 10 2 2" xfId="15193"/>
    <cellStyle name="RowTitles1-Detail 3 2 10 2 2 2" xfId="15194"/>
    <cellStyle name="RowTitles1-Detail 3 2 10 2 2 2 2" xfId="15195"/>
    <cellStyle name="RowTitles1-Detail 3 2 10 2 2 3" xfId="15196"/>
    <cellStyle name="RowTitles1-Detail 3 2 10 2 3" xfId="15197"/>
    <cellStyle name="RowTitles1-Detail 3 2 10 2 3 2" xfId="15198"/>
    <cellStyle name="RowTitles1-Detail 3 2 10 2 3 2 2" xfId="15199"/>
    <cellStyle name="RowTitles1-Detail 3 2 10 2 4" xfId="15200"/>
    <cellStyle name="RowTitles1-Detail 3 2 10 2 4 2" xfId="15201"/>
    <cellStyle name="RowTitles1-Detail 3 2 10 2 5" xfId="15202"/>
    <cellStyle name="RowTitles1-Detail 3 2 10 3" xfId="15203"/>
    <cellStyle name="RowTitles1-Detail 3 2 10 3 2" xfId="15204"/>
    <cellStyle name="RowTitles1-Detail 3 2 10 3 2 2" xfId="15205"/>
    <cellStyle name="RowTitles1-Detail 3 2 10 3 2 2 2" xfId="15206"/>
    <cellStyle name="RowTitles1-Detail 3 2 10 3 2 3" xfId="15207"/>
    <cellStyle name="RowTitles1-Detail 3 2 10 3 3" xfId="15208"/>
    <cellStyle name="RowTitles1-Detail 3 2 10 3 3 2" xfId="15209"/>
    <cellStyle name="RowTitles1-Detail 3 2 10 3 3 2 2" xfId="15210"/>
    <cellStyle name="RowTitles1-Detail 3 2 10 3 4" xfId="15211"/>
    <cellStyle name="RowTitles1-Detail 3 2 10 3 4 2" xfId="15212"/>
    <cellStyle name="RowTitles1-Detail 3 2 10 3 5" xfId="15213"/>
    <cellStyle name="RowTitles1-Detail 3 2 10 4" xfId="15214"/>
    <cellStyle name="RowTitles1-Detail 3 2 10 4 2" xfId="15215"/>
    <cellStyle name="RowTitles1-Detail 3 2 10 4 2 2" xfId="15216"/>
    <cellStyle name="RowTitles1-Detail 3 2 10 4 3" xfId="15217"/>
    <cellStyle name="RowTitles1-Detail 3 2 10 5" xfId="15218"/>
    <cellStyle name="RowTitles1-Detail 3 2 10 5 2" xfId="15219"/>
    <cellStyle name="RowTitles1-Detail 3 2 10 5 2 2" xfId="15220"/>
    <cellStyle name="RowTitles1-Detail 3 2 10 6" xfId="15221"/>
    <cellStyle name="RowTitles1-Detail 3 2 10 6 2" xfId="15222"/>
    <cellStyle name="RowTitles1-Detail 3 2 10 7" xfId="15223"/>
    <cellStyle name="RowTitles1-Detail 3 2 11" xfId="15224"/>
    <cellStyle name="RowTitles1-Detail 3 2 11 2" xfId="15225"/>
    <cellStyle name="RowTitles1-Detail 3 2 11 2 2" xfId="15226"/>
    <cellStyle name="RowTitles1-Detail 3 2 11 2 2 2" xfId="15227"/>
    <cellStyle name="RowTitles1-Detail 3 2 11 2 3" xfId="15228"/>
    <cellStyle name="RowTitles1-Detail 3 2 11 3" xfId="15229"/>
    <cellStyle name="RowTitles1-Detail 3 2 11 3 2" xfId="15230"/>
    <cellStyle name="RowTitles1-Detail 3 2 11 3 2 2" xfId="15231"/>
    <cellStyle name="RowTitles1-Detail 3 2 11 4" xfId="15232"/>
    <cellStyle name="RowTitles1-Detail 3 2 11 4 2" xfId="15233"/>
    <cellStyle name="RowTitles1-Detail 3 2 11 5" xfId="15234"/>
    <cellStyle name="RowTitles1-Detail 3 2 12" xfId="15235"/>
    <cellStyle name="RowTitles1-Detail 3 2 12 2" xfId="15236"/>
    <cellStyle name="RowTitles1-Detail 3 2 13" xfId="15237"/>
    <cellStyle name="RowTitles1-Detail 3 2 13 2" xfId="15238"/>
    <cellStyle name="RowTitles1-Detail 3 2 13 2 2" xfId="15239"/>
    <cellStyle name="RowTitles1-Detail 3 2 2" xfId="15240"/>
    <cellStyle name="RowTitles1-Detail 3 2 2 10" xfId="15241"/>
    <cellStyle name="RowTitles1-Detail 3 2 2 10 2" xfId="15242"/>
    <cellStyle name="RowTitles1-Detail 3 2 2 10 2 2" xfId="15243"/>
    <cellStyle name="RowTitles1-Detail 3 2 2 10 2 2 2" xfId="15244"/>
    <cellStyle name="RowTitles1-Detail 3 2 2 10 2 3" xfId="15245"/>
    <cellStyle name="RowTitles1-Detail 3 2 2 10 3" xfId="15246"/>
    <cellStyle name="RowTitles1-Detail 3 2 2 10 3 2" xfId="15247"/>
    <cellStyle name="RowTitles1-Detail 3 2 2 10 3 2 2" xfId="15248"/>
    <cellStyle name="RowTitles1-Detail 3 2 2 10 4" xfId="15249"/>
    <cellStyle name="RowTitles1-Detail 3 2 2 10 4 2" xfId="15250"/>
    <cellStyle name="RowTitles1-Detail 3 2 2 10 5" xfId="15251"/>
    <cellStyle name="RowTitles1-Detail 3 2 2 11" xfId="15252"/>
    <cellStyle name="RowTitles1-Detail 3 2 2 11 2" xfId="15253"/>
    <cellStyle name="RowTitles1-Detail 3 2 2 12" xfId="15254"/>
    <cellStyle name="RowTitles1-Detail 3 2 2 12 2" xfId="15255"/>
    <cellStyle name="RowTitles1-Detail 3 2 2 12 2 2" xfId="15256"/>
    <cellStyle name="RowTitles1-Detail 3 2 2 2" xfId="15257"/>
    <cellStyle name="RowTitles1-Detail 3 2 2 2 2" xfId="15258"/>
    <cellStyle name="RowTitles1-Detail 3 2 2 2 2 2" xfId="15259"/>
    <cellStyle name="RowTitles1-Detail 3 2 2 2 2 2 2" xfId="15260"/>
    <cellStyle name="RowTitles1-Detail 3 2 2 2 2 2 2 2" xfId="15261"/>
    <cellStyle name="RowTitles1-Detail 3 2 2 2 2 2 2 2 2" xfId="15262"/>
    <cellStyle name="RowTitles1-Detail 3 2 2 2 2 2 2 3" xfId="15263"/>
    <cellStyle name="RowTitles1-Detail 3 2 2 2 2 2 3" xfId="15264"/>
    <cellStyle name="RowTitles1-Detail 3 2 2 2 2 2 3 2" xfId="15265"/>
    <cellStyle name="RowTitles1-Detail 3 2 2 2 2 2 3 2 2" xfId="15266"/>
    <cellStyle name="RowTitles1-Detail 3 2 2 2 2 2 4" xfId="15267"/>
    <cellStyle name="RowTitles1-Detail 3 2 2 2 2 2 4 2" xfId="15268"/>
    <cellStyle name="RowTitles1-Detail 3 2 2 2 2 2 5" xfId="15269"/>
    <cellStyle name="RowTitles1-Detail 3 2 2 2 2 3" xfId="15270"/>
    <cellStyle name="RowTitles1-Detail 3 2 2 2 2 3 2" xfId="15271"/>
    <cellStyle name="RowTitles1-Detail 3 2 2 2 2 3 2 2" xfId="15272"/>
    <cellStyle name="RowTitles1-Detail 3 2 2 2 2 3 2 2 2" xfId="15273"/>
    <cellStyle name="RowTitles1-Detail 3 2 2 2 2 3 2 3" xfId="15274"/>
    <cellStyle name="RowTitles1-Detail 3 2 2 2 2 3 3" xfId="15275"/>
    <cellStyle name="RowTitles1-Detail 3 2 2 2 2 3 3 2" xfId="15276"/>
    <cellStyle name="RowTitles1-Detail 3 2 2 2 2 3 3 2 2" xfId="15277"/>
    <cellStyle name="RowTitles1-Detail 3 2 2 2 2 3 4" xfId="15278"/>
    <cellStyle name="RowTitles1-Detail 3 2 2 2 2 3 4 2" xfId="15279"/>
    <cellStyle name="RowTitles1-Detail 3 2 2 2 2 3 5" xfId="15280"/>
    <cellStyle name="RowTitles1-Detail 3 2 2 2 2 4" xfId="15281"/>
    <cellStyle name="RowTitles1-Detail 3 2 2 2 2 4 2" xfId="15282"/>
    <cellStyle name="RowTitles1-Detail 3 2 2 2 2 5" xfId="15283"/>
    <cellStyle name="RowTitles1-Detail 3 2 2 2 2 5 2" xfId="15284"/>
    <cellStyle name="RowTitles1-Detail 3 2 2 2 2 5 2 2" xfId="15285"/>
    <cellStyle name="RowTitles1-Detail 3 2 2 2 3" xfId="15286"/>
    <cellStyle name="RowTitles1-Detail 3 2 2 2 3 2" xfId="15287"/>
    <cellStyle name="RowTitles1-Detail 3 2 2 2 3 2 2" xfId="15288"/>
    <cellStyle name="RowTitles1-Detail 3 2 2 2 3 2 2 2" xfId="15289"/>
    <cellStyle name="RowTitles1-Detail 3 2 2 2 3 2 2 2 2" xfId="15290"/>
    <cellStyle name="RowTitles1-Detail 3 2 2 2 3 2 2 3" xfId="15291"/>
    <cellStyle name="RowTitles1-Detail 3 2 2 2 3 2 3" xfId="15292"/>
    <cellStyle name="RowTitles1-Detail 3 2 2 2 3 2 3 2" xfId="15293"/>
    <cellStyle name="RowTitles1-Detail 3 2 2 2 3 2 3 2 2" xfId="15294"/>
    <cellStyle name="RowTitles1-Detail 3 2 2 2 3 2 4" xfId="15295"/>
    <cellStyle name="RowTitles1-Detail 3 2 2 2 3 2 4 2" xfId="15296"/>
    <cellStyle name="RowTitles1-Detail 3 2 2 2 3 2 5" xfId="15297"/>
    <cellStyle name="RowTitles1-Detail 3 2 2 2 3 3" xfId="15298"/>
    <cellStyle name="RowTitles1-Detail 3 2 2 2 3 3 2" xfId="15299"/>
    <cellStyle name="RowTitles1-Detail 3 2 2 2 3 3 2 2" xfId="15300"/>
    <cellStyle name="RowTitles1-Detail 3 2 2 2 3 3 2 2 2" xfId="15301"/>
    <cellStyle name="RowTitles1-Detail 3 2 2 2 3 3 2 3" xfId="15302"/>
    <cellStyle name="RowTitles1-Detail 3 2 2 2 3 3 3" xfId="15303"/>
    <cellStyle name="RowTitles1-Detail 3 2 2 2 3 3 3 2" xfId="15304"/>
    <cellStyle name="RowTitles1-Detail 3 2 2 2 3 3 3 2 2" xfId="15305"/>
    <cellStyle name="RowTitles1-Detail 3 2 2 2 3 3 4" xfId="15306"/>
    <cellStyle name="RowTitles1-Detail 3 2 2 2 3 3 4 2" xfId="15307"/>
    <cellStyle name="RowTitles1-Detail 3 2 2 2 3 3 5" xfId="15308"/>
    <cellStyle name="RowTitles1-Detail 3 2 2 2 3 4" xfId="15309"/>
    <cellStyle name="RowTitles1-Detail 3 2 2 2 3 4 2" xfId="15310"/>
    <cellStyle name="RowTitles1-Detail 3 2 2 2 3 5" xfId="15311"/>
    <cellStyle name="RowTitles1-Detail 3 2 2 2 3 5 2" xfId="15312"/>
    <cellStyle name="RowTitles1-Detail 3 2 2 2 3 5 2 2" xfId="15313"/>
    <cellStyle name="RowTitles1-Detail 3 2 2 2 3 5 3" xfId="15314"/>
    <cellStyle name="RowTitles1-Detail 3 2 2 2 3 6" xfId="15315"/>
    <cellStyle name="RowTitles1-Detail 3 2 2 2 3 6 2" xfId="15316"/>
    <cellStyle name="RowTitles1-Detail 3 2 2 2 3 6 2 2" xfId="15317"/>
    <cellStyle name="RowTitles1-Detail 3 2 2 2 3 7" xfId="15318"/>
    <cellStyle name="RowTitles1-Detail 3 2 2 2 3 7 2" xfId="15319"/>
    <cellStyle name="RowTitles1-Detail 3 2 2 2 3 8" xfId="15320"/>
    <cellStyle name="RowTitles1-Detail 3 2 2 2 4" xfId="15321"/>
    <cellStyle name="RowTitles1-Detail 3 2 2 2 4 2" xfId="15322"/>
    <cellStyle name="RowTitles1-Detail 3 2 2 2 4 2 2" xfId="15323"/>
    <cellStyle name="RowTitles1-Detail 3 2 2 2 4 2 2 2" xfId="15324"/>
    <cellStyle name="RowTitles1-Detail 3 2 2 2 4 2 2 2 2" xfId="15325"/>
    <cellStyle name="RowTitles1-Detail 3 2 2 2 4 2 2 3" xfId="15326"/>
    <cellStyle name="RowTitles1-Detail 3 2 2 2 4 2 3" xfId="15327"/>
    <cellStyle name="RowTitles1-Detail 3 2 2 2 4 2 3 2" xfId="15328"/>
    <cellStyle name="RowTitles1-Detail 3 2 2 2 4 2 3 2 2" xfId="15329"/>
    <cellStyle name="RowTitles1-Detail 3 2 2 2 4 2 4" xfId="15330"/>
    <cellStyle name="RowTitles1-Detail 3 2 2 2 4 2 4 2" xfId="15331"/>
    <cellStyle name="RowTitles1-Detail 3 2 2 2 4 2 5" xfId="15332"/>
    <cellStyle name="RowTitles1-Detail 3 2 2 2 4 3" xfId="15333"/>
    <cellStyle name="RowTitles1-Detail 3 2 2 2 4 3 2" xfId="15334"/>
    <cellStyle name="RowTitles1-Detail 3 2 2 2 4 3 2 2" xfId="15335"/>
    <cellStyle name="RowTitles1-Detail 3 2 2 2 4 3 2 2 2" xfId="15336"/>
    <cellStyle name="RowTitles1-Detail 3 2 2 2 4 3 2 3" xfId="15337"/>
    <cellStyle name="RowTitles1-Detail 3 2 2 2 4 3 3" xfId="15338"/>
    <cellStyle name="RowTitles1-Detail 3 2 2 2 4 3 3 2" xfId="15339"/>
    <cellStyle name="RowTitles1-Detail 3 2 2 2 4 3 3 2 2" xfId="15340"/>
    <cellStyle name="RowTitles1-Detail 3 2 2 2 4 3 4" xfId="15341"/>
    <cellStyle name="RowTitles1-Detail 3 2 2 2 4 3 4 2" xfId="15342"/>
    <cellStyle name="RowTitles1-Detail 3 2 2 2 4 3 5" xfId="15343"/>
    <cellStyle name="RowTitles1-Detail 3 2 2 2 4 4" xfId="15344"/>
    <cellStyle name="RowTitles1-Detail 3 2 2 2 4 4 2" xfId="15345"/>
    <cellStyle name="RowTitles1-Detail 3 2 2 2 4 4 2 2" xfId="15346"/>
    <cellStyle name="RowTitles1-Detail 3 2 2 2 4 4 3" xfId="15347"/>
    <cellStyle name="RowTitles1-Detail 3 2 2 2 4 5" xfId="15348"/>
    <cellStyle name="RowTitles1-Detail 3 2 2 2 4 5 2" xfId="15349"/>
    <cellStyle name="RowTitles1-Detail 3 2 2 2 4 5 2 2" xfId="15350"/>
    <cellStyle name="RowTitles1-Detail 3 2 2 2 4 6" xfId="15351"/>
    <cellStyle name="RowTitles1-Detail 3 2 2 2 4 6 2" xfId="15352"/>
    <cellStyle name="RowTitles1-Detail 3 2 2 2 4 7" xfId="15353"/>
    <cellStyle name="RowTitles1-Detail 3 2 2 2 5" xfId="15354"/>
    <cellStyle name="RowTitles1-Detail 3 2 2 2 5 2" xfId="15355"/>
    <cellStyle name="RowTitles1-Detail 3 2 2 2 5 2 2" xfId="15356"/>
    <cellStyle name="RowTitles1-Detail 3 2 2 2 5 2 2 2" xfId="15357"/>
    <cellStyle name="RowTitles1-Detail 3 2 2 2 5 2 2 2 2" xfId="15358"/>
    <cellStyle name="RowTitles1-Detail 3 2 2 2 5 2 2 3" xfId="15359"/>
    <cellStyle name="RowTitles1-Detail 3 2 2 2 5 2 3" xfId="15360"/>
    <cellStyle name="RowTitles1-Detail 3 2 2 2 5 2 3 2" xfId="15361"/>
    <cellStyle name="RowTitles1-Detail 3 2 2 2 5 2 3 2 2" xfId="15362"/>
    <cellStyle name="RowTitles1-Detail 3 2 2 2 5 2 4" xfId="15363"/>
    <cellStyle name="RowTitles1-Detail 3 2 2 2 5 2 4 2" xfId="15364"/>
    <cellStyle name="RowTitles1-Detail 3 2 2 2 5 2 5" xfId="15365"/>
    <cellStyle name="RowTitles1-Detail 3 2 2 2 5 3" xfId="15366"/>
    <cellStyle name="RowTitles1-Detail 3 2 2 2 5 3 2" xfId="15367"/>
    <cellStyle name="RowTitles1-Detail 3 2 2 2 5 3 2 2" xfId="15368"/>
    <cellStyle name="RowTitles1-Detail 3 2 2 2 5 3 2 2 2" xfId="15369"/>
    <cellStyle name="RowTitles1-Detail 3 2 2 2 5 3 2 3" xfId="15370"/>
    <cellStyle name="RowTitles1-Detail 3 2 2 2 5 3 3" xfId="15371"/>
    <cellStyle name="RowTitles1-Detail 3 2 2 2 5 3 3 2" xfId="15372"/>
    <cellStyle name="RowTitles1-Detail 3 2 2 2 5 3 3 2 2" xfId="15373"/>
    <cellStyle name="RowTitles1-Detail 3 2 2 2 5 3 4" xfId="15374"/>
    <cellStyle name="RowTitles1-Detail 3 2 2 2 5 3 4 2" xfId="15375"/>
    <cellStyle name="RowTitles1-Detail 3 2 2 2 5 3 5" xfId="15376"/>
    <cellStyle name="RowTitles1-Detail 3 2 2 2 5 4" xfId="15377"/>
    <cellStyle name="RowTitles1-Detail 3 2 2 2 5 4 2" xfId="15378"/>
    <cellStyle name="RowTitles1-Detail 3 2 2 2 5 4 2 2" xfId="15379"/>
    <cellStyle name="RowTitles1-Detail 3 2 2 2 5 4 3" xfId="15380"/>
    <cellStyle name="RowTitles1-Detail 3 2 2 2 5 5" xfId="15381"/>
    <cellStyle name="RowTitles1-Detail 3 2 2 2 5 5 2" xfId="15382"/>
    <cellStyle name="RowTitles1-Detail 3 2 2 2 5 5 2 2" xfId="15383"/>
    <cellStyle name="RowTitles1-Detail 3 2 2 2 5 6" xfId="15384"/>
    <cellStyle name="RowTitles1-Detail 3 2 2 2 5 6 2" xfId="15385"/>
    <cellStyle name="RowTitles1-Detail 3 2 2 2 5 7" xfId="15386"/>
    <cellStyle name="RowTitles1-Detail 3 2 2 2 6" xfId="15387"/>
    <cellStyle name="RowTitles1-Detail 3 2 2 2 6 2" xfId="15388"/>
    <cellStyle name="RowTitles1-Detail 3 2 2 2 6 2 2" xfId="15389"/>
    <cellStyle name="RowTitles1-Detail 3 2 2 2 6 2 2 2" xfId="15390"/>
    <cellStyle name="RowTitles1-Detail 3 2 2 2 6 2 2 2 2" xfId="15391"/>
    <cellStyle name="RowTitles1-Detail 3 2 2 2 6 2 2 3" xfId="15392"/>
    <cellStyle name="RowTitles1-Detail 3 2 2 2 6 2 3" xfId="15393"/>
    <cellStyle name="RowTitles1-Detail 3 2 2 2 6 2 3 2" xfId="15394"/>
    <cellStyle name="RowTitles1-Detail 3 2 2 2 6 2 3 2 2" xfId="15395"/>
    <cellStyle name="RowTitles1-Detail 3 2 2 2 6 2 4" xfId="15396"/>
    <cellStyle name="RowTitles1-Detail 3 2 2 2 6 2 4 2" xfId="15397"/>
    <cellStyle name="RowTitles1-Detail 3 2 2 2 6 2 5" xfId="15398"/>
    <cellStyle name="RowTitles1-Detail 3 2 2 2 6 3" xfId="15399"/>
    <cellStyle name="RowTitles1-Detail 3 2 2 2 6 3 2" xfId="15400"/>
    <cellStyle name="RowTitles1-Detail 3 2 2 2 6 3 2 2" xfId="15401"/>
    <cellStyle name="RowTitles1-Detail 3 2 2 2 6 3 2 2 2" xfId="15402"/>
    <cellStyle name="RowTitles1-Detail 3 2 2 2 6 3 2 3" xfId="15403"/>
    <cellStyle name="RowTitles1-Detail 3 2 2 2 6 3 3" xfId="15404"/>
    <cellStyle name="RowTitles1-Detail 3 2 2 2 6 3 3 2" xfId="15405"/>
    <cellStyle name="RowTitles1-Detail 3 2 2 2 6 3 3 2 2" xfId="15406"/>
    <cellStyle name="RowTitles1-Detail 3 2 2 2 6 3 4" xfId="15407"/>
    <cellStyle name="RowTitles1-Detail 3 2 2 2 6 3 4 2" xfId="15408"/>
    <cellStyle name="RowTitles1-Detail 3 2 2 2 6 3 5" xfId="15409"/>
    <cellStyle name="RowTitles1-Detail 3 2 2 2 6 4" xfId="15410"/>
    <cellStyle name="RowTitles1-Detail 3 2 2 2 6 4 2" xfId="15411"/>
    <cellStyle name="RowTitles1-Detail 3 2 2 2 6 4 2 2" xfId="15412"/>
    <cellStyle name="RowTitles1-Detail 3 2 2 2 6 4 3" xfId="15413"/>
    <cellStyle name="RowTitles1-Detail 3 2 2 2 6 5" xfId="15414"/>
    <cellStyle name="RowTitles1-Detail 3 2 2 2 6 5 2" xfId="15415"/>
    <cellStyle name="RowTitles1-Detail 3 2 2 2 6 5 2 2" xfId="15416"/>
    <cellStyle name="RowTitles1-Detail 3 2 2 2 6 6" xfId="15417"/>
    <cellStyle name="RowTitles1-Detail 3 2 2 2 6 6 2" xfId="15418"/>
    <cellStyle name="RowTitles1-Detail 3 2 2 2 6 7" xfId="15419"/>
    <cellStyle name="RowTitles1-Detail 3 2 2 2 7" xfId="15420"/>
    <cellStyle name="RowTitles1-Detail 3 2 2 2 7 2" xfId="15421"/>
    <cellStyle name="RowTitles1-Detail 3 2 2 2 7 2 2" xfId="15422"/>
    <cellStyle name="RowTitles1-Detail 3 2 2 2 7 2 2 2" xfId="15423"/>
    <cellStyle name="RowTitles1-Detail 3 2 2 2 7 2 3" xfId="15424"/>
    <cellStyle name="RowTitles1-Detail 3 2 2 2 7 3" xfId="15425"/>
    <cellStyle name="RowTitles1-Detail 3 2 2 2 7 3 2" xfId="15426"/>
    <cellStyle name="RowTitles1-Detail 3 2 2 2 7 3 2 2" xfId="15427"/>
    <cellStyle name="RowTitles1-Detail 3 2 2 2 7 4" xfId="15428"/>
    <cellStyle name="RowTitles1-Detail 3 2 2 2 7 4 2" xfId="15429"/>
    <cellStyle name="RowTitles1-Detail 3 2 2 2 7 5" xfId="15430"/>
    <cellStyle name="RowTitles1-Detail 3 2 2 2 8" xfId="15431"/>
    <cellStyle name="RowTitles1-Detail 3 2 2 2 8 2" xfId="15432"/>
    <cellStyle name="RowTitles1-Detail 3 2 2 2 9" xfId="15433"/>
    <cellStyle name="RowTitles1-Detail 3 2 2 2 9 2" xfId="15434"/>
    <cellStyle name="RowTitles1-Detail 3 2 2 2 9 2 2" xfId="15435"/>
    <cellStyle name="RowTitles1-Detail 3 2 2 2_STUD aligned by INSTIT" xfId="15436"/>
    <cellStyle name="RowTitles1-Detail 3 2 2 3" xfId="15437"/>
    <cellStyle name="RowTitles1-Detail 3 2 2 3 2" xfId="15438"/>
    <cellStyle name="RowTitles1-Detail 3 2 2 3 2 2" xfId="15439"/>
    <cellStyle name="RowTitles1-Detail 3 2 2 3 2 2 2" xfId="15440"/>
    <cellStyle name="RowTitles1-Detail 3 2 2 3 2 2 2 2" xfId="15441"/>
    <cellStyle name="RowTitles1-Detail 3 2 2 3 2 2 2 2 2" xfId="15442"/>
    <cellStyle name="RowTitles1-Detail 3 2 2 3 2 2 2 3" xfId="15443"/>
    <cellStyle name="RowTitles1-Detail 3 2 2 3 2 2 3" xfId="15444"/>
    <cellStyle name="RowTitles1-Detail 3 2 2 3 2 2 3 2" xfId="15445"/>
    <cellStyle name="RowTitles1-Detail 3 2 2 3 2 2 3 2 2" xfId="15446"/>
    <cellStyle name="RowTitles1-Detail 3 2 2 3 2 2 4" xfId="15447"/>
    <cellStyle name="RowTitles1-Detail 3 2 2 3 2 2 4 2" xfId="15448"/>
    <cellStyle name="RowTitles1-Detail 3 2 2 3 2 2 5" xfId="15449"/>
    <cellStyle name="RowTitles1-Detail 3 2 2 3 2 3" xfId="15450"/>
    <cellStyle name="RowTitles1-Detail 3 2 2 3 2 3 2" xfId="15451"/>
    <cellStyle name="RowTitles1-Detail 3 2 2 3 2 3 2 2" xfId="15452"/>
    <cellStyle name="RowTitles1-Detail 3 2 2 3 2 3 2 2 2" xfId="15453"/>
    <cellStyle name="RowTitles1-Detail 3 2 2 3 2 3 2 3" xfId="15454"/>
    <cellStyle name="RowTitles1-Detail 3 2 2 3 2 3 3" xfId="15455"/>
    <cellStyle name="RowTitles1-Detail 3 2 2 3 2 3 3 2" xfId="15456"/>
    <cellStyle name="RowTitles1-Detail 3 2 2 3 2 3 3 2 2" xfId="15457"/>
    <cellStyle name="RowTitles1-Detail 3 2 2 3 2 3 4" xfId="15458"/>
    <cellStyle name="RowTitles1-Detail 3 2 2 3 2 3 4 2" xfId="15459"/>
    <cellStyle name="RowTitles1-Detail 3 2 2 3 2 3 5" xfId="15460"/>
    <cellStyle name="RowTitles1-Detail 3 2 2 3 2 4" xfId="15461"/>
    <cellStyle name="RowTitles1-Detail 3 2 2 3 2 4 2" xfId="15462"/>
    <cellStyle name="RowTitles1-Detail 3 2 2 3 2 5" xfId="15463"/>
    <cellStyle name="RowTitles1-Detail 3 2 2 3 2 5 2" xfId="15464"/>
    <cellStyle name="RowTitles1-Detail 3 2 2 3 2 5 2 2" xfId="15465"/>
    <cellStyle name="RowTitles1-Detail 3 2 2 3 2 5 3" xfId="15466"/>
    <cellStyle name="RowTitles1-Detail 3 2 2 3 2 6" xfId="15467"/>
    <cellStyle name="RowTitles1-Detail 3 2 2 3 2 6 2" xfId="15468"/>
    <cellStyle name="RowTitles1-Detail 3 2 2 3 2 6 2 2" xfId="15469"/>
    <cellStyle name="RowTitles1-Detail 3 2 2 3 2 7" xfId="15470"/>
    <cellStyle name="RowTitles1-Detail 3 2 2 3 2 7 2" xfId="15471"/>
    <cellStyle name="RowTitles1-Detail 3 2 2 3 2 8" xfId="15472"/>
    <cellStyle name="RowTitles1-Detail 3 2 2 3 3" xfId="15473"/>
    <cellStyle name="RowTitles1-Detail 3 2 2 3 3 2" xfId="15474"/>
    <cellStyle name="RowTitles1-Detail 3 2 2 3 3 2 2" xfId="15475"/>
    <cellStyle name="RowTitles1-Detail 3 2 2 3 3 2 2 2" xfId="15476"/>
    <cellStyle name="RowTitles1-Detail 3 2 2 3 3 2 2 2 2" xfId="15477"/>
    <cellStyle name="RowTitles1-Detail 3 2 2 3 3 2 2 3" xfId="15478"/>
    <cellStyle name="RowTitles1-Detail 3 2 2 3 3 2 3" xfId="15479"/>
    <cellStyle name="RowTitles1-Detail 3 2 2 3 3 2 3 2" xfId="15480"/>
    <cellStyle name="RowTitles1-Detail 3 2 2 3 3 2 3 2 2" xfId="15481"/>
    <cellStyle name="RowTitles1-Detail 3 2 2 3 3 2 4" xfId="15482"/>
    <cellStyle name="RowTitles1-Detail 3 2 2 3 3 2 4 2" xfId="15483"/>
    <cellStyle name="RowTitles1-Detail 3 2 2 3 3 2 5" xfId="15484"/>
    <cellStyle name="RowTitles1-Detail 3 2 2 3 3 3" xfId="15485"/>
    <cellStyle name="RowTitles1-Detail 3 2 2 3 3 3 2" xfId="15486"/>
    <cellStyle name="RowTitles1-Detail 3 2 2 3 3 3 2 2" xfId="15487"/>
    <cellStyle name="RowTitles1-Detail 3 2 2 3 3 3 2 2 2" xfId="15488"/>
    <cellStyle name="RowTitles1-Detail 3 2 2 3 3 3 2 3" xfId="15489"/>
    <cellStyle name="RowTitles1-Detail 3 2 2 3 3 3 3" xfId="15490"/>
    <cellStyle name="RowTitles1-Detail 3 2 2 3 3 3 3 2" xfId="15491"/>
    <cellStyle name="RowTitles1-Detail 3 2 2 3 3 3 3 2 2" xfId="15492"/>
    <cellStyle name="RowTitles1-Detail 3 2 2 3 3 3 4" xfId="15493"/>
    <cellStyle name="RowTitles1-Detail 3 2 2 3 3 3 4 2" xfId="15494"/>
    <cellStyle name="RowTitles1-Detail 3 2 2 3 3 3 5" xfId="15495"/>
    <cellStyle name="RowTitles1-Detail 3 2 2 3 3 4" xfId="15496"/>
    <cellStyle name="RowTitles1-Detail 3 2 2 3 3 4 2" xfId="15497"/>
    <cellStyle name="RowTitles1-Detail 3 2 2 3 3 5" xfId="15498"/>
    <cellStyle name="RowTitles1-Detail 3 2 2 3 3 5 2" xfId="15499"/>
    <cellStyle name="RowTitles1-Detail 3 2 2 3 3 5 2 2" xfId="15500"/>
    <cellStyle name="RowTitles1-Detail 3 2 2 3 4" xfId="15501"/>
    <cellStyle name="RowTitles1-Detail 3 2 2 3 4 2" xfId="15502"/>
    <cellStyle name="RowTitles1-Detail 3 2 2 3 4 2 2" xfId="15503"/>
    <cellStyle name="RowTitles1-Detail 3 2 2 3 4 2 2 2" xfId="15504"/>
    <cellStyle name="RowTitles1-Detail 3 2 2 3 4 2 2 2 2" xfId="15505"/>
    <cellStyle name="RowTitles1-Detail 3 2 2 3 4 2 2 3" xfId="15506"/>
    <cellStyle name="RowTitles1-Detail 3 2 2 3 4 2 3" xfId="15507"/>
    <cellStyle name="RowTitles1-Detail 3 2 2 3 4 2 3 2" xfId="15508"/>
    <cellStyle name="RowTitles1-Detail 3 2 2 3 4 2 3 2 2" xfId="15509"/>
    <cellStyle name="RowTitles1-Detail 3 2 2 3 4 2 4" xfId="15510"/>
    <cellStyle name="RowTitles1-Detail 3 2 2 3 4 2 4 2" xfId="15511"/>
    <cellStyle name="RowTitles1-Detail 3 2 2 3 4 2 5" xfId="15512"/>
    <cellStyle name="RowTitles1-Detail 3 2 2 3 4 3" xfId="15513"/>
    <cellStyle name="RowTitles1-Detail 3 2 2 3 4 3 2" xfId="15514"/>
    <cellStyle name="RowTitles1-Detail 3 2 2 3 4 3 2 2" xfId="15515"/>
    <cellStyle name="RowTitles1-Detail 3 2 2 3 4 3 2 2 2" xfId="15516"/>
    <cellStyle name="RowTitles1-Detail 3 2 2 3 4 3 2 3" xfId="15517"/>
    <cellStyle name="RowTitles1-Detail 3 2 2 3 4 3 3" xfId="15518"/>
    <cellStyle name="RowTitles1-Detail 3 2 2 3 4 3 3 2" xfId="15519"/>
    <cellStyle name="RowTitles1-Detail 3 2 2 3 4 3 3 2 2" xfId="15520"/>
    <cellStyle name="RowTitles1-Detail 3 2 2 3 4 3 4" xfId="15521"/>
    <cellStyle name="RowTitles1-Detail 3 2 2 3 4 3 4 2" xfId="15522"/>
    <cellStyle name="RowTitles1-Detail 3 2 2 3 4 3 5" xfId="15523"/>
    <cellStyle name="RowTitles1-Detail 3 2 2 3 4 4" xfId="15524"/>
    <cellStyle name="RowTitles1-Detail 3 2 2 3 4 4 2" xfId="15525"/>
    <cellStyle name="RowTitles1-Detail 3 2 2 3 4 4 2 2" xfId="15526"/>
    <cellStyle name="RowTitles1-Detail 3 2 2 3 4 4 3" xfId="15527"/>
    <cellStyle name="RowTitles1-Detail 3 2 2 3 4 5" xfId="15528"/>
    <cellStyle name="RowTitles1-Detail 3 2 2 3 4 5 2" xfId="15529"/>
    <cellStyle name="RowTitles1-Detail 3 2 2 3 4 5 2 2" xfId="15530"/>
    <cellStyle name="RowTitles1-Detail 3 2 2 3 4 6" xfId="15531"/>
    <cellStyle name="RowTitles1-Detail 3 2 2 3 4 6 2" xfId="15532"/>
    <cellStyle name="RowTitles1-Detail 3 2 2 3 4 7" xfId="15533"/>
    <cellStyle name="RowTitles1-Detail 3 2 2 3 5" xfId="15534"/>
    <cellStyle name="RowTitles1-Detail 3 2 2 3 5 2" xfId="15535"/>
    <cellStyle name="RowTitles1-Detail 3 2 2 3 5 2 2" xfId="15536"/>
    <cellStyle name="RowTitles1-Detail 3 2 2 3 5 2 2 2" xfId="15537"/>
    <cellStyle name="RowTitles1-Detail 3 2 2 3 5 2 2 2 2" xfId="15538"/>
    <cellStyle name="RowTitles1-Detail 3 2 2 3 5 2 2 3" xfId="15539"/>
    <cellStyle name="RowTitles1-Detail 3 2 2 3 5 2 3" xfId="15540"/>
    <cellStyle name="RowTitles1-Detail 3 2 2 3 5 2 3 2" xfId="15541"/>
    <cellStyle name="RowTitles1-Detail 3 2 2 3 5 2 3 2 2" xfId="15542"/>
    <cellStyle name="RowTitles1-Detail 3 2 2 3 5 2 4" xfId="15543"/>
    <cellStyle name="RowTitles1-Detail 3 2 2 3 5 2 4 2" xfId="15544"/>
    <cellStyle name="RowTitles1-Detail 3 2 2 3 5 2 5" xfId="15545"/>
    <cellStyle name="RowTitles1-Detail 3 2 2 3 5 3" xfId="15546"/>
    <cellStyle name="RowTitles1-Detail 3 2 2 3 5 3 2" xfId="15547"/>
    <cellStyle name="RowTitles1-Detail 3 2 2 3 5 3 2 2" xfId="15548"/>
    <cellStyle name="RowTitles1-Detail 3 2 2 3 5 3 2 2 2" xfId="15549"/>
    <cellStyle name="RowTitles1-Detail 3 2 2 3 5 3 2 3" xfId="15550"/>
    <cellStyle name="RowTitles1-Detail 3 2 2 3 5 3 3" xfId="15551"/>
    <cellStyle name="RowTitles1-Detail 3 2 2 3 5 3 3 2" xfId="15552"/>
    <cellStyle name="RowTitles1-Detail 3 2 2 3 5 3 3 2 2" xfId="15553"/>
    <cellStyle name="RowTitles1-Detail 3 2 2 3 5 3 4" xfId="15554"/>
    <cellStyle name="RowTitles1-Detail 3 2 2 3 5 3 4 2" xfId="15555"/>
    <cellStyle name="RowTitles1-Detail 3 2 2 3 5 3 5" xfId="15556"/>
    <cellStyle name="RowTitles1-Detail 3 2 2 3 5 4" xfId="15557"/>
    <cellStyle name="RowTitles1-Detail 3 2 2 3 5 4 2" xfId="15558"/>
    <cellStyle name="RowTitles1-Detail 3 2 2 3 5 4 2 2" xfId="15559"/>
    <cellStyle name="RowTitles1-Detail 3 2 2 3 5 4 3" xfId="15560"/>
    <cellStyle name="RowTitles1-Detail 3 2 2 3 5 5" xfId="15561"/>
    <cellStyle name="RowTitles1-Detail 3 2 2 3 5 5 2" xfId="15562"/>
    <cellStyle name="RowTitles1-Detail 3 2 2 3 5 5 2 2" xfId="15563"/>
    <cellStyle name="RowTitles1-Detail 3 2 2 3 5 6" xfId="15564"/>
    <cellStyle name="RowTitles1-Detail 3 2 2 3 5 6 2" xfId="15565"/>
    <cellStyle name="RowTitles1-Detail 3 2 2 3 5 7" xfId="15566"/>
    <cellStyle name="RowTitles1-Detail 3 2 2 3 6" xfId="15567"/>
    <cellStyle name="RowTitles1-Detail 3 2 2 3 6 2" xfId="15568"/>
    <cellStyle name="RowTitles1-Detail 3 2 2 3 6 2 2" xfId="15569"/>
    <cellStyle name="RowTitles1-Detail 3 2 2 3 6 2 2 2" xfId="15570"/>
    <cellStyle name="RowTitles1-Detail 3 2 2 3 6 2 2 2 2" xfId="15571"/>
    <cellStyle name="RowTitles1-Detail 3 2 2 3 6 2 2 3" xfId="15572"/>
    <cellStyle name="RowTitles1-Detail 3 2 2 3 6 2 3" xfId="15573"/>
    <cellStyle name="RowTitles1-Detail 3 2 2 3 6 2 3 2" xfId="15574"/>
    <cellStyle name="RowTitles1-Detail 3 2 2 3 6 2 3 2 2" xfId="15575"/>
    <cellStyle name="RowTitles1-Detail 3 2 2 3 6 2 4" xfId="15576"/>
    <cellStyle name="RowTitles1-Detail 3 2 2 3 6 2 4 2" xfId="15577"/>
    <cellStyle name="RowTitles1-Detail 3 2 2 3 6 2 5" xfId="15578"/>
    <cellStyle name="RowTitles1-Detail 3 2 2 3 6 3" xfId="15579"/>
    <cellStyle name="RowTitles1-Detail 3 2 2 3 6 3 2" xfId="15580"/>
    <cellStyle name="RowTitles1-Detail 3 2 2 3 6 3 2 2" xfId="15581"/>
    <cellStyle name="RowTitles1-Detail 3 2 2 3 6 3 2 2 2" xfId="15582"/>
    <cellStyle name="RowTitles1-Detail 3 2 2 3 6 3 2 3" xfId="15583"/>
    <cellStyle name="RowTitles1-Detail 3 2 2 3 6 3 3" xfId="15584"/>
    <cellStyle name="RowTitles1-Detail 3 2 2 3 6 3 3 2" xfId="15585"/>
    <cellStyle name="RowTitles1-Detail 3 2 2 3 6 3 3 2 2" xfId="15586"/>
    <cellStyle name="RowTitles1-Detail 3 2 2 3 6 3 4" xfId="15587"/>
    <cellStyle name="RowTitles1-Detail 3 2 2 3 6 3 4 2" xfId="15588"/>
    <cellStyle name="RowTitles1-Detail 3 2 2 3 6 3 5" xfId="15589"/>
    <cellStyle name="RowTitles1-Detail 3 2 2 3 6 4" xfId="15590"/>
    <cellStyle name="RowTitles1-Detail 3 2 2 3 6 4 2" xfId="15591"/>
    <cellStyle name="RowTitles1-Detail 3 2 2 3 6 4 2 2" xfId="15592"/>
    <cellStyle name="RowTitles1-Detail 3 2 2 3 6 4 3" xfId="15593"/>
    <cellStyle name="RowTitles1-Detail 3 2 2 3 6 5" xfId="15594"/>
    <cellStyle name="RowTitles1-Detail 3 2 2 3 6 5 2" xfId="15595"/>
    <cellStyle name="RowTitles1-Detail 3 2 2 3 6 5 2 2" xfId="15596"/>
    <cellStyle name="RowTitles1-Detail 3 2 2 3 6 6" xfId="15597"/>
    <cellStyle name="RowTitles1-Detail 3 2 2 3 6 6 2" xfId="15598"/>
    <cellStyle name="RowTitles1-Detail 3 2 2 3 6 7" xfId="15599"/>
    <cellStyle name="RowTitles1-Detail 3 2 2 3 7" xfId="15600"/>
    <cellStyle name="RowTitles1-Detail 3 2 2 3 7 2" xfId="15601"/>
    <cellStyle name="RowTitles1-Detail 3 2 2 3 7 2 2" xfId="15602"/>
    <cellStyle name="RowTitles1-Detail 3 2 2 3 7 2 2 2" xfId="15603"/>
    <cellStyle name="RowTitles1-Detail 3 2 2 3 7 2 3" xfId="15604"/>
    <cellStyle name="RowTitles1-Detail 3 2 2 3 7 3" xfId="15605"/>
    <cellStyle name="RowTitles1-Detail 3 2 2 3 7 3 2" xfId="15606"/>
    <cellStyle name="RowTitles1-Detail 3 2 2 3 7 3 2 2" xfId="15607"/>
    <cellStyle name="RowTitles1-Detail 3 2 2 3 7 4" xfId="15608"/>
    <cellStyle name="RowTitles1-Detail 3 2 2 3 7 4 2" xfId="15609"/>
    <cellStyle name="RowTitles1-Detail 3 2 2 3 7 5" xfId="15610"/>
    <cellStyle name="RowTitles1-Detail 3 2 2 3 8" xfId="15611"/>
    <cellStyle name="RowTitles1-Detail 3 2 2 3 8 2" xfId="15612"/>
    <cellStyle name="RowTitles1-Detail 3 2 2 3 8 2 2" xfId="15613"/>
    <cellStyle name="RowTitles1-Detail 3 2 2 3 8 2 2 2" xfId="15614"/>
    <cellStyle name="RowTitles1-Detail 3 2 2 3 8 2 3" xfId="15615"/>
    <cellStyle name="RowTitles1-Detail 3 2 2 3 8 3" xfId="15616"/>
    <cellStyle name="RowTitles1-Detail 3 2 2 3 8 3 2" xfId="15617"/>
    <cellStyle name="RowTitles1-Detail 3 2 2 3 8 3 2 2" xfId="15618"/>
    <cellStyle name="RowTitles1-Detail 3 2 2 3 8 4" xfId="15619"/>
    <cellStyle name="RowTitles1-Detail 3 2 2 3 8 4 2" xfId="15620"/>
    <cellStyle name="RowTitles1-Detail 3 2 2 3 8 5" xfId="15621"/>
    <cellStyle name="RowTitles1-Detail 3 2 2 3 9" xfId="15622"/>
    <cellStyle name="RowTitles1-Detail 3 2 2 3 9 2" xfId="15623"/>
    <cellStyle name="RowTitles1-Detail 3 2 2 3 9 2 2" xfId="15624"/>
    <cellStyle name="RowTitles1-Detail 3 2 2 3_STUD aligned by INSTIT" xfId="15625"/>
    <cellStyle name="RowTitles1-Detail 3 2 2 4" xfId="15626"/>
    <cellStyle name="RowTitles1-Detail 3 2 2 4 2" xfId="15627"/>
    <cellStyle name="RowTitles1-Detail 3 2 2 4 2 2" xfId="15628"/>
    <cellStyle name="RowTitles1-Detail 3 2 2 4 2 2 2" xfId="15629"/>
    <cellStyle name="RowTitles1-Detail 3 2 2 4 2 2 2 2" xfId="15630"/>
    <cellStyle name="RowTitles1-Detail 3 2 2 4 2 2 2 2 2" xfId="15631"/>
    <cellStyle name="RowTitles1-Detail 3 2 2 4 2 2 2 3" xfId="15632"/>
    <cellStyle name="RowTitles1-Detail 3 2 2 4 2 2 3" xfId="15633"/>
    <cellStyle name="RowTitles1-Detail 3 2 2 4 2 2 3 2" xfId="15634"/>
    <cellStyle name="RowTitles1-Detail 3 2 2 4 2 2 3 2 2" xfId="15635"/>
    <cellStyle name="RowTitles1-Detail 3 2 2 4 2 2 4" xfId="15636"/>
    <cellStyle name="RowTitles1-Detail 3 2 2 4 2 2 4 2" xfId="15637"/>
    <cellStyle name="RowTitles1-Detail 3 2 2 4 2 2 5" xfId="15638"/>
    <cellStyle name="RowTitles1-Detail 3 2 2 4 2 3" xfId="15639"/>
    <cellStyle name="RowTitles1-Detail 3 2 2 4 2 3 2" xfId="15640"/>
    <cellStyle name="RowTitles1-Detail 3 2 2 4 2 3 2 2" xfId="15641"/>
    <cellStyle name="RowTitles1-Detail 3 2 2 4 2 3 2 2 2" xfId="15642"/>
    <cellStyle name="RowTitles1-Detail 3 2 2 4 2 3 2 3" xfId="15643"/>
    <cellStyle name="RowTitles1-Detail 3 2 2 4 2 3 3" xfId="15644"/>
    <cellStyle name="RowTitles1-Detail 3 2 2 4 2 3 3 2" xfId="15645"/>
    <cellStyle name="RowTitles1-Detail 3 2 2 4 2 3 3 2 2" xfId="15646"/>
    <cellStyle name="RowTitles1-Detail 3 2 2 4 2 3 4" xfId="15647"/>
    <cellStyle name="RowTitles1-Detail 3 2 2 4 2 3 4 2" xfId="15648"/>
    <cellStyle name="RowTitles1-Detail 3 2 2 4 2 3 5" xfId="15649"/>
    <cellStyle name="RowTitles1-Detail 3 2 2 4 2 4" xfId="15650"/>
    <cellStyle name="RowTitles1-Detail 3 2 2 4 2 4 2" xfId="15651"/>
    <cellStyle name="RowTitles1-Detail 3 2 2 4 2 5" xfId="15652"/>
    <cellStyle name="RowTitles1-Detail 3 2 2 4 2 5 2" xfId="15653"/>
    <cellStyle name="RowTitles1-Detail 3 2 2 4 2 5 2 2" xfId="15654"/>
    <cellStyle name="RowTitles1-Detail 3 2 2 4 2 5 3" xfId="15655"/>
    <cellStyle name="RowTitles1-Detail 3 2 2 4 2 6" xfId="15656"/>
    <cellStyle name="RowTitles1-Detail 3 2 2 4 2 6 2" xfId="15657"/>
    <cellStyle name="RowTitles1-Detail 3 2 2 4 2 6 2 2" xfId="15658"/>
    <cellStyle name="RowTitles1-Detail 3 2 2 4 3" xfId="15659"/>
    <cellStyle name="RowTitles1-Detail 3 2 2 4 3 2" xfId="15660"/>
    <cellStyle name="RowTitles1-Detail 3 2 2 4 3 2 2" xfId="15661"/>
    <cellStyle name="RowTitles1-Detail 3 2 2 4 3 2 2 2" xfId="15662"/>
    <cellStyle name="RowTitles1-Detail 3 2 2 4 3 2 2 2 2" xfId="15663"/>
    <cellStyle name="RowTitles1-Detail 3 2 2 4 3 2 2 3" xfId="15664"/>
    <cellStyle name="RowTitles1-Detail 3 2 2 4 3 2 3" xfId="15665"/>
    <cellStyle name="RowTitles1-Detail 3 2 2 4 3 2 3 2" xfId="15666"/>
    <cellStyle name="RowTitles1-Detail 3 2 2 4 3 2 3 2 2" xfId="15667"/>
    <cellStyle name="RowTitles1-Detail 3 2 2 4 3 2 4" xfId="15668"/>
    <cellStyle name="RowTitles1-Detail 3 2 2 4 3 2 4 2" xfId="15669"/>
    <cellStyle name="RowTitles1-Detail 3 2 2 4 3 2 5" xfId="15670"/>
    <cellStyle name="RowTitles1-Detail 3 2 2 4 3 3" xfId="15671"/>
    <cellStyle name="RowTitles1-Detail 3 2 2 4 3 3 2" xfId="15672"/>
    <cellStyle name="RowTitles1-Detail 3 2 2 4 3 3 2 2" xfId="15673"/>
    <cellStyle name="RowTitles1-Detail 3 2 2 4 3 3 2 2 2" xfId="15674"/>
    <cellStyle name="RowTitles1-Detail 3 2 2 4 3 3 2 3" xfId="15675"/>
    <cellStyle name="RowTitles1-Detail 3 2 2 4 3 3 3" xfId="15676"/>
    <cellStyle name="RowTitles1-Detail 3 2 2 4 3 3 3 2" xfId="15677"/>
    <cellStyle name="RowTitles1-Detail 3 2 2 4 3 3 3 2 2" xfId="15678"/>
    <cellStyle name="RowTitles1-Detail 3 2 2 4 3 3 4" xfId="15679"/>
    <cellStyle name="RowTitles1-Detail 3 2 2 4 3 3 4 2" xfId="15680"/>
    <cellStyle name="RowTitles1-Detail 3 2 2 4 3 3 5" xfId="15681"/>
    <cellStyle name="RowTitles1-Detail 3 2 2 4 3 4" xfId="15682"/>
    <cellStyle name="RowTitles1-Detail 3 2 2 4 3 4 2" xfId="15683"/>
    <cellStyle name="RowTitles1-Detail 3 2 2 4 3 5" xfId="15684"/>
    <cellStyle name="RowTitles1-Detail 3 2 2 4 3 5 2" xfId="15685"/>
    <cellStyle name="RowTitles1-Detail 3 2 2 4 3 5 2 2" xfId="15686"/>
    <cellStyle name="RowTitles1-Detail 3 2 2 4 3 6" xfId="15687"/>
    <cellStyle name="RowTitles1-Detail 3 2 2 4 3 6 2" xfId="15688"/>
    <cellStyle name="RowTitles1-Detail 3 2 2 4 3 7" xfId="15689"/>
    <cellStyle name="RowTitles1-Detail 3 2 2 4 4" xfId="15690"/>
    <cellStyle name="RowTitles1-Detail 3 2 2 4 4 2" xfId="15691"/>
    <cellStyle name="RowTitles1-Detail 3 2 2 4 4 2 2" xfId="15692"/>
    <cellStyle name="RowTitles1-Detail 3 2 2 4 4 2 2 2" xfId="15693"/>
    <cellStyle name="RowTitles1-Detail 3 2 2 4 4 2 2 2 2" xfId="15694"/>
    <cellStyle name="RowTitles1-Detail 3 2 2 4 4 2 2 3" xfId="15695"/>
    <cellStyle name="RowTitles1-Detail 3 2 2 4 4 2 3" xfId="15696"/>
    <cellStyle name="RowTitles1-Detail 3 2 2 4 4 2 3 2" xfId="15697"/>
    <cellStyle name="RowTitles1-Detail 3 2 2 4 4 2 3 2 2" xfId="15698"/>
    <cellStyle name="RowTitles1-Detail 3 2 2 4 4 2 4" xfId="15699"/>
    <cellStyle name="RowTitles1-Detail 3 2 2 4 4 2 4 2" xfId="15700"/>
    <cellStyle name="RowTitles1-Detail 3 2 2 4 4 2 5" xfId="15701"/>
    <cellStyle name="RowTitles1-Detail 3 2 2 4 4 3" xfId="15702"/>
    <cellStyle name="RowTitles1-Detail 3 2 2 4 4 3 2" xfId="15703"/>
    <cellStyle name="RowTitles1-Detail 3 2 2 4 4 3 2 2" xfId="15704"/>
    <cellStyle name="RowTitles1-Detail 3 2 2 4 4 3 2 2 2" xfId="15705"/>
    <cellStyle name="RowTitles1-Detail 3 2 2 4 4 3 2 3" xfId="15706"/>
    <cellStyle name="RowTitles1-Detail 3 2 2 4 4 3 3" xfId="15707"/>
    <cellStyle name="RowTitles1-Detail 3 2 2 4 4 3 3 2" xfId="15708"/>
    <cellStyle name="RowTitles1-Detail 3 2 2 4 4 3 3 2 2" xfId="15709"/>
    <cellStyle name="RowTitles1-Detail 3 2 2 4 4 3 4" xfId="15710"/>
    <cellStyle name="RowTitles1-Detail 3 2 2 4 4 3 4 2" xfId="15711"/>
    <cellStyle name="RowTitles1-Detail 3 2 2 4 4 3 5" xfId="15712"/>
    <cellStyle name="RowTitles1-Detail 3 2 2 4 4 4" xfId="15713"/>
    <cellStyle name="RowTitles1-Detail 3 2 2 4 4 4 2" xfId="15714"/>
    <cellStyle name="RowTitles1-Detail 3 2 2 4 4 5" xfId="15715"/>
    <cellStyle name="RowTitles1-Detail 3 2 2 4 4 5 2" xfId="15716"/>
    <cellStyle name="RowTitles1-Detail 3 2 2 4 4 5 2 2" xfId="15717"/>
    <cellStyle name="RowTitles1-Detail 3 2 2 4 4 5 3" xfId="15718"/>
    <cellStyle name="RowTitles1-Detail 3 2 2 4 4 6" xfId="15719"/>
    <cellStyle name="RowTitles1-Detail 3 2 2 4 4 6 2" xfId="15720"/>
    <cellStyle name="RowTitles1-Detail 3 2 2 4 4 6 2 2" xfId="15721"/>
    <cellStyle name="RowTitles1-Detail 3 2 2 4 4 7" xfId="15722"/>
    <cellStyle name="RowTitles1-Detail 3 2 2 4 4 7 2" xfId="15723"/>
    <cellStyle name="RowTitles1-Detail 3 2 2 4 4 8" xfId="15724"/>
    <cellStyle name="RowTitles1-Detail 3 2 2 4 5" xfId="15725"/>
    <cellStyle name="RowTitles1-Detail 3 2 2 4 5 2" xfId="15726"/>
    <cellStyle name="RowTitles1-Detail 3 2 2 4 5 2 2" xfId="15727"/>
    <cellStyle name="RowTitles1-Detail 3 2 2 4 5 2 2 2" xfId="15728"/>
    <cellStyle name="RowTitles1-Detail 3 2 2 4 5 2 2 2 2" xfId="15729"/>
    <cellStyle name="RowTitles1-Detail 3 2 2 4 5 2 2 3" xfId="15730"/>
    <cellStyle name="RowTitles1-Detail 3 2 2 4 5 2 3" xfId="15731"/>
    <cellStyle name="RowTitles1-Detail 3 2 2 4 5 2 3 2" xfId="15732"/>
    <cellStyle name="RowTitles1-Detail 3 2 2 4 5 2 3 2 2" xfId="15733"/>
    <cellStyle name="RowTitles1-Detail 3 2 2 4 5 2 4" xfId="15734"/>
    <cellStyle name="RowTitles1-Detail 3 2 2 4 5 2 4 2" xfId="15735"/>
    <cellStyle name="RowTitles1-Detail 3 2 2 4 5 2 5" xfId="15736"/>
    <cellStyle name="RowTitles1-Detail 3 2 2 4 5 3" xfId="15737"/>
    <cellStyle name="RowTitles1-Detail 3 2 2 4 5 3 2" xfId="15738"/>
    <cellStyle name="RowTitles1-Detail 3 2 2 4 5 3 2 2" xfId="15739"/>
    <cellStyle name="RowTitles1-Detail 3 2 2 4 5 3 2 2 2" xfId="15740"/>
    <cellStyle name="RowTitles1-Detail 3 2 2 4 5 3 2 3" xfId="15741"/>
    <cellStyle name="RowTitles1-Detail 3 2 2 4 5 3 3" xfId="15742"/>
    <cellStyle name="RowTitles1-Detail 3 2 2 4 5 3 3 2" xfId="15743"/>
    <cellStyle name="RowTitles1-Detail 3 2 2 4 5 3 3 2 2" xfId="15744"/>
    <cellStyle name="RowTitles1-Detail 3 2 2 4 5 3 4" xfId="15745"/>
    <cellStyle name="RowTitles1-Detail 3 2 2 4 5 3 4 2" xfId="15746"/>
    <cellStyle name="RowTitles1-Detail 3 2 2 4 5 3 5" xfId="15747"/>
    <cellStyle name="RowTitles1-Detail 3 2 2 4 5 4" xfId="15748"/>
    <cellStyle name="RowTitles1-Detail 3 2 2 4 5 4 2" xfId="15749"/>
    <cellStyle name="RowTitles1-Detail 3 2 2 4 5 4 2 2" xfId="15750"/>
    <cellStyle name="RowTitles1-Detail 3 2 2 4 5 4 3" xfId="15751"/>
    <cellStyle name="RowTitles1-Detail 3 2 2 4 5 5" xfId="15752"/>
    <cellStyle name="RowTitles1-Detail 3 2 2 4 5 5 2" xfId="15753"/>
    <cellStyle name="RowTitles1-Detail 3 2 2 4 5 5 2 2" xfId="15754"/>
    <cellStyle name="RowTitles1-Detail 3 2 2 4 5 6" xfId="15755"/>
    <cellStyle name="RowTitles1-Detail 3 2 2 4 5 6 2" xfId="15756"/>
    <cellStyle name="RowTitles1-Detail 3 2 2 4 5 7" xfId="15757"/>
    <cellStyle name="RowTitles1-Detail 3 2 2 4 6" xfId="15758"/>
    <cellStyle name="RowTitles1-Detail 3 2 2 4 6 2" xfId="15759"/>
    <cellStyle name="RowTitles1-Detail 3 2 2 4 6 2 2" xfId="15760"/>
    <cellStyle name="RowTitles1-Detail 3 2 2 4 6 2 2 2" xfId="15761"/>
    <cellStyle name="RowTitles1-Detail 3 2 2 4 6 2 2 2 2" xfId="15762"/>
    <cellStyle name="RowTitles1-Detail 3 2 2 4 6 2 2 3" xfId="15763"/>
    <cellStyle name="RowTitles1-Detail 3 2 2 4 6 2 3" xfId="15764"/>
    <cellStyle name="RowTitles1-Detail 3 2 2 4 6 2 3 2" xfId="15765"/>
    <cellStyle name="RowTitles1-Detail 3 2 2 4 6 2 3 2 2" xfId="15766"/>
    <cellStyle name="RowTitles1-Detail 3 2 2 4 6 2 4" xfId="15767"/>
    <cellStyle name="RowTitles1-Detail 3 2 2 4 6 2 4 2" xfId="15768"/>
    <cellStyle name="RowTitles1-Detail 3 2 2 4 6 2 5" xfId="15769"/>
    <cellStyle name="RowTitles1-Detail 3 2 2 4 6 3" xfId="15770"/>
    <cellStyle name="RowTitles1-Detail 3 2 2 4 6 3 2" xfId="15771"/>
    <cellStyle name="RowTitles1-Detail 3 2 2 4 6 3 2 2" xfId="15772"/>
    <cellStyle name="RowTitles1-Detail 3 2 2 4 6 3 2 2 2" xfId="15773"/>
    <cellStyle name="RowTitles1-Detail 3 2 2 4 6 3 2 3" xfId="15774"/>
    <cellStyle name="RowTitles1-Detail 3 2 2 4 6 3 3" xfId="15775"/>
    <cellStyle name="RowTitles1-Detail 3 2 2 4 6 3 3 2" xfId="15776"/>
    <cellStyle name="RowTitles1-Detail 3 2 2 4 6 3 3 2 2" xfId="15777"/>
    <cellStyle name="RowTitles1-Detail 3 2 2 4 6 3 4" xfId="15778"/>
    <cellStyle name="RowTitles1-Detail 3 2 2 4 6 3 4 2" xfId="15779"/>
    <cellStyle name="RowTitles1-Detail 3 2 2 4 6 3 5" xfId="15780"/>
    <cellStyle name="RowTitles1-Detail 3 2 2 4 6 4" xfId="15781"/>
    <cellStyle name="RowTitles1-Detail 3 2 2 4 6 4 2" xfId="15782"/>
    <cellStyle name="RowTitles1-Detail 3 2 2 4 6 4 2 2" xfId="15783"/>
    <cellStyle name="RowTitles1-Detail 3 2 2 4 6 4 3" xfId="15784"/>
    <cellStyle name="RowTitles1-Detail 3 2 2 4 6 5" xfId="15785"/>
    <cellStyle name="RowTitles1-Detail 3 2 2 4 6 5 2" xfId="15786"/>
    <cellStyle name="RowTitles1-Detail 3 2 2 4 6 5 2 2" xfId="15787"/>
    <cellStyle name="RowTitles1-Detail 3 2 2 4 6 6" xfId="15788"/>
    <cellStyle name="RowTitles1-Detail 3 2 2 4 6 6 2" xfId="15789"/>
    <cellStyle name="RowTitles1-Detail 3 2 2 4 6 7" xfId="15790"/>
    <cellStyle name="RowTitles1-Detail 3 2 2 4 7" xfId="15791"/>
    <cellStyle name="RowTitles1-Detail 3 2 2 4 7 2" xfId="15792"/>
    <cellStyle name="RowTitles1-Detail 3 2 2 4 7 2 2" xfId="15793"/>
    <cellStyle name="RowTitles1-Detail 3 2 2 4 7 2 2 2" xfId="15794"/>
    <cellStyle name="RowTitles1-Detail 3 2 2 4 7 2 3" xfId="15795"/>
    <cellStyle name="RowTitles1-Detail 3 2 2 4 7 3" xfId="15796"/>
    <cellStyle name="RowTitles1-Detail 3 2 2 4 7 3 2" xfId="15797"/>
    <cellStyle name="RowTitles1-Detail 3 2 2 4 7 3 2 2" xfId="15798"/>
    <cellStyle name="RowTitles1-Detail 3 2 2 4 7 4" xfId="15799"/>
    <cellStyle name="RowTitles1-Detail 3 2 2 4 7 4 2" xfId="15800"/>
    <cellStyle name="RowTitles1-Detail 3 2 2 4 7 5" xfId="15801"/>
    <cellStyle name="RowTitles1-Detail 3 2 2 4 8" xfId="15802"/>
    <cellStyle name="RowTitles1-Detail 3 2 2 4 8 2" xfId="15803"/>
    <cellStyle name="RowTitles1-Detail 3 2 2 4 9" xfId="15804"/>
    <cellStyle name="RowTitles1-Detail 3 2 2 4 9 2" xfId="15805"/>
    <cellStyle name="RowTitles1-Detail 3 2 2 4 9 2 2" xfId="15806"/>
    <cellStyle name="RowTitles1-Detail 3 2 2 4_STUD aligned by INSTIT" xfId="15807"/>
    <cellStyle name="RowTitles1-Detail 3 2 2 5" xfId="15808"/>
    <cellStyle name="RowTitles1-Detail 3 2 2 5 2" xfId="15809"/>
    <cellStyle name="RowTitles1-Detail 3 2 2 5 2 2" xfId="15810"/>
    <cellStyle name="RowTitles1-Detail 3 2 2 5 2 2 2" xfId="15811"/>
    <cellStyle name="RowTitles1-Detail 3 2 2 5 2 2 2 2" xfId="15812"/>
    <cellStyle name="RowTitles1-Detail 3 2 2 5 2 2 3" xfId="15813"/>
    <cellStyle name="RowTitles1-Detail 3 2 2 5 2 3" xfId="15814"/>
    <cellStyle name="RowTitles1-Detail 3 2 2 5 2 3 2" xfId="15815"/>
    <cellStyle name="RowTitles1-Detail 3 2 2 5 2 3 2 2" xfId="15816"/>
    <cellStyle name="RowTitles1-Detail 3 2 2 5 2 4" xfId="15817"/>
    <cellStyle name="RowTitles1-Detail 3 2 2 5 2 4 2" xfId="15818"/>
    <cellStyle name="RowTitles1-Detail 3 2 2 5 2 5" xfId="15819"/>
    <cellStyle name="RowTitles1-Detail 3 2 2 5 3" xfId="15820"/>
    <cellStyle name="RowTitles1-Detail 3 2 2 5 3 2" xfId="15821"/>
    <cellStyle name="RowTitles1-Detail 3 2 2 5 3 2 2" xfId="15822"/>
    <cellStyle name="RowTitles1-Detail 3 2 2 5 3 2 2 2" xfId="15823"/>
    <cellStyle name="RowTitles1-Detail 3 2 2 5 3 2 3" xfId="15824"/>
    <cellStyle name="RowTitles1-Detail 3 2 2 5 3 3" xfId="15825"/>
    <cellStyle name="RowTitles1-Detail 3 2 2 5 3 3 2" xfId="15826"/>
    <cellStyle name="RowTitles1-Detail 3 2 2 5 3 3 2 2" xfId="15827"/>
    <cellStyle name="RowTitles1-Detail 3 2 2 5 3 4" xfId="15828"/>
    <cellStyle name="RowTitles1-Detail 3 2 2 5 3 4 2" xfId="15829"/>
    <cellStyle name="RowTitles1-Detail 3 2 2 5 3 5" xfId="15830"/>
    <cellStyle name="RowTitles1-Detail 3 2 2 5 4" xfId="15831"/>
    <cellStyle name="RowTitles1-Detail 3 2 2 5 4 2" xfId="15832"/>
    <cellStyle name="RowTitles1-Detail 3 2 2 5 5" xfId="15833"/>
    <cellStyle name="RowTitles1-Detail 3 2 2 5 5 2" xfId="15834"/>
    <cellStyle name="RowTitles1-Detail 3 2 2 5 5 2 2" xfId="15835"/>
    <cellStyle name="RowTitles1-Detail 3 2 2 5 5 3" xfId="15836"/>
    <cellStyle name="RowTitles1-Detail 3 2 2 5 6" xfId="15837"/>
    <cellStyle name="RowTitles1-Detail 3 2 2 5 6 2" xfId="15838"/>
    <cellStyle name="RowTitles1-Detail 3 2 2 5 6 2 2" xfId="15839"/>
    <cellStyle name="RowTitles1-Detail 3 2 2 6" xfId="15840"/>
    <cellStyle name="RowTitles1-Detail 3 2 2 6 2" xfId="15841"/>
    <cellStyle name="RowTitles1-Detail 3 2 2 6 2 2" xfId="15842"/>
    <cellStyle name="RowTitles1-Detail 3 2 2 6 2 2 2" xfId="15843"/>
    <cellStyle name="RowTitles1-Detail 3 2 2 6 2 2 2 2" xfId="15844"/>
    <cellStyle name="RowTitles1-Detail 3 2 2 6 2 2 3" xfId="15845"/>
    <cellStyle name="RowTitles1-Detail 3 2 2 6 2 3" xfId="15846"/>
    <cellStyle name="RowTitles1-Detail 3 2 2 6 2 3 2" xfId="15847"/>
    <cellStyle name="RowTitles1-Detail 3 2 2 6 2 3 2 2" xfId="15848"/>
    <cellStyle name="RowTitles1-Detail 3 2 2 6 2 4" xfId="15849"/>
    <cellStyle name="RowTitles1-Detail 3 2 2 6 2 4 2" xfId="15850"/>
    <cellStyle name="RowTitles1-Detail 3 2 2 6 2 5" xfId="15851"/>
    <cellStyle name="RowTitles1-Detail 3 2 2 6 3" xfId="15852"/>
    <cellStyle name="RowTitles1-Detail 3 2 2 6 3 2" xfId="15853"/>
    <cellStyle name="RowTitles1-Detail 3 2 2 6 3 2 2" xfId="15854"/>
    <cellStyle name="RowTitles1-Detail 3 2 2 6 3 2 2 2" xfId="15855"/>
    <cellStyle name="RowTitles1-Detail 3 2 2 6 3 2 3" xfId="15856"/>
    <cellStyle name="RowTitles1-Detail 3 2 2 6 3 3" xfId="15857"/>
    <cellStyle name="RowTitles1-Detail 3 2 2 6 3 3 2" xfId="15858"/>
    <cellStyle name="RowTitles1-Detail 3 2 2 6 3 3 2 2" xfId="15859"/>
    <cellStyle name="RowTitles1-Detail 3 2 2 6 3 4" xfId="15860"/>
    <cellStyle name="RowTitles1-Detail 3 2 2 6 3 4 2" xfId="15861"/>
    <cellStyle name="RowTitles1-Detail 3 2 2 6 3 5" xfId="15862"/>
    <cellStyle name="RowTitles1-Detail 3 2 2 6 4" xfId="15863"/>
    <cellStyle name="RowTitles1-Detail 3 2 2 6 4 2" xfId="15864"/>
    <cellStyle name="RowTitles1-Detail 3 2 2 6 5" xfId="15865"/>
    <cellStyle name="RowTitles1-Detail 3 2 2 6 5 2" xfId="15866"/>
    <cellStyle name="RowTitles1-Detail 3 2 2 6 5 2 2" xfId="15867"/>
    <cellStyle name="RowTitles1-Detail 3 2 2 6 6" xfId="15868"/>
    <cellStyle name="RowTitles1-Detail 3 2 2 6 6 2" xfId="15869"/>
    <cellStyle name="RowTitles1-Detail 3 2 2 6 7" xfId="15870"/>
    <cellStyle name="RowTitles1-Detail 3 2 2 7" xfId="15871"/>
    <cellStyle name="RowTitles1-Detail 3 2 2 7 2" xfId="15872"/>
    <cellStyle name="RowTitles1-Detail 3 2 2 7 2 2" xfId="15873"/>
    <cellStyle name="RowTitles1-Detail 3 2 2 7 2 2 2" xfId="15874"/>
    <cellStyle name="RowTitles1-Detail 3 2 2 7 2 2 2 2" xfId="15875"/>
    <cellStyle name="RowTitles1-Detail 3 2 2 7 2 2 3" xfId="15876"/>
    <cellStyle name="RowTitles1-Detail 3 2 2 7 2 3" xfId="15877"/>
    <cellStyle name="RowTitles1-Detail 3 2 2 7 2 3 2" xfId="15878"/>
    <cellStyle name="RowTitles1-Detail 3 2 2 7 2 3 2 2" xfId="15879"/>
    <cellStyle name="RowTitles1-Detail 3 2 2 7 2 4" xfId="15880"/>
    <cellStyle name="RowTitles1-Detail 3 2 2 7 2 4 2" xfId="15881"/>
    <cellStyle name="RowTitles1-Detail 3 2 2 7 2 5" xfId="15882"/>
    <cellStyle name="RowTitles1-Detail 3 2 2 7 3" xfId="15883"/>
    <cellStyle name="RowTitles1-Detail 3 2 2 7 3 2" xfId="15884"/>
    <cellStyle name="RowTitles1-Detail 3 2 2 7 3 2 2" xfId="15885"/>
    <cellStyle name="RowTitles1-Detail 3 2 2 7 3 2 2 2" xfId="15886"/>
    <cellStyle name="RowTitles1-Detail 3 2 2 7 3 2 3" xfId="15887"/>
    <cellStyle name="RowTitles1-Detail 3 2 2 7 3 3" xfId="15888"/>
    <cellStyle name="RowTitles1-Detail 3 2 2 7 3 3 2" xfId="15889"/>
    <cellStyle name="RowTitles1-Detail 3 2 2 7 3 3 2 2" xfId="15890"/>
    <cellStyle name="RowTitles1-Detail 3 2 2 7 3 4" xfId="15891"/>
    <cellStyle name="RowTitles1-Detail 3 2 2 7 3 4 2" xfId="15892"/>
    <cellStyle name="RowTitles1-Detail 3 2 2 7 3 5" xfId="15893"/>
    <cellStyle name="RowTitles1-Detail 3 2 2 7 4" xfId="15894"/>
    <cellStyle name="RowTitles1-Detail 3 2 2 7 4 2" xfId="15895"/>
    <cellStyle name="RowTitles1-Detail 3 2 2 7 5" xfId="15896"/>
    <cellStyle name="RowTitles1-Detail 3 2 2 7 5 2" xfId="15897"/>
    <cellStyle name="RowTitles1-Detail 3 2 2 7 5 2 2" xfId="15898"/>
    <cellStyle name="RowTitles1-Detail 3 2 2 7 5 3" xfId="15899"/>
    <cellStyle name="RowTitles1-Detail 3 2 2 7 6" xfId="15900"/>
    <cellStyle name="RowTitles1-Detail 3 2 2 7 6 2" xfId="15901"/>
    <cellStyle name="RowTitles1-Detail 3 2 2 7 6 2 2" xfId="15902"/>
    <cellStyle name="RowTitles1-Detail 3 2 2 7 7" xfId="15903"/>
    <cellStyle name="RowTitles1-Detail 3 2 2 7 7 2" xfId="15904"/>
    <cellStyle name="RowTitles1-Detail 3 2 2 7 8" xfId="15905"/>
    <cellStyle name="RowTitles1-Detail 3 2 2 8" xfId="15906"/>
    <cellStyle name="RowTitles1-Detail 3 2 2 8 2" xfId="15907"/>
    <cellStyle name="RowTitles1-Detail 3 2 2 8 2 2" xfId="15908"/>
    <cellStyle name="RowTitles1-Detail 3 2 2 8 2 2 2" xfId="15909"/>
    <cellStyle name="RowTitles1-Detail 3 2 2 8 2 2 2 2" xfId="15910"/>
    <cellStyle name="RowTitles1-Detail 3 2 2 8 2 2 3" xfId="15911"/>
    <cellStyle name="RowTitles1-Detail 3 2 2 8 2 3" xfId="15912"/>
    <cellStyle name="RowTitles1-Detail 3 2 2 8 2 3 2" xfId="15913"/>
    <cellStyle name="RowTitles1-Detail 3 2 2 8 2 3 2 2" xfId="15914"/>
    <cellStyle name="RowTitles1-Detail 3 2 2 8 2 4" xfId="15915"/>
    <cellStyle name="RowTitles1-Detail 3 2 2 8 2 4 2" xfId="15916"/>
    <cellStyle name="RowTitles1-Detail 3 2 2 8 2 5" xfId="15917"/>
    <cellStyle name="RowTitles1-Detail 3 2 2 8 3" xfId="15918"/>
    <cellStyle name="RowTitles1-Detail 3 2 2 8 3 2" xfId="15919"/>
    <cellStyle name="RowTitles1-Detail 3 2 2 8 3 2 2" xfId="15920"/>
    <cellStyle name="RowTitles1-Detail 3 2 2 8 3 2 2 2" xfId="15921"/>
    <cellStyle name="RowTitles1-Detail 3 2 2 8 3 2 3" xfId="15922"/>
    <cellStyle name="RowTitles1-Detail 3 2 2 8 3 3" xfId="15923"/>
    <cellStyle name="RowTitles1-Detail 3 2 2 8 3 3 2" xfId="15924"/>
    <cellStyle name="RowTitles1-Detail 3 2 2 8 3 3 2 2" xfId="15925"/>
    <cellStyle name="RowTitles1-Detail 3 2 2 8 3 4" xfId="15926"/>
    <cellStyle name="RowTitles1-Detail 3 2 2 8 3 4 2" xfId="15927"/>
    <cellStyle name="RowTitles1-Detail 3 2 2 8 3 5" xfId="15928"/>
    <cellStyle name="RowTitles1-Detail 3 2 2 8 4" xfId="15929"/>
    <cellStyle name="RowTitles1-Detail 3 2 2 8 4 2" xfId="15930"/>
    <cellStyle name="RowTitles1-Detail 3 2 2 8 4 2 2" xfId="15931"/>
    <cellStyle name="RowTitles1-Detail 3 2 2 8 4 3" xfId="15932"/>
    <cellStyle name="RowTitles1-Detail 3 2 2 8 5" xfId="15933"/>
    <cellStyle name="RowTitles1-Detail 3 2 2 8 5 2" xfId="15934"/>
    <cellStyle name="RowTitles1-Detail 3 2 2 8 5 2 2" xfId="15935"/>
    <cellStyle name="RowTitles1-Detail 3 2 2 8 6" xfId="15936"/>
    <cellStyle name="RowTitles1-Detail 3 2 2 8 6 2" xfId="15937"/>
    <cellStyle name="RowTitles1-Detail 3 2 2 8 7" xfId="15938"/>
    <cellStyle name="RowTitles1-Detail 3 2 2 9" xfId="15939"/>
    <cellStyle name="RowTitles1-Detail 3 2 2 9 2" xfId="15940"/>
    <cellStyle name="RowTitles1-Detail 3 2 2 9 2 2" xfId="15941"/>
    <cellStyle name="RowTitles1-Detail 3 2 2 9 2 2 2" xfId="15942"/>
    <cellStyle name="RowTitles1-Detail 3 2 2 9 2 2 2 2" xfId="15943"/>
    <cellStyle name="RowTitles1-Detail 3 2 2 9 2 2 3" xfId="15944"/>
    <cellStyle name="RowTitles1-Detail 3 2 2 9 2 3" xfId="15945"/>
    <cellStyle name="RowTitles1-Detail 3 2 2 9 2 3 2" xfId="15946"/>
    <cellStyle name="RowTitles1-Detail 3 2 2 9 2 3 2 2" xfId="15947"/>
    <cellStyle name="RowTitles1-Detail 3 2 2 9 2 4" xfId="15948"/>
    <cellStyle name="RowTitles1-Detail 3 2 2 9 2 4 2" xfId="15949"/>
    <cellStyle name="RowTitles1-Detail 3 2 2 9 2 5" xfId="15950"/>
    <cellStyle name="RowTitles1-Detail 3 2 2 9 3" xfId="15951"/>
    <cellStyle name="RowTitles1-Detail 3 2 2 9 3 2" xfId="15952"/>
    <cellStyle name="RowTitles1-Detail 3 2 2 9 3 2 2" xfId="15953"/>
    <cellStyle name="RowTitles1-Detail 3 2 2 9 3 2 2 2" xfId="15954"/>
    <cellStyle name="RowTitles1-Detail 3 2 2 9 3 2 3" xfId="15955"/>
    <cellStyle name="RowTitles1-Detail 3 2 2 9 3 3" xfId="15956"/>
    <cellStyle name="RowTitles1-Detail 3 2 2 9 3 3 2" xfId="15957"/>
    <cellStyle name="RowTitles1-Detail 3 2 2 9 3 3 2 2" xfId="15958"/>
    <cellStyle name="RowTitles1-Detail 3 2 2 9 3 4" xfId="15959"/>
    <cellStyle name="RowTitles1-Detail 3 2 2 9 3 4 2" xfId="15960"/>
    <cellStyle name="RowTitles1-Detail 3 2 2 9 3 5" xfId="15961"/>
    <cellStyle name="RowTitles1-Detail 3 2 2 9 4" xfId="15962"/>
    <cellStyle name="RowTitles1-Detail 3 2 2 9 4 2" xfId="15963"/>
    <cellStyle name="RowTitles1-Detail 3 2 2 9 4 2 2" xfId="15964"/>
    <cellStyle name="RowTitles1-Detail 3 2 2 9 4 3" xfId="15965"/>
    <cellStyle name="RowTitles1-Detail 3 2 2 9 5" xfId="15966"/>
    <cellStyle name="RowTitles1-Detail 3 2 2 9 5 2" xfId="15967"/>
    <cellStyle name="RowTitles1-Detail 3 2 2 9 5 2 2" xfId="15968"/>
    <cellStyle name="RowTitles1-Detail 3 2 2 9 6" xfId="15969"/>
    <cellStyle name="RowTitles1-Detail 3 2 2 9 6 2" xfId="15970"/>
    <cellStyle name="RowTitles1-Detail 3 2 2 9 7" xfId="15971"/>
    <cellStyle name="RowTitles1-Detail 3 2 2_STUD aligned by INSTIT" xfId="15972"/>
    <cellStyle name="RowTitles1-Detail 3 2 3" xfId="15973"/>
    <cellStyle name="RowTitles1-Detail 3 2 3 2" xfId="15974"/>
    <cellStyle name="RowTitles1-Detail 3 2 3 2 2" xfId="15975"/>
    <cellStyle name="RowTitles1-Detail 3 2 3 2 2 2" xfId="15976"/>
    <cellStyle name="RowTitles1-Detail 3 2 3 2 2 2 2" xfId="15977"/>
    <cellStyle name="RowTitles1-Detail 3 2 3 2 2 2 2 2" xfId="15978"/>
    <cellStyle name="RowTitles1-Detail 3 2 3 2 2 2 3" xfId="15979"/>
    <cellStyle name="RowTitles1-Detail 3 2 3 2 2 3" xfId="15980"/>
    <cellStyle name="RowTitles1-Detail 3 2 3 2 2 3 2" xfId="15981"/>
    <cellStyle name="RowTitles1-Detail 3 2 3 2 2 3 2 2" xfId="15982"/>
    <cellStyle name="RowTitles1-Detail 3 2 3 2 2 4" xfId="15983"/>
    <cellStyle name="RowTitles1-Detail 3 2 3 2 2 4 2" xfId="15984"/>
    <cellStyle name="RowTitles1-Detail 3 2 3 2 2 5" xfId="15985"/>
    <cellStyle name="RowTitles1-Detail 3 2 3 2 3" xfId="15986"/>
    <cellStyle name="RowTitles1-Detail 3 2 3 2 3 2" xfId="15987"/>
    <cellStyle name="RowTitles1-Detail 3 2 3 2 3 2 2" xfId="15988"/>
    <cellStyle name="RowTitles1-Detail 3 2 3 2 3 2 2 2" xfId="15989"/>
    <cellStyle name="RowTitles1-Detail 3 2 3 2 3 2 3" xfId="15990"/>
    <cellStyle name="RowTitles1-Detail 3 2 3 2 3 3" xfId="15991"/>
    <cellStyle name="RowTitles1-Detail 3 2 3 2 3 3 2" xfId="15992"/>
    <cellStyle name="RowTitles1-Detail 3 2 3 2 3 3 2 2" xfId="15993"/>
    <cellStyle name="RowTitles1-Detail 3 2 3 2 3 4" xfId="15994"/>
    <cellStyle name="RowTitles1-Detail 3 2 3 2 3 4 2" xfId="15995"/>
    <cellStyle name="RowTitles1-Detail 3 2 3 2 3 5" xfId="15996"/>
    <cellStyle name="RowTitles1-Detail 3 2 3 2 4" xfId="15997"/>
    <cellStyle name="RowTitles1-Detail 3 2 3 2 4 2" xfId="15998"/>
    <cellStyle name="RowTitles1-Detail 3 2 3 2 5" xfId="15999"/>
    <cellStyle name="RowTitles1-Detail 3 2 3 2 5 2" xfId="16000"/>
    <cellStyle name="RowTitles1-Detail 3 2 3 2 5 2 2" xfId="16001"/>
    <cellStyle name="RowTitles1-Detail 3 2 3 3" xfId="16002"/>
    <cellStyle name="RowTitles1-Detail 3 2 3 3 2" xfId="16003"/>
    <cellStyle name="RowTitles1-Detail 3 2 3 3 2 2" xfId="16004"/>
    <cellStyle name="RowTitles1-Detail 3 2 3 3 2 2 2" xfId="16005"/>
    <cellStyle name="RowTitles1-Detail 3 2 3 3 2 2 2 2" xfId="16006"/>
    <cellStyle name="RowTitles1-Detail 3 2 3 3 2 2 3" xfId="16007"/>
    <cellStyle name="RowTitles1-Detail 3 2 3 3 2 3" xfId="16008"/>
    <cellStyle name="RowTitles1-Detail 3 2 3 3 2 3 2" xfId="16009"/>
    <cellStyle name="RowTitles1-Detail 3 2 3 3 2 3 2 2" xfId="16010"/>
    <cellStyle name="RowTitles1-Detail 3 2 3 3 2 4" xfId="16011"/>
    <cellStyle name="RowTitles1-Detail 3 2 3 3 2 4 2" xfId="16012"/>
    <cellStyle name="RowTitles1-Detail 3 2 3 3 2 5" xfId="16013"/>
    <cellStyle name="RowTitles1-Detail 3 2 3 3 3" xfId="16014"/>
    <cellStyle name="RowTitles1-Detail 3 2 3 3 3 2" xfId="16015"/>
    <cellStyle name="RowTitles1-Detail 3 2 3 3 3 2 2" xfId="16016"/>
    <cellStyle name="RowTitles1-Detail 3 2 3 3 3 2 2 2" xfId="16017"/>
    <cellStyle name="RowTitles1-Detail 3 2 3 3 3 2 3" xfId="16018"/>
    <cellStyle name="RowTitles1-Detail 3 2 3 3 3 3" xfId="16019"/>
    <cellStyle name="RowTitles1-Detail 3 2 3 3 3 3 2" xfId="16020"/>
    <cellStyle name="RowTitles1-Detail 3 2 3 3 3 3 2 2" xfId="16021"/>
    <cellStyle name="RowTitles1-Detail 3 2 3 3 3 4" xfId="16022"/>
    <cellStyle name="RowTitles1-Detail 3 2 3 3 3 4 2" xfId="16023"/>
    <cellStyle name="RowTitles1-Detail 3 2 3 3 3 5" xfId="16024"/>
    <cellStyle name="RowTitles1-Detail 3 2 3 3 4" xfId="16025"/>
    <cellStyle name="RowTitles1-Detail 3 2 3 3 4 2" xfId="16026"/>
    <cellStyle name="RowTitles1-Detail 3 2 3 3 5" xfId="16027"/>
    <cellStyle name="RowTitles1-Detail 3 2 3 3 5 2" xfId="16028"/>
    <cellStyle name="RowTitles1-Detail 3 2 3 3 5 2 2" xfId="16029"/>
    <cellStyle name="RowTitles1-Detail 3 2 3 3 5 3" xfId="16030"/>
    <cellStyle name="RowTitles1-Detail 3 2 3 3 6" xfId="16031"/>
    <cellStyle name="RowTitles1-Detail 3 2 3 3 6 2" xfId="16032"/>
    <cellStyle name="RowTitles1-Detail 3 2 3 3 6 2 2" xfId="16033"/>
    <cellStyle name="RowTitles1-Detail 3 2 3 3 7" xfId="16034"/>
    <cellStyle name="RowTitles1-Detail 3 2 3 3 7 2" xfId="16035"/>
    <cellStyle name="RowTitles1-Detail 3 2 3 3 8" xfId="16036"/>
    <cellStyle name="RowTitles1-Detail 3 2 3 4" xfId="16037"/>
    <cellStyle name="RowTitles1-Detail 3 2 3 4 2" xfId="16038"/>
    <cellStyle name="RowTitles1-Detail 3 2 3 4 2 2" xfId="16039"/>
    <cellStyle name="RowTitles1-Detail 3 2 3 4 2 2 2" xfId="16040"/>
    <cellStyle name="RowTitles1-Detail 3 2 3 4 2 2 2 2" xfId="16041"/>
    <cellStyle name="RowTitles1-Detail 3 2 3 4 2 2 3" xfId="16042"/>
    <cellStyle name="RowTitles1-Detail 3 2 3 4 2 3" xfId="16043"/>
    <cellStyle name="RowTitles1-Detail 3 2 3 4 2 3 2" xfId="16044"/>
    <cellStyle name="RowTitles1-Detail 3 2 3 4 2 3 2 2" xfId="16045"/>
    <cellStyle name="RowTitles1-Detail 3 2 3 4 2 4" xfId="16046"/>
    <cellStyle name="RowTitles1-Detail 3 2 3 4 2 4 2" xfId="16047"/>
    <cellStyle name="RowTitles1-Detail 3 2 3 4 2 5" xfId="16048"/>
    <cellStyle name="RowTitles1-Detail 3 2 3 4 3" xfId="16049"/>
    <cellStyle name="RowTitles1-Detail 3 2 3 4 3 2" xfId="16050"/>
    <cellStyle name="RowTitles1-Detail 3 2 3 4 3 2 2" xfId="16051"/>
    <cellStyle name="RowTitles1-Detail 3 2 3 4 3 2 2 2" xfId="16052"/>
    <cellStyle name="RowTitles1-Detail 3 2 3 4 3 2 3" xfId="16053"/>
    <cellStyle name="RowTitles1-Detail 3 2 3 4 3 3" xfId="16054"/>
    <cellStyle name="RowTitles1-Detail 3 2 3 4 3 3 2" xfId="16055"/>
    <cellStyle name="RowTitles1-Detail 3 2 3 4 3 3 2 2" xfId="16056"/>
    <cellStyle name="RowTitles1-Detail 3 2 3 4 3 4" xfId="16057"/>
    <cellStyle name="RowTitles1-Detail 3 2 3 4 3 4 2" xfId="16058"/>
    <cellStyle name="RowTitles1-Detail 3 2 3 4 3 5" xfId="16059"/>
    <cellStyle name="RowTitles1-Detail 3 2 3 4 4" xfId="16060"/>
    <cellStyle name="RowTitles1-Detail 3 2 3 4 4 2" xfId="16061"/>
    <cellStyle name="RowTitles1-Detail 3 2 3 4 4 2 2" xfId="16062"/>
    <cellStyle name="RowTitles1-Detail 3 2 3 4 4 3" xfId="16063"/>
    <cellStyle name="RowTitles1-Detail 3 2 3 4 5" xfId="16064"/>
    <cellStyle name="RowTitles1-Detail 3 2 3 4 5 2" xfId="16065"/>
    <cellStyle name="RowTitles1-Detail 3 2 3 4 5 2 2" xfId="16066"/>
    <cellStyle name="RowTitles1-Detail 3 2 3 4 6" xfId="16067"/>
    <cellStyle name="RowTitles1-Detail 3 2 3 4 6 2" xfId="16068"/>
    <cellStyle name="RowTitles1-Detail 3 2 3 4 7" xfId="16069"/>
    <cellStyle name="RowTitles1-Detail 3 2 3 5" xfId="16070"/>
    <cellStyle name="RowTitles1-Detail 3 2 3 5 2" xfId="16071"/>
    <cellStyle name="RowTitles1-Detail 3 2 3 5 2 2" xfId="16072"/>
    <cellStyle name="RowTitles1-Detail 3 2 3 5 2 2 2" xfId="16073"/>
    <cellStyle name="RowTitles1-Detail 3 2 3 5 2 2 2 2" xfId="16074"/>
    <cellStyle name="RowTitles1-Detail 3 2 3 5 2 2 3" xfId="16075"/>
    <cellStyle name="RowTitles1-Detail 3 2 3 5 2 3" xfId="16076"/>
    <cellStyle name="RowTitles1-Detail 3 2 3 5 2 3 2" xfId="16077"/>
    <cellStyle name="RowTitles1-Detail 3 2 3 5 2 3 2 2" xfId="16078"/>
    <cellStyle name="RowTitles1-Detail 3 2 3 5 2 4" xfId="16079"/>
    <cellStyle name="RowTitles1-Detail 3 2 3 5 2 4 2" xfId="16080"/>
    <cellStyle name="RowTitles1-Detail 3 2 3 5 2 5" xfId="16081"/>
    <cellStyle name="RowTitles1-Detail 3 2 3 5 3" xfId="16082"/>
    <cellStyle name="RowTitles1-Detail 3 2 3 5 3 2" xfId="16083"/>
    <cellStyle name="RowTitles1-Detail 3 2 3 5 3 2 2" xfId="16084"/>
    <cellStyle name="RowTitles1-Detail 3 2 3 5 3 2 2 2" xfId="16085"/>
    <cellStyle name="RowTitles1-Detail 3 2 3 5 3 2 3" xfId="16086"/>
    <cellStyle name="RowTitles1-Detail 3 2 3 5 3 3" xfId="16087"/>
    <cellStyle name="RowTitles1-Detail 3 2 3 5 3 3 2" xfId="16088"/>
    <cellStyle name="RowTitles1-Detail 3 2 3 5 3 3 2 2" xfId="16089"/>
    <cellStyle name="RowTitles1-Detail 3 2 3 5 3 4" xfId="16090"/>
    <cellStyle name="RowTitles1-Detail 3 2 3 5 3 4 2" xfId="16091"/>
    <cellStyle name="RowTitles1-Detail 3 2 3 5 3 5" xfId="16092"/>
    <cellStyle name="RowTitles1-Detail 3 2 3 5 4" xfId="16093"/>
    <cellStyle name="RowTitles1-Detail 3 2 3 5 4 2" xfId="16094"/>
    <cellStyle name="RowTitles1-Detail 3 2 3 5 4 2 2" xfId="16095"/>
    <cellStyle name="RowTitles1-Detail 3 2 3 5 4 3" xfId="16096"/>
    <cellStyle name="RowTitles1-Detail 3 2 3 5 5" xfId="16097"/>
    <cellStyle name="RowTitles1-Detail 3 2 3 5 5 2" xfId="16098"/>
    <cellStyle name="RowTitles1-Detail 3 2 3 5 5 2 2" xfId="16099"/>
    <cellStyle name="RowTitles1-Detail 3 2 3 5 6" xfId="16100"/>
    <cellStyle name="RowTitles1-Detail 3 2 3 5 6 2" xfId="16101"/>
    <cellStyle name="RowTitles1-Detail 3 2 3 5 7" xfId="16102"/>
    <cellStyle name="RowTitles1-Detail 3 2 3 6" xfId="16103"/>
    <cellStyle name="RowTitles1-Detail 3 2 3 6 2" xfId="16104"/>
    <cellStyle name="RowTitles1-Detail 3 2 3 6 2 2" xfId="16105"/>
    <cellStyle name="RowTitles1-Detail 3 2 3 6 2 2 2" xfId="16106"/>
    <cellStyle name="RowTitles1-Detail 3 2 3 6 2 2 2 2" xfId="16107"/>
    <cellStyle name="RowTitles1-Detail 3 2 3 6 2 2 3" xfId="16108"/>
    <cellStyle name="RowTitles1-Detail 3 2 3 6 2 3" xfId="16109"/>
    <cellStyle name="RowTitles1-Detail 3 2 3 6 2 3 2" xfId="16110"/>
    <cellStyle name="RowTitles1-Detail 3 2 3 6 2 3 2 2" xfId="16111"/>
    <cellStyle name="RowTitles1-Detail 3 2 3 6 2 4" xfId="16112"/>
    <cellStyle name="RowTitles1-Detail 3 2 3 6 2 4 2" xfId="16113"/>
    <cellStyle name="RowTitles1-Detail 3 2 3 6 2 5" xfId="16114"/>
    <cellStyle name="RowTitles1-Detail 3 2 3 6 3" xfId="16115"/>
    <cellStyle name="RowTitles1-Detail 3 2 3 6 3 2" xfId="16116"/>
    <cellStyle name="RowTitles1-Detail 3 2 3 6 3 2 2" xfId="16117"/>
    <cellStyle name="RowTitles1-Detail 3 2 3 6 3 2 2 2" xfId="16118"/>
    <cellStyle name="RowTitles1-Detail 3 2 3 6 3 2 3" xfId="16119"/>
    <cellStyle name="RowTitles1-Detail 3 2 3 6 3 3" xfId="16120"/>
    <cellStyle name="RowTitles1-Detail 3 2 3 6 3 3 2" xfId="16121"/>
    <cellStyle name="RowTitles1-Detail 3 2 3 6 3 3 2 2" xfId="16122"/>
    <cellStyle name="RowTitles1-Detail 3 2 3 6 3 4" xfId="16123"/>
    <cellStyle name="RowTitles1-Detail 3 2 3 6 3 4 2" xfId="16124"/>
    <cellStyle name="RowTitles1-Detail 3 2 3 6 3 5" xfId="16125"/>
    <cellStyle name="RowTitles1-Detail 3 2 3 6 4" xfId="16126"/>
    <cellStyle name="RowTitles1-Detail 3 2 3 6 4 2" xfId="16127"/>
    <cellStyle name="RowTitles1-Detail 3 2 3 6 4 2 2" xfId="16128"/>
    <cellStyle name="RowTitles1-Detail 3 2 3 6 4 3" xfId="16129"/>
    <cellStyle name="RowTitles1-Detail 3 2 3 6 5" xfId="16130"/>
    <cellStyle name="RowTitles1-Detail 3 2 3 6 5 2" xfId="16131"/>
    <cellStyle name="RowTitles1-Detail 3 2 3 6 5 2 2" xfId="16132"/>
    <cellStyle name="RowTitles1-Detail 3 2 3 6 6" xfId="16133"/>
    <cellStyle name="RowTitles1-Detail 3 2 3 6 6 2" xfId="16134"/>
    <cellStyle name="RowTitles1-Detail 3 2 3 6 7" xfId="16135"/>
    <cellStyle name="RowTitles1-Detail 3 2 3 7" xfId="16136"/>
    <cellStyle name="RowTitles1-Detail 3 2 3 7 2" xfId="16137"/>
    <cellStyle name="RowTitles1-Detail 3 2 3 7 2 2" xfId="16138"/>
    <cellStyle name="RowTitles1-Detail 3 2 3 7 2 2 2" xfId="16139"/>
    <cellStyle name="RowTitles1-Detail 3 2 3 7 2 3" xfId="16140"/>
    <cellStyle name="RowTitles1-Detail 3 2 3 7 3" xfId="16141"/>
    <cellStyle name="RowTitles1-Detail 3 2 3 7 3 2" xfId="16142"/>
    <cellStyle name="RowTitles1-Detail 3 2 3 7 3 2 2" xfId="16143"/>
    <cellStyle name="RowTitles1-Detail 3 2 3 7 4" xfId="16144"/>
    <cellStyle name="RowTitles1-Detail 3 2 3 7 4 2" xfId="16145"/>
    <cellStyle name="RowTitles1-Detail 3 2 3 7 5" xfId="16146"/>
    <cellStyle name="RowTitles1-Detail 3 2 3 8" xfId="16147"/>
    <cellStyle name="RowTitles1-Detail 3 2 3 8 2" xfId="16148"/>
    <cellStyle name="RowTitles1-Detail 3 2 3 9" xfId="16149"/>
    <cellStyle name="RowTitles1-Detail 3 2 3 9 2" xfId="16150"/>
    <cellStyle name="RowTitles1-Detail 3 2 3 9 2 2" xfId="16151"/>
    <cellStyle name="RowTitles1-Detail 3 2 3_STUD aligned by INSTIT" xfId="16152"/>
    <cellStyle name="RowTitles1-Detail 3 2 4" xfId="16153"/>
    <cellStyle name="RowTitles1-Detail 3 2 4 2" xfId="16154"/>
    <cellStyle name="RowTitles1-Detail 3 2 4 2 2" xfId="16155"/>
    <cellStyle name="RowTitles1-Detail 3 2 4 2 2 2" xfId="16156"/>
    <cellStyle name="RowTitles1-Detail 3 2 4 2 2 2 2" xfId="16157"/>
    <cellStyle name="RowTitles1-Detail 3 2 4 2 2 2 2 2" xfId="16158"/>
    <cellStyle name="RowTitles1-Detail 3 2 4 2 2 2 3" xfId="16159"/>
    <cellStyle name="RowTitles1-Detail 3 2 4 2 2 3" xfId="16160"/>
    <cellStyle name="RowTitles1-Detail 3 2 4 2 2 3 2" xfId="16161"/>
    <cellStyle name="RowTitles1-Detail 3 2 4 2 2 3 2 2" xfId="16162"/>
    <cellStyle name="RowTitles1-Detail 3 2 4 2 2 4" xfId="16163"/>
    <cellStyle name="RowTitles1-Detail 3 2 4 2 2 4 2" xfId="16164"/>
    <cellStyle name="RowTitles1-Detail 3 2 4 2 2 5" xfId="16165"/>
    <cellStyle name="RowTitles1-Detail 3 2 4 2 3" xfId="16166"/>
    <cellStyle name="RowTitles1-Detail 3 2 4 2 3 2" xfId="16167"/>
    <cellStyle name="RowTitles1-Detail 3 2 4 2 3 2 2" xfId="16168"/>
    <cellStyle name="RowTitles1-Detail 3 2 4 2 3 2 2 2" xfId="16169"/>
    <cellStyle name="RowTitles1-Detail 3 2 4 2 3 2 3" xfId="16170"/>
    <cellStyle name="RowTitles1-Detail 3 2 4 2 3 3" xfId="16171"/>
    <cellStyle name="RowTitles1-Detail 3 2 4 2 3 3 2" xfId="16172"/>
    <cellStyle name="RowTitles1-Detail 3 2 4 2 3 3 2 2" xfId="16173"/>
    <cellStyle name="RowTitles1-Detail 3 2 4 2 3 4" xfId="16174"/>
    <cellStyle name="RowTitles1-Detail 3 2 4 2 3 4 2" xfId="16175"/>
    <cellStyle name="RowTitles1-Detail 3 2 4 2 3 5" xfId="16176"/>
    <cellStyle name="RowTitles1-Detail 3 2 4 2 4" xfId="16177"/>
    <cellStyle name="RowTitles1-Detail 3 2 4 2 4 2" xfId="16178"/>
    <cellStyle name="RowTitles1-Detail 3 2 4 2 5" xfId="16179"/>
    <cellStyle name="RowTitles1-Detail 3 2 4 2 5 2" xfId="16180"/>
    <cellStyle name="RowTitles1-Detail 3 2 4 2 5 2 2" xfId="16181"/>
    <cellStyle name="RowTitles1-Detail 3 2 4 2 5 3" xfId="16182"/>
    <cellStyle name="RowTitles1-Detail 3 2 4 2 6" xfId="16183"/>
    <cellStyle name="RowTitles1-Detail 3 2 4 2 6 2" xfId="16184"/>
    <cellStyle name="RowTitles1-Detail 3 2 4 2 6 2 2" xfId="16185"/>
    <cellStyle name="RowTitles1-Detail 3 2 4 2 7" xfId="16186"/>
    <cellStyle name="RowTitles1-Detail 3 2 4 2 7 2" xfId="16187"/>
    <cellStyle name="RowTitles1-Detail 3 2 4 2 8" xfId="16188"/>
    <cellStyle name="RowTitles1-Detail 3 2 4 3" xfId="16189"/>
    <cellStyle name="RowTitles1-Detail 3 2 4 3 2" xfId="16190"/>
    <cellStyle name="RowTitles1-Detail 3 2 4 3 2 2" xfId="16191"/>
    <cellStyle name="RowTitles1-Detail 3 2 4 3 2 2 2" xfId="16192"/>
    <cellStyle name="RowTitles1-Detail 3 2 4 3 2 2 2 2" xfId="16193"/>
    <cellStyle name="RowTitles1-Detail 3 2 4 3 2 2 3" xfId="16194"/>
    <cellStyle name="RowTitles1-Detail 3 2 4 3 2 3" xfId="16195"/>
    <cellStyle name="RowTitles1-Detail 3 2 4 3 2 3 2" xfId="16196"/>
    <cellStyle name="RowTitles1-Detail 3 2 4 3 2 3 2 2" xfId="16197"/>
    <cellStyle name="RowTitles1-Detail 3 2 4 3 2 4" xfId="16198"/>
    <cellStyle name="RowTitles1-Detail 3 2 4 3 2 4 2" xfId="16199"/>
    <cellStyle name="RowTitles1-Detail 3 2 4 3 2 5" xfId="16200"/>
    <cellStyle name="RowTitles1-Detail 3 2 4 3 3" xfId="16201"/>
    <cellStyle name="RowTitles1-Detail 3 2 4 3 3 2" xfId="16202"/>
    <cellStyle name="RowTitles1-Detail 3 2 4 3 3 2 2" xfId="16203"/>
    <cellStyle name="RowTitles1-Detail 3 2 4 3 3 2 2 2" xfId="16204"/>
    <cellStyle name="RowTitles1-Detail 3 2 4 3 3 2 3" xfId="16205"/>
    <cellStyle name="RowTitles1-Detail 3 2 4 3 3 3" xfId="16206"/>
    <cellStyle name="RowTitles1-Detail 3 2 4 3 3 3 2" xfId="16207"/>
    <cellStyle name="RowTitles1-Detail 3 2 4 3 3 3 2 2" xfId="16208"/>
    <cellStyle name="RowTitles1-Detail 3 2 4 3 3 4" xfId="16209"/>
    <cellStyle name="RowTitles1-Detail 3 2 4 3 3 4 2" xfId="16210"/>
    <cellStyle name="RowTitles1-Detail 3 2 4 3 3 5" xfId="16211"/>
    <cellStyle name="RowTitles1-Detail 3 2 4 3 4" xfId="16212"/>
    <cellStyle name="RowTitles1-Detail 3 2 4 3 4 2" xfId="16213"/>
    <cellStyle name="RowTitles1-Detail 3 2 4 3 5" xfId="16214"/>
    <cellStyle name="RowTitles1-Detail 3 2 4 3 5 2" xfId="16215"/>
    <cellStyle name="RowTitles1-Detail 3 2 4 3 5 2 2" xfId="16216"/>
    <cellStyle name="RowTitles1-Detail 3 2 4 4" xfId="16217"/>
    <cellStyle name="RowTitles1-Detail 3 2 4 4 2" xfId="16218"/>
    <cellStyle name="RowTitles1-Detail 3 2 4 4 2 2" xfId="16219"/>
    <cellStyle name="RowTitles1-Detail 3 2 4 4 2 2 2" xfId="16220"/>
    <cellStyle name="RowTitles1-Detail 3 2 4 4 2 2 2 2" xfId="16221"/>
    <cellStyle name="RowTitles1-Detail 3 2 4 4 2 2 3" xfId="16222"/>
    <cellStyle name="RowTitles1-Detail 3 2 4 4 2 3" xfId="16223"/>
    <cellStyle name="RowTitles1-Detail 3 2 4 4 2 3 2" xfId="16224"/>
    <cellStyle name="RowTitles1-Detail 3 2 4 4 2 3 2 2" xfId="16225"/>
    <cellStyle name="RowTitles1-Detail 3 2 4 4 2 4" xfId="16226"/>
    <cellStyle name="RowTitles1-Detail 3 2 4 4 2 4 2" xfId="16227"/>
    <cellStyle name="RowTitles1-Detail 3 2 4 4 2 5" xfId="16228"/>
    <cellStyle name="RowTitles1-Detail 3 2 4 4 3" xfId="16229"/>
    <cellStyle name="RowTitles1-Detail 3 2 4 4 3 2" xfId="16230"/>
    <cellStyle name="RowTitles1-Detail 3 2 4 4 3 2 2" xfId="16231"/>
    <cellStyle name="RowTitles1-Detail 3 2 4 4 3 2 2 2" xfId="16232"/>
    <cellStyle name="RowTitles1-Detail 3 2 4 4 3 2 3" xfId="16233"/>
    <cellStyle name="RowTitles1-Detail 3 2 4 4 3 3" xfId="16234"/>
    <cellStyle name="RowTitles1-Detail 3 2 4 4 3 3 2" xfId="16235"/>
    <cellStyle name="RowTitles1-Detail 3 2 4 4 3 3 2 2" xfId="16236"/>
    <cellStyle name="RowTitles1-Detail 3 2 4 4 3 4" xfId="16237"/>
    <cellStyle name="RowTitles1-Detail 3 2 4 4 3 4 2" xfId="16238"/>
    <cellStyle name="RowTitles1-Detail 3 2 4 4 3 5" xfId="16239"/>
    <cellStyle name="RowTitles1-Detail 3 2 4 4 4" xfId="16240"/>
    <cellStyle name="RowTitles1-Detail 3 2 4 4 4 2" xfId="16241"/>
    <cellStyle name="RowTitles1-Detail 3 2 4 4 4 2 2" xfId="16242"/>
    <cellStyle name="RowTitles1-Detail 3 2 4 4 4 3" xfId="16243"/>
    <cellStyle name="RowTitles1-Detail 3 2 4 4 5" xfId="16244"/>
    <cellStyle name="RowTitles1-Detail 3 2 4 4 5 2" xfId="16245"/>
    <cellStyle name="RowTitles1-Detail 3 2 4 4 5 2 2" xfId="16246"/>
    <cellStyle name="RowTitles1-Detail 3 2 4 4 6" xfId="16247"/>
    <cellStyle name="RowTitles1-Detail 3 2 4 4 6 2" xfId="16248"/>
    <cellStyle name="RowTitles1-Detail 3 2 4 4 7" xfId="16249"/>
    <cellStyle name="RowTitles1-Detail 3 2 4 5" xfId="16250"/>
    <cellStyle name="RowTitles1-Detail 3 2 4 5 2" xfId="16251"/>
    <cellStyle name="RowTitles1-Detail 3 2 4 5 2 2" xfId="16252"/>
    <cellStyle name="RowTitles1-Detail 3 2 4 5 2 2 2" xfId="16253"/>
    <cellStyle name="RowTitles1-Detail 3 2 4 5 2 2 2 2" xfId="16254"/>
    <cellStyle name="RowTitles1-Detail 3 2 4 5 2 2 3" xfId="16255"/>
    <cellStyle name="RowTitles1-Detail 3 2 4 5 2 3" xfId="16256"/>
    <cellStyle name="RowTitles1-Detail 3 2 4 5 2 3 2" xfId="16257"/>
    <cellStyle name="RowTitles1-Detail 3 2 4 5 2 3 2 2" xfId="16258"/>
    <cellStyle name="RowTitles1-Detail 3 2 4 5 2 4" xfId="16259"/>
    <cellStyle name="RowTitles1-Detail 3 2 4 5 2 4 2" xfId="16260"/>
    <cellStyle name="RowTitles1-Detail 3 2 4 5 2 5" xfId="16261"/>
    <cellStyle name="RowTitles1-Detail 3 2 4 5 3" xfId="16262"/>
    <cellStyle name="RowTitles1-Detail 3 2 4 5 3 2" xfId="16263"/>
    <cellStyle name="RowTitles1-Detail 3 2 4 5 3 2 2" xfId="16264"/>
    <cellStyle name="RowTitles1-Detail 3 2 4 5 3 2 2 2" xfId="16265"/>
    <cellStyle name="RowTitles1-Detail 3 2 4 5 3 2 3" xfId="16266"/>
    <cellStyle name="RowTitles1-Detail 3 2 4 5 3 3" xfId="16267"/>
    <cellStyle name="RowTitles1-Detail 3 2 4 5 3 3 2" xfId="16268"/>
    <cellStyle name="RowTitles1-Detail 3 2 4 5 3 3 2 2" xfId="16269"/>
    <cellStyle name="RowTitles1-Detail 3 2 4 5 3 4" xfId="16270"/>
    <cellStyle name="RowTitles1-Detail 3 2 4 5 3 4 2" xfId="16271"/>
    <cellStyle name="RowTitles1-Detail 3 2 4 5 3 5" xfId="16272"/>
    <cellStyle name="RowTitles1-Detail 3 2 4 5 4" xfId="16273"/>
    <cellStyle name="RowTitles1-Detail 3 2 4 5 4 2" xfId="16274"/>
    <cellStyle name="RowTitles1-Detail 3 2 4 5 4 2 2" xfId="16275"/>
    <cellStyle name="RowTitles1-Detail 3 2 4 5 4 3" xfId="16276"/>
    <cellStyle name="RowTitles1-Detail 3 2 4 5 5" xfId="16277"/>
    <cellStyle name="RowTitles1-Detail 3 2 4 5 5 2" xfId="16278"/>
    <cellStyle name="RowTitles1-Detail 3 2 4 5 5 2 2" xfId="16279"/>
    <cellStyle name="RowTitles1-Detail 3 2 4 5 6" xfId="16280"/>
    <cellStyle name="RowTitles1-Detail 3 2 4 5 6 2" xfId="16281"/>
    <cellStyle name="RowTitles1-Detail 3 2 4 5 7" xfId="16282"/>
    <cellStyle name="RowTitles1-Detail 3 2 4 6" xfId="16283"/>
    <cellStyle name="RowTitles1-Detail 3 2 4 6 2" xfId="16284"/>
    <cellStyle name="RowTitles1-Detail 3 2 4 6 2 2" xfId="16285"/>
    <cellStyle name="RowTitles1-Detail 3 2 4 6 2 2 2" xfId="16286"/>
    <cellStyle name="RowTitles1-Detail 3 2 4 6 2 2 2 2" xfId="16287"/>
    <cellStyle name="RowTitles1-Detail 3 2 4 6 2 2 3" xfId="16288"/>
    <cellStyle name="RowTitles1-Detail 3 2 4 6 2 3" xfId="16289"/>
    <cellStyle name="RowTitles1-Detail 3 2 4 6 2 3 2" xfId="16290"/>
    <cellStyle name="RowTitles1-Detail 3 2 4 6 2 3 2 2" xfId="16291"/>
    <cellStyle name="RowTitles1-Detail 3 2 4 6 2 4" xfId="16292"/>
    <cellStyle name="RowTitles1-Detail 3 2 4 6 2 4 2" xfId="16293"/>
    <cellStyle name="RowTitles1-Detail 3 2 4 6 2 5" xfId="16294"/>
    <cellStyle name="RowTitles1-Detail 3 2 4 6 3" xfId="16295"/>
    <cellStyle name="RowTitles1-Detail 3 2 4 6 3 2" xfId="16296"/>
    <cellStyle name="RowTitles1-Detail 3 2 4 6 3 2 2" xfId="16297"/>
    <cellStyle name="RowTitles1-Detail 3 2 4 6 3 2 2 2" xfId="16298"/>
    <cellStyle name="RowTitles1-Detail 3 2 4 6 3 2 3" xfId="16299"/>
    <cellStyle name="RowTitles1-Detail 3 2 4 6 3 3" xfId="16300"/>
    <cellStyle name="RowTitles1-Detail 3 2 4 6 3 3 2" xfId="16301"/>
    <cellStyle name="RowTitles1-Detail 3 2 4 6 3 3 2 2" xfId="16302"/>
    <cellStyle name="RowTitles1-Detail 3 2 4 6 3 4" xfId="16303"/>
    <cellStyle name="RowTitles1-Detail 3 2 4 6 3 4 2" xfId="16304"/>
    <cellStyle name="RowTitles1-Detail 3 2 4 6 3 5" xfId="16305"/>
    <cellStyle name="RowTitles1-Detail 3 2 4 6 4" xfId="16306"/>
    <cellStyle name="RowTitles1-Detail 3 2 4 6 4 2" xfId="16307"/>
    <cellStyle name="RowTitles1-Detail 3 2 4 6 4 2 2" xfId="16308"/>
    <cellStyle name="RowTitles1-Detail 3 2 4 6 4 3" xfId="16309"/>
    <cellStyle name="RowTitles1-Detail 3 2 4 6 5" xfId="16310"/>
    <cellStyle name="RowTitles1-Detail 3 2 4 6 5 2" xfId="16311"/>
    <cellStyle name="RowTitles1-Detail 3 2 4 6 5 2 2" xfId="16312"/>
    <cellStyle name="RowTitles1-Detail 3 2 4 6 6" xfId="16313"/>
    <cellStyle name="RowTitles1-Detail 3 2 4 6 6 2" xfId="16314"/>
    <cellStyle name="RowTitles1-Detail 3 2 4 6 7" xfId="16315"/>
    <cellStyle name="RowTitles1-Detail 3 2 4 7" xfId="16316"/>
    <cellStyle name="RowTitles1-Detail 3 2 4 7 2" xfId="16317"/>
    <cellStyle name="RowTitles1-Detail 3 2 4 7 2 2" xfId="16318"/>
    <cellStyle name="RowTitles1-Detail 3 2 4 7 2 2 2" xfId="16319"/>
    <cellStyle name="RowTitles1-Detail 3 2 4 7 2 3" xfId="16320"/>
    <cellStyle name="RowTitles1-Detail 3 2 4 7 3" xfId="16321"/>
    <cellStyle name="RowTitles1-Detail 3 2 4 7 3 2" xfId="16322"/>
    <cellStyle name="RowTitles1-Detail 3 2 4 7 3 2 2" xfId="16323"/>
    <cellStyle name="RowTitles1-Detail 3 2 4 7 4" xfId="16324"/>
    <cellStyle name="RowTitles1-Detail 3 2 4 7 4 2" xfId="16325"/>
    <cellStyle name="RowTitles1-Detail 3 2 4 7 5" xfId="16326"/>
    <cellStyle name="RowTitles1-Detail 3 2 4 8" xfId="16327"/>
    <cellStyle name="RowTitles1-Detail 3 2 4 8 2" xfId="16328"/>
    <cellStyle name="RowTitles1-Detail 3 2 4 8 2 2" xfId="16329"/>
    <cellStyle name="RowTitles1-Detail 3 2 4 8 2 2 2" xfId="16330"/>
    <cellStyle name="RowTitles1-Detail 3 2 4 8 2 3" xfId="16331"/>
    <cellStyle name="RowTitles1-Detail 3 2 4 8 3" xfId="16332"/>
    <cellStyle name="RowTitles1-Detail 3 2 4 8 3 2" xfId="16333"/>
    <cellStyle name="RowTitles1-Detail 3 2 4 8 3 2 2" xfId="16334"/>
    <cellStyle name="RowTitles1-Detail 3 2 4 8 4" xfId="16335"/>
    <cellStyle name="RowTitles1-Detail 3 2 4 8 4 2" xfId="16336"/>
    <cellStyle name="RowTitles1-Detail 3 2 4 8 5" xfId="16337"/>
    <cellStyle name="RowTitles1-Detail 3 2 4 9" xfId="16338"/>
    <cellStyle name="RowTitles1-Detail 3 2 4 9 2" xfId="16339"/>
    <cellStyle name="RowTitles1-Detail 3 2 4 9 2 2" xfId="16340"/>
    <cellStyle name="RowTitles1-Detail 3 2 4_STUD aligned by INSTIT" xfId="16341"/>
    <cellStyle name="RowTitles1-Detail 3 2 5" xfId="16342"/>
    <cellStyle name="RowTitles1-Detail 3 2 5 2" xfId="16343"/>
    <cellStyle name="RowTitles1-Detail 3 2 5 2 2" xfId="16344"/>
    <cellStyle name="RowTitles1-Detail 3 2 5 2 2 2" xfId="16345"/>
    <cellStyle name="RowTitles1-Detail 3 2 5 2 2 2 2" xfId="16346"/>
    <cellStyle name="RowTitles1-Detail 3 2 5 2 2 2 2 2" xfId="16347"/>
    <cellStyle name="RowTitles1-Detail 3 2 5 2 2 2 3" xfId="16348"/>
    <cellStyle name="RowTitles1-Detail 3 2 5 2 2 3" xfId="16349"/>
    <cellStyle name="RowTitles1-Detail 3 2 5 2 2 3 2" xfId="16350"/>
    <cellStyle name="RowTitles1-Detail 3 2 5 2 2 3 2 2" xfId="16351"/>
    <cellStyle name="RowTitles1-Detail 3 2 5 2 2 4" xfId="16352"/>
    <cellStyle name="RowTitles1-Detail 3 2 5 2 2 4 2" xfId="16353"/>
    <cellStyle name="RowTitles1-Detail 3 2 5 2 2 5" xfId="16354"/>
    <cellStyle name="RowTitles1-Detail 3 2 5 2 3" xfId="16355"/>
    <cellStyle name="RowTitles1-Detail 3 2 5 2 3 2" xfId="16356"/>
    <cellStyle name="RowTitles1-Detail 3 2 5 2 3 2 2" xfId="16357"/>
    <cellStyle name="RowTitles1-Detail 3 2 5 2 3 2 2 2" xfId="16358"/>
    <cellStyle name="RowTitles1-Detail 3 2 5 2 3 2 3" xfId="16359"/>
    <cellStyle name="RowTitles1-Detail 3 2 5 2 3 3" xfId="16360"/>
    <cellStyle name="RowTitles1-Detail 3 2 5 2 3 3 2" xfId="16361"/>
    <cellStyle name="RowTitles1-Detail 3 2 5 2 3 3 2 2" xfId="16362"/>
    <cellStyle name="RowTitles1-Detail 3 2 5 2 3 4" xfId="16363"/>
    <cellStyle name="RowTitles1-Detail 3 2 5 2 3 4 2" xfId="16364"/>
    <cellStyle name="RowTitles1-Detail 3 2 5 2 3 5" xfId="16365"/>
    <cellStyle name="RowTitles1-Detail 3 2 5 2 4" xfId="16366"/>
    <cellStyle name="RowTitles1-Detail 3 2 5 2 4 2" xfId="16367"/>
    <cellStyle name="RowTitles1-Detail 3 2 5 2 5" xfId="16368"/>
    <cellStyle name="RowTitles1-Detail 3 2 5 2 5 2" xfId="16369"/>
    <cellStyle name="RowTitles1-Detail 3 2 5 2 5 2 2" xfId="16370"/>
    <cellStyle name="RowTitles1-Detail 3 2 5 2 5 3" xfId="16371"/>
    <cellStyle name="RowTitles1-Detail 3 2 5 2 6" xfId="16372"/>
    <cellStyle name="RowTitles1-Detail 3 2 5 2 6 2" xfId="16373"/>
    <cellStyle name="RowTitles1-Detail 3 2 5 2 6 2 2" xfId="16374"/>
    <cellStyle name="RowTitles1-Detail 3 2 5 3" xfId="16375"/>
    <cellStyle name="RowTitles1-Detail 3 2 5 3 2" xfId="16376"/>
    <cellStyle name="RowTitles1-Detail 3 2 5 3 2 2" xfId="16377"/>
    <cellStyle name="RowTitles1-Detail 3 2 5 3 2 2 2" xfId="16378"/>
    <cellStyle name="RowTitles1-Detail 3 2 5 3 2 2 2 2" xfId="16379"/>
    <cellStyle name="RowTitles1-Detail 3 2 5 3 2 2 3" xfId="16380"/>
    <cellStyle name="RowTitles1-Detail 3 2 5 3 2 3" xfId="16381"/>
    <cellStyle name="RowTitles1-Detail 3 2 5 3 2 3 2" xfId="16382"/>
    <cellStyle name="RowTitles1-Detail 3 2 5 3 2 3 2 2" xfId="16383"/>
    <cellStyle name="RowTitles1-Detail 3 2 5 3 2 4" xfId="16384"/>
    <cellStyle name="RowTitles1-Detail 3 2 5 3 2 4 2" xfId="16385"/>
    <cellStyle name="RowTitles1-Detail 3 2 5 3 2 5" xfId="16386"/>
    <cellStyle name="RowTitles1-Detail 3 2 5 3 3" xfId="16387"/>
    <cellStyle name="RowTitles1-Detail 3 2 5 3 3 2" xfId="16388"/>
    <cellStyle name="RowTitles1-Detail 3 2 5 3 3 2 2" xfId="16389"/>
    <cellStyle name="RowTitles1-Detail 3 2 5 3 3 2 2 2" xfId="16390"/>
    <cellStyle name="RowTitles1-Detail 3 2 5 3 3 2 3" xfId="16391"/>
    <cellStyle name="RowTitles1-Detail 3 2 5 3 3 3" xfId="16392"/>
    <cellStyle name="RowTitles1-Detail 3 2 5 3 3 3 2" xfId="16393"/>
    <cellStyle name="RowTitles1-Detail 3 2 5 3 3 3 2 2" xfId="16394"/>
    <cellStyle name="RowTitles1-Detail 3 2 5 3 3 4" xfId="16395"/>
    <cellStyle name="RowTitles1-Detail 3 2 5 3 3 4 2" xfId="16396"/>
    <cellStyle name="RowTitles1-Detail 3 2 5 3 3 5" xfId="16397"/>
    <cellStyle name="RowTitles1-Detail 3 2 5 3 4" xfId="16398"/>
    <cellStyle name="RowTitles1-Detail 3 2 5 3 4 2" xfId="16399"/>
    <cellStyle name="RowTitles1-Detail 3 2 5 3 5" xfId="16400"/>
    <cellStyle name="RowTitles1-Detail 3 2 5 3 5 2" xfId="16401"/>
    <cellStyle name="RowTitles1-Detail 3 2 5 3 5 2 2" xfId="16402"/>
    <cellStyle name="RowTitles1-Detail 3 2 5 3 6" xfId="16403"/>
    <cellStyle name="RowTitles1-Detail 3 2 5 3 6 2" xfId="16404"/>
    <cellStyle name="RowTitles1-Detail 3 2 5 3 7" xfId="16405"/>
    <cellStyle name="RowTitles1-Detail 3 2 5 4" xfId="16406"/>
    <cellStyle name="RowTitles1-Detail 3 2 5 4 2" xfId="16407"/>
    <cellStyle name="RowTitles1-Detail 3 2 5 4 2 2" xfId="16408"/>
    <cellStyle name="RowTitles1-Detail 3 2 5 4 2 2 2" xfId="16409"/>
    <cellStyle name="RowTitles1-Detail 3 2 5 4 2 2 2 2" xfId="16410"/>
    <cellStyle name="RowTitles1-Detail 3 2 5 4 2 2 3" xfId="16411"/>
    <cellStyle name="RowTitles1-Detail 3 2 5 4 2 3" xfId="16412"/>
    <cellStyle name="RowTitles1-Detail 3 2 5 4 2 3 2" xfId="16413"/>
    <cellStyle name="RowTitles1-Detail 3 2 5 4 2 3 2 2" xfId="16414"/>
    <cellStyle name="RowTitles1-Detail 3 2 5 4 2 4" xfId="16415"/>
    <cellStyle name="RowTitles1-Detail 3 2 5 4 2 4 2" xfId="16416"/>
    <cellStyle name="RowTitles1-Detail 3 2 5 4 2 5" xfId="16417"/>
    <cellStyle name="RowTitles1-Detail 3 2 5 4 3" xfId="16418"/>
    <cellStyle name="RowTitles1-Detail 3 2 5 4 3 2" xfId="16419"/>
    <cellStyle name="RowTitles1-Detail 3 2 5 4 3 2 2" xfId="16420"/>
    <cellStyle name="RowTitles1-Detail 3 2 5 4 3 2 2 2" xfId="16421"/>
    <cellStyle name="RowTitles1-Detail 3 2 5 4 3 2 3" xfId="16422"/>
    <cellStyle name="RowTitles1-Detail 3 2 5 4 3 3" xfId="16423"/>
    <cellStyle name="RowTitles1-Detail 3 2 5 4 3 3 2" xfId="16424"/>
    <cellStyle name="RowTitles1-Detail 3 2 5 4 3 3 2 2" xfId="16425"/>
    <cellStyle name="RowTitles1-Detail 3 2 5 4 3 4" xfId="16426"/>
    <cellStyle name="RowTitles1-Detail 3 2 5 4 3 4 2" xfId="16427"/>
    <cellStyle name="RowTitles1-Detail 3 2 5 4 3 5" xfId="16428"/>
    <cellStyle name="RowTitles1-Detail 3 2 5 4 4" xfId="16429"/>
    <cellStyle name="RowTitles1-Detail 3 2 5 4 4 2" xfId="16430"/>
    <cellStyle name="RowTitles1-Detail 3 2 5 4 5" xfId="16431"/>
    <cellStyle name="RowTitles1-Detail 3 2 5 4 5 2" xfId="16432"/>
    <cellStyle name="RowTitles1-Detail 3 2 5 4 5 2 2" xfId="16433"/>
    <cellStyle name="RowTitles1-Detail 3 2 5 4 5 3" xfId="16434"/>
    <cellStyle name="RowTitles1-Detail 3 2 5 4 6" xfId="16435"/>
    <cellStyle name="RowTitles1-Detail 3 2 5 4 6 2" xfId="16436"/>
    <cellStyle name="RowTitles1-Detail 3 2 5 4 6 2 2" xfId="16437"/>
    <cellStyle name="RowTitles1-Detail 3 2 5 4 7" xfId="16438"/>
    <cellStyle name="RowTitles1-Detail 3 2 5 4 7 2" xfId="16439"/>
    <cellStyle name="RowTitles1-Detail 3 2 5 4 8" xfId="16440"/>
    <cellStyle name="RowTitles1-Detail 3 2 5 5" xfId="16441"/>
    <cellStyle name="RowTitles1-Detail 3 2 5 5 2" xfId="16442"/>
    <cellStyle name="RowTitles1-Detail 3 2 5 5 2 2" xfId="16443"/>
    <cellStyle name="RowTitles1-Detail 3 2 5 5 2 2 2" xfId="16444"/>
    <cellStyle name="RowTitles1-Detail 3 2 5 5 2 2 2 2" xfId="16445"/>
    <cellStyle name="RowTitles1-Detail 3 2 5 5 2 2 3" xfId="16446"/>
    <cellStyle name="RowTitles1-Detail 3 2 5 5 2 3" xfId="16447"/>
    <cellStyle name="RowTitles1-Detail 3 2 5 5 2 3 2" xfId="16448"/>
    <cellStyle name="RowTitles1-Detail 3 2 5 5 2 3 2 2" xfId="16449"/>
    <cellStyle name="RowTitles1-Detail 3 2 5 5 2 4" xfId="16450"/>
    <cellStyle name="RowTitles1-Detail 3 2 5 5 2 4 2" xfId="16451"/>
    <cellStyle name="RowTitles1-Detail 3 2 5 5 2 5" xfId="16452"/>
    <cellStyle name="RowTitles1-Detail 3 2 5 5 3" xfId="16453"/>
    <cellStyle name="RowTitles1-Detail 3 2 5 5 3 2" xfId="16454"/>
    <cellStyle name="RowTitles1-Detail 3 2 5 5 3 2 2" xfId="16455"/>
    <cellStyle name="RowTitles1-Detail 3 2 5 5 3 2 2 2" xfId="16456"/>
    <cellStyle name="RowTitles1-Detail 3 2 5 5 3 2 3" xfId="16457"/>
    <cellStyle name="RowTitles1-Detail 3 2 5 5 3 3" xfId="16458"/>
    <cellStyle name="RowTitles1-Detail 3 2 5 5 3 3 2" xfId="16459"/>
    <cellStyle name="RowTitles1-Detail 3 2 5 5 3 3 2 2" xfId="16460"/>
    <cellStyle name="RowTitles1-Detail 3 2 5 5 3 4" xfId="16461"/>
    <cellStyle name="RowTitles1-Detail 3 2 5 5 3 4 2" xfId="16462"/>
    <cellStyle name="RowTitles1-Detail 3 2 5 5 3 5" xfId="16463"/>
    <cellStyle name="RowTitles1-Detail 3 2 5 5 4" xfId="16464"/>
    <cellStyle name="RowTitles1-Detail 3 2 5 5 4 2" xfId="16465"/>
    <cellStyle name="RowTitles1-Detail 3 2 5 5 4 2 2" xfId="16466"/>
    <cellStyle name="RowTitles1-Detail 3 2 5 5 4 3" xfId="16467"/>
    <cellStyle name="RowTitles1-Detail 3 2 5 5 5" xfId="16468"/>
    <cellStyle name="RowTitles1-Detail 3 2 5 5 5 2" xfId="16469"/>
    <cellStyle name="RowTitles1-Detail 3 2 5 5 5 2 2" xfId="16470"/>
    <cellStyle name="RowTitles1-Detail 3 2 5 5 6" xfId="16471"/>
    <cellStyle name="RowTitles1-Detail 3 2 5 5 6 2" xfId="16472"/>
    <cellStyle name="RowTitles1-Detail 3 2 5 5 7" xfId="16473"/>
    <cellStyle name="RowTitles1-Detail 3 2 5 6" xfId="16474"/>
    <cellStyle name="RowTitles1-Detail 3 2 5 6 2" xfId="16475"/>
    <cellStyle name="RowTitles1-Detail 3 2 5 6 2 2" xfId="16476"/>
    <cellStyle name="RowTitles1-Detail 3 2 5 6 2 2 2" xfId="16477"/>
    <cellStyle name="RowTitles1-Detail 3 2 5 6 2 2 2 2" xfId="16478"/>
    <cellStyle name="RowTitles1-Detail 3 2 5 6 2 2 3" xfId="16479"/>
    <cellStyle name="RowTitles1-Detail 3 2 5 6 2 3" xfId="16480"/>
    <cellStyle name="RowTitles1-Detail 3 2 5 6 2 3 2" xfId="16481"/>
    <cellStyle name="RowTitles1-Detail 3 2 5 6 2 3 2 2" xfId="16482"/>
    <cellStyle name="RowTitles1-Detail 3 2 5 6 2 4" xfId="16483"/>
    <cellStyle name="RowTitles1-Detail 3 2 5 6 2 4 2" xfId="16484"/>
    <cellStyle name="RowTitles1-Detail 3 2 5 6 2 5" xfId="16485"/>
    <cellStyle name="RowTitles1-Detail 3 2 5 6 3" xfId="16486"/>
    <cellStyle name="RowTitles1-Detail 3 2 5 6 3 2" xfId="16487"/>
    <cellStyle name="RowTitles1-Detail 3 2 5 6 3 2 2" xfId="16488"/>
    <cellStyle name="RowTitles1-Detail 3 2 5 6 3 2 2 2" xfId="16489"/>
    <cellStyle name="RowTitles1-Detail 3 2 5 6 3 2 3" xfId="16490"/>
    <cellStyle name="RowTitles1-Detail 3 2 5 6 3 3" xfId="16491"/>
    <cellStyle name="RowTitles1-Detail 3 2 5 6 3 3 2" xfId="16492"/>
    <cellStyle name="RowTitles1-Detail 3 2 5 6 3 3 2 2" xfId="16493"/>
    <cellStyle name="RowTitles1-Detail 3 2 5 6 3 4" xfId="16494"/>
    <cellStyle name="RowTitles1-Detail 3 2 5 6 3 4 2" xfId="16495"/>
    <cellStyle name="RowTitles1-Detail 3 2 5 6 3 5" xfId="16496"/>
    <cellStyle name="RowTitles1-Detail 3 2 5 6 4" xfId="16497"/>
    <cellStyle name="RowTitles1-Detail 3 2 5 6 4 2" xfId="16498"/>
    <cellStyle name="RowTitles1-Detail 3 2 5 6 4 2 2" xfId="16499"/>
    <cellStyle name="RowTitles1-Detail 3 2 5 6 4 3" xfId="16500"/>
    <cellStyle name="RowTitles1-Detail 3 2 5 6 5" xfId="16501"/>
    <cellStyle name="RowTitles1-Detail 3 2 5 6 5 2" xfId="16502"/>
    <cellStyle name="RowTitles1-Detail 3 2 5 6 5 2 2" xfId="16503"/>
    <cellStyle name="RowTitles1-Detail 3 2 5 6 6" xfId="16504"/>
    <cellStyle name="RowTitles1-Detail 3 2 5 6 6 2" xfId="16505"/>
    <cellStyle name="RowTitles1-Detail 3 2 5 6 7" xfId="16506"/>
    <cellStyle name="RowTitles1-Detail 3 2 5 7" xfId="16507"/>
    <cellStyle name="RowTitles1-Detail 3 2 5 7 2" xfId="16508"/>
    <cellStyle name="RowTitles1-Detail 3 2 5 7 2 2" xfId="16509"/>
    <cellStyle name="RowTitles1-Detail 3 2 5 7 2 2 2" xfId="16510"/>
    <cellStyle name="RowTitles1-Detail 3 2 5 7 2 3" xfId="16511"/>
    <cellStyle name="RowTitles1-Detail 3 2 5 7 3" xfId="16512"/>
    <cellStyle name="RowTitles1-Detail 3 2 5 7 3 2" xfId="16513"/>
    <cellStyle name="RowTitles1-Detail 3 2 5 7 3 2 2" xfId="16514"/>
    <cellStyle name="RowTitles1-Detail 3 2 5 7 4" xfId="16515"/>
    <cellStyle name="RowTitles1-Detail 3 2 5 7 4 2" xfId="16516"/>
    <cellStyle name="RowTitles1-Detail 3 2 5 7 5" xfId="16517"/>
    <cellStyle name="RowTitles1-Detail 3 2 5 8" xfId="16518"/>
    <cellStyle name="RowTitles1-Detail 3 2 5 8 2" xfId="16519"/>
    <cellStyle name="RowTitles1-Detail 3 2 5 9" xfId="16520"/>
    <cellStyle name="RowTitles1-Detail 3 2 5 9 2" xfId="16521"/>
    <cellStyle name="RowTitles1-Detail 3 2 5 9 2 2" xfId="16522"/>
    <cellStyle name="RowTitles1-Detail 3 2 5_STUD aligned by INSTIT" xfId="16523"/>
    <cellStyle name="RowTitles1-Detail 3 2 6" xfId="16524"/>
    <cellStyle name="RowTitles1-Detail 3 2 6 2" xfId="16525"/>
    <cellStyle name="RowTitles1-Detail 3 2 6 2 2" xfId="16526"/>
    <cellStyle name="RowTitles1-Detail 3 2 6 2 2 2" xfId="16527"/>
    <cellStyle name="RowTitles1-Detail 3 2 6 2 2 2 2" xfId="16528"/>
    <cellStyle name="RowTitles1-Detail 3 2 6 2 2 3" xfId="16529"/>
    <cellStyle name="RowTitles1-Detail 3 2 6 2 3" xfId="16530"/>
    <cellStyle name="RowTitles1-Detail 3 2 6 2 3 2" xfId="16531"/>
    <cellStyle name="RowTitles1-Detail 3 2 6 2 3 2 2" xfId="16532"/>
    <cellStyle name="RowTitles1-Detail 3 2 6 2 4" xfId="16533"/>
    <cellStyle name="RowTitles1-Detail 3 2 6 2 4 2" xfId="16534"/>
    <cellStyle name="RowTitles1-Detail 3 2 6 2 5" xfId="16535"/>
    <cellStyle name="RowTitles1-Detail 3 2 6 3" xfId="16536"/>
    <cellStyle name="RowTitles1-Detail 3 2 6 3 2" xfId="16537"/>
    <cellStyle name="RowTitles1-Detail 3 2 6 3 2 2" xfId="16538"/>
    <cellStyle name="RowTitles1-Detail 3 2 6 3 2 2 2" xfId="16539"/>
    <cellStyle name="RowTitles1-Detail 3 2 6 3 2 3" xfId="16540"/>
    <cellStyle name="RowTitles1-Detail 3 2 6 3 3" xfId="16541"/>
    <cellStyle name="RowTitles1-Detail 3 2 6 3 3 2" xfId="16542"/>
    <cellStyle name="RowTitles1-Detail 3 2 6 3 3 2 2" xfId="16543"/>
    <cellStyle name="RowTitles1-Detail 3 2 6 3 4" xfId="16544"/>
    <cellStyle name="RowTitles1-Detail 3 2 6 3 4 2" xfId="16545"/>
    <cellStyle name="RowTitles1-Detail 3 2 6 3 5" xfId="16546"/>
    <cellStyle name="RowTitles1-Detail 3 2 6 4" xfId="16547"/>
    <cellStyle name="RowTitles1-Detail 3 2 6 4 2" xfId="16548"/>
    <cellStyle name="RowTitles1-Detail 3 2 6 5" xfId="16549"/>
    <cellStyle name="RowTitles1-Detail 3 2 6 5 2" xfId="16550"/>
    <cellStyle name="RowTitles1-Detail 3 2 6 5 2 2" xfId="16551"/>
    <cellStyle name="RowTitles1-Detail 3 2 6 5 3" xfId="16552"/>
    <cellStyle name="RowTitles1-Detail 3 2 6 6" xfId="16553"/>
    <cellStyle name="RowTitles1-Detail 3 2 6 6 2" xfId="16554"/>
    <cellStyle name="RowTitles1-Detail 3 2 6 6 2 2" xfId="16555"/>
    <cellStyle name="RowTitles1-Detail 3 2 7" xfId="16556"/>
    <cellStyle name="RowTitles1-Detail 3 2 7 2" xfId="16557"/>
    <cellStyle name="RowTitles1-Detail 3 2 7 2 2" xfId="16558"/>
    <cellStyle name="RowTitles1-Detail 3 2 7 2 2 2" xfId="16559"/>
    <cellStyle name="RowTitles1-Detail 3 2 7 2 2 2 2" xfId="16560"/>
    <cellStyle name="RowTitles1-Detail 3 2 7 2 2 3" xfId="16561"/>
    <cellStyle name="RowTitles1-Detail 3 2 7 2 3" xfId="16562"/>
    <cellStyle name="RowTitles1-Detail 3 2 7 2 3 2" xfId="16563"/>
    <cellStyle name="RowTitles1-Detail 3 2 7 2 3 2 2" xfId="16564"/>
    <cellStyle name="RowTitles1-Detail 3 2 7 2 4" xfId="16565"/>
    <cellStyle name="RowTitles1-Detail 3 2 7 2 4 2" xfId="16566"/>
    <cellStyle name="RowTitles1-Detail 3 2 7 2 5" xfId="16567"/>
    <cellStyle name="RowTitles1-Detail 3 2 7 3" xfId="16568"/>
    <cellStyle name="RowTitles1-Detail 3 2 7 3 2" xfId="16569"/>
    <cellStyle name="RowTitles1-Detail 3 2 7 3 2 2" xfId="16570"/>
    <cellStyle name="RowTitles1-Detail 3 2 7 3 2 2 2" xfId="16571"/>
    <cellStyle name="RowTitles1-Detail 3 2 7 3 2 3" xfId="16572"/>
    <cellStyle name="RowTitles1-Detail 3 2 7 3 3" xfId="16573"/>
    <cellStyle name="RowTitles1-Detail 3 2 7 3 3 2" xfId="16574"/>
    <cellStyle name="RowTitles1-Detail 3 2 7 3 3 2 2" xfId="16575"/>
    <cellStyle name="RowTitles1-Detail 3 2 7 3 4" xfId="16576"/>
    <cellStyle name="RowTitles1-Detail 3 2 7 3 4 2" xfId="16577"/>
    <cellStyle name="RowTitles1-Detail 3 2 7 3 5" xfId="16578"/>
    <cellStyle name="RowTitles1-Detail 3 2 7 4" xfId="16579"/>
    <cellStyle name="RowTitles1-Detail 3 2 7 4 2" xfId="16580"/>
    <cellStyle name="RowTitles1-Detail 3 2 7 5" xfId="16581"/>
    <cellStyle name="RowTitles1-Detail 3 2 7 5 2" xfId="16582"/>
    <cellStyle name="RowTitles1-Detail 3 2 7 5 2 2" xfId="16583"/>
    <cellStyle name="RowTitles1-Detail 3 2 7 6" xfId="16584"/>
    <cellStyle name="RowTitles1-Detail 3 2 7 6 2" xfId="16585"/>
    <cellStyle name="RowTitles1-Detail 3 2 7 7" xfId="16586"/>
    <cellStyle name="RowTitles1-Detail 3 2 8" xfId="16587"/>
    <cellStyle name="RowTitles1-Detail 3 2 8 2" xfId="16588"/>
    <cellStyle name="RowTitles1-Detail 3 2 8 2 2" xfId="16589"/>
    <cellStyle name="RowTitles1-Detail 3 2 8 2 2 2" xfId="16590"/>
    <cellStyle name="RowTitles1-Detail 3 2 8 2 2 2 2" xfId="16591"/>
    <cellStyle name="RowTitles1-Detail 3 2 8 2 2 3" xfId="16592"/>
    <cellStyle name="RowTitles1-Detail 3 2 8 2 3" xfId="16593"/>
    <cellStyle name="RowTitles1-Detail 3 2 8 2 3 2" xfId="16594"/>
    <cellStyle name="RowTitles1-Detail 3 2 8 2 3 2 2" xfId="16595"/>
    <cellStyle name="RowTitles1-Detail 3 2 8 2 4" xfId="16596"/>
    <cellStyle name="RowTitles1-Detail 3 2 8 2 4 2" xfId="16597"/>
    <cellStyle name="RowTitles1-Detail 3 2 8 2 5" xfId="16598"/>
    <cellStyle name="RowTitles1-Detail 3 2 8 3" xfId="16599"/>
    <cellStyle name="RowTitles1-Detail 3 2 8 3 2" xfId="16600"/>
    <cellStyle name="RowTitles1-Detail 3 2 8 3 2 2" xfId="16601"/>
    <cellStyle name="RowTitles1-Detail 3 2 8 3 2 2 2" xfId="16602"/>
    <cellStyle name="RowTitles1-Detail 3 2 8 3 2 3" xfId="16603"/>
    <cellStyle name="RowTitles1-Detail 3 2 8 3 3" xfId="16604"/>
    <cellStyle name="RowTitles1-Detail 3 2 8 3 3 2" xfId="16605"/>
    <cellStyle name="RowTitles1-Detail 3 2 8 3 3 2 2" xfId="16606"/>
    <cellStyle name="RowTitles1-Detail 3 2 8 3 4" xfId="16607"/>
    <cellStyle name="RowTitles1-Detail 3 2 8 3 4 2" xfId="16608"/>
    <cellStyle name="RowTitles1-Detail 3 2 8 3 5" xfId="16609"/>
    <cellStyle name="RowTitles1-Detail 3 2 8 4" xfId="16610"/>
    <cellStyle name="RowTitles1-Detail 3 2 8 4 2" xfId="16611"/>
    <cellStyle name="RowTitles1-Detail 3 2 8 5" xfId="16612"/>
    <cellStyle name="RowTitles1-Detail 3 2 8 5 2" xfId="16613"/>
    <cellStyle name="RowTitles1-Detail 3 2 8 5 2 2" xfId="16614"/>
    <cellStyle name="RowTitles1-Detail 3 2 8 5 3" xfId="16615"/>
    <cellStyle name="RowTitles1-Detail 3 2 8 6" xfId="16616"/>
    <cellStyle name="RowTitles1-Detail 3 2 8 6 2" xfId="16617"/>
    <cellStyle name="RowTitles1-Detail 3 2 8 6 2 2" xfId="16618"/>
    <cellStyle name="RowTitles1-Detail 3 2 8 7" xfId="16619"/>
    <cellStyle name="RowTitles1-Detail 3 2 8 7 2" xfId="16620"/>
    <cellStyle name="RowTitles1-Detail 3 2 8 8" xfId="16621"/>
    <cellStyle name="RowTitles1-Detail 3 2 9" xfId="16622"/>
    <cellStyle name="RowTitles1-Detail 3 2 9 2" xfId="16623"/>
    <cellStyle name="RowTitles1-Detail 3 2 9 2 2" xfId="16624"/>
    <cellStyle name="RowTitles1-Detail 3 2 9 2 2 2" xfId="16625"/>
    <cellStyle name="RowTitles1-Detail 3 2 9 2 2 2 2" xfId="16626"/>
    <cellStyle name="RowTitles1-Detail 3 2 9 2 2 3" xfId="16627"/>
    <cellStyle name="RowTitles1-Detail 3 2 9 2 3" xfId="16628"/>
    <cellStyle name="RowTitles1-Detail 3 2 9 2 3 2" xfId="16629"/>
    <cellStyle name="RowTitles1-Detail 3 2 9 2 3 2 2" xfId="16630"/>
    <cellStyle name="RowTitles1-Detail 3 2 9 2 4" xfId="16631"/>
    <cellStyle name="RowTitles1-Detail 3 2 9 2 4 2" xfId="16632"/>
    <cellStyle name="RowTitles1-Detail 3 2 9 2 5" xfId="16633"/>
    <cellStyle name="RowTitles1-Detail 3 2 9 3" xfId="16634"/>
    <cellStyle name="RowTitles1-Detail 3 2 9 3 2" xfId="16635"/>
    <cellStyle name="RowTitles1-Detail 3 2 9 3 2 2" xfId="16636"/>
    <cellStyle name="RowTitles1-Detail 3 2 9 3 2 2 2" xfId="16637"/>
    <cellStyle name="RowTitles1-Detail 3 2 9 3 2 3" xfId="16638"/>
    <cellStyle name="RowTitles1-Detail 3 2 9 3 3" xfId="16639"/>
    <cellStyle name="RowTitles1-Detail 3 2 9 3 3 2" xfId="16640"/>
    <cellStyle name="RowTitles1-Detail 3 2 9 3 3 2 2" xfId="16641"/>
    <cellStyle name="RowTitles1-Detail 3 2 9 3 4" xfId="16642"/>
    <cellStyle name="RowTitles1-Detail 3 2 9 3 4 2" xfId="16643"/>
    <cellStyle name="RowTitles1-Detail 3 2 9 3 5" xfId="16644"/>
    <cellStyle name="RowTitles1-Detail 3 2 9 4" xfId="16645"/>
    <cellStyle name="RowTitles1-Detail 3 2 9 4 2" xfId="16646"/>
    <cellStyle name="RowTitles1-Detail 3 2 9 4 2 2" xfId="16647"/>
    <cellStyle name="RowTitles1-Detail 3 2 9 4 3" xfId="16648"/>
    <cellStyle name="RowTitles1-Detail 3 2 9 5" xfId="16649"/>
    <cellStyle name="RowTitles1-Detail 3 2 9 5 2" xfId="16650"/>
    <cellStyle name="RowTitles1-Detail 3 2 9 5 2 2" xfId="16651"/>
    <cellStyle name="RowTitles1-Detail 3 2 9 6" xfId="16652"/>
    <cellStyle name="RowTitles1-Detail 3 2 9 6 2" xfId="16653"/>
    <cellStyle name="RowTitles1-Detail 3 2 9 7" xfId="16654"/>
    <cellStyle name="RowTitles1-Detail 3 2_STUD aligned by INSTIT" xfId="16655"/>
    <cellStyle name="RowTitles1-Detail 3 3" xfId="16656"/>
    <cellStyle name="RowTitles1-Detail 3 3 10" xfId="16657"/>
    <cellStyle name="RowTitles1-Detail 3 3 10 2" xfId="16658"/>
    <cellStyle name="RowTitles1-Detail 3 3 10 2 2" xfId="16659"/>
    <cellStyle name="RowTitles1-Detail 3 3 10 2 2 2" xfId="16660"/>
    <cellStyle name="RowTitles1-Detail 3 3 10 2 3" xfId="16661"/>
    <cellStyle name="RowTitles1-Detail 3 3 10 3" xfId="16662"/>
    <cellStyle name="RowTitles1-Detail 3 3 10 3 2" xfId="16663"/>
    <cellStyle name="RowTitles1-Detail 3 3 10 3 2 2" xfId="16664"/>
    <cellStyle name="RowTitles1-Detail 3 3 10 4" xfId="16665"/>
    <cellStyle name="RowTitles1-Detail 3 3 10 4 2" xfId="16666"/>
    <cellStyle name="RowTitles1-Detail 3 3 10 5" xfId="16667"/>
    <cellStyle name="RowTitles1-Detail 3 3 11" xfId="16668"/>
    <cellStyle name="RowTitles1-Detail 3 3 11 2" xfId="16669"/>
    <cellStyle name="RowTitles1-Detail 3 3 12" xfId="16670"/>
    <cellStyle name="RowTitles1-Detail 3 3 12 2" xfId="16671"/>
    <cellStyle name="RowTitles1-Detail 3 3 12 2 2" xfId="16672"/>
    <cellStyle name="RowTitles1-Detail 3 3 2" xfId="16673"/>
    <cellStyle name="RowTitles1-Detail 3 3 2 2" xfId="16674"/>
    <cellStyle name="RowTitles1-Detail 3 3 2 2 2" xfId="16675"/>
    <cellStyle name="RowTitles1-Detail 3 3 2 2 2 2" xfId="16676"/>
    <cellStyle name="RowTitles1-Detail 3 3 2 2 2 2 2" xfId="16677"/>
    <cellStyle name="RowTitles1-Detail 3 3 2 2 2 2 2 2" xfId="16678"/>
    <cellStyle name="RowTitles1-Detail 3 3 2 2 2 2 3" xfId="16679"/>
    <cellStyle name="RowTitles1-Detail 3 3 2 2 2 3" xfId="16680"/>
    <cellStyle name="RowTitles1-Detail 3 3 2 2 2 3 2" xfId="16681"/>
    <cellStyle name="RowTitles1-Detail 3 3 2 2 2 3 2 2" xfId="16682"/>
    <cellStyle name="RowTitles1-Detail 3 3 2 2 2 4" xfId="16683"/>
    <cellStyle name="RowTitles1-Detail 3 3 2 2 2 4 2" xfId="16684"/>
    <cellStyle name="RowTitles1-Detail 3 3 2 2 2 5" xfId="16685"/>
    <cellStyle name="RowTitles1-Detail 3 3 2 2 3" xfId="16686"/>
    <cellStyle name="RowTitles1-Detail 3 3 2 2 3 2" xfId="16687"/>
    <cellStyle name="RowTitles1-Detail 3 3 2 2 3 2 2" xfId="16688"/>
    <cellStyle name="RowTitles1-Detail 3 3 2 2 3 2 2 2" xfId="16689"/>
    <cellStyle name="RowTitles1-Detail 3 3 2 2 3 2 3" xfId="16690"/>
    <cellStyle name="RowTitles1-Detail 3 3 2 2 3 3" xfId="16691"/>
    <cellStyle name="RowTitles1-Detail 3 3 2 2 3 3 2" xfId="16692"/>
    <cellStyle name="RowTitles1-Detail 3 3 2 2 3 3 2 2" xfId="16693"/>
    <cellStyle name="RowTitles1-Detail 3 3 2 2 3 4" xfId="16694"/>
    <cellStyle name="RowTitles1-Detail 3 3 2 2 3 4 2" xfId="16695"/>
    <cellStyle name="RowTitles1-Detail 3 3 2 2 3 5" xfId="16696"/>
    <cellStyle name="RowTitles1-Detail 3 3 2 2 4" xfId="16697"/>
    <cellStyle name="RowTitles1-Detail 3 3 2 2 4 2" xfId="16698"/>
    <cellStyle name="RowTitles1-Detail 3 3 2 2 5" xfId="16699"/>
    <cellStyle name="RowTitles1-Detail 3 3 2 2 5 2" xfId="16700"/>
    <cellStyle name="RowTitles1-Detail 3 3 2 2 5 2 2" xfId="16701"/>
    <cellStyle name="RowTitles1-Detail 3 3 2 3" xfId="16702"/>
    <cellStyle name="RowTitles1-Detail 3 3 2 3 2" xfId="16703"/>
    <cellStyle name="RowTitles1-Detail 3 3 2 3 2 2" xfId="16704"/>
    <cellStyle name="RowTitles1-Detail 3 3 2 3 2 2 2" xfId="16705"/>
    <cellStyle name="RowTitles1-Detail 3 3 2 3 2 2 2 2" xfId="16706"/>
    <cellStyle name="RowTitles1-Detail 3 3 2 3 2 2 3" xfId="16707"/>
    <cellStyle name="RowTitles1-Detail 3 3 2 3 2 3" xfId="16708"/>
    <cellStyle name="RowTitles1-Detail 3 3 2 3 2 3 2" xfId="16709"/>
    <cellStyle name="RowTitles1-Detail 3 3 2 3 2 3 2 2" xfId="16710"/>
    <cellStyle name="RowTitles1-Detail 3 3 2 3 2 4" xfId="16711"/>
    <cellStyle name="RowTitles1-Detail 3 3 2 3 2 4 2" xfId="16712"/>
    <cellStyle name="RowTitles1-Detail 3 3 2 3 2 5" xfId="16713"/>
    <cellStyle name="RowTitles1-Detail 3 3 2 3 3" xfId="16714"/>
    <cellStyle name="RowTitles1-Detail 3 3 2 3 3 2" xfId="16715"/>
    <cellStyle name="RowTitles1-Detail 3 3 2 3 3 2 2" xfId="16716"/>
    <cellStyle name="RowTitles1-Detail 3 3 2 3 3 2 2 2" xfId="16717"/>
    <cellStyle name="RowTitles1-Detail 3 3 2 3 3 2 3" xfId="16718"/>
    <cellStyle name="RowTitles1-Detail 3 3 2 3 3 3" xfId="16719"/>
    <cellStyle name="RowTitles1-Detail 3 3 2 3 3 3 2" xfId="16720"/>
    <cellStyle name="RowTitles1-Detail 3 3 2 3 3 3 2 2" xfId="16721"/>
    <cellStyle name="RowTitles1-Detail 3 3 2 3 3 4" xfId="16722"/>
    <cellStyle name="RowTitles1-Detail 3 3 2 3 3 4 2" xfId="16723"/>
    <cellStyle name="RowTitles1-Detail 3 3 2 3 3 5" xfId="16724"/>
    <cellStyle name="RowTitles1-Detail 3 3 2 3 4" xfId="16725"/>
    <cellStyle name="RowTitles1-Detail 3 3 2 3 4 2" xfId="16726"/>
    <cellStyle name="RowTitles1-Detail 3 3 2 3 5" xfId="16727"/>
    <cellStyle name="RowTitles1-Detail 3 3 2 3 5 2" xfId="16728"/>
    <cellStyle name="RowTitles1-Detail 3 3 2 3 5 2 2" xfId="16729"/>
    <cellStyle name="RowTitles1-Detail 3 3 2 3 5 3" xfId="16730"/>
    <cellStyle name="RowTitles1-Detail 3 3 2 3 6" xfId="16731"/>
    <cellStyle name="RowTitles1-Detail 3 3 2 3 6 2" xfId="16732"/>
    <cellStyle name="RowTitles1-Detail 3 3 2 3 6 2 2" xfId="16733"/>
    <cellStyle name="RowTitles1-Detail 3 3 2 3 7" xfId="16734"/>
    <cellStyle name="RowTitles1-Detail 3 3 2 3 7 2" xfId="16735"/>
    <cellStyle name="RowTitles1-Detail 3 3 2 3 8" xfId="16736"/>
    <cellStyle name="RowTitles1-Detail 3 3 2 4" xfId="16737"/>
    <cellStyle name="RowTitles1-Detail 3 3 2 4 2" xfId="16738"/>
    <cellStyle name="RowTitles1-Detail 3 3 2 4 2 2" xfId="16739"/>
    <cellStyle name="RowTitles1-Detail 3 3 2 4 2 2 2" xfId="16740"/>
    <cellStyle name="RowTitles1-Detail 3 3 2 4 2 2 2 2" xfId="16741"/>
    <cellStyle name="RowTitles1-Detail 3 3 2 4 2 2 3" xfId="16742"/>
    <cellStyle name="RowTitles1-Detail 3 3 2 4 2 3" xfId="16743"/>
    <cellStyle name="RowTitles1-Detail 3 3 2 4 2 3 2" xfId="16744"/>
    <cellStyle name="RowTitles1-Detail 3 3 2 4 2 3 2 2" xfId="16745"/>
    <cellStyle name="RowTitles1-Detail 3 3 2 4 2 4" xfId="16746"/>
    <cellStyle name="RowTitles1-Detail 3 3 2 4 2 4 2" xfId="16747"/>
    <cellStyle name="RowTitles1-Detail 3 3 2 4 2 5" xfId="16748"/>
    <cellStyle name="RowTitles1-Detail 3 3 2 4 3" xfId="16749"/>
    <cellStyle name="RowTitles1-Detail 3 3 2 4 3 2" xfId="16750"/>
    <cellStyle name="RowTitles1-Detail 3 3 2 4 3 2 2" xfId="16751"/>
    <cellStyle name="RowTitles1-Detail 3 3 2 4 3 2 2 2" xfId="16752"/>
    <cellStyle name="RowTitles1-Detail 3 3 2 4 3 2 3" xfId="16753"/>
    <cellStyle name="RowTitles1-Detail 3 3 2 4 3 3" xfId="16754"/>
    <cellStyle name="RowTitles1-Detail 3 3 2 4 3 3 2" xfId="16755"/>
    <cellStyle name="RowTitles1-Detail 3 3 2 4 3 3 2 2" xfId="16756"/>
    <cellStyle name="RowTitles1-Detail 3 3 2 4 3 4" xfId="16757"/>
    <cellStyle name="RowTitles1-Detail 3 3 2 4 3 4 2" xfId="16758"/>
    <cellStyle name="RowTitles1-Detail 3 3 2 4 3 5" xfId="16759"/>
    <cellStyle name="RowTitles1-Detail 3 3 2 4 4" xfId="16760"/>
    <cellStyle name="RowTitles1-Detail 3 3 2 4 4 2" xfId="16761"/>
    <cellStyle name="RowTitles1-Detail 3 3 2 4 4 2 2" xfId="16762"/>
    <cellStyle name="RowTitles1-Detail 3 3 2 4 4 3" xfId="16763"/>
    <cellStyle name="RowTitles1-Detail 3 3 2 4 5" xfId="16764"/>
    <cellStyle name="RowTitles1-Detail 3 3 2 4 5 2" xfId="16765"/>
    <cellStyle name="RowTitles1-Detail 3 3 2 4 5 2 2" xfId="16766"/>
    <cellStyle name="RowTitles1-Detail 3 3 2 4 6" xfId="16767"/>
    <cellStyle name="RowTitles1-Detail 3 3 2 4 6 2" xfId="16768"/>
    <cellStyle name="RowTitles1-Detail 3 3 2 4 7" xfId="16769"/>
    <cellStyle name="RowTitles1-Detail 3 3 2 5" xfId="16770"/>
    <cellStyle name="RowTitles1-Detail 3 3 2 5 2" xfId="16771"/>
    <cellStyle name="RowTitles1-Detail 3 3 2 5 2 2" xfId="16772"/>
    <cellStyle name="RowTitles1-Detail 3 3 2 5 2 2 2" xfId="16773"/>
    <cellStyle name="RowTitles1-Detail 3 3 2 5 2 2 2 2" xfId="16774"/>
    <cellStyle name="RowTitles1-Detail 3 3 2 5 2 2 3" xfId="16775"/>
    <cellStyle name="RowTitles1-Detail 3 3 2 5 2 3" xfId="16776"/>
    <cellStyle name="RowTitles1-Detail 3 3 2 5 2 3 2" xfId="16777"/>
    <cellStyle name="RowTitles1-Detail 3 3 2 5 2 3 2 2" xfId="16778"/>
    <cellStyle name="RowTitles1-Detail 3 3 2 5 2 4" xfId="16779"/>
    <cellStyle name="RowTitles1-Detail 3 3 2 5 2 4 2" xfId="16780"/>
    <cellStyle name="RowTitles1-Detail 3 3 2 5 2 5" xfId="16781"/>
    <cellStyle name="RowTitles1-Detail 3 3 2 5 3" xfId="16782"/>
    <cellStyle name="RowTitles1-Detail 3 3 2 5 3 2" xfId="16783"/>
    <cellStyle name="RowTitles1-Detail 3 3 2 5 3 2 2" xfId="16784"/>
    <cellStyle name="RowTitles1-Detail 3 3 2 5 3 2 2 2" xfId="16785"/>
    <cellStyle name="RowTitles1-Detail 3 3 2 5 3 2 3" xfId="16786"/>
    <cellStyle name="RowTitles1-Detail 3 3 2 5 3 3" xfId="16787"/>
    <cellStyle name="RowTitles1-Detail 3 3 2 5 3 3 2" xfId="16788"/>
    <cellStyle name="RowTitles1-Detail 3 3 2 5 3 3 2 2" xfId="16789"/>
    <cellStyle name="RowTitles1-Detail 3 3 2 5 3 4" xfId="16790"/>
    <cellStyle name="RowTitles1-Detail 3 3 2 5 3 4 2" xfId="16791"/>
    <cellStyle name="RowTitles1-Detail 3 3 2 5 3 5" xfId="16792"/>
    <cellStyle name="RowTitles1-Detail 3 3 2 5 4" xfId="16793"/>
    <cellStyle name="RowTitles1-Detail 3 3 2 5 4 2" xfId="16794"/>
    <cellStyle name="RowTitles1-Detail 3 3 2 5 4 2 2" xfId="16795"/>
    <cellStyle name="RowTitles1-Detail 3 3 2 5 4 3" xfId="16796"/>
    <cellStyle name="RowTitles1-Detail 3 3 2 5 5" xfId="16797"/>
    <cellStyle name="RowTitles1-Detail 3 3 2 5 5 2" xfId="16798"/>
    <cellStyle name="RowTitles1-Detail 3 3 2 5 5 2 2" xfId="16799"/>
    <cellStyle name="RowTitles1-Detail 3 3 2 5 6" xfId="16800"/>
    <cellStyle name="RowTitles1-Detail 3 3 2 5 6 2" xfId="16801"/>
    <cellStyle name="RowTitles1-Detail 3 3 2 5 7" xfId="16802"/>
    <cellStyle name="RowTitles1-Detail 3 3 2 6" xfId="16803"/>
    <cellStyle name="RowTitles1-Detail 3 3 2 6 2" xfId="16804"/>
    <cellStyle name="RowTitles1-Detail 3 3 2 6 2 2" xfId="16805"/>
    <cellStyle name="RowTitles1-Detail 3 3 2 6 2 2 2" xfId="16806"/>
    <cellStyle name="RowTitles1-Detail 3 3 2 6 2 2 2 2" xfId="16807"/>
    <cellStyle name="RowTitles1-Detail 3 3 2 6 2 2 3" xfId="16808"/>
    <cellStyle name="RowTitles1-Detail 3 3 2 6 2 3" xfId="16809"/>
    <cellStyle name="RowTitles1-Detail 3 3 2 6 2 3 2" xfId="16810"/>
    <cellStyle name="RowTitles1-Detail 3 3 2 6 2 3 2 2" xfId="16811"/>
    <cellStyle name="RowTitles1-Detail 3 3 2 6 2 4" xfId="16812"/>
    <cellStyle name="RowTitles1-Detail 3 3 2 6 2 4 2" xfId="16813"/>
    <cellStyle name="RowTitles1-Detail 3 3 2 6 2 5" xfId="16814"/>
    <cellStyle name="RowTitles1-Detail 3 3 2 6 3" xfId="16815"/>
    <cellStyle name="RowTitles1-Detail 3 3 2 6 3 2" xfId="16816"/>
    <cellStyle name="RowTitles1-Detail 3 3 2 6 3 2 2" xfId="16817"/>
    <cellStyle name="RowTitles1-Detail 3 3 2 6 3 2 2 2" xfId="16818"/>
    <cellStyle name="RowTitles1-Detail 3 3 2 6 3 2 3" xfId="16819"/>
    <cellStyle name="RowTitles1-Detail 3 3 2 6 3 3" xfId="16820"/>
    <cellStyle name="RowTitles1-Detail 3 3 2 6 3 3 2" xfId="16821"/>
    <cellStyle name="RowTitles1-Detail 3 3 2 6 3 3 2 2" xfId="16822"/>
    <cellStyle name="RowTitles1-Detail 3 3 2 6 3 4" xfId="16823"/>
    <cellStyle name="RowTitles1-Detail 3 3 2 6 3 4 2" xfId="16824"/>
    <cellStyle name="RowTitles1-Detail 3 3 2 6 3 5" xfId="16825"/>
    <cellStyle name="RowTitles1-Detail 3 3 2 6 4" xfId="16826"/>
    <cellStyle name="RowTitles1-Detail 3 3 2 6 4 2" xfId="16827"/>
    <cellStyle name="RowTitles1-Detail 3 3 2 6 4 2 2" xfId="16828"/>
    <cellStyle name="RowTitles1-Detail 3 3 2 6 4 3" xfId="16829"/>
    <cellStyle name="RowTitles1-Detail 3 3 2 6 5" xfId="16830"/>
    <cellStyle name="RowTitles1-Detail 3 3 2 6 5 2" xfId="16831"/>
    <cellStyle name="RowTitles1-Detail 3 3 2 6 5 2 2" xfId="16832"/>
    <cellStyle name="RowTitles1-Detail 3 3 2 6 6" xfId="16833"/>
    <cellStyle name="RowTitles1-Detail 3 3 2 6 6 2" xfId="16834"/>
    <cellStyle name="RowTitles1-Detail 3 3 2 6 7" xfId="16835"/>
    <cellStyle name="RowTitles1-Detail 3 3 2 7" xfId="16836"/>
    <cellStyle name="RowTitles1-Detail 3 3 2 7 2" xfId="16837"/>
    <cellStyle name="RowTitles1-Detail 3 3 2 7 2 2" xfId="16838"/>
    <cellStyle name="RowTitles1-Detail 3 3 2 7 2 2 2" xfId="16839"/>
    <cellStyle name="RowTitles1-Detail 3 3 2 7 2 3" xfId="16840"/>
    <cellStyle name="RowTitles1-Detail 3 3 2 7 3" xfId="16841"/>
    <cellStyle name="RowTitles1-Detail 3 3 2 7 3 2" xfId="16842"/>
    <cellStyle name="RowTitles1-Detail 3 3 2 7 3 2 2" xfId="16843"/>
    <cellStyle name="RowTitles1-Detail 3 3 2 7 4" xfId="16844"/>
    <cellStyle name="RowTitles1-Detail 3 3 2 7 4 2" xfId="16845"/>
    <cellStyle name="RowTitles1-Detail 3 3 2 7 5" xfId="16846"/>
    <cellStyle name="RowTitles1-Detail 3 3 2 8" xfId="16847"/>
    <cellStyle name="RowTitles1-Detail 3 3 2 8 2" xfId="16848"/>
    <cellStyle name="RowTitles1-Detail 3 3 2 9" xfId="16849"/>
    <cellStyle name="RowTitles1-Detail 3 3 2 9 2" xfId="16850"/>
    <cellStyle name="RowTitles1-Detail 3 3 2 9 2 2" xfId="16851"/>
    <cellStyle name="RowTitles1-Detail 3 3 2_STUD aligned by INSTIT" xfId="16852"/>
    <cellStyle name="RowTitles1-Detail 3 3 3" xfId="16853"/>
    <cellStyle name="RowTitles1-Detail 3 3 3 2" xfId="16854"/>
    <cellStyle name="RowTitles1-Detail 3 3 3 2 2" xfId="16855"/>
    <cellStyle name="RowTitles1-Detail 3 3 3 2 2 2" xfId="16856"/>
    <cellStyle name="RowTitles1-Detail 3 3 3 2 2 2 2" xfId="16857"/>
    <cellStyle name="RowTitles1-Detail 3 3 3 2 2 2 2 2" xfId="16858"/>
    <cellStyle name="RowTitles1-Detail 3 3 3 2 2 2 3" xfId="16859"/>
    <cellStyle name="RowTitles1-Detail 3 3 3 2 2 3" xfId="16860"/>
    <cellStyle name="RowTitles1-Detail 3 3 3 2 2 3 2" xfId="16861"/>
    <cellStyle name="RowTitles1-Detail 3 3 3 2 2 3 2 2" xfId="16862"/>
    <cellStyle name="RowTitles1-Detail 3 3 3 2 2 4" xfId="16863"/>
    <cellStyle name="RowTitles1-Detail 3 3 3 2 2 4 2" xfId="16864"/>
    <cellStyle name="RowTitles1-Detail 3 3 3 2 2 5" xfId="16865"/>
    <cellStyle name="RowTitles1-Detail 3 3 3 2 3" xfId="16866"/>
    <cellStyle name="RowTitles1-Detail 3 3 3 2 3 2" xfId="16867"/>
    <cellStyle name="RowTitles1-Detail 3 3 3 2 3 2 2" xfId="16868"/>
    <cellStyle name="RowTitles1-Detail 3 3 3 2 3 2 2 2" xfId="16869"/>
    <cellStyle name="RowTitles1-Detail 3 3 3 2 3 2 3" xfId="16870"/>
    <cellStyle name="RowTitles1-Detail 3 3 3 2 3 3" xfId="16871"/>
    <cellStyle name="RowTitles1-Detail 3 3 3 2 3 3 2" xfId="16872"/>
    <cellStyle name="RowTitles1-Detail 3 3 3 2 3 3 2 2" xfId="16873"/>
    <cellStyle name="RowTitles1-Detail 3 3 3 2 3 4" xfId="16874"/>
    <cellStyle name="RowTitles1-Detail 3 3 3 2 3 4 2" xfId="16875"/>
    <cellStyle name="RowTitles1-Detail 3 3 3 2 3 5" xfId="16876"/>
    <cellStyle name="RowTitles1-Detail 3 3 3 2 4" xfId="16877"/>
    <cellStyle name="RowTitles1-Detail 3 3 3 2 4 2" xfId="16878"/>
    <cellStyle name="RowTitles1-Detail 3 3 3 2 5" xfId="16879"/>
    <cellStyle name="RowTitles1-Detail 3 3 3 2 5 2" xfId="16880"/>
    <cellStyle name="RowTitles1-Detail 3 3 3 2 5 2 2" xfId="16881"/>
    <cellStyle name="RowTitles1-Detail 3 3 3 2 5 3" xfId="16882"/>
    <cellStyle name="RowTitles1-Detail 3 3 3 2 6" xfId="16883"/>
    <cellStyle name="RowTitles1-Detail 3 3 3 2 6 2" xfId="16884"/>
    <cellStyle name="RowTitles1-Detail 3 3 3 2 6 2 2" xfId="16885"/>
    <cellStyle name="RowTitles1-Detail 3 3 3 2 7" xfId="16886"/>
    <cellStyle name="RowTitles1-Detail 3 3 3 2 7 2" xfId="16887"/>
    <cellStyle name="RowTitles1-Detail 3 3 3 2 8" xfId="16888"/>
    <cellStyle name="RowTitles1-Detail 3 3 3 3" xfId="16889"/>
    <cellStyle name="RowTitles1-Detail 3 3 3 3 2" xfId="16890"/>
    <cellStyle name="RowTitles1-Detail 3 3 3 3 2 2" xfId="16891"/>
    <cellStyle name="RowTitles1-Detail 3 3 3 3 2 2 2" xfId="16892"/>
    <cellStyle name="RowTitles1-Detail 3 3 3 3 2 2 2 2" xfId="16893"/>
    <cellStyle name="RowTitles1-Detail 3 3 3 3 2 2 3" xfId="16894"/>
    <cellStyle name="RowTitles1-Detail 3 3 3 3 2 3" xfId="16895"/>
    <cellStyle name="RowTitles1-Detail 3 3 3 3 2 3 2" xfId="16896"/>
    <cellStyle name="RowTitles1-Detail 3 3 3 3 2 3 2 2" xfId="16897"/>
    <cellStyle name="RowTitles1-Detail 3 3 3 3 2 4" xfId="16898"/>
    <cellStyle name="RowTitles1-Detail 3 3 3 3 2 4 2" xfId="16899"/>
    <cellStyle name="RowTitles1-Detail 3 3 3 3 2 5" xfId="16900"/>
    <cellStyle name="RowTitles1-Detail 3 3 3 3 3" xfId="16901"/>
    <cellStyle name="RowTitles1-Detail 3 3 3 3 3 2" xfId="16902"/>
    <cellStyle name="RowTitles1-Detail 3 3 3 3 3 2 2" xfId="16903"/>
    <cellStyle name="RowTitles1-Detail 3 3 3 3 3 2 2 2" xfId="16904"/>
    <cellStyle name="RowTitles1-Detail 3 3 3 3 3 2 3" xfId="16905"/>
    <cellStyle name="RowTitles1-Detail 3 3 3 3 3 3" xfId="16906"/>
    <cellStyle name="RowTitles1-Detail 3 3 3 3 3 3 2" xfId="16907"/>
    <cellStyle name="RowTitles1-Detail 3 3 3 3 3 3 2 2" xfId="16908"/>
    <cellStyle name="RowTitles1-Detail 3 3 3 3 3 4" xfId="16909"/>
    <cellStyle name="RowTitles1-Detail 3 3 3 3 3 4 2" xfId="16910"/>
    <cellStyle name="RowTitles1-Detail 3 3 3 3 3 5" xfId="16911"/>
    <cellStyle name="RowTitles1-Detail 3 3 3 3 4" xfId="16912"/>
    <cellStyle name="RowTitles1-Detail 3 3 3 3 4 2" xfId="16913"/>
    <cellStyle name="RowTitles1-Detail 3 3 3 3 5" xfId="16914"/>
    <cellStyle name="RowTitles1-Detail 3 3 3 3 5 2" xfId="16915"/>
    <cellStyle name="RowTitles1-Detail 3 3 3 3 5 2 2" xfId="16916"/>
    <cellStyle name="RowTitles1-Detail 3 3 3 4" xfId="16917"/>
    <cellStyle name="RowTitles1-Detail 3 3 3 4 2" xfId="16918"/>
    <cellStyle name="RowTitles1-Detail 3 3 3 4 2 2" xfId="16919"/>
    <cellStyle name="RowTitles1-Detail 3 3 3 4 2 2 2" xfId="16920"/>
    <cellStyle name="RowTitles1-Detail 3 3 3 4 2 2 2 2" xfId="16921"/>
    <cellStyle name="RowTitles1-Detail 3 3 3 4 2 2 3" xfId="16922"/>
    <cellStyle name="RowTitles1-Detail 3 3 3 4 2 3" xfId="16923"/>
    <cellStyle name="RowTitles1-Detail 3 3 3 4 2 3 2" xfId="16924"/>
    <cellStyle name="RowTitles1-Detail 3 3 3 4 2 3 2 2" xfId="16925"/>
    <cellStyle name="RowTitles1-Detail 3 3 3 4 2 4" xfId="16926"/>
    <cellStyle name="RowTitles1-Detail 3 3 3 4 2 4 2" xfId="16927"/>
    <cellStyle name="RowTitles1-Detail 3 3 3 4 2 5" xfId="16928"/>
    <cellStyle name="RowTitles1-Detail 3 3 3 4 3" xfId="16929"/>
    <cellStyle name="RowTitles1-Detail 3 3 3 4 3 2" xfId="16930"/>
    <cellStyle name="RowTitles1-Detail 3 3 3 4 3 2 2" xfId="16931"/>
    <cellStyle name="RowTitles1-Detail 3 3 3 4 3 2 2 2" xfId="16932"/>
    <cellStyle name="RowTitles1-Detail 3 3 3 4 3 2 3" xfId="16933"/>
    <cellStyle name="RowTitles1-Detail 3 3 3 4 3 3" xfId="16934"/>
    <cellStyle name="RowTitles1-Detail 3 3 3 4 3 3 2" xfId="16935"/>
    <cellStyle name="RowTitles1-Detail 3 3 3 4 3 3 2 2" xfId="16936"/>
    <cellStyle name="RowTitles1-Detail 3 3 3 4 3 4" xfId="16937"/>
    <cellStyle name="RowTitles1-Detail 3 3 3 4 3 4 2" xfId="16938"/>
    <cellStyle name="RowTitles1-Detail 3 3 3 4 3 5" xfId="16939"/>
    <cellStyle name="RowTitles1-Detail 3 3 3 4 4" xfId="16940"/>
    <cellStyle name="RowTitles1-Detail 3 3 3 4 4 2" xfId="16941"/>
    <cellStyle name="RowTitles1-Detail 3 3 3 4 4 2 2" xfId="16942"/>
    <cellStyle name="RowTitles1-Detail 3 3 3 4 4 3" xfId="16943"/>
    <cellStyle name="RowTitles1-Detail 3 3 3 4 5" xfId="16944"/>
    <cellStyle name="RowTitles1-Detail 3 3 3 4 5 2" xfId="16945"/>
    <cellStyle name="RowTitles1-Detail 3 3 3 4 5 2 2" xfId="16946"/>
    <cellStyle name="RowTitles1-Detail 3 3 3 4 6" xfId="16947"/>
    <cellStyle name="RowTitles1-Detail 3 3 3 4 6 2" xfId="16948"/>
    <cellStyle name="RowTitles1-Detail 3 3 3 4 7" xfId="16949"/>
    <cellStyle name="RowTitles1-Detail 3 3 3 5" xfId="16950"/>
    <cellStyle name="RowTitles1-Detail 3 3 3 5 2" xfId="16951"/>
    <cellStyle name="RowTitles1-Detail 3 3 3 5 2 2" xfId="16952"/>
    <cellStyle name="RowTitles1-Detail 3 3 3 5 2 2 2" xfId="16953"/>
    <cellStyle name="RowTitles1-Detail 3 3 3 5 2 2 2 2" xfId="16954"/>
    <cellStyle name="RowTitles1-Detail 3 3 3 5 2 2 3" xfId="16955"/>
    <cellStyle name="RowTitles1-Detail 3 3 3 5 2 3" xfId="16956"/>
    <cellStyle name="RowTitles1-Detail 3 3 3 5 2 3 2" xfId="16957"/>
    <cellStyle name="RowTitles1-Detail 3 3 3 5 2 3 2 2" xfId="16958"/>
    <cellStyle name="RowTitles1-Detail 3 3 3 5 2 4" xfId="16959"/>
    <cellStyle name="RowTitles1-Detail 3 3 3 5 2 4 2" xfId="16960"/>
    <cellStyle name="RowTitles1-Detail 3 3 3 5 2 5" xfId="16961"/>
    <cellStyle name="RowTitles1-Detail 3 3 3 5 3" xfId="16962"/>
    <cellStyle name="RowTitles1-Detail 3 3 3 5 3 2" xfId="16963"/>
    <cellStyle name="RowTitles1-Detail 3 3 3 5 3 2 2" xfId="16964"/>
    <cellStyle name="RowTitles1-Detail 3 3 3 5 3 2 2 2" xfId="16965"/>
    <cellStyle name="RowTitles1-Detail 3 3 3 5 3 2 3" xfId="16966"/>
    <cellStyle name="RowTitles1-Detail 3 3 3 5 3 3" xfId="16967"/>
    <cellStyle name="RowTitles1-Detail 3 3 3 5 3 3 2" xfId="16968"/>
    <cellStyle name="RowTitles1-Detail 3 3 3 5 3 3 2 2" xfId="16969"/>
    <cellStyle name="RowTitles1-Detail 3 3 3 5 3 4" xfId="16970"/>
    <cellStyle name="RowTitles1-Detail 3 3 3 5 3 4 2" xfId="16971"/>
    <cellStyle name="RowTitles1-Detail 3 3 3 5 3 5" xfId="16972"/>
    <cellStyle name="RowTitles1-Detail 3 3 3 5 4" xfId="16973"/>
    <cellStyle name="RowTitles1-Detail 3 3 3 5 4 2" xfId="16974"/>
    <cellStyle name="RowTitles1-Detail 3 3 3 5 4 2 2" xfId="16975"/>
    <cellStyle name="RowTitles1-Detail 3 3 3 5 4 3" xfId="16976"/>
    <cellStyle name="RowTitles1-Detail 3 3 3 5 5" xfId="16977"/>
    <cellStyle name="RowTitles1-Detail 3 3 3 5 5 2" xfId="16978"/>
    <cellStyle name="RowTitles1-Detail 3 3 3 5 5 2 2" xfId="16979"/>
    <cellStyle name="RowTitles1-Detail 3 3 3 5 6" xfId="16980"/>
    <cellStyle name="RowTitles1-Detail 3 3 3 5 6 2" xfId="16981"/>
    <cellStyle name="RowTitles1-Detail 3 3 3 5 7" xfId="16982"/>
    <cellStyle name="RowTitles1-Detail 3 3 3 6" xfId="16983"/>
    <cellStyle name="RowTitles1-Detail 3 3 3 6 2" xfId="16984"/>
    <cellStyle name="RowTitles1-Detail 3 3 3 6 2 2" xfId="16985"/>
    <cellStyle name="RowTitles1-Detail 3 3 3 6 2 2 2" xfId="16986"/>
    <cellStyle name="RowTitles1-Detail 3 3 3 6 2 2 2 2" xfId="16987"/>
    <cellStyle name="RowTitles1-Detail 3 3 3 6 2 2 3" xfId="16988"/>
    <cellStyle name="RowTitles1-Detail 3 3 3 6 2 3" xfId="16989"/>
    <cellStyle name="RowTitles1-Detail 3 3 3 6 2 3 2" xfId="16990"/>
    <cellStyle name="RowTitles1-Detail 3 3 3 6 2 3 2 2" xfId="16991"/>
    <cellStyle name="RowTitles1-Detail 3 3 3 6 2 4" xfId="16992"/>
    <cellStyle name="RowTitles1-Detail 3 3 3 6 2 4 2" xfId="16993"/>
    <cellStyle name="RowTitles1-Detail 3 3 3 6 2 5" xfId="16994"/>
    <cellStyle name="RowTitles1-Detail 3 3 3 6 3" xfId="16995"/>
    <cellStyle name="RowTitles1-Detail 3 3 3 6 3 2" xfId="16996"/>
    <cellStyle name="RowTitles1-Detail 3 3 3 6 3 2 2" xfId="16997"/>
    <cellStyle name="RowTitles1-Detail 3 3 3 6 3 2 2 2" xfId="16998"/>
    <cellStyle name="RowTitles1-Detail 3 3 3 6 3 2 3" xfId="16999"/>
    <cellStyle name="RowTitles1-Detail 3 3 3 6 3 3" xfId="17000"/>
    <cellStyle name="RowTitles1-Detail 3 3 3 6 3 3 2" xfId="17001"/>
    <cellStyle name="RowTitles1-Detail 3 3 3 6 3 3 2 2" xfId="17002"/>
    <cellStyle name="RowTitles1-Detail 3 3 3 6 3 4" xfId="17003"/>
    <cellStyle name="RowTitles1-Detail 3 3 3 6 3 4 2" xfId="17004"/>
    <cellStyle name="RowTitles1-Detail 3 3 3 6 3 5" xfId="17005"/>
    <cellStyle name="RowTitles1-Detail 3 3 3 6 4" xfId="17006"/>
    <cellStyle name="RowTitles1-Detail 3 3 3 6 4 2" xfId="17007"/>
    <cellStyle name="RowTitles1-Detail 3 3 3 6 4 2 2" xfId="17008"/>
    <cellStyle name="RowTitles1-Detail 3 3 3 6 4 3" xfId="17009"/>
    <cellStyle name="RowTitles1-Detail 3 3 3 6 5" xfId="17010"/>
    <cellStyle name="RowTitles1-Detail 3 3 3 6 5 2" xfId="17011"/>
    <cellStyle name="RowTitles1-Detail 3 3 3 6 5 2 2" xfId="17012"/>
    <cellStyle name="RowTitles1-Detail 3 3 3 6 6" xfId="17013"/>
    <cellStyle name="RowTitles1-Detail 3 3 3 6 6 2" xfId="17014"/>
    <cellStyle name="RowTitles1-Detail 3 3 3 6 7" xfId="17015"/>
    <cellStyle name="RowTitles1-Detail 3 3 3 7" xfId="17016"/>
    <cellStyle name="RowTitles1-Detail 3 3 3 7 2" xfId="17017"/>
    <cellStyle name="RowTitles1-Detail 3 3 3 7 2 2" xfId="17018"/>
    <cellStyle name="RowTitles1-Detail 3 3 3 7 2 2 2" xfId="17019"/>
    <cellStyle name="RowTitles1-Detail 3 3 3 7 2 3" xfId="17020"/>
    <cellStyle name="RowTitles1-Detail 3 3 3 7 3" xfId="17021"/>
    <cellStyle name="RowTitles1-Detail 3 3 3 7 3 2" xfId="17022"/>
    <cellStyle name="RowTitles1-Detail 3 3 3 7 3 2 2" xfId="17023"/>
    <cellStyle name="RowTitles1-Detail 3 3 3 7 4" xfId="17024"/>
    <cellStyle name="RowTitles1-Detail 3 3 3 7 4 2" xfId="17025"/>
    <cellStyle name="RowTitles1-Detail 3 3 3 7 5" xfId="17026"/>
    <cellStyle name="RowTitles1-Detail 3 3 3 8" xfId="17027"/>
    <cellStyle name="RowTitles1-Detail 3 3 3 8 2" xfId="17028"/>
    <cellStyle name="RowTitles1-Detail 3 3 3 8 2 2" xfId="17029"/>
    <cellStyle name="RowTitles1-Detail 3 3 3 8 2 2 2" xfId="17030"/>
    <cellStyle name="RowTitles1-Detail 3 3 3 8 2 3" xfId="17031"/>
    <cellStyle name="RowTitles1-Detail 3 3 3 8 3" xfId="17032"/>
    <cellStyle name="RowTitles1-Detail 3 3 3 8 3 2" xfId="17033"/>
    <cellStyle name="RowTitles1-Detail 3 3 3 8 3 2 2" xfId="17034"/>
    <cellStyle name="RowTitles1-Detail 3 3 3 8 4" xfId="17035"/>
    <cellStyle name="RowTitles1-Detail 3 3 3 8 4 2" xfId="17036"/>
    <cellStyle name="RowTitles1-Detail 3 3 3 8 5" xfId="17037"/>
    <cellStyle name="RowTitles1-Detail 3 3 3 9" xfId="17038"/>
    <cellStyle name="RowTitles1-Detail 3 3 3 9 2" xfId="17039"/>
    <cellStyle name="RowTitles1-Detail 3 3 3 9 2 2" xfId="17040"/>
    <cellStyle name="RowTitles1-Detail 3 3 3_STUD aligned by INSTIT" xfId="17041"/>
    <cellStyle name="RowTitles1-Detail 3 3 4" xfId="17042"/>
    <cellStyle name="RowTitles1-Detail 3 3 4 2" xfId="17043"/>
    <cellStyle name="RowTitles1-Detail 3 3 4 2 2" xfId="17044"/>
    <cellStyle name="RowTitles1-Detail 3 3 4 2 2 2" xfId="17045"/>
    <cellStyle name="RowTitles1-Detail 3 3 4 2 2 2 2" xfId="17046"/>
    <cellStyle name="RowTitles1-Detail 3 3 4 2 2 2 2 2" xfId="17047"/>
    <cellStyle name="RowTitles1-Detail 3 3 4 2 2 2 3" xfId="17048"/>
    <cellStyle name="RowTitles1-Detail 3 3 4 2 2 3" xfId="17049"/>
    <cellStyle name="RowTitles1-Detail 3 3 4 2 2 3 2" xfId="17050"/>
    <cellStyle name="RowTitles1-Detail 3 3 4 2 2 3 2 2" xfId="17051"/>
    <cellStyle name="RowTitles1-Detail 3 3 4 2 2 4" xfId="17052"/>
    <cellStyle name="RowTitles1-Detail 3 3 4 2 2 4 2" xfId="17053"/>
    <cellStyle name="RowTitles1-Detail 3 3 4 2 2 5" xfId="17054"/>
    <cellStyle name="RowTitles1-Detail 3 3 4 2 3" xfId="17055"/>
    <cellStyle name="RowTitles1-Detail 3 3 4 2 3 2" xfId="17056"/>
    <cellStyle name="RowTitles1-Detail 3 3 4 2 3 2 2" xfId="17057"/>
    <cellStyle name="RowTitles1-Detail 3 3 4 2 3 2 2 2" xfId="17058"/>
    <cellStyle name="RowTitles1-Detail 3 3 4 2 3 2 3" xfId="17059"/>
    <cellStyle name="RowTitles1-Detail 3 3 4 2 3 3" xfId="17060"/>
    <cellStyle name="RowTitles1-Detail 3 3 4 2 3 3 2" xfId="17061"/>
    <cellStyle name="RowTitles1-Detail 3 3 4 2 3 3 2 2" xfId="17062"/>
    <cellStyle name="RowTitles1-Detail 3 3 4 2 3 4" xfId="17063"/>
    <cellStyle name="RowTitles1-Detail 3 3 4 2 3 4 2" xfId="17064"/>
    <cellStyle name="RowTitles1-Detail 3 3 4 2 3 5" xfId="17065"/>
    <cellStyle name="RowTitles1-Detail 3 3 4 2 4" xfId="17066"/>
    <cellStyle name="RowTitles1-Detail 3 3 4 2 4 2" xfId="17067"/>
    <cellStyle name="RowTitles1-Detail 3 3 4 2 5" xfId="17068"/>
    <cellStyle name="RowTitles1-Detail 3 3 4 2 5 2" xfId="17069"/>
    <cellStyle name="RowTitles1-Detail 3 3 4 2 5 2 2" xfId="17070"/>
    <cellStyle name="RowTitles1-Detail 3 3 4 2 5 3" xfId="17071"/>
    <cellStyle name="RowTitles1-Detail 3 3 4 2 6" xfId="17072"/>
    <cellStyle name="RowTitles1-Detail 3 3 4 2 6 2" xfId="17073"/>
    <cellStyle name="RowTitles1-Detail 3 3 4 2 6 2 2" xfId="17074"/>
    <cellStyle name="RowTitles1-Detail 3 3 4 3" xfId="17075"/>
    <cellStyle name="RowTitles1-Detail 3 3 4 3 2" xfId="17076"/>
    <cellStyle name="RowTitles1-Detail 3 3 4 3 2 2" xfId="17077"/>
    <cellStyle name="RowTitles1-Detail 3 3 4 3 2 2 2" xfId="17078"/>
    <cellStyle name="RowTitles1-Detail 3 3 4 3 2 2 2 2" xfId="17079"/>
    <cellStyle name="RowTitles1-Detail 3 3 4 3 2 2 3" xfId="17080"/>
    <cellStyle name="RowTitles1-Detail 3 3 4 3 2 3" xfId="17081"/>
    <cellStyle name="RowTitles1-Detail 3 3 4 3 2 3 2" xfId="17082"/>
    <cellStyle name="RowTitles1-Detail 3 3 4 3 2 3 2 2" xfId="17083"/>
    <cellStyle name="RowTitles1-Detail 3 3 4 3 2 4" xfId="17084"/>
    <cellStyle name="RowTitles1-Detail 3 3 4 3 2 4 2" xfId="17085"/>
    <cellStyle name="RowTitles1-Detail 3 3 4 3 2 5" xfId="17086"/>
    <cellStyle name="RowTitles1-Detail 3 3 4 3 3" xfId="17087"/>
    <cellStyle name="RowTitles1-Detail 3 3 4 3 3 2" xfId="17088"/>
    <cellStyle name="RowTitles1-Detail 3 3 4 3 3 2 2" xfId="17089"/>
    <cellStyle name="RowTitles1-Detail 3 3 4 3 3 2 2 2" xfId="17090"/>
    <cellStyle name="RowTitles1-Detail 3 3 4 3 3 2 3" xfId="17091"/>
    <cellStyle name="RowTitles1-Detail 3 3 4 3 3 3" xfId="17092"/>
    <cellStyle name="RowTitles1-Detail 3 3 4 3 3 3 2" xfId="17093"/>
    <cellStyle name="RowTitles1-Detail 3 3 4 3 3 3 2 2" xfId="17094"/>
    <cellStyle name="RowTitles1-Detail 3 3 4 3 3 4" xfId="17095"/>
    <cellStyle name="RowTitles1-Detail 3 3 4 3 3 4 2" xfId="17096"/>
    <cellStyle name="RowTitles1-Detail 3 3 4 3 3 5" xfId="17097"/>
    <cellStyle name="RowTitles1-Detail 3 3 4 3 4" xfId="17098"/>
    <cellStyle name="RowTitles1-Detail 3 3 4 3 4 2" xfId="17099"/>
    <cellStyle name="RowTitles1-Detail 3 3 4 3 5" xfId="17100"/>
    <cellStyle name="RowTitles1-Detail 3 3 4 3 5 2" xfId="17101"/>
    <cellStyle name="RowTitles1-Detail 3 3 4 3 5 2 2" xfId="17102"/>
    <cellStyle name="RowTitles1-Detail 3 3 4 3 6" xfId="17103"/>
    <cellStyle name="RowTitles1-Detail 3 3 4 3 6 2" xfId="17104"/>
    <cellStyle name="RowTitles1-Detail 3 3 4 3 7" xfId="17105"/>
    <cellStyle name="RowTitles1-Detail 3 3 4 4" xfId="17106"/>
    <cellStyle name="RowTitles1-Detail 3 3 4 4 2" xfId="17107"/>
    <cellStyle name="RowTitles1-Detail 3 3 4 4 2 2" xfId="17108"/>
    <cellStyle name="RowTitles1-Detail 3 3 4 4 2 2 2" xfId="17109"/>
    <cellStyle name="RowTitles1-Detail 3 3 4 4 2 2 2 2" xfId="17110"/>
    <cellStyle name="RowTitles1-Detail 3 3 4 4 2 2 3" xfId="17111"/>
    <cellStyle name="RowTitles1-Detail 3 3 4 4 2 3" xfId="17112"/>
    <cellStyle name="RowTitles1-Detail 3 3 4 4 2 3 2" xfId="17113"/>
    <cellStyle name="RowTitles1-Detail 3 3 4 4 2 3 2 2" xfId="17114"/>
    <cellStyle name="RowTitles1-Detail 3 3 4 4 2 4" xfId="17115"/>
    <cellStyle name="RowTitles1-Detail 3 3 4 4 2 4 2" xfId="17116"/>
    <cellStyle name="RowTitles1-Detail 3 3 4 4 2 5" xfId="17117"/>
    <cellStyle name="RowTitles1-Detail 3 3 4 4 3" xfId="17118"/>
    <cellStyle name="RowTitles1-Detail 3 3 4 4 3 2" xfId="17119"/>
    <cellStyle name="RowTitles1-Detail 3 3 4 4 3 2 2" xfId="17120"/>
    <cellStyle name="RowTitles1-Detail 3 3 4 4 3 2 2 2" xfId="17121"/>
    <cellStyle name="RowTitles1-Detail 3 3 4 4 3 2 3" xfId="17122"/>
    <cellStyle name="RowTitles1-Detail 3 3 4 4 3 3" xfId="17123"/>
    <cellStyle name="RowTitles1-Detail 3 3 4 4 3 3 2" xfId="17124"/>
    <cellStyle name="RowTitles1-Detail 3 3 4 4 3 3 2 2" xfId="17125"/>
    <cellStyle name="RowTitles1-Detail 3 3 4 4 3 4" xfId="17126"/>
    <cellStyle name="RowTitles1-Detail 3 3 4 4 3 4 2" xfId="17127"/>
    <cellStyle name="RowTitles1-Detail 3 3 4 4 3 5" xfId="17128"/>
    <cellStyle name="RowTitles1-Detail 3 3 4 4 4" xfId="17129"/>
    <cellStyle name="RowTitles1-Detail 3 3 4 4 4 2" xfId="17130"/>
    <cellStyle name="RowTitles1-Detail 3 3 4 4 5" xfId="17131"/>
    <cellStyle name="RowTitles1-Detail 3 3 4 4 5 2" xfId="17132"/>
    <cellStyle name="RowTitles1-Detail 3 3 4 4 5 2 2" xfId="17133"/>
    <cellStyle name="RowTitles1-Detail 3 3 4 4 5 3" xfId="17134"/>
    <cellStyle name="RowTitles1-Detail 3 3 4 4 6" xfId="17135"/>
    <cellStyle name="RowTitles1-Detail 3 3 4 4 6 2" xfId="17136"/>
    <cellStyle name="RowTitles1-Detail 3 3 4 4 6 2 2" xfId="17137"/>
    <cellStyle name="RowTitles1-Detail 3 3 4 4 7" xfId="17138"/>
    <cellStyle name="RowTitles1-Detail 3 3 4 4 7 2" xfId="17139"/>
    <cellStyle name="RowTitles1-Detail 3 3 4 4 8" xfId="17140"/>
    <cellStyle name="RowTitles1-Detail 3 3 4 5" xfId="17141"/>
    <cellStyle name="RowTitles1-Detail 3 3 4 5 2" xfId="17142"/>
    <cellStyle name="RowTitles1-Detail 3 3 4 5 2 2" xfId="17143"/>
    <cellStyle name="RowTitles1-Detail 3 3 4 5 2 2 2" xfId="17144"/>
    <cellStyle name="RowTitles1-Detail 3 3 4 5 2 2 2 2" xfId="17145"/>
    <cellStyle name="RowTitles1-Detail 3 3 4 5 2 2 3" xfId="17146"/>
    <cellStyle name="RowTitles1-Detail 3 3 4 5 2 3" xfId="17147"/>
    <cellStyle name="RowTitles1-Detail 3 3 4 5 2 3 2" xfId="17148"/>
    <cellStyle name="RowTitles1-Detail 3 3 4 5 2 3 2 2" xfId="17149"/>
    <cellStyle name="RowTitles1-Detail 3 3 4 5 2 4" xfId="17150"/>
    <cellStyle name="RowTitles1-Detail 3 3 4 5 2 4 2" xfId="17151"/>
    <cellStyle name="RowTitles1-Detail 3 3 4 5 2 5" xfId="17152"/>
    <cellStyle name="RowTitles1-Detail 3 3 4 5 3" xfId="17153"/>
    <cellStyle name="RowTitles1-Detail 3 3 4 5 3 2" xfId="17154"/>
    <cellStyle name="RowTitles1-Detail 3 3 4 5 3 2 2" xfId="17155"/>
    <cellStyle name="RowTitles1-Detail 3 3 4 5 3 2 2 2" xfId="17156"/>
    <cellStyle name="RowTitles1-Detail 3 3 4 5 3 2 3" xfId="17157"/>
    <cellStyle name="RowTitles1-Detail 3 3 4 5 3 3" xfId="17158"/>
    <cellStyle name="RowTitles1-Detail 3 3 4 5 3 3 2" xfId="17159"/>
    <cellStyle name="RowTitles1-Detail 3 3 4 5 3 3 2 2" xfId="17160"/>
    <cellStyle name="RowTitles1-Detail 3 3 4 5 3 4" xfId="17161"/>
    <cellStyle name="RowTitles1-Detail 3 3 4 5 3 4 2" xfId="17162"/>
    <cellStyle name="RowTitles1-Detail 3 3 4 5 3 5" xfId="17163"/>
    <cellStyle name="RowTitles1-Detail 3 3 4 5 4" xfId="17164"/>
    <cellStyle name="RowTitles1-Detail 3 3 4 5 4 2" xfId="17165"/>
    <cellStyle name="RowTitles1-Detail 3 3 4 5 4 2 2" xfId="17166"/>
    <cellStyle name="RowTitles1-Detail 3 3 4 5 4 3" xfId="17167"/>
    <cellStyle name="RowTitles1-Detail 3 3 4 5 5" xfId="17168"/>
    <cellStyle name="RowTitles1-Detail 3 3 4 5 5 2" xfId="17169"/>
    <cellStyle name="RowTitles1-Detail 3 3 4 5 5 2 2" xfId="17170"/>
    <cellStyle name="RowTitles1-Detail 3 3 4 5 6" xfId="17171"/>
    <cellStyle name="RowTitles1-Detail 3 3 4 5 6 2" xfId="17172"/>
    <cellStyle name="RowTitles1-Detail 3 3 4 5 7" xfId="17173"/>
    <cellStyle name="RowTitles1-Detail 3 3 4 6" xfId="17174"/>
    <cellStyle name="RowTitles1-Detail 3 3 4 6 2" xfId="17175"/>
    <cellStyle name="RowTitles1-Detail 3 3 4 6 2 2" xfId="17176"/>
    <cellStyle name="RowTitles1-Detail 3 3 4 6 2 2 2" xfId="17177"/>
    <cellStyle name="RowTitles1-Detail 3 3 4 6 2 2 2 2" xfId="17178"/>
    <cellStyle name="RowTitles1-Detail 3 3 4 6 2 2 3" xfId="17179"/>
    <cellStyle name="RowTitles1-Detail 3 3 4 6 2 3" xfId="17180"/>
    <cellStyle name="RowTitles1-Detail 3 3 4 6 2 3 2" xfId="17181"/>
    <cellStyle name="RowTitles1-Detail 3 3 4 6 2 3 2 2" xfId="17182"/>
    <cellStyle name="RowTitles1-Detail 3 3 4 6 2 4" xfId="17183"/>
    <cellStyle name="RowTitles1-Detail 3 3 4 6 2 4 2" xfId="17184"/>
    <cellStyle name="RowTitles1-Detail 3 3 4 6 2 5" xfId="17185"/>
    <cellStyle name="RowTitles1-Detail 3 3 4 6 3" xfId="17186"/>
    <cellStyle name="RowTitles1-Detail 3 3 4 6 3 2" xfId="17187"/>
    <cellStyle name="RowTitles1-Detail 3 3 4 6 3 2 2" xfId="17188"/>
    <cellStyle name="RowTitles1-Detail 3 3 4 6 3 2 2 2" xfId="17189"/>
    <cellStyle name="RowTitles1-Detail 3 3 4 6 3 2 3" xfId="17190"/>
    <cellStyle name="RowTitles1-Detail 3 3 4 6 3 3" xfId="17191"/>
    <cellStyle name="RowTitles1-Detail 3 3 4 6 3 3 2" xfId="17192"/>
    <cellStyle name="RowTitles1-Detail 3 3 4 6 3 3 2 2" xfId="17193"/>
    <cellStyle name="RowTitles1-Detail 3 3 4 6 3 4" xfId="17194"/>
    <cellStyle name="RowTitles1-Detail 3 3 4 6 3 4 2" xfId="17195"/>
    <cellStyle name="RowTitles1-Detail 3 3 4 6 3 5" xfId="17196"/>
    <cellStyle name="RowTitles1-Detail 3 3 4 6 4" xfId="17197"/>
    <cellStyle name="RowTitles1-Detail 3 3 4 6 4 2" xfId="17198"/>
    <cellStyle name="RowTitles1-Detail 3 3 4 6 4 2 2" xfId="17199"/>
    <cellStyle name="RowTitles1-Detail 3 3 4 6 4 3" xfId="17200"/>
    <cellStyle name="RowTitles1-Detail 3 3 4 6 5" xfId="17201"/>
    <cellStyle name="RowTitles1-Detail 3 3 4 6 5 2" xfId="17202"/>
    <cellStyle name="RowTitles1-Detail 3 3 4 6 5 2 2" xfId="17203"/>
    <cellStyle name="RowTitles1-Detail 3 3 4 6 6" xfId="17204"/>
    <cellStyle name="RowTitles1-Detail 3 3 4 6 6 2" xfId="17205"/>
    <cellStyle name="RowTitles1-Detail 3 3 4 6 7" xfId="17206"/>
    <cellStyle name="RowTitles1-Detail 3 3 4 7" xfId="17207"/>
    <cellStyle name="RowTitles1-Detail 3 3 4 7 2" xfId="17208"/>
    <cellStyle name="RowTitles1-Detail 3 3 4 7 2 2" xfId="17209"/>
    <cellStyle name="RowTitles1-Detail 3 3 4 7 2 2 2" xfId="17210"/>
    <cellStyle name="RowTitles1-Detail 3 3 4 7 2 3" xfId="17211"/>
    <cellStyle name="RowTitles1-Detail 3 3 4 7 3" xfId="17212"/>
    <cellStyle name="RowTitles1-Detail 3 3 4 7 3 2" xfId="17213"/>
    <cellStyle name="RowTitles1-Detail 3 3 4 7 3 2 2" xfId="17214"/>
    <cellStyle name="RowTitles1-Detail 3 3 4 7 4" xfId="17215"/>
    <cellStyle name="RowTitles1-Detail 3 3 4 7 4 2" xfId="17216"/>
    <cellStyle name="RowTitles1-Detail 3 3 4 7 5" xfId="17217"/>
    <cellStyle name="RowTitles1-Detail 3 3 4 8" xfId="17218"/>
    <cellStyle name="RowTitles1-Detail 3 3 4 8 2" xfId="17219"/>
    <cellStyle name="RowTitles1-Detail 3 3 4 9" xfId="17220"/>
    <cellStyle name="RowTitles1-Detail 3 3 4 9 2" xfId="17221"/>
    <cellStyle name="RowTitles1-Detail 3 3 4 9 2 2" xfId="17222"/>
    <cellStyle name="RowTitles1-Detail 3 3 4_STUD aligned by INSTIT" xfId="17223"/>
    <cellStyle name="RowTitles1-Detail 3 3 5" xfId="17224"/>
    <cellStyle name="RowTitles1-Detail 3 3 5 2" xfId="17225"/>
    <cellStyle name="RowTitles1-Detail 3 3 5 2 2" xfId="17226"/>
    <cellStyle name="RowTitles1-Detail 3 3 5 2 2 2" xfId="17227"/>
    <cellStyle name="RowTitles1-Detail 3 3 5 2 2 2 2" xfId="17228"/>
    <cellStyle name="RowTitles1-Detail 3 3 5 2 2 3" xfId="17229"/>
    <cellStyle name="RowTitles1-Detail 3 3 5 2 3" xfId="17230"/>
    <cellStyle name="RowTitles1-Detail 3 3 5 2 3 2" xfId="17231"/>
    <cellStyle name="RowTitles1-Detail 3 3 5 2 3 2 2" xfId="17232"/>
    <cellStyle name="RowTitles1-Detail 3 3 5 2 4" xfId="17233"/>
    <cellStyle name="RowTitles1-Detail 3 3 5 2 4 2" xfId="17234"/>
    <cellStyle name="RowTitles1-Detail 3 3 5 2 5" xfId="17235"/>
    <cellStyle name="RowTitles1-Detail 3 3 5 3" xfId="17236"/>
    <cellStyle name="RowTitles1-Detail 3 3 5 3 2" xfId="17237"/>
    <cellStyle name="RowTitles1-Detail 3 3 5 3 2 2" xfId="17238"/>
    <cellStyle name="RowTitles1-Detail 3 3 5 3 2 2 2" xfId="17239"/>
    <cellStyle name="RowTitles1-Detail 3 3 5 3 2 3" xfId="17240"/>
    <cellStyle name="RowTitles1-Detail 3 3 5 3 3" xfId="17241"/>
    <cellStyle name="RowTitles1-Detail 3 3 5 3 3 2" xfId="17242"/>
    <cellStyle name="RowTitles1-Detail 3 3 5 3 3 2 2" xfId="17243"/>
    <cellStyle name="RowTitles1-Detail 3 3 5 3 4" xfId="17244"/>
    <cellStyle name="RowTitles1-Detail 3 3 5 3 4 2" xfId="17245"/>
    <cellStyle name="RowTitles1-Detail 3 3 5 3 5" xfId="17246"/>
    <cellStyle name="RowTitles1-Detail 3 3 5 4" xfId="17247"/>
    <cellStyle name="RowTitles1-Detail 3 3 5 4 2" xfId="17248"/>
    <cellStyle name="RowTitles1-Detail 3 3 5 5" xfId="17249"/>
    <cellStyle name="RowTitles1-Detail 3 3 5 5 2" xfId="17250"/>
    <cellStyle name="RowTitles1-Detail 3 3 5 5 2 2" xfId="17251"/>
    <cellStyle name="RowTitles1-Detail 3 3 5 5 3" xfId="17252"/>
    <cellStyle name="RowTitles1-Detail 3 3 5 6" xfId="17253"/>
    <cellStyle name="RowTitles1-Detail 3 3 5 6 2" xfId="17254"/>
    <cellStyle name="RowTitles1-Detail 3 3 5 6 2 2" xfId="17255"/>
    <cellStyle name="RowTitles1-Detail 3 3 6" xfId="17256"/>
    <cellStyle name="RowTitles1-Detail 3 3 6 2" xfId="17257"/>
    <cellStyle name="RowTitles1-Detail 3 3 6 2 2" xfId="17258"/>
    <cellStyle name="RowTitles1-Detail 3 3 6 2 2 2" xfId="17259"/>
    <cellStyle name="RowTitles1-Detail 3 3 6 2 2 2 2" xfId="17260"/>
    <cellStyle name="RowTitles1-Detail 3 3 6 2 2 3" xfId="17261"/>
    <cellStyle name="RowTitles1-Detail 3 3 6 2 3" xfId="17262"/>
    <cellStyle name="RowTitles1-Detail 3 3 6 2 3 2" xfId="17263"/>
    <cellStyle name="RowTitles1-Detail 3 3 6 2 3 2 2" xfId="17264"/>
    <cellStyle name="RowTitles1-Detail 3 3 6 2 4" xfId="17265"/>
    <cellStyle name="RowTitles1-Detail 3 3 6 2 4 2" xfId="17266"/>
    <cellStyle name="RowTitles1-Detail 3 3 6 2 5" xfId="17267"/>
    <cellStyle name="RowTitles1-Detail 3 3 6 3" xfId="17268"/>
    <cellStyle name="RowTitles1-Detail 3 3 6 3 2" xfId="17269"/>
    <cellStyle name="RowTitles1-Detail 3 3 6 3 2 2" xfId="17270"/>
    <cellStyle name="RowTitles1-Detail 3 3 6 3 2 2 2" xfId="17271"/>
    <cellStyle name="RowTitles1-Detail 3 3 6 3 2 3" xfId="17272"/>
    <cellStyle name="RowTitles1-Detail 3 3 6 3 3" xfId="17273"/>
    <cellStyle name="RowTitles1-Detail 3 3 6 3 3 2" xfId="17274"/>
    <cellStyle name="RowTitles1-Detail 3 3 6 3 3 2 2" xfId="17275"/>
    <cellStyle name="RowTitles1-Detail 3 3 6 3 4" xfId="17276"/>
    <cellStyle name="RowTitles1-Detail 3 3 6 3 4 2" xfId="17277"/>
    <cellStyle name="RowTitles1-Detail 3 3 6 3 5" xfId="17278"/>
    <cellStyle name="RowTitles1-Detail 3 3 6 4" xfId="17279"/>
    <cellStyle name="RowTitles1-Detail 3 3 6 4 2" xfId="17280"/>
    <cellStyle name="RowTitles1-Detail 3 3 6 5" xfId="17281"/>
    <cellStyle name="RowTitles1-Detail 3 3 6 5 2" xfId="17282"/>
    <cellStyle name="RowTitles1-Detail 3 3 6 5 2 2" xfId="17283"/>
    <cellStyle name="RowTitles1-Detail 3 3 6 6" xfId="17284"/>
    <cellStyle name="RowTitles1-Detail 3 3 6 6 2" xfId="17285"/>
    <cellStyle name="RowTitles1-Detail 3 3 6 7" xfId="17286"/>
    <cellStyle name="RowTitles1-Detail 3 3 7" xfId="17287"/>
    <cellStyle name="RowTitles1-Detail 3 3 7 2" xfId="17288"/>
    <cellStyle name="RowTitles1-Detail 3 3 7 2 2" xfId="17289"/>
    <cellStyle name="RowTitles1-Detail 3 3 7 2 2 2" xfId="17290"/>
    <cellStyle name="RowTitles1-Detail 3 3 7 2 2 2 2" xfId="17291"/>
    <cellStyle name="RowTitles1-Detail 3 3 7 2 2 3" xfId="17292"/>
    <cellStyle name="RowTitles1-Detail 3 3 7 2 3" xfId="17293"/>
    <cellStyle name="RowTitles1-Detail 3 3 7 2 3 2" xfId="17294"/>
    <cellStyle name="RowTitles1-Detail 3 3 7 2 3 2 2" xfId="17295"/>
    <cellStyle name="RowTitles1-Detail 3 3 7 2 4" xfId="17296"/>
    <cellStyle name="RowTitles1-Detail 3 3 7 2 4 2" xfId="17297"/>
    <cellStyle name="RowTitles1-Detail 3 3 7 2 5" xfId="17298"/>
    <cellStyle name="RowTitles1-Detail 3 3 7 3" xfId="17299"/>
    <cellStyle name="RowTitles1-Detail 3 3 7 3 2" xfId="17300"/>
    <cellStyle name="RowTitles1-Detail 3 3 7 3 2 2" xfId="17301"/>
    <cellStyle name="RowTitles1-Detail 3 3 7 3 2 2 2" xfId="17302"/>
    <cellStyle name="RowTitles1-Detail 3 3 7 3 2 3" xfId="17303"/>
    <cellStyle name="RowTitles1-Detail 3 3 7 3 3" xfId="17304"/>
    <cellStyle name="RowTitles1-Detail 3 3 7 3 3 2" xfId="17305"/>
    <cellStyle name="RowTitles1-Detail 3 3 7 3 3 2 2" xfId="17306"/>
    <cellStyle name="RowTitles1-Detail 3 3 7 3 4" xfId="17307"/>
    <cellStyle name="RowTitles1-Detail 3 3 7 3 4 2" xfId="17308"/>
    <cellStyle name="RowTitles1-Detail 3 3 7 3 5" xfId="17309"/>
    <cellStyle name="RowTitles1-Detail 3 3 7 4" xfId="17310"/>
    <cellStyle name="RowTitles1-Detail 3 3 7 4 2" xfId="17311"/>
    <cellStyle name="RowTitles1-Detail 3 3 7 5" xfId="17312"/>
    <cellStyle name="RowTitles1-Detail 3 3 7 5 2" xfId="17313"/>
    <cellStyle name="RowTitles1-Detail 3 3 7 5 2 2" xfId="17314"/>
    <cellStyle name="RowTitles1-Detail 3 3 7 5 3" xfId="17315"/>
    <cellStyle name="RowTitles1-Detail 3 3 7 6" xfId="17316"/>
    <cellStyle name="RowTitles1-Detail 3 3 7 6 2" xfId="17317"/>
    <cellStyle name="RowTitles1-Detail 3 3 7 6 2 2" xfId="17318"/>
    <cellStyle name="RowTitles1-Detail 3 3 7 7" xfId="17319"/>
    <cellStyle name="RowTitles1-Detail 3 3 7 7 2" xfId="17320"/>
    <cellStyle name="RowTitles1-Detail 3 3 7 8" xfId="17321"/>
    <cellStyle name="RowTitles1-Detail 3 3 8" xfId="17322"/>
    <cellStyle name="RowTitles1-Detail 3 3 8 2" xfId="17323"/>
    <cellStyle name="RowTitles1-Detail 3 3 8 2 2" xfId="17324"/>
    <cellStyle name="RowTitles1-Detail 3 3 8 2 2 2" xfId="17325"/>
    <cellStyle name="RowTitles1-Detail 3 3 8 2 2 2 2" xfId="17326"/>
    <cellStyle name="RowTitles1-Detail 3 3 8 2 2 3" xfId="17327"/>
    <cellStyle name="RowTitles1-Detail 3 3 8 2 3" xfId="17328"/>
    <cellStyle name="RowTitles1-Detail 3 3 8 2 3 2" xfId="17329"/>
    <cellStyle name="RowTitles1-Detail 3 3 8 2 3 2 2" xfId="17330"/>
    <cellStyle name="RowTitles1-Detail 3 3 8 2 4" xfId="17331"/>
    <cellStyle name="RowTitles1-Detail 3 3 8 2 4 2" xfId="17332"/>
    <cellStyle name="RowTitles1-Detail 3 3 8 2 5" xfId="17333"/>
    <cellStyle name="RowTitles1-Detail 3 3 8 3" xfId="17334"/>
    <cellStyle name="RowTitles1-Detail 3 3 8 3 2" xfId="17335"/>
    <cellStyle name="RowTitles1-Detail 3 3 8 3 2 2" xfId="17336"/>
    <cellStyle name="RowTitles1-Detail 3 3 8 3 2 2 2" xfId="17337"/>
    <cellStyle name="RowTitles1-Detail 3 3 8 3 2 3" xfId="17338"/>
    <cellStyle name="RowTitles1-Detail 3 3 8 3 3" xfId="17339"/>
    <cellStyle name="RowTitles1-Detail 3 3 8 3 3 2" xfId="17340"/>
    <cellStyle name="RowTitles1-Detail 3 3 8 3 3 2 2" xfId="17341"/>
    <cellStyle name="RowTitles1-Detail 3 3 8 3 4" xfId="17342"/>
    <cellStyle name="RowTitles1-Detail 3 3 8 3 4 2" xfId="17343"/>
    <cellStyle name="RowTitles1-Detail 3 3 8 3 5" xfId="17344"/>
    <cellStyle name="RowTitles1-Detail 3 3 8 4" xfId="17345"/>
    <cellStyle name="RowTitles1-Detail 3 3 8 4 2" xfId="17346"/>
    <cellStyle name="RowTitles1-Detail 3 3 8 4 2 2" xfId="17347"/>
    <cellStyle name="RowTitles1-Detail 3 3 8 4 3" xfId="17348"/>
    <cellStyle name="RowTitles1-Detail 3 3 8 5" xfId="17349"/>
    <cellStyle name="RowTitles1-Detail 3 3 8 5 2" xfId="17350"/>
    <cellStyle name="RowTitles1-Detail 3 3 8 5 2 2" xfId="17351"/>
    <cellStyle name="RowTitles1-Detail 3 3 8 6" xfId="17352"/>
    <cellStyle name="RowTitles1-Detail 3 3 8 6 2" xfId="17353"/>
    <cellStyle name="RowTitles1-Detail 3 3 8 7" xfId="17354"/>
    <cellStyle name="RowTitles1-Detail 3 3 9" xfId="17355"/>
    <cellStyle name="RowTitles1-Detail 3 3 9 2" xfId="17356"/>
    <cellStyle name="RowTitles1-Detail 3 3 9 2 2" xfId="17357"/>
    <cellStyle name="RowTitles1-Detail 3 3 9 2 2 2" xfId="17358"/>
    <cellStyle name="RowTitles1-Detail 3 3 9 2 2 2 2" xfId="17359"/>
    <cellStyle name="RowTitles1-Detail 3 3 9 2 2 3" xfId="17360"/>
    <cellStyle name="RowTitles1-Detail 3 3 9 2 3" xfId="17361"/>
    <cellStyle name="RowTitles1-Detail 3 3 9 2 3 2" xfId="17362"/>
    <cellStyle name="RowTitles1-Detail 3 3 9 2 3 2 2" xfId="17363"/>
    <cellStyle name="RowTitles1-Detail 3 3 9 2 4" xfId="17364"/>
    <cellStyle name="RowTitles1-Detail 3 3 9 2 4 2" xfId="17365"/>
    <cellStyle name="RowTitles1-Detail 3 3 9 2 5" xfId="17366"/>
    <cellStyle name="RowTitles1-Detail 3 3 9 3" xfId="17367"/>
    <cellStyle name="RowTitles1-Detail 3 3 9 3 2" xfId="17368"/>
    <cellStyle name="RowTitles1-Detail 3 3 9 3 2 2" xfId="17369"/>
    <cellStyle name="RowTitles1-Detail 3 3 9 3 2 2 2" xfId="17370"/>
    <cellStyle name="RowTitles1-Detail 3 3 9 3 2 3" xfId="17371"/>
    <cellStyle name="RowTitles1-Detail 3 3 9 3 3" xfId="17372"/>
    <cellStyle name="RowTitles1-Detail 3 3 9 3 3 2" xfId="17373"/>
    <cellStyle name="RowTitles1-Detail 3 3 9 3 3 2 2" xfId="17374"/>
    <cellStyle name="RowTitles1-Detail 3 3 9 3 4" xfId="17375"/>
    <cellStyle name="RowTitles1-Detail 3 3 9 3 4 2" xfId="17376"/>
    <cellStyle name="RowTitles1-Detail 3 3 9 3 5" xfId="17377"/>
    <cellStyle name="RowTitles1-Detail 3 3 9 4" xfId="17378"/>
    <cellStyle name="RowTitles1-Detail 3 3 9 4 2" xfId="17379"/>
    <cellStyle name="RowTitles1-Detail 3 3 9 4 2 2" xfId="17380"/>
    <cellStyle name="RowTitles1-Detail 3 3 9 4 3" xfId="17381"/>
    <cellStyle name="RowTitles1-Detail 3 3 9 5" xfId="17382"/>
    <cellStyle name="RowTitles1-Detail 3 3 9 5 2" xfId="17383"/>
    <cellStyle name="RowTitles1-Detail 3 3 9 5 2 2" xfId="17384"/>
    <cellStyle name="RowTitles1-Detail 3 3 9 6" xfId="17385"/>
    <cellStyle name="RowTitles1-Detail 3 3 9 6 2" xfId="17386"/>
    <cellStyle name="RowTitles1-Detail 3 3 9 7" xfId="17387"/>
    <cellStyle name="RowTitles1-Detail 3 3_STUD aligned by INSTIT" xfId="17388"/>
    <cellStyle name="RowTitles1-Detail 3 4" xfId="17389"/>
    <cellStyle name="RowTitles1-Detail 3 4 2" xfId="17390"/>
    <cellStyle name="RowTitles1-Detail 3 4 2 2" xfId="17391"/>
    <cellStyle name="RowTitles1-Detail 3 4 2 2 2" xfId="17392"/>
    <cellStyle name="RowTitles1-Detail 3 4 2 2 2 2" xfId="17393"/>
    <cellStyle name="RowTitles1-Detail 3 4 2 2 2 2 2" xfId="17394"/>
    <cellStyle name="RowTitles1-Detail 3 4 2 2 2 3" xfId="17395"/>
    <cellStyle name="RowTitles1-Detail 3 4 2 2 3" xfId="17396"/>
    <cellStyle name="RowTitles1-Detail 3 4 2 2 3 2" xfId="17397"/>
    <cellStyle name="RowTitles1-Detail 3 4 2 2 3 2 2" xfId="17398"/>
    <cellStyle name="RowTitles1-Detail 3 4 2 2 4" xfId="17399"/>
    <cellStyle name="RowTitles1-Detail 3 4 2 2 4 2" xfId="17400"/>
    <cellStyle name="RowTitles1-Detail 3 4 2 2 5" xfId="17401"/>
    <cellStyle name="RowTitles1-Detail 3 4 2 3" xfId="17402"/>
    <cellStyle name="RowTitles1-Detail 3 4 2 3 2" xfId="17403"/>
    <cellStyle name="RowTitles1-Detail 3 4 2 3 2 2" xfId="17404"/>
    <cellStyle name="RowTitles1-Detail 3 4 2 3 2 2 2" xfId="17405"/>
    <cellStyle name="RowTitles1-Detail 3 4 2 3 2 3" xfId="17406"/>
    <cellStyle name="RowTitles1-Detail 3 4 2 3 3" xfId="17407"/>
    <cellStyle name="RowTitles1-Detail 3 4 2 3 3 2" xfId="17408"/>
    <cellStyle name="RowTitles1-Detail 3 4 2 3 3 2 2" xfId="17409"/>
    <cellStyle name="RowTitles1-Detail 3 4 2 3 4" xfId="17410"/>
    <cellStyle name="RowTitles1-Detail 3 4 2 3 4 2" xfId="17411"/>
    <cellStyle name="RowTitles1-Detail 3 4 2 3 5" xfId="17412"/>
    <cellStyle name="RowTitles1-Detail 3 4 2 4" xfId="17413"/>
    <cellStyle name="RowTitles1-Detail 3 4 2 4 2" xfId="17414"/>
    <cellStyle name="RowTitles1-Detail 3 4 2 5" xfId="17415"/>
    <cellStyle name="RowTitles1-Detail 3 4 2 5 2" xfId="17416"/>
    <cellStyle name="RowTitles1-Detail 3 4 2 5 2 2" xfId="17417"/>
    <cellStyle name="RowTitles1-Detail 3 4 3" xfId="17418"/>
    <cellStyle name="RowTitles1-Detail 3 4 3 2" xfId="17419"/>
    <cellStyle name="RowTitles1-Detail 3 4 3 2 2" xfId="17420"/>
    <cellStyle name="RowTitles1-Detail 3 4 3 2 2 2" xfId="17421"/>
    <cellStyle name="RowTitles1-Detail 3 4 3 2 2 2 2" xfId="17422"/>
    <cellStyle name="RowTitles1-Detail 3 4 3 2 2 3" xfId="17423"/>
    <cellStyle name="RowTitles1-Detail 3 4 3 2 3" xfId="17424"/>
    <cellStyle name="RowTitles1-Detail 3 4 3 2 3 2" xfId="17425"/>
    <cellStyle name="RowTitles1-Detail 3 4 3 2 3 2 2" xfId="17426"/>
    <cellStyle name="RowTitles1-Detail 3 4 3 2 4" xfId="17427"/>
    <cellStyle name="RowTitles1-Detail 3 4 3 2 4 2" xfId="17428"/>
    <cellStyle name="RowTitles1-Detail 3 4 3 2 5" xfId="17429"/>
    <cellStyle name="RowTitles1-Detail 3 4 3 3" xfId="17430"/>
    <cellStyle name="RowTitles1-Detail 3 4 3 3 2" xfId="17431"/>
    <cellStyle name="RowTitles1-Detail 3 4 3 3 2 2" xfId="17432"/>
    <cellStyle name="RowTitles1-Detail 3 4 3 3 2 2 2" xfId="17433"/>
    <cellStyle name="RowTitles1-Detail 3 4 3 3 2 3" xfId="17434"/>
    <cellStyle name="RowTitles1-Detail 3 4 3 3 3" xfId="17435"/>
    <cellStyle name="RowTitles1-Detail 3 4 3 3 3 2" xfId="17436"/>
    <cellStyle name="RowTitles1-Detail 3 4 3 3 3 2 2" xfId="17437"/>
    <cellStyle name="RowTitles1-Detail 3 4 3 3 4" xfId="17438"/>
    <cellStyle name="RowTitles1-Detail 3 4 3 3 4 2" xfId="17439"/>
    <cellStyle name="RowTitles1-Detail 3 4 3 3 5" xfId="17440"/>
    <cellStyle name="RowTitles1-Detail 3 4 3 4" xfId="17441"/>
    <cellStyle name="RowTitles1-Detail 3 4 3 4 2" xfId="17442"/>
    <cellStyle name="RowTitles1-Detail 3 4 3 5" xfId="17443"/>
    <cellStyle name="RowTitles1-Detail 3 4 3 5 2" xfId="17444"/>
    <cellStyle name="RowTitles1-Detail 3 4 3 5 2 2" xfId="17445"/>
    <cellStyle name="RowTitles1-Detail 3 4 3 5 3" xfId="17446"/>
    <cellStyle name="RowTitles1-Detail 3 4 3 6" xfId="17447"/>
    <cellStyle name="RowTitles1-Detail 3 4 3 6 2" xfId="17448"/>
    <cellStyle name="RowTitles1-Detail 3 4 3 6 2 2" xfId="17449"/>
    <cellStyle name="RowTitles1-Detail 3 4 3 7" xfId="17450"/>
    <cellStyle name="RowTitles1-Detail 3 4 3 7 2" xfId="17451"/>
    <cellStyle name="RowTitles1-Detail 3 4 3 8" xfId="17452"/>
    <cellStyle name="RowTitles1-Detail 3 4 4" xfId="17453"/>
    <cellStyle name="RowTitles1-Detail 3 4 4 2" xfId="17454"/>
    <cellStyle name="RowTitles1-Detail 3 4 4 2 2" xfId="17455"/>
    <cellStyle name="RowTitles1-Detail 3 4 4 2 2 2" xfId="17456"/>
    <cellStyle name="RowTitles1-Detail 3 4 4 2 2 2 2" xfId="17457"/>
    <cellStyle name="RowTitles1-Detail 3 4 4 2 2 3" xfId="17458"/>
    <cellStyle name="RowTitles1-Detail 3 4 4 2 3" xfId="17459"/>
    <cellStyle name="RowTitles1-Detail 3 4 4 2 3 2" xfId="17460"/>
    <cellStyle name="RowTitles1-Detail 3 4 4 2 3 2 2" xfId="17461"/>
    <cellStyle name="RowTitles1-Detail 3 4 4 2 4" xfId="17462"/>
    <cellStyle name="RowTitles1-Detail 3 4 4 2 4 2" xfId="17463"/>
    <cellStyle name="RowTitles1-Detail 3 4 4 2 5" xfId="17464"/>
    <cellStyle name="RowTitles1-Detail 3 4 4 3" xfId="17465"/>
    <cellStyle name="RowTitles1-Detail 3 4 4 3 2" xfId="17466"/>
    <cellStyle name="RowTitles1-Detail 3 4 4 3 2 2" xfId="17467"/>
    <cellStyle name="RowTitles1-Detail 3 4 4 3 2 2 2" xfId="17468"/>
    <cellStyle name="RowTitles1-Detail 3 4 4 3 2 3" xfId="17469"/>
    <cellStyle name="RowTitles1-Detail 3 4 4 3 3" xfId="17470"/>
    <cellStyle name="RowTitles1-Detail 3 4 4 3 3 2" xfId="17471"/>
    <cellStyle name="RowTitles1-Detail 3 4 4 3 3 2 2" xfId="17472"/>
    <cellStyle name="RowTitles1-Detail 3 4 4 3 4" xfId="17473"/>
    <cellStyle name="RowTitles1-Detail 3 4 4 3 4 2" xfId="17474"/>
    <cellStyle name="RowTitles1-Detail 3 4 4 3 5" xfId="17475"/>
    <cellStyle name="RowTitles1-Detail 3 4 4 4" xfId="17476"/>
    <cellStyle name="RowTitles1-Detail 3 4 4 4 2" xfId="17477"/>
    <cellStyle name="RowTitles1-Detail 3 4 4 4 2 2" xfId="17478"/>
    <cellStyle name="RowTitles1-Detail 3 4 4 4 3" xfId="17479"/>
    <cellStyle name="RowTitles1-Detail 3 4 4 5" xfId="17480"/>
    <cellStyle name="RowTitles1-Detail 3 4 4 5 2" xfId="17481"/>
    <cellStyle name="RowTitles1-Detail 3 4 4 5 2 2" xfId="17482"/>
    <cellStyle name="RowTitles1-Detail 3 4 4 6" xfId="17483"/>
    <cellStyle name="RowTitles1-Detail 3 4 4 6 2" xfId="17484"/>
    <cellStyle name="RowTitles1-Detail 3 4 4 7" xfId="17485"/>
    <cellStyle name="RowTitles1-Detail 3 4 5" xfId="17486"/>
    <cellStyle name="RowTitles1-Detail 3 4 5 2" xfId="17487"/>
    <cellStyle name="RowTitles1-Detail 3 4 5 2 2" xfId="17488"/>
    <cellStyle name="RowTitles1-Detail 3 4 5 2 2 2" xfId="17489"/>
    <cellStyle name="RowTitles1-Detail 3 4 5 2 2 2 2" xfId="17490"/>
    <cellStyle name="RowTitles1-Detail 3 4 5 2 2 3" xfId="17491"/>
    <cellStyle name="RowTitles1-Detail 3 4 5 2 3" xfId="17492"/>
    <cellStyle name="RowTitles1-Detail 3 4 5 2 3 2" xfId="17493"/>
    <cellStyle name="RowTitles1-Detail 3 4 5 2 3 2 2" xfId="17494"/>
    <cellStyle name="RowTitles1-Detail 3 4 5 2 4" xfId="17495"/>
    <cellStyle name="RowTitles1-Detail 3 4 5 2 4 2" xfId="17496"/>
    <cellStyle name="RowTitles1-Detail 3 4 5 2 5" xfId="17497"/>
    <cellStyle name="RowTitles1-Detail 3 4 5 3" xfId="17498"/>
    <cellStyle name="RowTitles1-Detail 3 4 5 3 2" xfId="17499"/>
    <cellStyle name="RowTitles1-Detail 3 4 5 3 2 2" xfId="17500"/>
    <cellStyle name="RowTitles1-Detail 3 4 5 3 2 2 2" xfId="17501"/>
    <cellStyle name="RowTitles1-Detail 3 4 5 3 2 3" xfId="17502"/>
    <cellStyle name="RowTitles1-Detail 3 4 5 3 3" xfId="17503"/>
    <cellStyle name="RowTitles1-Detail 3 4 5 3 3 2" xfId="17504"/>
    <cellStyle name="RowTitles1-Detail 3 4 5 3 3 2 2" xfId="17505"/>
    <cellStyle name="RowTitles1-Detail 3 4 5 3 4" xfId="17506"/>
    <cellStyle name="RowTitles1-Detail 3 4 5 3 4 2" xfId="17507"/>
    <cellStyle name="RowTitles1-Detail 3 4 5 3 5" xfId="17508"/>
    <cellStyle name="RowTitles1-Detail 3 4 5 4" xfId="17509"/>
    <cellStyle name="RowTitles1-Detail 3 4 5 4 2" xfId="17510"/>
    <cellStyle name="RowTitles1-Detail 3 4 5 4 2 2" xfId="17511"/>
    <cellStyle name="RowTitles1-Detail 3 4 5 4 3" xfId="17512"/>
    <cellStyle name="RowTitles1-Detail 3 4 5 5" xfId="17513"/>
    <cellStyle name="RowTitles1-Detail 3 4 5 5 2" xfId="17514"/>
    <cellStyle name="RowTitles1-Detail 3 4 5 5 2 2" xfId="17515"/>
    <cellStyle name="RowTitles1-Detail 3 4 5 6" xfId="17516"/>
    <cellStyle name="RowTitles1-Detail 3 4 5 6 2" xfId="17517"/>
    <cellStyle name="RowTitles1-Detail 3 4 5 7" xfId="17518"/>
    <cellStyle name="RowTitles1-Detail 3 4 6" xfId="17519"/>
    <cellStyle name="RowTitles1-Detail 3 4 6 2" xfId="17520"/>
    <cellStyle name="RowTitles1-Detail 3 4 6 2 2" xfId="17521"/>
    <cellStyle name="RowTitles1-Detail 3 4 6 2 2 2" xfId="17522"/>
    <cellStyle name="RowTitles1-Detail 3 4 6 2 2 2 2" xfId="17523"/>
    <cellStyle name="RowTitles1-Detail 3 4 6 2 2 3" xfId="17524"/>
    <cellStyle name="RowTitles1-Detail 3 4 6 2 3" xfId="17525"/>
    <cellStyle name="RowTitles1-Detail 3 4 6 2 3 2" xfId="17526"/>
    <cellStyle name="RowTitles1-Detail 3 4 6 2 3 2 2" xfId="17527"/>
    <cellStyle name="RowTitles1-Detail 3 4 6 2 4" xfId="17528"/>
    <cellStyle name="RowTitles1-Detail 3 4 6 2 4 2" xfId="17529"/>
    <cellStyle name="RowTitles1-Detail 3 4 6 2 5" xfId="17530"/>
    <cellStyle name="RowTitles1-Detail 3 4 6 3" xfId="17531"/>
    <cellStyle name="RowTitles1-Detail 3 4 6 3 2" xfId="17532"/>
    <cellStyle name="RowTitles1-Detail 3 4 6 3 2 2" xfId="17533"/>
    <cellStyle name="RowTitles1-Detail 3 4 6 3 2 2 2" xfId="17534"/>
    <cellStyle name="RowTitles1-Detail 3 4 6 3 2 3" xfId="17535"/>
    <cellStyle name="RowTitles1-Detail 3 4 6 3 3" xfId="17536"/>
    <cellStyle name="RowTitles1-Detail 3 4 6 3 3 2" xfId="17537"/>
    <cellStyle name="RowTitles1-Detail 3 4 6 3 3 2 2" xfId="17538"/>
    <cellStyle name="RowTitles1-Detail 3 4 6 3 4" xfId="17539"/>
    <cellStyle name="RowTitles1-Detail 3 4 6 3 4 2" xfId="17540"/>
    <cellStyle name="RowTitles1-Detail 3 4 6 3 5" xfId="17541"/>
    <cellStyle name="RowTitles1-Detail 3 4 6 4" xfId="17542"/>
    <cellStyle name="RowTitles1-Detail 3 4 6 4 2" xfId="17543"/>
    <cellStyle name="RowTitles1-Detail 3 4 6 4 2 2" xfId="17544"/>
    <cellStyle name="RowTitles1-Detail 3 4 6 4 3" xfId="17545"/>
    <cellStyle name="RowTitles1-Detail 3 4 6 5" xfId="17546"/>
    <cellStyle name="RowTitles1-Detail 3 4 6 5 2" xfId="17547"/>
    <cellStyle name="RowTitles1-Detail 3 4 6 5 2 2" xfId="17548"/>
    <cellStyle name="RowTitles1-Detail 3 4 6 6" xfId="17549"/>
    <cellStyle name="RowTitles1-Detail 3 4 6 6 2" xfId="17550"/>
    <cellStyle name="RowTitles1-Detail 3 4 6 7" xfId="17551"/>
    <cellStyle name="RowTitles1-Detail 3 4 7" xfId="17552"/>
    <cellStyle name="RowTitles1-Detail 3 4 7 2" xfId="17553"/>
    <cellStyle name="RowTitles1-Detail 3 4 7 2 2" xfId="17554"/>
    <cellStyle name="RowTitles1-Detail 3 4 7 2 2 2" xfId="17555"/>
    <cellStyle name="RowTitles1-Detail 3 4 7 2 3" xfId="17556"/>
    <cellStyle name="RowTitles1-Detail 3 4 7 3" xfId="17557"/>
    <cellStyle name="RowTitles1-Detail 3 4 7 3 2" xfId="17558"/>
    <cellStyle name="RowTitles1-Detail 3 4 7 3 2 2" xfId="17559"/>
    <cellStyle name="RowTitles1-Detail 3 4 7 4" xfId="17560"/>
    <cellStyle name="RowTitles1-Detail 3 4 7 4 2" xfId="17561"/>
    <cellStyle name="RowTitles1-Detail 3 4 7 5" xfId="17562"/>
    <cellStyle name="RowTitles1-Detail 3 4 8" xfId="17563"/>
    <cellStyle name="RowTitles1-Detail 3 4 8 2" xfId="17564"/>
    <cellStyle name="RowTitles1-Detail 3 4 9" xfId="17565"/>
    <cellStyle name="RowTitles1-Detail 3 4 9 2" xfId="17566"/>
    <cellStyle name="RowTitles1-Detail 3 4 9 2 2" xfId="17567"/>
    <cellStyle name="RowTitles1-Detail 3 4_STUD aligned by INSTIT" xfId="17568"/>
    <cellStyle name="RowTitles1-Detail 3 5" xfId="17569"/>
    <cellStyle name="RowTitles1-Detail 3 5 2" xfId="17570"/>
    <cellStyle name="RowTitles1-Detail 3 5 2 2" xfId="17571"/>
    <cellStyle name="RowTitles1-Detail 3 5 2 2 2" xfId="17572"/>
    <cellStyle name="RowTitles1-Detail 3 5 2 2 2 2" xfId="17573"/>
    <cellStyle name="RowTitles1-Detail 3 5 2 2 2 2 2" xfId="17574"/>
    <cellStyle name="RowTitles1-Detail 3 5 2 2 2 3" xfId="17575"/>
    <cellStyle name="RowTitles1-Detail 3 5 2 2 3" xfId="17576"/>
    <cellStyle name="RowTitles1-Detail 3 5 2 2 3 2" xfId="17577"/>
    <cellStyle name="RowTitles1-Detail 3 5 2 2 3 2 2" xfId="17578"/>
    <cellStyle name="RowTitles1-Detail 3 5 2 2 4" xfId="17579"/>
    <cellStyle name="RowTitles1-Detail 3 5 2 2 4 2" xfId="17580"/>
    <cellStyle name="RowTitles1-Detail 3 5 2 2 5" xfId="17581"/>
    <cellStyle name="RowTitles1-Detail 3 5 2 3" xfId="17582"/>
    <cellStyle name="RowTitles1-Detail 3 5 2 3 2" xfId="17583"/>
    <cellStyle name="RowTitles1-Detail 3 5 2 3 2 2" xfId="17584"/>
    <cellStyle name="RowTitles1-Detail 3 5 2 3 2 2 2" xfId="17585"/>
    <cellStyle name="RowTitles1-Detail 3 5 2 3 2 3" xfId="17586"/>
    <cellStyle name="RowTitles1-Detail 3 5 2 3 3" xfId="17587"/>
    <cellStyle name="RowTitles1-Detail 3 5 2 3 3 2" xfId="17588"/>
    <cellStyle name="RowTitles1-Detail 3 5 2 3 3 2 2" xfId="17589"/>
    <cellStyle name="RowTitles1-Detail 3 5 2 3 4" xfId="17590"/>
    <cellStyle name="RowTitles1-Detail 3 5 2 3 4 2" xfId="17591"/>
    <cellStyle name="RowTitles1-Detail 3 5 2 3 5" xfId="17592"/>
    <cellStyle name="RowTitles1-Detail 3 5 2 4" xfId="17593"/>
    <cellStyle name="RowTitles1-Detail 3 5 2 4 2" xfId="17594"/>
    <cellStyle name="RowTitles1-Detail 3 5 2 5" xfId="17595"/>
    <cellStyle name="RowTitles1-Detail 3 5 2 5 2" xfId="17596"/>
    <cellStyle name="RowTitles1-Detail 3 5 2 5 2 2" xfId="17597"/>
    <cellStyle name="RowTitles1-Detail 3 5 2 5 3" xfId="17598"/>
    <cellStyle name="RowTitles1-Detail 3 5 2 6" xfId="17599"/>
    <cellStyle name="RowTitles1-Detail 3 5 2 6 2" xfId="17600"/>
    <cellStyle name="RowTitles1-Detail 3 5 2 6 2 2" xfId="17601"/>
    <cellStyle name="RowTitles1-Detail 3 5 2 7" xfId="17602"/>
    <cellStyle name="RowTitles1-Detail 3 5 2 7 2" xfId="17603"/>
    <cellStyle name="RowTitles1-Detail 3 5 2 8" xfId="17604"/>
    <cellStyle name="RowTitles1-Detail 3 5 3" xfId="17605"/>
    <cellStyle name="RowTitles1-Detail 3 5 3 2" xfId="17606"/>
    <cellStyle name="RowTitles1-Detail 3 5 3 2 2" xfId="17607"/>
    <cellStyle name="RowTitles1-Detail 3 5 3 2 2 2" xfId="17608"/>
    <cellStyle name="RowTitles1-Detail 3 5 3 2 2 2 2" xfId="17609"/>
    <cellStyle name="RowTitles1-Detail 3 5 3 2 2 3" xfId="17610"/>
    <cellStyle name="RowTitles1-Detail 3 5 3 2 3" xfId="17611"/>
    <cellStyle name="RowTitles1-Detail 3 5 3 2 3 2" xfId="17612"/>
    <cellStyle name="RowTitles1-Detail 3 5 3 2 3 2 2" xfId="17613"/>
    <cellStyle name="RowTitles1-Detail 3 5 3 2 4" xfId="17614"/>
    <cellStyle name="RowTitles1-Detail 3 5 3 2 4 2" xfId="17615"/>
    <cellStyle name="RowTitles1-Detail 3 5 3 2 5" xfId="17616"/>
    <cellStyle name="RowTitles1-Detail 3 5 3 3" xfId="17617"/>
    <cellStyle name="RowTitles1-Detail 3 5 3 3 2" xfId="17618"/>
    <cellStyle name="RowTitles1-Detail 3 5 3 3 2 2" xfId="17619"/>
    <cellStyle name="RowTitles1-Detail 3 5 3 3 2 2 2" xfId="17620"/>
    <cellStyle name="RowTitles1-Detail 3 5 3 3 2 3" xfId="17621"/>
    <cellStyle name="RowTitles1-Detail 3 5 3 3 3" xfId="17622"/>
    <cellStyle name="RowTitles1-Detail 3 5 3 3 3 2" xfId="17623"/>
    <cellStyle name="RowTitles1-Detail 3 5 3 3 3 2 2" xfId="17624"/>
    <cellStyle name="RowTitles1-Detail 3 5 3 3 4" xfId="17625"/>
    <cellStyle name="RowTitles1-Detail 3 5 3 3 4 2" xfId="17626"/>
    <cellStyle name="RowTitles1-Detail 3 5 3 3 5" xfId="17627"/>
    <cellStyle name="RowTitles1-Detail 3 5 3 4" xfId="17628"/>
    <cellStyle name="RowTitles1-Detail 3 5 3 4 2" xfId="17629"/>
    <cellStyle name="RowTitles1-Detail 3 5 3 5" xfId="17630"/>
    <cellStyle name="RowTitles1-Detail 3 5 3 5 2" xfId="17631"/>
    <cellStyle name="RowTitles1-Detail 3 5 3 5 2 2" xfId="17632"/>
    <cellStyle name="RowTitles1-Detail 3 5 4" xfId="17633"/>
    <cellStyle name="RowTitles1-Detail 3 5 4 2" xfId="17634"/>
    <cellStyle name="RowTitles1-Detail 3 5 4 2 2" xfId="17635"/>
    <cellStyle name="RowTitles1-Detail 3 5 4 2 2 2" xfId="17636"/>
    <cellStyle name="RowTitles1-Detail 3 5 4 2 2 2 2" xfId="17637"/>
    <cellStyle name="RowTitles1-Detail 3 5 4 2 2 3" xfId="17638"/>
    <cellStyle name="RowTitles1-Detail 3 5 4 2 3" xfId="17639"/>
    <cellStyle name="RowTitles1-Detail 3 5 4 2 3 2" xfId="17640"/>
    <cellStyle name="RowTitles1-Detail 3 5 4 2 3 2 2" xfId="17641"/>
    <cellStyle name="RowTitles1-Detail 3 5 4 2 4" xfId="17642"/>
    <cellStyle name="RowTitles1-Detail 3 5 4 2 4 2" xfId="17643"/>
    <cellStyle name="RowTitles1-Detail 3 5 4 2 5" xfId="17644"/>
    <cellStyle name="RowTitles1-Detail 3 5 4 3" xfId="17645"/>
    <cellStyle name="RowTitles1-Detail 3 5 4 3 2" xfId="17646"/>
    <cellStyle name="RowTitles1-Detail 3 5 4 3 2 2" xfId="17647"/>
    <cellStyle name="RowTitles1-Detail 3 5 4 3 2 2 2" xfId="17648"/>
    <cellStyle name="RowTitles1-Detail 3 5 4 3 2 3" xfId="17649"/>
    <cellStyle name="RowTitles1-Detail 3 5 4 3 3" xfId="17650"/>
    <cellStyle name="RowTitles1-Detail 3 5 4 3 3 2" xfId="17651"/>
    <cellStyle name="RowTitles1-Detail 3 5 4 3 3 2 2" xfId="17652"/>
    <cellStyle name="RowTitles1-Detail 3 5 4 3 4" xfId="17653"/>
    <cellStyle name="RowTitles1-Detail 3 5 4 3 4 2" xfId="17654"/>
    <cellStyle name="RowTitles1-Detail 3 5 4 3 5" xfId="17655"/>
    <cellStyle name="RowTitles1-Detail 3 5 4 4" xfId="17656"/>
    <cellStyle name="RowTitles1-Detail 3 5 4 4 2" xfId="17657"/>
    <cellStyle name="RowTitles1-Detail 3 5 4 4 2 2" xfId="17658"/>
    <cellStyle name="RowTitles1-Detail 3 5 4 4 3" xfId="17659"/>
    <cellStyle name="RowTitles1-Detail 3 5 4 5" xfId="17660"/>
    <cellStyle name="RowTitles1-Detail 3 5 4 5 2" xfId="17661"/>
    <cellStyle name="RowTitles1-Detail 3 5 4 5 2 2" xfId="17662"/>
    <cellStyle name="RowTitles1-Detail 3 5 4 6" xfId="17663"/>
    <cellStyle name="RowTitles1-Detail 3 5 4 6 2" xfId="17664"/>
    <cellStyle name="RowTitles1-Detail 3 5 4 7" xfId="17665"/>
    <cellStyle name="RowTitles1-Detail 3 5 5" xfId="17666"/>
    <cellStyle name="RowTitles1-Detail 3 5 5 2" xfId="17667"/>
    <cellStyle name="RowTitles1-Detail 3 5 5 2 2" xfId="17668"/>
    <cellStyle name="RowTitles1-Detail 3 5 5 2 2 2" xfId="17669"/>
    <cellStyle name="RowTitles1-Detail 3 5 5 2 2 2 2" xfId="17670"/>
    <cellStyle name="RowTitles1-Detail 3 5 5 2 2 3" xfId="17671"/>
    <cellStyle name="RowTitles1-Detail 3 5 5 2 3" xfId="17672"/>
    <cellStyle name="RowTitles1-Detail 3 5 5 2 3 2" xfId="17673"/>
    <cellStyle name="RowTitles1-Detail 3 5 5 2 3 2 2" xfId="17674"/>
    <cellStyle name="RowTitles1-Detail 3 5 5 2 4" xfId="17675"/>
    <cellStyle name="RowTitles1-Detail 3 5 5 2 4 2" xfId="17676"/>
    <cellStyle name="RowTitles1-Detail 3 5 5 2 5" xfId="17677"/>
    <cellStyle name="RowTitles1-Detail 3 5 5 3" xfId="17678"/>
    <cellStyle name="RowTitles1-Detail 3 5 5 3 2" xfId="17679"/>
    <cellStyle name="RowTitles1-Detail 3 5 5 3 2 2" xfId="17680"/>
    <cellStyle name="RowTitles1-Detail 3 5 5 3 2 2 2" xfId="17681"/>
    <cellStyle name="RowTitles1-Detail 3 5 5 3 2 3" xfId="17682"/>
    <cellStyle name="RowTitles1-Detail 3 5 5 3 3" xfId="17683"/>
    <cellStyle name="RowTitles1-Detail 3 5 5 3 3 2" xfId="17684"/>
    <cellStyle name="RowTitles1-Detail 3 5 5 3 3 2 2" xfId="17685"/>
    <cellStyle name="RowTitles1-Detail 3 5 5 3 4" xfId="17686"/>
    <cellStyle name="RowTitles1-Detail 3 5 5 3 4 2" xfId="17687"/>
    <cellStyle name="RowTitles1-Detail 3 5 5 3 5" xfId="17688"/>
    <cellStyle name="RowTitles1-Detail 3 5 5 4" xfId="17689"/>
    <cellStyle name="RowTitles1-Detail 3 5 5 4 2" xfId="17690"/>
    <cellStyle name="RowTitles1-Detail 3 5 5 4 2 2" xfId="17691"/>
    <cellStyle name="RowTitles1-Detail 3 5 5 4 3" xfId="17692"/>
    <cellStyle name="RowTitles1-Detail 3 5 5 5" xfId="17693"/>
    <cellStyle name="RowTitles1-Detail 3 5 5 5 2" xfId="17694"/>
    <cellStyle name="RowTitles1-Detail 3 5 5 5 2 2" xfId="17695"/>
    <cellStyle name="RowTitles1-Detail 3 5 5 6" xfId="17696"/>
    <cellStyle name="RowTitles1-Detail 3 5 5 6 2" xfId="17697"/>
    <cellStyle name="RowTitles1-Detail 3 5 5 7" xfId="17698"/>
    <cellStyle name="RowTitles1-Detail 3 5 6" xfId="17699"/>
    <cellStyle name="RowTitles1-Detail 3 5 6 2" xfId="17700"/>
    <cellStyle name="RowTitles1-Detail 3 5 6 2 2" xfId="17701"/>
    <cellStyle name="RowTitles1-Detail 3 5 6 2 2 2" xfId="17702"/>
    <cellStyle name="RowTitles1-Detail 3 5 6 2 2 2 2" xfId="17703"/>
    <cellStyle name="RowTitles1-Detail 3 5 6 2 2 3" xfId="17704"/>
    <cellStyle name="RowTitles1-Detail 3 5 6 2 3" xfId="17705"/>
    <cellStyle name="RowTitles1-Detail 3 5 6 2 3 2" xfId="17706"/>
    <cellStyle name="RowTitles1-Detail 3 5 6 2 3 2 2" xfId="17707"/>
    <cellStyle name="RowTitles1-Detail 3 5 6 2 4" xfId="17708"/>
    <cellStyle name="RowTitles1-Detail 3 5 6 2 4 2" xfId="17709"/>
    <cellStyle name="RowTitles1-Detail 3 5 6 2 5" xfId="17710"/>
    <cellStyle name="RowTitles1-Detail 3 5 6 3" xfId="17711"/>
    <cellStyle name="RowTitles1-Detail 3 5 6 3 2" xfId="17712"/>
    <cellStyle name="RowTitles1-Detail 3 5 6 3 2 2" xfId="17713"/>
    <cellStyle name="RowTitles1-Detail 3 5 6 3 2 2 2" xfId="17714"/>
    <cellStyle name="RowTitles1-Detail 3 5 6 3 2 3" xfId="17715"/>
    <cellStyle name="RowTitles1-Detail 3 5 6 3 3" xfId="17716"/>
    <cellStyle name="RowTitles1-Detail 3 5 6 3 3 2" xfId="17717"/>
    <cellStyle name="RowTitles1-Detail 3 5 6 3 3 2 2" xfId="17718"/>
    <cellStyle name="RowTitles1-Detail 3 5 6 3 4" xfId="17719"/>
    <cellStyle name="RowTitles1-Detail 3 5 6 3 4 2" xfId="17720"/>
    <cellStyle name="RowTitles1-Detail 3 5 6 3 5" xfId="17721"/>
    <cellStyle name="RowTitles1-Detail 3 5 6 4" xfId="17722"/>
    <cellStyle name="RowTitles1-Detail 3 5 6 4 2" xfId="17723"/>
    <cellStyle name="RowTitles1-Detail 3 5 6 4 2 2" xfId="17724"/>
    <cellStyle name="RowTitles1-Detail 3 5 6 4 3" xfId="17725"/>
    <cellStyle name="RowTitles1-Detail 3 5 6 5" xfId="17726"/>
    <cellStyle name="RowTitles1-Detail 3 5 6 5 2" xfId="17727"/>
    <cellStyle name="RowTitles1-Detail 3 5 6 5 2 2" xfId="17728"/>
    <cellStyle name="RowTitles1-Detail 3 5 6 6" xfId="17729"/>
    <cellStyle name="RowTitles1-Detail 3 5 6 6 2" xfId="17730"/>
    <cellStyle name="RowTitles1-Detail 3 5 6 7" xfId="17731"/>
    <cellStyle name="RowTitles1-Detail 3 5 7" xfId="17732"/>
    <cellStyle name="RowTitles1-Detail 3 5 7 2" xfId="17733"/>
    <cellStyle name="RowTitles1-Detail 3 5 7 2 2" xfId="17734"/>
    <cellStyle name="RowTitles1-Detail 3 5 7 2 2 2" xfId="17735"/>
    <cellStyle name="RowTitles1-Detail 3 5 7 2 3" xfId="17736"/>
    <cellStyle name="RowTitles1-Detail 3 5 7 3" xfId="17737"/>
    <cellStyle name="RowTitles1-Detail 3 5 7 3 2" xfId="17738"/>
    <cellStyle name="RowTitles1-Detail 3 5 7 3 2 2" xfId="17739"/>
    <cellStyle name="RowTitles1-Detail 3 5 7 4" xfId="17740"/>
    <cellStyle name="RowTitles1-Detail 3 5 7 4 2" xfId="17741"/>
    <cellStyle name="RowTitles1-Detail 3 5 7 5" xfId="17742"/>
    <cellStyle name="RowTitles1-Detail 3 5 8" xfId="17743"/>
    <cellStyle name="RowTitles1-Detail 3 5 8 2" xfId="17744"/>
    <cellStyle name="RowTitles1-Detail 3 5 8 2 2" xfId="17745"/>
    <cellStyle name="RowTitles1-Detail 3 5 8 2 2 2" xfId="17746"/>
    <cellStyle name="RowTitles1-Detail 3 5 8 2 3" xfId="17747"/>
    <cellStyle name="RowTitles1-Detail 3 5 8 3" xfId="17748"/>
    <cellStyle name="RowTitles1-Detail 3 5 8 3 2" xfId="17749"/>
    <cellStyle name="RowTitles1-Detail 3 5 8 3 2 2" xfId="17750"/>
    <cellStyle name="RowTitles1-Detail 3 5 8 4" xfId="17751"/>
    <cellStyle name="RowTitles1-Detail 3 5 8 4 2" xfId="17752"/>
    <cellStyle name="RowTitles1-Detail 3 5 8 5" xfId="17753"/>
    <cellStyle name="RowTitles1-Detail 3 5 9" xfId="17754"/>
    <cellStyle name="RowTitles1-Detail 3 5 9 2" xfId="17755"/>
    <cellStyle name="RowTitles1-Detail 3 5 9 2 2" xfId="17756"/>
    <cellStyle name="RowTitles1-Detail 3 5_STUD aligned by INSTIT" xfId="17757"/>
    <cellStyle name="RowTitles1-Detail 3 6" xfId="17758"/>
    <cellStyle name="RowTitles1-Detail 3 6 2" xfId="17759"/>
    <cellStyle name="RowTitles1-Detail 3 6 2 2" xfId="17760"/>
    <cellStyle name="RowTitles1-Detail 3 6 2 2 2" xfId="17761"/>
    <cellStyle name="RowTitles1-Detail 3 6 2 2 2 2" xfId="17762"/>
    <cellStyle name="RowTitles1-Detail 3 6 2 2 2 2 2" xfId="17763"/>
    <cellStyle name="RowTitles1-Detail 3 6 2 2 2 3" xfId="17764"/>
    <cellStyle name="RowTitles1-Detail 3 6 2 2 3" xfId="17765"/>
    <cellStyle name="RowTitles1-Detail 3 6 2 2 3 2" xfId="17766"/>
    <cellStyle name="RowTitles1-Detail 3 6 2 2 3 2 2" xfId="17767"/>
    <cellStyle name="RowTitles1-Detail 3 6 2 2 4" xfId="17768"/>
    <cellStyle name="RowTitles1-Detail 3 6 2 2 4 2" xfId="17769"/>
    <cellStyle name="RowTitles1-Detail 3 6 2 2 5" xfId="17770"/>
    <cellStyle name="RowTitles1-Detail 3 6 2 3" xfId="17771"/>
    <cellStyle name="RowTitles1-Detail 3 6 2 3 2" xfId="17772"/>
    <cellStyle name="RowTitles1-Detail 3 6 2 3 2 2" xfId="17773"/>
    <cellStyle name="RowTitles1-Detail 3 6 2 3 2 2 2" xfId="17774"/>
    <cellStyle name="RowTitles1-Detail 3 6 2 3 2 3" xfId="17775"/>
    <cellStyle name="RowTitles1-Detail 3 6 2 3 3" xfId="17776"/>
    <cellStyle name="RowTitles1-Detail 3 6 2 3 3 2" xfId="17777"/>
    <cellStyle name="RowTitles1-Detail 3 6 2 3 3 2 2" xfId="17778"/>
    <cellStyle name="RowTitles1-Detail 3 6 2 3 4" xfId="17779"/>
    <cellStyle name="RowTitles1-Detail 3 6 2 3 4 2" xfId="17780"/>
    <cellStyle name="RowTitles1-Detail 3 6 2 3 5" xfId="17781"/>
    <cellStyle name="RowTitles1-Detail 3 6 2 4" xfId="17782"/>
    <cellStyle name="RowTitles1-Detail 3 6 2 4 2" xfId="17783"/>
    <cellStyle name="RowTitles1-Detail 3 6 2 5" xfId="17784"/>
    <cellStyle name="RowTitles1-Detail 3 6 2 5 2" xfId="17785"/>
    <cellStyle name="RowTitles1-Detail 3 6 2 5 2 2" xfId="17786"/>
    <cellStyle name="RowTitles1-Detail 3 6 2 5 3" xfId="17787"/>
    <cellStyle name="RowTitles1-Detail 3 6 2 6" xfId="17788"/>
    <cellStyle name="RowTitles1-Detail 3 6 2 6 2" xfId="17789"/>
    <cellStyle name="RowTitles1-Detail 3 6 2 6 2 2" xfId="17790"/>
    <cellStyle name="RowTitles1-Detail 3 6 3" xfId="17791"/>
    <cellStyle name="RowTitles1-Detail 3 6 3 2" xfId="17792"/>
    <cellStyle name="RowTitles1-Detail 3 6 3 2 2" xfId="17793"/>
    <cellStyle name="RowTitles1-Detail 3 6 3 2 2 2" xfId="17794"/>
    <cellStyle name="RowTitles1-Detail 3 6 3 2 2 2 2" xfId="17795"/>
    <cellStyle name="RowTitles1-Detail 3 6 3 2 2 3" xfId="17796"/>
    <cellStyle name="RowTitles1-Detail 3 6 3 2 3" xfId="17797"/>
    <cellStyle name="RowTitles1-Detail 3 6 3 2 3 2" xfId="17798"/>
    <cellStyle name="RowTitles1-Detail 3 6 3 2 3 2 2" xfId="17799"/>
    <cellStyle name="RowTitles1-Detail 3 6 3 2 4" xfId="17800"/>
    <cellStyle name="RowTitles1-Detail 3 6 3 2 4 2" xfId="17801"/>
    <cellStyle name="RowTitles1-Detail 3 6 3 2 5" xfId="17802"/>
    <cellStyle name="RowTitles1-Detail 3 6 3 3" xfId="17803"/>
    <cellStyle name="RowTitles1-Detail 3 6 3 3 2" xfId="17804"/>
    <cellStyle name="RowTitles1-Detail 3 6 3 3 2 2" xfId="17805"/>
    <cellStyle name="RowTitles1-Detail 3 6 3 3 2 2 2" xfId="17806"/>
    <cellStyle name="RowTitles1-Detail 3 6 3 3 2 3" xfId="17807"/>
    <cellStyle name="RowTitles1-Detail 3 6 3 3 3" xfId="17808"/>
    <cellStyle name="RowTitles1-Detail 3 6 3 3 3 2" xfId="17809"/>
    <cellStyle name="RowTitles1-Detail 3 6 3 3 3 2 2" xfId="17810"/>
    <cellStyle name="RowTitles1-Detail 3 6 3 3 4" xfId="17811"/>
    <cellStyle name="RowTitles1-Detail 3 6 3 3 4 2" xfId="17812"/>
    <cellStyle name="RowTitles1-Detail 3 6 3 3 5" xfId="17813"/>
    <cellStyle name="RowTitles1-Detail 3 6 3 4" xfId="17814"/>
    <cellStyle name="RowTitles1-Detail 3 6 3 4 2" xfId="17815"/>
    <cellStyle name="RowTitles1-Detail 3 6 3 5" xfId="17816"/>
    <cellStyle name="RowTitles1-Detail 3 6 3 5 2" xfId="17817"/>
    <cellStyle name="RowTitles1-Detail 3 6 3 5 2 2" xfId="17818"/>
    <cellStyle name="RowTitles1-Detail 3 6 3 6" xfId="17819"/>
    <cellStyle name="RowTitles1-Detail 3 6 3 6 2" xfId="17820"/>
    <cellStyle name="RowTitles1-Detail 3 6 3 7" xfId="17821"/>
    <cellStyle name="RowTitles1-Detail 3 6 4" xfId="17822"/>
    <cellStyle name="RowTitles1-Detail 3 6 4 2" xfId="17823"/>
    <cellStyle name="RowTitles1-Detail 3 6 4 2 2" xfId="17824"/>
    <cellStyle name="RowTitles1-Detail 3 6 4 2 2 2" xfId="17825"/>
    <cellStyle name="RowTitles1-Detail 3 6 4 2 2 2 2" xfId="17826"/>
    <cellStyle name="RowTitles1-Detail 3 6 4 2 2 3" xfId="17827"/>
    <cellStyle name="RowTitles1-Detail 3 6 4 2 3" xfId="17828"/>
    <cellStyle name="RowTitles1-Detail 3 6 4 2 3 2" xfId="17829"/>
    <cellStyle name="RowTitles1-Detail 3 6 4 2 3 2 2" xfId="17830"/>
    <cellStyle name="RowTitles1-Detail 3 6 4 2 4" xfId="17831"/>
    <cellStyle name="RowTitles1-Detail 3 6 4 2 4 2" xfId="17832"/>
    <cellStyle name="RowTitles1-Detail 3 6 4 2 5" xfId="17833"/>
    <cellStyle name="RowTitles1-Detail 3 6 4 3" xfId="17834"/>
    <cellStyle name="RowTitles1-Detail 3 6 4 3 2" xfId="17835"/>
    <cellStyle name="RowTitles1-Detail 3 6 4 3 2 2" xfId="17836"/>
    <cellStyle name="RowTitles1-Detail 3 6 4 3 2 2 2" xfId="17837"/>
    <cellStyle name="RowTitles1-Detail 3 6 4 3 2 3" xfId="17838"/>
    <cellStyle name="RowTitles1-Detail 3 6 4 3 3" xfId="17839"/>
    <cellStyle name="RowTitles1-Detail 3 6 4 3 3 2" xfId="17840"/>
    <cellStyle name="RowTitles1-Detail 3 6 4 3 3 2 2" xfId="17841"/>
    <cellStyle name="RowTitles1-Detail 3 6 4 3 4" xfId="17842"/>
    <cellStyle name="RowTitles1-Detail 3 6 4 3 4 2" xfId="17843"/>
    <cellStyle name="RowTitles1-Detail 3 6 4 3 5" xfId="17844"/>
    <cellStyle name="RowTitles1-Detail 3 6 4 4" xfId="17845"/>
    <cellStyle name="RowTitles1-Detail 3 6 4 4 2" xfId="17846"/>
    <cellStyle name="RowTitles1-Detail 3 6 4 5" xfId="17847"/>
    <cellStyle name="RowTitles1-Detail 3 6 4 5 2" xfId="17848"/>
    <cellStyle name="RowTitles1-Detail 3 6 4 5 2 2" xfId="17849"/>
    <cellStyle name="RowTitles1-Detail 3 6 4 5 3" xfId="17850"/>
    <cellStyle name="RowTitles1-Detail 3 6 4 6" xfId="17851"/>
    <cellStyle name="RowTitles1-Detail 3 6 4 6 2" xfId="17852"/>
    <cellStyle name="RowTitles1-Detail 3 6 4 6 2 2" xfId="17853"/>
    <cellStyle name="RowTitles1-Detail 3 6 4 7" xfId="17854"/>
    <cellStyle name="RowTitles1-Detail 3 6 4 7 2" xfId="17855"/>
    <cellStyle name="RowTitles1-Detail 3 6 4 8" xfId="17856"/>
    <cellStyle name="RowTitles1-Detail 3 6 5" xfId="17857"/>
    <cellStyle name="RowTitles1-Detail 3 6 5 2" xfId="17858"/>
    <cellStyle name="RowTitles1-Detail 3 6 5 2 2" xfId="17859"/>
    <cellStyle name="RowTitles1-Detail 3 6 5 2 2 2" xfId="17860"/>
    <cellStyle name="RowTitles1-Detail 3 6 5 2 2 2 2" xfId="17861"/>
    <cellStyle name="RowTitles1-Detail 3 6 5 2 2 3" xfId="17862"/>
    <cellStyle name="RowTitles1-Detail 3 6 5 2 3" xfId="17863"/>
    <cellStyle name="RowTitles1-Detail 3 6 5 2 3 2" xfId="17864"/>
    <cellStyle name="RowTitles1-Detail 3 6 5 2 3 2 2" xfId="17865"/>
    <cellStyle name="RowTitles1-Detail 3 6 5 2 4" xfId="17866"/>
    <cellStyle name="RowTitles1-Detail 3 6 5 2 4 2" xfId="17867"/>
    <cellStyle name="RowTitles1-Detail 3 6 5 2 5" xfId="17868"/>
    <cellStyle name="RowTitles1-Detail 3 6 5 3" xfId="17869"/>
    <cellStyle name="RowTitles1-Detail 3 6 5 3 2" xfId="17870"/>
    <cellStyle name="RowTitles1-Detail 3 6 5 3 2 2" xfId="17871"/>
    <cellStyle name="RowTitles1-Detail 3 6 5 3 2 2 2" xfId="17872"/>
    <cellStyle name="RowTitles1-Detail 3 6 5 3 2 3" xfId="17873"/>
    <cellStyle name="RowTitles1-Detail 3 6 5 3 3" xfId="17874"/>
    <cellStyle name="RowTitles1-Detail 3 6 5 3 3 2" xfId="17875"/>
    <cellStyle name="RowTitles1-Detail 3 6 5 3 3 2 2" xfId="17876"/>
    <cellStyle name="RowTitles1-Detail 3 6 5 3 4" xfId="17877"/>
    <cellStyle name="RowTitles1-Detail 3 6 5 3 4 2" xfId="17878"/>
    <cellStyle name="RowTitles1-Detail 3 6 5 3 5" xfId="17879"/>
    <cellStyle name="RowTitles1-Detail 3 6 5 4" xfId="17880"/>
    <cellStyle name="RowTitles1-Detail 3 6 5 4 2" xfId="17881"/>
    <cellStyle name="RowTitles1-Detail 3 6 5 4 2 2" xfId="17882"/>
    <cellStyle name="RowTitles1-Detail 3 6 5 4 3" xfId="17883"/>
    <cellStyle name="RowTitles1-Detail 3 6 5 5" xfId="17884"/>
    <cellStyle name="RowTitles1-Detail 3 6 5 5 2" xfId="17885"/>
    <cellStyle name="RowTitles1-Detail 3 6 5 5 2 2" xfId="17886"/>
    <cellStyle name="RowTitles1-Detail 3 6 5 6" xfId="17887"/>
    <cellStyle name="RowTitles1-Detail 3 6 5 6 2" xfId="17888"/>
    <cellStyle name="RowTitles1-Detail 3 6 5 7" xfId="17889"/>
    <cellStyle name="RowTitles1-Detail 3 6 6" xfId="17890"/>
    <cellStyle name="RowTitles1-Detail 3 6 6 2" xfId="17891"/>
    <cellStyle name="RowTitles1-Detail 3 6 6 2 2" xfId="17892"/>
    <cellStyle name="RowTitles1-Detail 3 6 6 2 2 2" xfId="17893"/>
    <cellStyle name="RowTitles1-Detail 3 6 6 2 2 2 2" xfId="17894"/>
    <cellStyle name="RowTitles1-Detail 3 6 6 2 2 3" xfId="17895"/>
    <cellStyle name="RowTitles1-Detail 3 6 6 2 3" xfId="17896"/>
    <cellStyle name="RowTitles1-Detail 3 6 6 2 3 2" xfId="17897"/>
    <cellStyle name="RowTitles1-Detail 3 6 6 2 3 2 2" xfId="17898"/>
    <cellStyle name="RowTitles1-Detail 3 6 6 2 4" xfId="17899"/>
    <cellStyle name="RowTitles1-Detail 3 6 6 2 4 2" xfId="17900"/>
    <cellStyle name="RowTitles1-Detail 3 6 6 2 5" xfId="17901"/>
    <cellStyle name="RowTitles1-Detail 3 6 6 3" xfId="17902"/>
    <cellStyle name="RowTitles1-Detail 3 6 6 3 2" xfId="17903"/>
    <cellStyle name="RowTitles1-Detail 3 6 6 3 2 2" xfId="17904"/>
    <cellStyle name="RowTitles1-Detail 3 6 6 3 2 2 2" xfId="17905"/>
    <cellStyle name="RowTitles1-Detail 3 6 6 3 2 3" xfId="17906"/>
    <cellStyle name="RowTitles1-Detail 3 6 6 3 3" xfId="17907"/>
    <cellStyle name="RowTitles1-Detail 3 6 6 3 3 2" xfId="17908"/>
    <cellStyle name="RowTitles1-Detail 3 6 6 3 3 2 2" xfId="17909"/>
    <cellStyle name="RowTitles1-Detail 3 6 6 3 4" xfId="17910"/>
    <cellStyle name="RowTitles1-Detail 3 6 6 3 4 2" xfId="17911"/>
    <cellStyle name="RowTitles1-Detail 3 6 6 3 5" xfId="17912"/>
    <cellStyle name="RowTitles1-Detail 3 6 6 4" xfId="17913"/>
    <cellStyle name="RowTitles1-Detail 3 6 6 4 2" xfId="17914"/>
    <cellStyle name="RowTitles1-Detail 3 6 6 4 2 2" xfId="17915"/>
    <cellStyle name="RowTitles1-Detail 3 6 6 4 3" xfId="17916"/>
    <cellStyle name="RowTitles1-Detail 3 6 6 5" xfId="17917"/>
    <cellStyle name="RowTitles1-Detail 3 6 6 5 2" xfId="17918"/>
    <cellStyle name="RowTitles1-Detail 3 6 6 5 2 2" xfId="17919"/>
    <cellStyle name="RowTitles1-Detail 3 6 6 6" xfId="17920"/>
    <cellStyle name="RowTitles1-Detail 3 6 6 6 2" xfId="17921"/>
    <cellStyle name="RowTitles1-Detail 3 6 6 7" xfId="17922"/>
    <cellStyle name="RowTitles1-Detail 3 6 7" xfId="17923"/>
    <cellStyle name="RowTitles1-Detail 3 6 7 2" xfId="17924"/>
    <cellStyle name="RowTitles1-Detail 3 6 7 2 2" xfId="17925"/>
    <cellStyle name="RowTitles1-Detail 3 6 7 2 2 2" xfId="17926"/>
    <cellStyle name="RowTitles1-Detail 3 6 7 2 3" xfId="17927"/>
    <cellStyle name="RowTitles1-Detail 3 6 7 3" xfId="17928"/>
    <cellStyle name="RowTitles1-Detail 3 6 7 3 2" xfId="17929"/>
    <cellStyle name="RowTitles1-Detail 3 6 7 3 2 2" xfId="17930"/>
    <cellStyle name="RowTitles1-Detail 3 6 7 4" xfId="17931"/>
    <cellStyle name="RowTitles1-Detail 3 6 7 4 2" xfId="17932"/>
    <cellStyle name="RowTitles1-Detail 3 6 7 5" xfId="17933"/>
    <cellStyle name="RowTitles1-Detail 3 6 8" xfId="17934"/>
    <cellStyle name="RowTitles1-Detail 3 6 8 2" xfId="17935"/>
    <cellStyle name="RowTitles1-Detail 3 6 9" xfId="17936"/>
    <cellStyle name="RowTitles1-Detail 3 6 9 2" xfId="17937"/>
    <cellStyle name="RowTitles1-Detail 3 6 9 2 2" xfId="17938"/>
    <cellStyle name="RowTitles1-Detail 3 6_STUD aligned by INSTIT" xfId="17939"/>
    <cellStyle name="RowTitles1-Detail 3 7" xfId="17940"/>
    <cellStyle name="RowTitles1-Detail 3 7 2" xfId="17941"/>
    <cellStyle name="RowTitles1-Detail 3 7 2 2" xfId="17942"/>
    <cellStyle name="RowTitles1-Detail 3 7 2 2 2" xfId="17943"/>
    <cellStyle name="RowTitles1-Detail 3 7 2 2 2 2" xfId="17944"/>
    <cellStyle name="RowTitles1-Detail 3 7 2 2 3" xfId="17945"/>
    <cellStyle name="RowTitles1-Detail 3 7 2 3" xfId="17946"/>
    <cellStyle name="RowTitles1-Detail 3 7 2 3 2" xfId="17947"/>
    <cellStyle name="RowTitles1-Detail 3 7 2 3 2 2" xfId="17948"/>
    <cellStyle name="RowTitles1-Detail 3 7 2 4" xfId="17949"/>
    <cellStyle name="RowTitles1-Detail 3 7 2 4 2" xfId="17950"/>
    <cellStyle name="RowTitles1-Detail 3 7 2 5" xfId="17951"/>
    <cellStyle name="RowTitles1-Detail 3 7 3" xfId="17952"/>
    <cellStyle name="RowTitles1-Detail 3 7 3 2" xfId="17953"/>
    <cellStyle name="RowTitles1-Detail 3 7 3 2 2" xfId="17954"/>
    <cellStyle name="RowTitles1-Detail 3 7 3 2 2 2" xfId="17955"/>
    <cellStyle name="RowTitles1-Detail 3 7 3 2 3" xfId="17956"/>
    <cellStyle name="RowTitles1-Detail 3 7 3 3" xfId="17957"/>
    <cellStyle name="RowTitles1-Detail 3 7 3 3 2" xfId="17958"/>
    <cellStyle name="RowTitles1-Detail 3 7 3 3 2 2" xfId="17959"/>
    <cellStyle name="RowTitles1-Detail 3 7 3 4" xfId="17960"/>
    <cellStyle name="RowTitles1-Detail 3 7 3 4 2" xfId="17961"/>
    <cellStyle name="RowTitles1-Detail 3 7 3 5" xfId="17962"/>
    <cellStyle name="RowTitles1-Detail 3 7 4" xfId="17963"/>
    <cellStyle name="RowTitles1-Detail 3 7 4 2" xfId="17964"/>
    <cellStyle name="RowTitles1-Detail 3 7 5" xfId="17965"/>
    <cellStyle name="RowTitles1-Detail 3 7 5 2" xfId="17966"/>
    <cellStyle name="RowTitles1-Detail 3 7 5 2 2" xfId="17967"/>
    <cellStyle name="RowTitles1-Detail 3 7 5 3" xfId="17968"/>
    <cellStyle name="RowTitles1-Detail 3 7 6" xfId="17969"/>
    <cellStyle name="RowTitles1-Detail 3 7 6 2" xfId="17970"/>
    <cellStyle name="RowTitles1-Detail 3 7 6 2 2" xfId="17971"/>
    <cellStyle name="RowTitles1-Detail 3 8" xfId="17972"/>
    <cellStyle name="RowTitles1-Detail 3 8 2" xfId="17973"/>
    <cellStyle name="RowTitles1-Detail 3 8 2 2" xfId="17974"/>
    <cellStyle name="RowTitles1-Detail 3 8 2 2 2" xfId="17975"/>
    <cellStyle name="RowTitles1-Detail 3 8 2 2 2 2" xfId="17976"/>
    <cellStyle name="RowTitles1-Detail 3 8 2 2 3" xfId="17977"/>
    <cellStyle name="RowTitles1-Detail 3 8 2 3" xfId="17978"/>
    <cellStyle name="RowTitles1-Detail 3 8 2 3 2" xfId="17979"/>
    <cellStyle name="RowTitles1-Detail 3 8 2 3 2 2" xfId="17980"/>
    <cellStyle name="RowTitles1-Detail 3 8 2 4" xfId="17981"/>
    <cellStyle name="RowTitles1-Detail 3 8 2 4 2" xfId="17982"/>
    <cellStyle name="RowTitles1-Detail 3 8 2 5" xfId="17983"/>
    <cellStyle name="RowTitles1-Detail 3 8 3" xfId="17984"/>
    <cellStyle name="RowTitles1-Detail 3 8 3 2" xfId="17985"/>
    <cellStyle name="RowTitles1-Detail 3 8 3 2 2" xfId="17986"/>
    <cellStyle name="RowTitles1-Detail 3 8 3 2 2 2" xfId="17987"/>
    <cellStyle name="RowTitles1-Detail 3 8 3 2 3" xfId="17988"/>
    <cellStyle name="RowTitles1-Detail 3 8 3 3" xfId="17989"/>
    <cellStyle name="RowTitles1-Detail 3 8 3 3 2" xfId="17990"/>
    <cellStyle name="RowTitles1-Detail 3 8 3 3 2 2" xfId="17991"/>
    <cellStyle name="RowTitles1-Detail 3 8 3 4" xfId="17992"/>
    <cellStyle name="RowTitles1-Detail 3 8 3 4 2" xfId="17993"/>
    <cellStyle name="RowTitles1-Detail 3 8 3 5" xfId="17994"/>
    <cellStyle name="RowTitles1-Detail 3 8 4" xfId="17995"/>
    <cellStyle name="RowTitles1-Detail 3 8 4 2" xfId="17996"/>
    <cellStyle name="RowTitles1-Detail 3 8 5" xfId="17997"/>
    <cellStyle name="RowTitles1-Detail 3 8 5 2" xfId="17998"/>
    <cellStyle name="RowTitles1-Detail 3 8 5 2 2" xfId="17999"/>
    <cellStyle name="RowTitles1-Detail 3 8 6" xfId="18000"/>
    <cellStyle name="RowTitles1-Detail 3 8 6 2" xfId="18001"/>
    <cellStyle name="RowTitles1-Detail 3 8 7" xfId="18002"/>
    <cellStyle name="RowTitles1-Detail 3 9" xfId="18003"/>
    <cellStyle name="RowTitles1-Detail 3 9 2" xfId="18004"/>
    <cellStyle name="RowTitles1-Detail 3 9 2 2" xfId="18005"/>
    <cellStyle name="RowTitles1-Detail 3 9 2 2 2" xfId="18006"/>
    <cellStyle name="RowTitles1-Detail 3 9 2 2 2 2" xfId="18007"/>
    <cellStyle name="RowTitles1-Detail 3 9 2 2 3" xfId="18008"/>
    <cellStyle name="RowTitles1-Detail 3 9 2 3" xfId="18009"/>
    <cellStyle name="RowTitles1-Detail 3 9 2 3 2" xfId="18010"/>
    <cellStyle name="RowTitles1-Detail 3 9 2 3 2 2" xfId="18011"/>
    <cellStyle name="RowTitles1-Detail 3 9 2 4" xfId="18012"/>
    <cellStyle name="RowTitles1-Detail 3 9 2 4 2" xfId="18013"/>
    <cellStyle name="RowTitles1-Detail 3 9 2 5" xfId="18014"/>
    <cellStyle name="RowTitles1-Detail 3 9 3" xfId="18015"/>
    <cellStyle name="RowTitles1-Detail 3 9 3 2" xfId="18016"/>
    <cellStyle name="RowTitles1-Detail 3 9 3 2 2" xfId="18017"/>
    <cellStyle name="RowTitles1-Detail 3 9 3 2 2 2" xfId="18018"/>
    <cellStyle name="RowTitles1-Detail 3 9 3 2 3" xfId="18019"/>
    <cellStyle name="RowTitles1-Detail 3 9 3 3" xfId="18020"/>
    <cellStyle name="RowTitles1-Detail 3 9 3 3 2" xfId="18021"/>
    <cellStyle name="RowTitles1-Detail 3 9 3 3 2 2" xfId="18022"/>
    <cellStyle name="RowTitles1-Detail 3 9 3 4" xfId="18023"/>
    <cellStyle name="RowTitles1-Detail 3 9 3 4 2" xfId="18024"/>
    <cellStyle name="RowTitles1-Detail 3 9 3 5" xfId="18025"/>
    <cellStyle name="RowTitles1-Detail 3 9 4" xfId="18026"/>
    <cellStyle name="RowTitles1-Detail 3 9 4 2" xfId="18027"/>
    <cellStyle name="RowTitles1-Detail 3 9 5" xfId="18028"/>
    <cellStyle name="RowTitles1-Detail 3 9 5 2" xfId="18029"/>
    <cellStyle name="RowTitles1-Detail 3 9 5 2 2" xfId="18030"/>
    <cellStyle name="RowTitles1-Detail 3 9 5 3" xfId="18031"/>
    <cellStyle name="RowTitles1-Detail 3 9 6" xfId="18032"/>
    <cellStyle name="RowTitles1-Detail 3 9 6 2" xfId="18033"/>
    <cellStyle name="RowTitles1-Detail 3 9 6 2 2" xfId="18034"/>
    <cellStyle name="RowTitles1-Detail 3 9 7" xfId="18035"/>
    <cellStyle name="RowTitles1-Detail 3 9 7 2" xfId="18036"/>
    <cellStyle name="RowTitles1-Detail 3 9 8" xfId="18037"/>
    <cellStyle name="RowTitles1-Detail 3_STUD aligned by INSTIT" xfId="18038"/>
    <cellStyle name="RowTitles1-Detail 4" xfId="73"/>
    <cellStyle name="RowTitles1-Detail 4 10" xfId="18039"/>
    <cellStyle name="RowTitles1-Detail 4 10 2" xfId="18040"/>
    <cellStyle name="RowTitles1-Detail 4 10 2 2" xfId="18041"/>
    <cellStyle name="RowTitles1-Detail 4 10 2 2 2" xfId="18042"/>
    <cellStyle name="RowTitles1-Detail 4 10 2 2 2 2" xfId="18043"/>
    <cellStyle name="RowTitles1-Detail 4 10 2 2 3" xfId="18044"/>
    <cellStyle name="RowTitles1-Detail 4 10 2 3" xfId="18045"/>
    <cellStyle name="RowTitles1-Detail 4 10 2 3 2" xfId="18046"/>
    <cellStyle name="RowTitles1-Detail 4 10 2 3 2 2" xfId="18047"/>
    <cellStyle name="RowTitles1-Detail 4 10 2 4" xfId="18048"/>
    <cellStyle name="RowTitles1-Detail 4 10 2 4 2" xfId="18049"/>
    <cellStyle name="RowTitles1-Detail 4 10 2 5" xfId="18050"/>
    <cellStyle name="RowTitles1-Detail 4 10 3" xfId="18051"/>
    <cellStyle name="RowTitles1-Detail 4 10 3 2" xfId="18052"/>
    <cellStyle name="RowTitles1-Detail 4 10 3 2 2" xfId="18053"/>
    <cellStyle name="RowTitles1-Detail 4 10 3 2 2 2" xfId="18054"/>
    <cellStyle name="RowTitles1-Detail 4 10 3 2 3" xfId="18055"/>
    <cellStyle name="RowTitles1-Detail 4 10 3 3" xfId="18056"/>
    <cellStyle name="RowTitles1-Detail 4 10 3 3 2" xfId="18057"/>
    <cellStyle name="RowTitles1-Detail 4 10 3 3 2 2" xfId="18058"/>
    <cellStyle name="RowTitles1-Detail 4 10 3 4" xfId="18059"/>
    <cellStyle name="RowTitles1-Detail 4 10 3 4 2" xfId="18060"/>
    <cellStyle name="RowTitles1-Detail 4 10 3 5" xfId="18061"/>
    <cellStyle name="RowTitles1-Detail 4 10 4" xfId="18062"/>
    <cellStyle name="RowTitles1-Detail 4 10 4 2" xfId="18063"/>
    <cellStyle name="RowTitles1-Detail 4 10 4 2 2" xfId="18064"/>
    <cellStyle name="RowTitles1-Detail 4 10 4 3" xfId="18065"/>
    <cellStyle name="RowTitles1-Detail 4 10 5" xfId="18066"/>
    <cellStyle name="RowTitles1-Detail 4 10 5 2" xfId="18067"/>
    <cellStyle name="RowTitles1-Detail 4 10 5 2 2" xfId="18068"/>
    <cellStyle name="RowTitles1-Detail 4 10 6" xfId="18069"/>
    <cellStyle name="RowTitles1-Detail 4 10 6 2" xfId="18070"/>
    <cellStyle name="RowTitles1-Detail 4 10 7" xfId="18071"/>
    <cellStyle name="RowTitles1-Detail 4 11" xfId="18072"/>
    <cellStyle name="RowTitles1-Detail 4 11 2" xfId="18073"/>
    <cellStyle name="RowTitles1-Detail 4 11 2 2" xfId="18074"/>
    <cellStyle name="RowTitles1-Detail 4 11 2 2 2" xfId="18075"/>
    <cellStyle name="RowTitles1-Detail 4 11 2 2 2 2" xfId="18076"/>
    <cellStyle name="RowTitles1-Detail 4 11 2 2 3" xfId="18077"/>
    <cellStyle name="RowTitles1-Detail 4 11 2 3" xfId="18078"/>
    <cellStyle name="RowTitles1-Detail 4 11 2 3 2" xfId="18079"/>
    <cellStyle name="RowTitles1-Detail 4 11 2 3 2 2" xfId="18080"/>
    <cellStyle name="RowTitles1-Detail 4 11 2 4" xfId="18081"/>
    <cellStyle name="RowTitles1-Detail 4 11 2 4 2" xfId="18082"/>
    <cellStyle name="RowTitles1-Detail 4 11 2 5" xfId="18083"/>
    <cellStyle name="RowTitles1-Detail 4 11 3" xfId="18084"/>
    <cellStyle name="RowTitles1-Detail 4 11 3 2" xfId="18085"/>
    <cellStyle name="RowTitles1-Detail 4 11 3 2 2" xfId="18086"/>
    <cellStyle name="RowTitles1-Detail 4 11 3 2 2 2" xfId="18087"/>
    <cellStyle name="RowTitles1-Detail 4 11 3 2 3" xfId="18088"/>
    <cellStyle name="RowTitles1-Detail 4 11 3 3" xfId="18089"/>
    <cellStyle name="RowTitles1-Detail 4 11 3 3 2" xfId="18090"/>
    <cellStyle name="RowTitles1-Detail 4 11 3 3 2 2" xfId="18091"/>
    <cellStyle name="RowTitles1-Detail 4 11 3 4" xfId="18092"/>
    <cellStyle name="RowTitles1-Detail 4 11 3 4 2" xfId="18093"/>
    <cellStyle name="RowTitles1-Detail 4 11 3 5" xfId="18094"/>
    <cellStyle name="RowTitles1-Detail 4 11 4" xfId="18095"/>
    <cellStyle name="RowTitles1-Detail 4 11 4 2" xfId="18096"/>
    <cellStyle name="RowTitles1-Detail 4 11 4 2 2" xfId="18097"/>
    <cellStyle name="RowTitles1-Detail 4 11 4 3" xfId="18098"/>
    <cellStyle name="RowTitles1-Detail 4 11 5" xfId="18099"/>
    <cellStyle name="RowTitles1-Detail 4 11 5 2" xfId="18100"/>
    <cellStyle name="RowTitles1-Detail 4 11 5 2 2" xfId="18101"/>
    <cellStyle name="RowTitles1-Detail 4 11 6" xfId="18102"/>
    <cellStyle name="RowTitles1-Detail 4 11 6 2" xfId="18103"/>
    <cellStyle name="RowTitles1-Detail 4 11 7" xfId="18104"/>
    <cellStyle name="RowTitles1-Detail 4 12" xfId="18105"/>
    <cellStyle name="RowTitles1-Detail 4 12 2" xfId="18106"/>
    <cellStyle name="RowTitles1-Detail 4 12 2 2" xfId="18107"/>
    <cellStyle name="RowTitles1-Detail 4 12 2 2 2" xfId="18108"/>
    <cellStyle name="RowTitles1-Detail 4 12 2 3" xfId="18109"/>
    <cellStyle name="RowTitles1-Detail 4 12 3" xfId="18110"/>
    <cellStyle name="RowTitles1-Detail 4 12 3 2" xfId="18111"/>
    <cellStyle name="RowTitles1-Detail 4 12 3 2 2" xfId="18112"/>
    <cellStyle name="RowTitles1-Detail 4 12 4" xfId="18113"/>
    <cellStyle name="RowTitles1-Detail 4 12 4 2" xfId="18114"/>
    <cellStyle name="RowTitles1-Detail 4 12 5" xfId="18115"/>
    <cellStyle name="RowTitles1-Detail 4 13" xfId="18116"/>
    <cellStyle name="RowTitles1-Detail 4 13 2" xfId="18117"/>
    <cellStyle name="RowTitles1-Detail 4 13 2 2" xfId="18118"/>
    <cellStyle name="RowTitles1-Detail 4 14" xfId="18119"/>
    <cellStyle name="RowTitles1-Detail 4 14 2" xfId="18120"/>
    <cellStyle name="RowTitles1-Detail 4 15" xfId="18121"/>
    <cellStyle name="RowTitles1-Detail 4 15 2" xfId="18122"/>
    <cellStyle name="RowTitles1-Detail 4 15 2 2" xfId="18123"/>
    <cellStyle name="RowTitles1-Detail 4 16" xfId="18124"/>
    <cellStyle name="RowTitles1-Detail 4 2" xfId="18125"/>
    <cellStyle name="RowTitles1-Detail 4 2 10" xfId="18126"/>
    <cellStyle name="RowTitles1-Detail 4 2 10 2" xfId="18127"/>
    <cellStyle name="RowTitles1-Detail 4 2 10 2 2" xfId="18128"/>
    <cellStyle name="RowTitles1-Detail 4 2 10 2 2 2" xfId="18129"/>
    <cellStyle name="RowTitles1-Detail 4 2 10 2 2 2 2" xfId="18130"/>
    <cellStyle name="RowTitles1-Detail 4 2 10 2 2 3" xfId="18131"/>
    <cellStyle name="RowTitles1-Detail 4 2 10 2 3" xfId="18132"/>
    <cellStyle name="RowTitles1-Detail 4 2 10 2 3 2" xfId="18133"/>
    <cellStyle name="RowTitles1-Detail 4 2 10 2 3 2 2" xfId="18134"/>
    <cellStyle name="RowTitles1-Detail 4 2 10 2 4" xfId="18135"/>
    <cellStyle name="RowTitles1-Detail 4 2 10 2 4 2" xfId="18136"/>
    <cellStyle name="RowTitles1-Detail 4 2 10 2 5" xfId="18137"/>
    <cellStyle name="RowTitles1-Detail 4 2 10 3" xfId="18138"/>
    <cellStyle name="RowTitles1-Detail 4 2 10 3 2" xfId="18139"/>
    <cellStyle name="RowTitles1-Detail 4 2 10 3 2 2" xfId="18140"/>
    <cellStyle name="RowTitles1-Detail 4 2 10 3 2 2 2" xfId="18141"/>
    <cellStyle name="RowTitles1-Detail 4 2 10 3 2 3" xfId="18142"/>
    <cellStyle name="RowTitles1-Detail 4 2 10 3 3" xfId="18143"/>
    <cellStyle name="RowTitles1-Detail 4 2 10 3 3 2" xfId="18144"/>
    <cellStyle name="RowTitles1-Detail 4 2 10 3 3 2 2" xfId="18145"/>
    <cellStyle name="RowTitles1-Detail 4 2 10 3 4" xfId="18146"/>
    <cellStyle name="RowTitles1-Detail 4 2 10 3 4 2" xfId="18147"/>
    <cellStyle name="RowTitles1-Detail 4 2 10 3 5" xfId="18148"/>
    <cellStyle name="RowTitles1-Detail 4 2 10 4" xfId="18149"/>
    <cellStyle name="RowTitles1-Detail 4 2 10 4 2" xfId="18150"/>
    <cellStyle name="RowTitles1-Detail 4 2 10 4 2 2" xfId="18151"/>
    <cellStyle name="RowTitles1-Detail 4 2 10 4 3" xfId="18152"/>
    <cellStyle name="RowTitles1-Detail 4 2 10 5" xfId="18153"/>
    <cellStyle name="RowTitles1-Detail 4 2 10 5 2" xfId="18154"/>
    <cellStyle name="RowTitles1-Detail 4 2 10 5 2 2" xfId="18155"/>
    <cellStyle name="RowTitles1-Detail 4 2 10 6" xfId="18156"/>
    <cellStyle name="RowTitles1-Detail 4 2 10 6 2" xfId="18157"/>
    <cellStyle name="RowTitles1-Detail 4 2 10 7" xfId="18158"/>
    <cellStyle name="RowTitles1-Detail 4 2 11" xfId="18159"/>
    <cellStyle name="RowTitles1-Detail 4 2 11 2" xfId="18160"/>
    <cellStyle name="RowTitles1-Detail 4 2 11 2 2" xfId="18161"/>
    <cellStyle name="RowTitles1-Detail 4 2 11 2 2 2" xfId="18162"/>
    <cellStyle name="RowTitles1-Detail 4 2 11 2 3" xfId="18163"/>
    <cellStyle name="RowTitles1-Detail 4 2 11 3" xfId="18164"/>
    <cellStyle name="RowTitles1-Detail 4 2 11 3 2" xfId="18165"/>
    <cellStyle name="RowTitles1-Detail 4 2 11 3 2 2" xfId="18166"/>
    <cellStyle name="RowTitles1-Detail 4 2 11 4" xfId="18167"/>
    <cellStyle name="RowTitles1-Detail 4 2 11 4 2" xfId="18168"/>
    <cellStyle name="RowTitles1-Detail 4 2 11 5" xfId="18169"/>
    <cellStyle name="RowTitles1-Detail 4 2 12" xfId="18170"/>
    <cellStyle name="RowTitles1-Detail 4 2 12 2" xfId="18171"/>
    <cellStyle name="RowTitles1-Detail 4 2 13" xfId="18172"/>
    <cellStyle name="RowTitles1-Detail 4 2 13 2" xfId="18173"/>
    <cellStyle name="RowTitles1-Detail 4 2 13 2 2" xfId="18174"/>
    <cellStyle name="RowTitles1-Detail 4 2 2" xfId="18175"/>
    <cellStyle name="RowTitles1-Detail 4 2 2 10" xfId="18176"/>
    <cellStyle name="RowTitles1-Detail 4 2 2 10 2" xfId="18177"/>
    <cellStyle name="RowTitles1-Detail 4 2 2 10 2 2" xfId="18178"/>
    <cellStyle name="RowTitles1-Detail 4 2 2 10 2 2 2" xfId="18179"/>
    <cellStyle name="RowTitles1-Detail 4 2 2 10 2 3" xfId="18180"/>
    <cellStyle name="RowTitles1-Detail 4 2 2 10 3" xfId="18181"/>
    <cellStyle name="RowTitles1-Detail 4 2 2 10 3 2" xfId="18182"/>
    <cellStyle name="RowTitles1-Detail 4 2 2 10 3 2 2" xfId="18183"/>
    <cellStyle name="RowTitles1-Detail 4 2 2 10 4" xfId="18184"/>
    <cellStyle name="RowTitles1-Detail 4 2 2 10 4 2" xfId="18185"/>
    <cellStyle name="RowTitles1-Detail 4 2 2 10 5" xfId="18186"/>
    <cellStyle name="RowTitles1-Detail 4 2 2 11" xfId="18187"/>
    <cellStyle name="RowTitles1-Detail 4 2 2 11 2" xfId="18188"/>
    <cellStyle name="RowTitles1-Detail 4 2 2 12" xfId="18189"/>
    <cellStyle name="RowTitles1-Detail 4 2 2 12 2" xfId="18190"/>
    <cellStyle name="RowTitles1-Detail 4 2 2 12 2 2" xfId="18191"/>
    <cellStyle name="RowTitles1-Detail 4 2 2 2" xfId="18192"/>
    <cellStyle name="RowTitles1-Detail 4 2 2 2 2" xfId="18193"/>
    <cellStyle name="RowTitles1-Detail 4 2 2 2 2 2" xfId="18194"/>
    <cellStyle name="RowTitles1-Detail 4 2 2 2 2 2 2" xfId="18195"/>
    <cellStyle name="RowTitles1-Detail 4 2 2 2 2 2 2 2" xfId="18196"/>
    <cellStyle name="RowTitles1-Detail 4 2 2 2 2 2 2 2 2" xfId="18197"/>
    <cellStyle name="RowTitles1-Detail 4 2 2 2 2 2 2 3" xfId="18198"/>
    <cellStyle name="RowTitles1-Detail 4 2 2 2 2 2 3" xfId="18199"/>
    <cellStyle name="RowTitles1-Detail 4 2 2 2 2 2 3 2" xfId="18200"/>
    <cellStyle name="RowTitles1-Detail 4 2 2 2 2 2 3 2 2" xfId="18201"/>
    <cellStyle name="RowTitles1-Detail 4 2 2 2 2 2 4" xfId="18202"/>
    <cellStyle name="RowTitles1-Detail 4 2 2 2 2 2 4 2" xfId="18203"/>
    <cellStyle name="RowTitles1-Detail 4 2 2 2 2 2 5" xfId="18204"/>
    <cellStyle name="RowTitles1-Detail 4 2 2 2 2 3" xfId="18205"/>
    <cellStyle name="RowTitles1-Detail 4 2 2 2 2 3 2" xfId="18206"/>
    <cellStyle name="RowTitles1-Detail 4 2 2 2 2 3 2 2" xfId="18207"/>
    <cellStyle name="RowTitles1-Detail 4 2 2 2 2 3 2 2 2" xfId="18208"/>
    <cellStyle name="RowTitles1-Detail 4 2 2 2 2 3 2 3" xfId="18209"/>
    <cellStyle name="RowTitles1-Detail 4 2 2 2 2 3 3" xfId="18210"/>
    <cellStyle name="RowTitles1-Detail 4 2 2 2 2 3 3 2" xfId="18211"/>
    <cellStyle name="RowTitles1-Detail 4 2 2 2 2 3 3 2 2" xfId="18212"/>
    <cellStyle name="RowTitles1-Detail 4 2 2 2 2 3 4" xfId="18213"/>
    <cellStyle name="RowTitles1-Detail 4 2 2 2 2 3 4 2" xfId="18214"/>
    <cellStyle name="RowTitles1-Detail 4 2 2 2 2 3 5" xfId="18215"/>
    <cellStyle name="RowTitles1-Detail 4 2 2 2 2 4" xfId="18216"/>
    <cellStyle name="RowTitles1-Detail 4 2 2 2 2 4 2" xfId="18217"/>
    <cellStyle name="RowTitles1-Detail 4 2 2 2 2 5" xfId="18218"/>
    <cellStyle name="RowTitles1-Detail 4 2 2 2 2 5 2" xfId="18219"/>
    <cellStyle name="RowTitles1-Detail 4 2 2 2 2 5 2 2" xfId="18220"/>
    <cellStyle name="RowTitles1-Detail 4 2 2 2 3" xfId="18221"/>
    <cellStyle name="RowTitles1-Detail 4 2 2 2 3 2" xfId="18222"/>
    <cellStyle name="RowTitles1-Detail 4 2 2 2 3 2 2" xfId="18223"/>
    <cellStyle name="RowTitles1-Detail 4 2 2 2 3 2 2 2" xfId="18224"/>
    <cellStyle name="RowTitles1-Detail 4 2 2 2 3 2 2 2 2" xfId="18225"/>
    <cellStyle name="RowTitles1-Detail 4 2 2 2 3 2 2 3" xfId="18226"/>
    <cellStyle name="RowTitles1-Detail 4 2 2 2 3 2 3" xfId="18227"/>
    <cellStyle name="RowTitles1-Detail 4 2 2 2 3 2 3 2" xfId="18228"/>
    <cellStyle name="RowTitles1-Detail 4 2 2 2 3 2 3 2 2" xfId="18229"/>
    <cellStyle name="RowTitles1-Detail 4 2 2 2 3 2 4" xfId="18230"/>
    <cellStyle name="RowTitles1-Detail 4 2 2 2 3 2 4 2" xfId="18231"/>
    <cellStyle name="RowTitles1-Detail 4 2 2 2 3 2 5" xfId="18232"/>
    <cellStyle name="RowTitles1-Detail 4 2 2 2 3 3" xfId="18233"/>
    <cellStyle name="RowTitles1-Detail 4 2 2 2 3 3 2" xfId="18234"/>
    <cellStyle name="RowTitles1-Detail 4 2 2 2 3 3 2 2" xfId="18235"/>
    <cellStyle name="RowTitles1-Detail 4 2 2 2 3 3 2 2 2" xfId="18236"/>
    <cellStyle name="RowTitles1-Detail 4 2 2 2 3 3 2 3" xfId="18237"/>
    <cellStyle name="RowTitles1-Detail 4 2 2 2 3 3 3" xfId="18238"/>
    <cellStyle name="RowTitles1-Detail 4 2 2 2 3 3 3 2" xfId="18239"/>
    <cellStyle name="RowTitles1-Detail 4 2 2 2 3 3 3 2 2" xfId="18240"/>
    <cellStyle name="RowTitles1-Detail 4 2 2 2 3 3 4" xfId="18241"/>
    <cellStyle name="RowTitles1-Detail 4 2 2 2 3 3 4 2" xfId="18242"/>
    <cellStyle name="RowTitles1-Detail 4 2 2 2 3 3 5" xfId="18243"/>
    <cellStyle name="RowTitles1-Detail 4 2 2 2 3 4" xfId="18244"/>
    <cellStyle name="RowTitles1-Detail 4 2 2 2 3 4 2" xfId="18245"/>
    <cellStyle name="RowTitles1-Detail 4 2 2 2 3 5" xfId="18246"/>
    <cellStyle name="RowTitles1-Detail 4 2 2 2 3 5 2" xfId="18247"/>
    <cellStyle name="RowTitles1-Detail 4 2 2 2 3 5 2 2" xfId="18248"/>
    <cellStyle name="RowTitles1-Detail 4 2 2 2 3 5 3" xfId="18249"/>
    <cellStyle name="RowTitles1-Detail 4 2 2 2 3 6" xfId="18250"/>
    <cellStyle name="RowTitles1-Detail 4 2 2 2 3 6 2" xfId="18251"/>
    <cellStyle name="RowTitles1-Detail 4 2 2 2 3 6 2 2" xfId="18252"/>
    <cellStyle name="RowTitles1-Detail 4 2 2 2 3 7" xfId="18253"/>
    <cellStyle name="RowTitles1-Detail 4 2 2 2 3 7 2" xfId="18254"/>
    <cellStyle name="RowTitles1-Detail 4 2 2 2 3 8" xfId="18255"/>
    <cellStyle name="RowTitles1-Detail 4 2 2 2 4" xfId="18256"/>
    <cellStyle name="RowTitles1-Detail 4 2 2 2 4 2" xfId="18257"/>
    <cellStyle name="RowTitles1-Detail 4 2 2 2 4 2 2" xfId="18258"/>
    <cellStyle name="RowTitles1-Detail 4 2 2 2 4 2 2 2" xfId="18259"/>
    <cellStyle name="RowTitles1-Detail 4 2 2 2 4 2 2 2 2" xfId="18260"/>
    <cellStyle name="RowTitles1-Detail 4 2 2 2 4 2 2 3" xfId="18261"/>
    <cellStyle name="RowTitles1-Detail 4 2 2 2 4 2 3" xfId="18262"/>
    <cellStyle name="RowTitles1-Detail 4 2 2 2 4 2 3 2" xfId="18263"/>
    <cellStyle name="RowTitles1-Detail 4 2 2 2 4 2 3 2 2" xfId="18264"/>
    <cellStyle name="RowTitles1-Detail 4 2 2 2 4 2 4" xfId="18265"/>
    <cellStyle name="RowTitles1-Detail 4 2 2 2 4 2 4 2" xfId="18266"/>
    <cellStyle name="RowTitles1-Detail 4 2 2 2 4 2 5" xfId="18267"/>
    <cellStyle name="RowTitles1-Detail 4 2 2 2 4 3" xfId="18268"/>
    <cellStyle name="RowTitles1-Detail 4 2 2 2 4 3 2" xfId="18269"/>
    <cellStyle name="RowTitles1-Detail 4 2 2 2 4 3 2 2" xfId="18270"/>
    <cellStyle name="RowTitles1-Detail 4 2 2 2 4 3 2 2 2" xfId="18271"/>
    <cellStyle name="RowTitles1-Detail 4 2 2 2 4 3 2 3" xfId="18272"/>
    <cellStyle name="RowTitles1-Detail 4 2 2 2 4 3 3" xfId="18273"/>
    <cellStyle name="RowTitles1-Detail 4 2 2 2 4 3 3 2" xfId="18274"/>
    <cellStyle name="RowTitles1-Detail 4 2 2 2 4 3 3 2 2" xfId="18275"/>
    <cellStyle name="RowTitles1-Detail 4 2 2 2 4 3 4" xfId="18276"/>
    <cellStyle name="RowTitles1-Detail 4 2 2 2 4 3 4 2" xfId="18277"/>
    <cellStyle name="RowTitles1-Detail 4 2 2 2 4 3 5" xfId="18278"/>
    <cellStyle name="RowTitles1-Detail 4 2 2 2 4 4" xfId="18279"/>
    <cellStyle name="RowTitles1-Detail 4 2 2 2 4 4 2" xfId="18280"/>
    <cellStyle name="RowTitles1-Detail 4 2 2 2 4 4 2 2" xfId="18281"/>
    <cellStyle name="RowTitles1-Detail 4 2 2 2 4 4 3" xfId="18282"/>
    <cellStyle name="RowTitles1-Detail 4 2 2 2 4 5" xfId="18283"/>
    <cellStyle name="RowTitles1-Detail 4 2 2 2 4 5 2" xfId="18284"/>
    <cellStyle name="RowTitles1-Detail 4 2 2 2 4 5 2 2" xfId="18285"/>
    <cellStyle name="RowTitles1-Detail 4 2 2 2 4 6" xfId="18286"/>
    <cellStyle name="RowTitles1-Detail 4 2 2 2 4 6 2" xfId="18287"/>
    <cellStyle name="RowTitles1-Detail 4 2 2 2 4 7" xfId="18288"/>
    <cellStyle name="RowTitles1-Detail 4 2 2 2 5" xfId="18289"/>
    <cellStyle name="RowTitles1-Detail 4 2 2 2 5 2" xfId="18290"/>
    <cellStyle name="RowTitles1-Detail 4 2 2 2 5 2 2" xfId="18291"/>
    <cellStyle name="RowTitles1-Detail 4 2 2 2 5 2 2 2" xfId="18292"/>
    <cellStyle name="RowTitles1-Detail 4 2 2 2 5 2 2 2 2" xfId="18293"/>
    <cellStyle name="RowTitles1-Detail 4 2 2 2 5 2 2 3" xfId="18294"/>
    <cellStyle name="RowTitles1-Detail 4 2 2 2 5 2 3" xfId="18295"/>
    <cellStyle name="RowTitles1-Detail 4 2 2 2 5 2 3 2" xfId="18296"/>
    <cellStyle name="RowTitles1-Detail 4 2 2 2 5 2 3 2 2" xfId="18297"/>
    <cellStyle name="RowTitles1-Detail 4 2 2 2 5 2 4" xfId="18298"/>
    <cellStyle name="RowTitles1-Detail 4 2 2 2 5 2 4 2" xfId="18299"/>
    <cellStyle name="RowTitles1-Detail 4 2 2 2 5 2 5" xfId="18300"/>
    <cellStyle name="RowTitles1-Detail 4 2 2 2 5 3" xfId="18301"/>
    <cellStyle name="RowTitles1-Detail 4 2 2 2 5 3 2" xfId="18302"/>
    <cellStyle name="RowTitles1-Detail 4 2 2 2 5 3 2 2" xfId="18303"/>
    <cellStyle name="RowTitles1-Detail 4 2 2 2 5 3 2 2 2" xfId="18304"/>
    <cellStyle name="RowTitles1-Detail 4 2 2 2 5 3 2 3" xfId="18305"/>
    <cellStyle name="RowTitles1-Detail 4 2 2 2 5 3 3" xfId="18306"/>
    <cellStyle name="RowTitles1-Detail 4 2 2 2 5 3 3 2" xfId="18307"/>
    <cellStyle name="RowTitles1-Detail 4 2 2 2 5 3 3 2 2" xfId="18308"/>
    <cellStyle name="RowTitles1-Detail 4 2 2 2 5 3 4" xfId="18309"/>
    <cellStyle name="RowTitles1-Detail 4 2 2 2 5 3 4 2" xfId="18310"/>
    <cellStyle name="RowTitles1-Detail 4 2 2 2 5 3 5" xfId="18311"/>
    <cellStyle name="RowTitles1-Detail 4 2 2 2 5 4" xfId="18312"/>
    <cellStyle name="RowTitles1-Detail 4 2 2 2 5 4 2" xfId="18313"/>
    <cellStyle name="RowTitles1-Detail 4 2 2 2 5 4 2 2" xfId="18314"/>
    <cellStyle name="RowTitles1-Detail 4 2 2 2 5 4 3" xfId="18315"/>
    <cellStyle name="RowTitles1-Detail 4 2 2 2 5 5" xfId="18316"/>
    <cellStyle name="RowTitles1-Detail 4 2 2 2 5 5 2" xfId="18317"/>
    <cellStyle name="RowTitles1-Detail 4 2 2 2 5 5 2 2" xfId="18318"/>
    <cellStyle name="RowTitles1-Detail 4 2 2 2 5 6" xfId="18319"/>
    <cellStyle name="RowTitles1-Detail 4 2 2 2 5 6 2" xfId="18320"/>
    <cellStyle name="RowTitles1-Detail 4 2 2 2 5 7" xfId="18321"/>
    <cellStyle name="RowTitles1-Detail 4 2 2 2 6" xfId="18322"/>
    <cellStyle name="RowTitles1-Detail 4 2 2 2 6 2" xfId="18323"/>
    <cellStyle name="RowTitles1-Detail 4 2 2 2 6 2 2" xfId="18324"/>
    <cellStyle name="RowTitles1-Detail 4 2 2 2 6 2 2 2" xfId="18325"/>
    <cellStyle name="RowTitles1-Detail 4 2 2 2 6 2 2 2 2" xfId="18326"/>
    <cellStyle name="RowTitles1-Detail 4 2 2 2 6 2 2 3" xfId="18327"/>
    <cellStyle name="RowTitles1-Detail 4 2 2 2 6 2 3" xfId="18328"/>
    <cellStyle name="RowTitles1-Detail 4 2 2 2 6 2 3 2" xfId="18329"/>
    <cellStyle name="RowTitles1-Detail 4 2 2 2 6 2 3 2 2" xfId="18330"/>
    <cellStyle name="RowTitles1-Detail 4 2 2 2 6 2 4" xfId="18331"/>
    <cellStyle name="RowTitles1-Detail 4 2 2 2 6 2 4 2" xfId="18332"/>
    <cellStyle name="RowTitles1-Detail 4 2 2 2 6 2 5" xfId="18333"/>
    <cellStyle name="RowTitles1-Detail 4 2 2 2 6 3" xfId="18334"/>
    <cellStyle name="RowTitles1-Detail 4 2 2 2 6 3 2" xfId="18335"/>
    <cellStyle name="RowTitles1-Detail 4 2 2 2 6 3 2 2" xfId="18336"/>
    <cellStyle name="RowTitles1-Detail 4 2 2 2 6 3 2 2 2" xfId="18337"/>
    <cellStyle name="RowTitles1-Detail 4 2 2 2 6 3 2 3" xfId="18338"/>
    <cellStyle name="RowTitles1-Detail 4 2 2 2 6 3 3" xfId="18339"/>
    <cellStyle name="RowTitles1-Detail 4 2 2 2 6 3 3 2" xfId="18340"/>
    <cellStyle name="RowTitles1-Detail 4 2 2 2 6 3 3 2 2" xfId="18341"/>
    <cellStyle name="RowTitles1-Detail 4 2 2 2 6 3 4" xfId="18342"/>
    <cellStyle name="RowTitles1-Detail 4 2 2 2 6 3 4 2" xfId="18343"/>
    <cellStyle name="RowTitles1-Detail 4 2 2 2 6 3 5" xfId="18344"/>
    <cellStyle name="RowTitles1-Detail 4 2 2 2 6 4" xfId="18345"/>
    <cellStyle name="RowTitles1-Detail 4 2 2 2 6 4 2" xfId="18346"/>
    <cellStyle name="RowTitles1-Detail 4 2 2 2 6 4 2 2" xfId="18347"/>
    <cellStyle name="RowTitles1-Detail 4 2 2 2 6 4 3" xfId="18348"/>
    <cellStyle name="RowTitles1-Detail 4 2 2 2 6 5" xfId="18349"/>
    <cellStyle name="RowTitles1-Detail 4 2 2 2 6 5 2" xfId="18350"/>
    <cellStyle name="RowTitles1-Detail 4 2 2 2 6 5 2 2" xfId="18351"/>
    <cellStyle name="RowTitles1-Detail 4 2 2 2 6 6" xfId="18352"/>
    <cellStyle name="RowTitles1-Detail 4 2 2 2 6 6 2" xfId="18353"/>
    <cellStyle name="RowTitles1-Detail 4 2 2 2 6 7" xfId="18354"/>
    <cellStyle name="RowTitles1-Detail 4 2 2 2 7" xfId="18355"/>
    <cellStyle name="RowTitles1-Detail 4 2 2 2 7 2" xfId="18356"/>
    <cellStyle name="RowTitles1-Detail 4 2 2 2 7 2 2" xfId="18357"/>
    <cellStyle name="RowTitles1-Detail 4 2 2 2 7 2 2 2" xfId="18358"/>
    <cellStyle name="RowTitles1-Detail 4 2 2 2 7 2 3" xfId="18359"/>
    <cellStyle name="RowTitles1-Detail 4 2 2 2 7 3" xfId="18360"/>
    <cellStyle name="RowTitles1-Detail 4 2 2 2 7 3 2" xfId="18361"/>
    <cellStyle name="RowTitles1-Detail 4 2 2 2 7 3 2 2" xfId="18362"/>
    <cellStyle name="RowTitles1-Detail 4 2 2 2 7 4" xfId="18363"/>
    <cellStyle name="RowTitles1-Detail 4 2 2 2 7 4 2" xfId="18364"/>
    <cellStyle name="RowTitles1-Detail 4 2 2 2 7 5" xfId="18365"/>
    <cellStyle name="RowTitles1-Detail 4 2 2 2 8" xfId="18366"/>
    <cellStyle name="RowTitles1-Detail 4 2 2 2 8 2" xfId="18367"/>
    <cellStyle name="RowTitles1-Detail 4 2 2 2 9" xfId="18368"/>
    <cellStyle name="RowTitles1-Detail 4 2 2 2 9 2" xfId="18369"/>
    <cellStyle name="RowTitles1-Detail 4 2 2 2 9 2 2" xfId="18370"/>
    <cellStyle name="RowTitles1-Detail 4 2 2 2_STUD aligned by INSTIT" xfId="18371"/>
    <cellStyle name="RowTitles1-Detail 4 2 2 3" xfId="18372"/>
    <cellStyle name="RowTitles1-Detail 4 2 2 3 2" xfId="18373"/>
    <cellStyle name="RowTitles1-Detail 4 2 2 3 2 2" xfId="18374"/>
    <cellStyle name="RowTitles1-Detail 4 2 2 3 2 2 2" xfId="18375"/>
    <cellStyle name="RowTitles1-Detail 4 2 2 3 2 2 2 2" xfId="18376"/>
    <cellStyle name="RowTitles1-Detail 4 2 2 3 2 2 2 2 2" xfId="18377"/>
    <cellStyle name="RowTitles1-Detail 4 2 2 3 2 2 2 3" xfId="18378"/>
    <cellStyle name="RowTitles1-Detail 4 2 2 3 2 2 3" xfId="18379"/>
    <cellStyle name="RowTitles1-Detail 4 2 2 3 2 2 3 2" xfId="18380"/>
    <cellStyle name="RowTitles1-Detail 4 2 2 3 2 2 3 2 2" xfId="18381"/>
    <cellStyle name="RowTitles1-Detail 4 2 2 3 2 2 4" xfId="18382"/>
    <cellStyle name="RowTitles1-Detail 4 2 2 3 2 2 4 2" xfId="18383"/>
    <cellStyle name="RowTitles1-Detail 4 2 2 3 2 2 5" xfId="18384"/>
    <cellStyle name="RowTitles1-Detail 4 2 2 3 2 3" xfId="18385"/>
    <cellStyle name="RowTitles1-Detail 4 2 2 3 2 3 2" xfId="18386"/>
    <cellStyle name="RowTitles1-Detail 4 2 2 3 2 3 2 2" xfId="18387"/>
    <cellStyle name="RowTitles1-Detail 4 2 2 3 2 3 2 2 2" xfId="18388"/>
    <cellStyle name="RowTitles1-Detail 4 2 2 3 2 3 2 3" xfId="18389"/>
    <cellStyle name="RowTitles1-Detail 4 2 2 3 2 3 3" xfId="18390"/>
    <cellStyle name="RowTitles1-Detail 4 2 2 3 2 3 3 2" xfId="18391"/>
    <cellStyle name="RowTitles1-Detail 4 2 2 3 2 3 3 2 2" xfId="18392"/>
    <cellStyle name="RowTitles1-Detail 4 2 2 3 2 3 4" xfId="18393"/>
    <cellStyle name="RowTitles1-Detail 4 2 2 3 2 3 4 2" xfId="18394"/>
    <cellStyle name="RowTitles1-Detail 4 2 2 3 2 3 5" xfId="18395"/>
    <cellStyle name="RowTitles1-Detail 4 2 2 3 2 4" xfId="18396"/>
    <cellStyle name="RowTitles1-Detail 4 2 2 3 2 4 2" xfId="18397"/>
    <cellStyle name="RowTitles1-Detail 4 2 2 3 2 5" xfId="18398"/>
    <cellStyle name="RowTitles1-Detail 4 2 2 3 2 5 2" xfId="18399"/>
    <cellStyle name="RowTitles1-Detail 4 2 2 3 2 5 2 2" xfId="18400"/>
    <cellStyle name="RowTitles1-Detail 4 2 2 3 2 5 3" xfId="18401"/>
    <cellStyle name="RowTitles1-Detail 4 2 2 3 2 6" xfId="18402"/>
    <cellStyle name="RowTitles1-Detail 4 2 2 3 2 6 2" xfId="18403"/>
    <cellStyle name="RowTitles1-Detail 4 2 2 3 2 6 2 2" xfId="18404"/>
    <cellStyle name="RowTitles1-Detail 4 2 2 3 2 7" xfId="18405"/>
    <cellStyle name="RowTitles1-Detail 4 2 2 3 2 7 2" xfId="18406"/>
    <cellStyle name="RowTitles1-Detail 4 2 2 3 2 8" xfId="18407"/>
    <cellStyle name="RowTitles1-Detail 4 2 2 3 3" xfId="18408"/>
    <cellStyle name="RowTitles1-Detail 4 2 2 3 3 2" xfId="18409"/>
    <cellStyle name="RowTitles1-Detail 4 2 2 3 3 2 2" xfId="18410"/>
    <cellStyle name="RowTitles1-Detail 4 2 2 3 3 2 2 2" xfId="18411"/>
    <cellStyle name="RowTitles1-Detail 4 2 2 3 3 2 2 2 2" xfId="18412"/>
    <cellStyle name="RowTitles1-Detail 4 2 2 3 3 2 2 3" xfId="18413"/>
    <cellStyle name="RowTitles1-Detail 4 2 2 3 3 2 3" xfId="18414"/>
    <cellStyle name="RowTitles1-Detail 4 2 2 3 3 2 3 2" xfId="18415"/>
    <cellStyle name="RowTitles1-Detail 4 2 2 3 3 2 3 2 2" xfId="18416"/>
    <cellStyle name="RowTitles1-Detail 4 2 2 3 3 2 4" xfId="18417"/>
    <cellStyle name="RowTitles1-Detail 4 2 2 3 3 2 4 2" xfId="18418"/>
    <cellStyle name="RowTitles1-Detail 4 2 2 3 3 2 5" xfId="18419"/>
    <cellStyle name="RowTitles1-Detail 4 2 2 3 3 3" xfId="18420"/>
    <cellStyle name="RowTitles1-Detail 4 2 2 3 3 3 2" xfId="18421"/>
    <cellStyle name="RowTitles1-Detail 4 2 2 3 3 3 2 2" xfId="18422"/>
    <cellStyle name="RowTitles1-Detail 4 2 2 3 3 3 2 2 2" xfId="18423"/>
    <cellStyle name="RowTitles1-Detail 4 2 2 3 3 3 2 3" xfId="18424"/>
    <cellStyle name="RowTitles1-Detail 4 2 2 3 3 3 3" xfId="18425"/>
    <cellStyle name="RowTitles1-Detail 4 2 2 3 3 3 3 2" xfId="18426"/>
    <cellStyle name="RowTitles1-Detail 4 2 2 3 3 3 3 2 2" xfId="18427"/>
    <cellStyle name="RowTitles1-Detail 4 2 2 3 3 3 4" xfId="18428"/>
    <cellStyle name="RowTitles1-Detail 4 2 2 3 3 3 4 2" xfId="18429"/>
    <cellStyle name="RowTitles1-Detail 4 2 2 3 3 3 5" xfId="18430"/>
    <cellStyle name="RowTitles1-Detail 4 2 2 3 3 4" xfId="18431"/>
    <cellStyle name="RowTitles1-Detail 4 2 2 3 3 4 2" xfId="18432"/>
    <cellStyle name="RowTitles1-Detail 4 2 2 3 3 5" xfId="18433"/>
    <cellStyle name="RowTitles1-Detail 4 2 2 3 3 5 2" xfId="18434"/>
    <cellStyle name="RowTitles1-Detail 4 2 2 3 3 5 2 2" xfId="18435"/>
    <cellStyle name="RowTitles1-Detail 4 2 2 3 4" xfId="18436"/>
    <cellStyle name="RowTitles1-Detail 4 2 2 3 4 2" xfId="18437"/>
    <cellStyle name="RowTitles1-Detail 4 2 2 3 4 2 2" xfId="18438"/>
    <cellStyle name="RowTitles1-Detail 4 2 2 3 4 2 2 2" xfId="18439"/>
    <cellStyle name="RowTitles1-Detail 4 2 2 3 4 2 2 2 2" xfId="18440"/>
    <cellStyle name="RowTitles1-Detail 4 2 2 3 4 2 2 3" xfId="18441"/>
    <cellStyle name="RowTitles1-Detail 4 2 2 3 4 2 3" xfId="18442"/>
    <cellStyle name="RowTitles1-Detail 4 2 2 3 4 2 3 2" xfId="18443"/>
    <cellStyle name="RowTitles1-Detail 4 2 2 3 4 2 3 2 2" xfId="18444"/>
    <cellStyle name="RowTitles1-Detail 4 2 2 3 4 2 4" xfId="18445"/>
    <cellStyle name="RowTitles1-Detail 4 2 2 3 4 2 4 2" xfId="18446"/>
    <cellStyle name="RowTitles1-Detail 4 2 2 3 4 2 5" xfId="18447"/>
    <cellStyle name="RowTitles1-Detail 4 2 2 3 4 3" xfId="18448"/>
    <cellStyle name="RowTitles1-Detail 4 2 2 3 4 3 2" xfId="18449"/>
    <cellStyle name="RowTitles1-Detail 4 2 2 3 4 3 2 2" xfId="18450"/>
    <cellStyle name="RowTitles1-Detail 4 2 2 3 4 3 2 2 2" xfId="18451"/>
    <cellStyle name="RowTitles1-Detail 4 2 2 3 4 3 2 3" xfId="18452"/>
    <cellStyle name="RowTitles1-Detail 4 2 2 3 4 3 3" xfId="18453"/>
    <cellStyle name="RowTitles1-Detail 4 2 2 3 4 3 3 2" xfId="18454"/>
    <cellStyle name="RowTitles1-Detail 4 2 2 3 4 3 3 2 2" xfId="18455"/>
    <cellStyle name="RowTitles1-Detail 4 2 2 3 4 3 4" xfId="18456"/>
    <cellStyle name="RowTitles1-Detail 4 2 2 3 4 3 4 2" xfId="18457"/>
    <cellStyle name="RowTitles1-Detail 4 2 2 3 4 3 5" xfId="18458"/>
    <cellStyle name="RowTitles1-Detail 4 2 2 3 4 4" xfId="18459"/>
    <cellStyle name="RowTitles1-Detail 4 2 2 3 4 4 2" xfId="18460"/>
    <cellStyle name="RowTitles1-Detail 4 2 2 3 4 4 2 2" xfId="18461"/>
    <cellStyle name="RowTitles1-Detail 4 2 2 3 4 4 3" xfId="18462"/>
    <cellStyle name="RowTitles1-Detail 4 2 2 3 4 5" xfId="18463"/>
    <cellStyle name="RowTitles1-Detail 4 2 2 3 4 5 2" xfId="18464"/>
    <cellStyle name="RowTitles1-Detail 4 2 2 3 4 5 2 2" xfId="18465"/>
    <cellStyle name="RowTitles1-Detail 4 2 2 3 4 6" xfId="18466"/>
    <cellStyle name="RowTitles1-Detail 4 2 2 3 4 6 2" xfId="18467"/>
    <cellStyle name="RowTitles1-Detail 4 2 2 3 4 7" xfId="18468"/>
    <cellStyle name="RowTitles1-Detail 4 2 2 3 5" xfId="18469"/>
    <cellStyle name="RowTitles1-Detail 4 2 2 3 5 2" xfId="18470"/>
    <cellStyle name="RowTitles1-Detail 4 2 2 3 5 2 2" xfId="18471"/>
    <cellStyle name="RowTitles1-Detail 4 2 2 3 5 2 2 2" xfId="18472"/>
    <cellStyle name="RowTitles1-Detail 4 2 2 3 5 2 2 2 2" xfId="18473"/>
    <cellStyle name="RowTitles1-Detail 4 2 2 3 5 2 2 3" xfId="18474"/>
    <cellStyle name="RowTitles1-Detail 4 2 2 3 5 2 3" xfId="18475"/>
    <cellStyle name="RowTitles1-Detail 4 2 2 3 5 2 3 2" xfId="18476"/>
    <cellStyle name="RowTitles1-Detail 4 2 2 3 5 2 3 2 2" xfId="18477"/>
    <cellStyle name="RowTitles1-Detail 4 2 2 3 5 2 4" xfId="18478"/>
    <cellStyle name="RowTitles1-Detail 4 2 2 3 5 2 4 2" xfId="18479"/>
    <cellStyle name="RowTitles1-Detail 4 2 2 3 5 2 5" xfId="18480"/>
    <cellStyle name="RowTitles1-Detail 4 2 2 3 5 3" xfId="18481"/>
    <cellStyle name="RowTitles1-Detail 4 2 2 3 5 3 2" xfId="18482"/>
    <cellStyle name="RowTitles1-Detail 4 2 2 3 5 3 2 2" xfId="18483"/>
    <cellStyle name="RowTitles1-Detail 4 2 2 3 5 3 2 2 2" xfId="18484"/>
    <cellStyle name="RowTitles1-Detail 4 2 2 3 5 3 2 3" xfId="18485"/>
    <cellStyle name="RowTitles1-Detail 4 2 2 3 5 3 3" xfId="18486"/>
    <cellStyle name="RowTitles1-Detail 4 2 2 3 5 3 3 2" xfId="18487"/>
    <cellStyle name="RowTitles1-Detail 4 2 2 3 5 3 3 2 2" xfId="18488"/>
    <cellStyle name="RowTitles1-Detail 4 2 2 3 5 3 4" xfId="18489"/>
    <cellStyle name="RowTitles1-Detail 4 2 2 3 5 3 4 2" xfId="18490"/>
    <cellStyle name="RowTitles1-Detail 4 2 2 3 5 3 5" xfId="18491"/>
    <cellStyle name="RowTitles1-Detail 4 2 2 3 5 4" xfId="18492"/>
    <cellStyle name="RowTitles1-Detail 4 2 2 3 5 4 2" xfId="18493"/>
    <cellStyle name="RowTitles1-Detail 4 2 2 3 5 4 2 2" xfId="18494"/>
    <cellStyle name="RowTitles1-Detail 4 2 2 3 5 4 3" xfId="18495"/>
    <cellStyle name="RowTitles1-Detail 4 2 2 3 5 5" xfId="18496"/>
    <cellStyle name="RowTitles1-Detail 4 2 2 3 5 5 2" xfId="18497"/>
    <cellStyle name="RowTitles1-Detail 4 2 2 3 5 5 2 2" xfId="18498"/>
    <cellStyle name="RowTitles1-Detail 4 2 2 3 5 6" xfId="18499"/>
    <cellStyle name="RowTitles1-Detail 4 2 2 3 5 6 2" xfId="18500"/>
    <cellStyle name="RowTitles1-Detail 4 2 2 3 5 7" xfId="18501"/>
    <cellStyle name="RowTitles1-Detail 4 2 2 3 6" xfId="18502"/>
    <cellStyle name="RowTitles1-Detail 4 2 2 3 6 2" xfId="18503"/>
    <cellStyle name="RowTitles1-Detail 4 2 2 3 6 2 2" xfId="18504"/>
    <cellStyle name="RowTitles1-Detail 4 2 2 3 6 2 2 2" xfId="18505"/>
    <cellStyle name="RowTitles1-Detail 4 2 2 3 6 2 2 2 2" xfId="18506"/>
    <cellStyle name="RowTitles1-Detail 4 2 2 3 6 2 2 3" xfId="18507"/>
    <cellStyle name="RowTitles1-Detail 4 2 2 3 6 2 3" xfId="18508"/>
    <cellStyle name="RowTitles1-Detail 4 2 2 3 6 2 3 2" xfId="18509"/>
    <cellStyle name="RowTitles1-Detail 4 2 2 3 6 2 3 2 2" xfId="18510"/>
    <cellStyle name="RowTitles1-Detail 4 2 2 3 6 2 4" xfId="18511"/>
    <cellStyle name="RowTitles1-Detail 4 2 2 3 6 2 4 2" xfId="18512"/>
    <cellStyle name="RowTitles1-Detail 4 2 2 3 6 2 5" xfId="18513"/>
    <cellStyle name="RowTitles1-Detail 4 2 2 3 6 3" xfId="18514"/>
    <cellStyle name="RowTitles1-Detail 4 2 2 3 6 3 2" xfId="18515"/>
    <cellStyle name="RowTitles1-Detail 4 2 2 3 6 3 2 2" xfId="18516"/>
    <cellStyle name="RowTitles1-Detail 4 2 2 3 6 3 2 2 2" xfId="18517"/>
    <cellStyle name="RowTitles1-Detail 4 2 2 3 6 3 2 3" xfId="18518"/>
    <cellStyle name="RowTitles1-Detail 4 2 2 3 6 3 3" xfId="18519"/>
    <cellStyle name="RowTitles1-Detail 4 2 2 3 6 3 3 2" xfId="18520"/>
    <cellStyle name="RowTitles1-Detail 4 2 2 3 6 3 3 2 2" xfId="18521"/>
    <cellStyle name="RowTitles1-Detail 4 2 2 3 6 3 4" xfId="18522"/>
    <cellStyle name="RowTitles1-Detail 4 2 2 3 6 3 4 2" xfId="18523"/>
    <cellStyle name="RowTitles1-Detail 4 2 2 3 6 3 5" xfId="18524"/>
    <cellStyle name="RowTitles1-Detail 4 2 2 3 6 4" xfId="18525"/>
    <cellStyle name="RowTitles1-Detail 4 2 2 3 6 4 2" xfId="18526"/>
    <cellStyle name="RowTitles1-Detail 4 2 2 3 6 4 2 2" xfId="18527"/>
    <cellStyle name="RowTitles1-Detail 4 2 2 3 6 4 3" xfId="18528"/>
    <cellStyle name="RowTitles1-Detail 4 2 2 3 6 5" xfId="18529"/>
    <cellStyle name="RowTitles1-Detail 4 2 2 3 6 5 2" xfId="18530"/>
    <cellStyle name="RowTitles1-Detail 4 2 2 3 6 5 2 2" xfId="18531"/>
    <cellStyle name="RowTitles1-Detail 4 2 2 3 6 6" xfId="18532"/>
    <cellStyle name="RowTitles1-Detail 4 2 2 3 6 6 2" xfId="18533"/>
    <cellStyle name="RowTitles1-Detail 4 2 2 3 6 7" xfId="18534"/>
    <cellStyle name="RowTitles1-Detail 4 2 2 3 7" xfId="18535"/>
    <cellStyle name="RowTitles1-Detail 4 2 2 3 7 2" xfId="18536"/>
    <cellStyle name="RowTitles1-Detail 4 2 2 3 7 2 2" xfId="18537"/>
    <cellStyle name="RowTitles1-Detail 4 2 2 3 7 2 2 2" xfId="18538"/>
    <cellStyle name="RowTitles1-Detail 4 2 2 3 7 2 3" xfId="18539"/>
    <cellStyle name="RowTitles1-Detail 4 2 2 3 7 3" xfId="18540"/>
    <cellStyle name="RowTitles1-Detail 4 2 2 3 7 3 2" xfId="18541"/>
    <cellStyle name="RowTitles1-Detail 4 2 2 3 7 3 2 2" xfId="18542"/>
    <cellStyle name="RowTitles1-Detail 4 2 2 3 7 4" xfId="18543"/>
    <cellStyle name="RowTitles1-Detail 4 2 2 3 7 4 2" xfId="18544"/>
    <cellStyle name="RowTitles1-Detail 4 2 2 3 7 5" xfId="18545"/>
    <cellStyle name="RowTitles1-Detail 4 2 2 3 8" xfId="18546"/>
    <cellStyle name="RowTitles1-Detail 4 2 2 3 8 2" xfId="18547"/>
    <cellStyle name="RowTitles1-Detail 4 2 2 3 8 2 2" xfId="18548"/>
    <cellStyle name="RowTitles1-Detail 4 2 2 3 8 2 2 2" xfId="18549"/>
    <cellStyle name="RowTitles1-Detail 4 2 2 3 8 2 3" xfId="18550"/>
    <cellStyle name="RowTitles1-Detail 4 2 2 3 8 3" xfId="18551"/>
    <cellStyle name="RowTitles1-Detail 4 2 2 3 8 3 2" xfId="18552"/>
    <cellStyle name="RowTitles1-Detail 4 2 2 3 8 3 2 2" xfId="18553"/>
    <cellStyle name="RowTitles1-Detail 4 2 2 3 8 4" xfId="18554"/>
    <cellStyle name="RowTitles1-Detail 4 2 2 3 8 4 2" xfId="18555"/>
    <cellStyle name="RowTitles1-Detail 4 2 2 3 8 5" xfId="18556"/>
    <cellStyle name="RowTitles1-Detail 4 2 2 3 9" xfId="18557"/>
    <cellStyle name="RowTitles1-Detail 4 2 2 3 9 2" xfId="18558"/>
    <cellStyle name="RowTitles1-Detail 4 2 2 3 9 2 2" xfId="18559"/>
    <cellStyle name="RowTitles1-Detail 4 2 2 3_STUD aligned by INSTIT" xfId="18560"/>
    <cellStyle name="RowTitles1-Detail 4 2 2 4" xfId="18561"/>
    <cellStyle name="RowTitles1-Detail 4 2 2 4 2" xfId="18562"/>
    <cellStyle name="RowTitles1-Detail 4 2 2 4 2 2" xfId="18563"/>
    <cellStyle name="RowTitles1-Detail 4 2 2 4 2 2 2" xfId="18564"/>
    <cellStyle name="RowTitles1-Detail 4 2 2 4 2 2 2 2" xfId="18565"/>
    <cellStyle name="RowTitles1-Detail 4 2 2 4 2 2 2 2 2" xfId="18566"/>
    <cellStyle name="RowTitles1-Detail 4 2 2 4 2 2 2 3" xfId="18567"/>
    <cellStyle name="RowTitles1-Detail 4 2 2 4 2 2 3" xfId="18568"/>
    <cellStyle name="RowTitles1-Detail 4 2 2 4 2 2 3 2" xfId="18569"/>
    <cellStyle name="RowTitles1-Detail 4 2 2 4 2 2 3 2 2" xfId="18570"/>
    <cellStyle name="RowTitles1-Detail 4 2 2 4 2 2 4" xfId="18571"/>
    <cellStyle name="RowTitles1-Detail 4 2 2 4 2 2 4 2" xfId="18572"/>
    <cellStyle name="RowTitles1-Detail 4 2 2 4 2 2 5" xfId="18573"/>
    <cellStyle name="RowTitles1-Detail 4 2 2 4 2 3" xfId="18574"/>
    <cellStyle name="RowTitles1-Detail 4 2 2 4 2 3 2" xfId="18575"/>
    <cellStyle name="RowTitles1-Detail 4 2 2 4 2 3 2 2" xfId="18576"/>
    <cellStyle name="RowTitles1-Detail 4 2 2 4 2 3 2 2 2" xfId="18577"/>
    <cellStyle name="RowTitles1-Detail 4 2 2 4 2 3 2 3" xfId="18578"/>
    <cellStyle name="RowTitles1-Detail 4 2 2 4 2 3 3" xfId="18579"/>
    <cellStyle name="RowTitles1-Detail 4 2 2 4 2 3 3 2" xfId="18580"/>
    <cellStyle name="RowTitles1-Detail 4 2 2 4 2 3 3 2 2" xfId="18581"/>
    <cellStyle name="RowTitles1-Detail 4 2 2 4 2 3 4" xfId="18582"/>
    <cellStyle name="RowTitles1-Detail 4 2 2 4 2 3 4 2" xfId="18583"/>
    <cellStyle name="RowTitles1-Detail 4 2 2 4 2 3 5" xfId="18584"/>
    <cellStyle name="RowTitles1-Detail 4 2 2 4 2 4" xfId="18585"/>
    <cellStyle name="RowTitles1-Detail 4 2 2 4 2 4 2" xfId="18586"/>
    <cellStyle name="RowTitles1-Detail 4 2 2 4 2 5" xfId="18587"/>
    <cellStyle name="RowTitles1-Detail 4 2 2 4 2 5 2" xfId="18588"/>
    <cellStyle name="RowTitles1-Detail 4 2 2 4 2 5 2 2" xfId="18589"/>
    <cellStyle name="RowTitles1-Detail 4 2 2 4 2 5 3" xfId="18590"/>
    <cellStyle name="RowTitles1-Detail 4 2 2 4 2 6" xfId="18591"/>
    <cellStyle name="RowTitles1-Detail 4 2 2 4 2 6 2" xfId="18592"/>
    <cellStyle name="RowTitles1-Detail 4 2 2 4 2 6 2 2" xfId="18593"/>
    <cellStyle name="RowTitles1-Detail 4 2 2 4 3" xfId="18594"/>
    <cellStyle name="RowTitles1-Detail 4 2 2 4 3 2" xfId="18595"/>
    <cellStyle name="RowTitles1-Detail 4 2 2 4 3 2 2" xfId="18596"/>
    <cellStyle name="RowTitles1-Detail 4 2 2 4 3 2 2 2" xfId="18597"/>
    <cellStyle name="RowTitles1-Detail 4 2 2 4 3 2 2 2 2" xfId="18598"/>
    <cellStyle name="RowTitles1-Detail 4 2 2 4 3 2 2 3" xfId="18599"/>
    <cellStyle name="RowTitles1-Detail 4 2 2 4 3 2 3" xfId="18600"/>
    <cellStyle name="RowTitles1-Detail 4 2 2 4 3 2 3 2" xfId="18601"/>
    <cellStyle name="RowTitles1-Detail 4 2 2 4 3 2 3 2 2" xfId="18602"/>
    <cellStyle name="RowTitles1-Detail 4 2 2 4 3 2 4" xfId="18603"/>
    <cellStyle name="RowTitles1-Detail 4 2 2 4 3 2 4 2" xfId="18604"/>
    <cellStyle name="RowTitles1-Detail 4 2 2 4 3 2 5" xfId="18605"/>
    <cellStyle name="RowTitles1-Detail 4 2 2 4 3 3" xfId="18606"/>
    <cellStyle name="RowTitles1-Detail 4 2 2 4 3 3 2" xfId="18607"/>
    <cellStyle name="RowTitles1-Detail 4 2 2 4 3 3 2 2" xfId="18608"/>
    <cellStyle name="RowTitles1-Detail 4 2 2 4 3 3 2 2 2" xfId="18609"/>
    <cellStyle name="RowTitles1-Detail 4 2 2 4 3 3 2 3" xfId="18610"/>
    <cellStyle name="RowTitles1-Detail 4 2 2 4 3 3 3" xfId="18611"/>
    <cellStyle name="RowTitles1-Detail 4 2 2 4 3 3 3 2" xfId="18612"/>
    <cellStyle name="RowTitles1-Detail 4 2 2 4 3 3 3 2 2" xfId="18613"/>
    <cellStyle name="RowTitles1-Detail 4 2 2 4 3 3 4" xfId="18614"/>
    <cellStyle name="RowTitles1-Detail 4 2 2 4 3 3 4 2" xfId="18615"/>
    <cellStyle name="RowTitles1-Detail 4 2 2 4 3 3 5" xfId="18616"/>
    <cellStyle name="RowTitles1-Detail 4 2 2 4 3 4" xfId="18617"/>
    <cellStyle name="RowTitles1-Detail 4 2 2 4 3 4 2" xfId="18618"/>
    <cellStyle name="RowTitles1-Detail 4 2 2 4 3 5" xfId="18619"/>
    <cellStyle name="RowTitles1-Detail 4 2 2 4 3 5 2" xfId="18620"/>
    <cellStyle name="RowTitles1-Detail 4 2 2 4 3 5 2 2" xfId="18621"/>
    <cellStyle name="RowTitles1-Detail 4 2 2 4 3 6" xfId="18622"/>
    <cellStyle name="RowTitles1-Detail 4 2 2 4 3 6 2" xfId="18623"/>
    <cellStyle name="RowTitles1-Detail 4 2 2 4 3 7" xfId="18624"/>
    <cellStyle name="RowTitles1-Detail 4 2 2 4 4" xfId="18625"/>
    <cellStyle name="RowTitles1-Detail 4 2 2 4 4 2" xfId="18626"/>
    <cellStyle name="RowTitles1-Detail 4 2 2 4 4 2 2" xfId="18627"/>
    <cellStyle name="RowTitles1-Detail 4 2 2 4 4 2 2 2" xfId="18628"/>
    <cellStyle name="RowTitles1-Detail 4 2 2 4 4 2 2 2 2" xfId="18629"/>
    <cellStyle name="RowTitles1-Detail 4 2 2 4 4 2 2 3" xfId="18630"/>
    <cellStyle name="RowTitles1-Detail 4 2 2 4 4 2 3" xfId="18631"/>
    <cellStyle name="RowTitles1-Detail 4 2 2 4 4 2 3 2" xfId="18632"/>
    <cellStyle name="RowTitles1-Detail 4 2 2 4 4 2 3 2 2" xfId="18633"/>
    <cellStyle name="RowTitles1-Detail 4 2 2 4 4 2 4" xfId="18634"/>
    <cellStyle name="RowTitles1-Detail 4 2 2 4 4 2 4 2" xfId="18635"/>
    <cellStyle name="RowTitles1-Detail 4 2 2 4 4 2 5" xfId="18636"/>
    <cellStyle name="RowTitles1-Detail 4 2 2 4 4 3" xfId="18637"/>
    <cellStyle name="RowTitles1-Detail 4 2 2 4 4 3 2" xfId="18638"/>
    <cellStyle name="RowTitles1-Detail 4 2 2 4 4 3 2 2" xfId="18639"/>
    <cellStyle name="RowTitles1-Detail 4 2 2 4 4 3 2 2 2" xfId="18640"/>
    <cellStyle name="RowTitles1-Detail 4 2 2 4 4 3 2 3" xfId="18641"/>
    <cellStyle name="RowTitles1-Detail 4 2 2 4 4 3 3" xfId="18642"/>
    <cellStyle name="RowTitles1-Detail 4 2 2 4 4 3 3 2" xfId="18643"/>
    <cellStyle name="RowTitles1-Detail 4 2 2 4 4 3 3 2 2" xfId="18644"/>
    <cellStyle name="RowTitles1-Detail 4 2 2 4 4 3 4" xfId="18645"/>
    <cellStyle name="RowTitles1-Detail 4 2 2 4 4 3 4 2" xfId="18646"/>
    <cellStyle name="RowTitles1-Detail 4 2 2 4 4 3 5" xfId="18647"/>
    <cellStyle name="RowTitles1-Detail 4 2 2 4 4 4" xfId="18648"/>
    <cellStyle name="RowTitles1-Detail 4 2 2 4 4 4 2" xfId="18649"/>
    <cellStyle name="RowTitles1-Detail 4 2 2 4 4 5" xfId="18650"/>
    <cellStyle name="RowTitles1-Detail 4 2 2 4 4 5 2" xfId="18651"/>
    <cellStyle name="RowTitles1-Detail 4 2 2 4 4 5 2 2" xfId="18652"/>
    <cellStyle name="RowTitles1-Detail 4 2 2 4 4 5 3" xfId="18653"/>
    <cellStyle name="RowTitles1-Detail 4 2 2 4 4 6" xfId="18654"/>
    <cellStyle name="RowTitles1-Detail 4 2 2 4 4 6 2" xfId="18655"/>
    <cellStyle name="RowTitles1-Detail 4 2 2 4 4 6 2 2" xfId="18656"/>
    <cellStyle name="RowTitles1-Detail 4 2 2 4 4 7" xfId="18657"/>
    <cellStyle name="RowTitles1-Detail 4 2 2 4 4 7 2" xfId="18658"/>
    <cellStyle name="RowTitles1-Detail 4 2 2 4 4 8" xfId="18659"/>
    <cellStyle name="RowTitles1-Detail 4 2 2 4 5" xfId="18660"/>
    <cellStyle name="RowTitles1-Detail 4 2 2 4 5 2" xfId="18661"/>
    <cellStyle name="RowTitles1-Detail 4 2 2 4 5 2 2" xfId="18662"/>
    <cellStyle name="RowTitles1-Detail 4 2 2 4 5 2 2 2" xfId="18663"/>
    <cellStyle name="RowTitles1-Detail 4 2 2 4 5 2 2 2 2" xfId="18664"/>
    <cellStyle name="RowTitles1-Detail 4 2 2 4 5 2 2 3" xfId="18665"/>
    <cellStyle name="RowTitles1-Detail 4 2 2 4 5 2 3" xfId="18666"/>
    <cellStyle name="RowTitles1-Detail 4 2 2 4 5 2 3 2" xfId="18667"/>
    <cellStyle name="RowTitles1-Detail 4 2 2 4 5 2 3 2 2" xfId="18668"/>
    <cellStyle name="RowTitles1-Detail 4 2 2 4 5 2 4" xfId="18669"/>
    <cellStyle name="RowTitles1-Detail 4 2 2 4 5 2 4 2" xfId="18670"/>
    <cellStyle name="RowTitles1-Detail 4 2 2 4 5 2 5" xfId="18671"/>
    <cellStyle name="RowTitles1-Detail 4 2 2 4 5 3" xfId="18672"/>
    <cellStyle name="RowTitles1-Detail 4 2 2 4 5 3 2" xfId="18673"/>
    <cellStyle name="RowTitles1-Detail 4 2 2 4 5 3 2 2" xfId="18674"/>
    <cellStyle name="RowTitles1-Detail 4 2 2 4 5 3 2 2 2" xfId="18675"/>
    <cellStyle name="RowTitles1-Detail 4 2 2 4 5 3 2 3" xfId="18676"/>
    <cellStyle name="RowTitles1-Detail 4 2 2 4 5 3 3" xfId="18677"/>
    <cellStyle name="RowTitles1-Detail 4 2 2 4 5 3 3 2" xfId="18678"/>
    <cellStyle name="RowTitles1-Detail 4 2 2 4 5 3 3 2 2" xfId="18679"/>
    <cellStyle name="RowTitles1-Detail 4 2 2 4 5 3 4" xfId="18680"/>
    <cellStyle name="RowTitles1-Detail 4 2 2 4 5 3 4 2" xfId="18681"/>
    <cellStyle name="RowTitles1-Detail 4 2 2 4 5 3 5" xfId="18682"/>
    <cellStyle name="RowTitles1-Detail 4 2 2 4 5 4" xfId="18683"/>
    <cellStyle name="RowTitles1-Detail 4 2 2 4 5 4 2" xfId="18684"/>
    <cellStyle name="RowTitles1-Detail 4 2 2 4 5 4 2 2" xfId="18685"/>
    <cellStyle name="RowTitles1-Detail 4 2 2 4 5 4 3" xfId="18686"/>
    <cellStyle name="RowTitles1-Detail 4 2 2 4 5 5" xfId="18687"/>
    <cellStyle name="RowTitles1-Detail 4 2 2 4 5 5 2" xfId="18688"/>
    <cellStyle name="RowTitles1-Detail 4 2 2 4 5 5 2 2" xfId="18689"/>
    <cellStyle name="RowTitles1-Detail 4 2 2 4 5 6" xfId="18690"/>
    <cellStyle name="RowTitles1-Detail 4 2 2 4 5 6 2" xfId="18691"/>
    <cellStyle name="RowTitles1-Detail 4 2 2 4 5 7" xfId="18692"/>
    <cellStyle name="RowTitles1-Detail 4 2 2 4 6" xfId="18693"/>
    <cellStyle name="RowTitles1-Detail 4 2 2 4 6 2" xfId="18694"/>
    <cellStyle name="RowTitles1-Detail 4 2 2 4 6 2 2" xfId="18695"/>
    <cellStyle name="RowTitles1-Detail 4 2 2 4 6 2 2 2" xfId="18696"/>
    <cellStyle name="RowTitles1-Detail 4 2 2 4 6 2 2 2 2" xfId="18697"/>
    <cellStyle name="RowTitles1-Detail 4 2 2 4 6 2 2 3" xfId="18698"/>
    <cellStyle name="RowTitles1-Detail 4 2 2 4 6 2 3" xfId="18699"/>
    <cellStyle name="RowTitles1-Detail 4 2 2 4 6 2 3 2" xfId="18700"/>
    <cellStyle name="RowTitles1-Detail 4 2 2 4 6 2 3 2 2" xfId="18701"/>
    <cellStyle name="RowTitles1-Detail 4 2 2 4 6 2 4" xfId="18702"/>
    <cellStyle name="RowTitles1-Detail 4 2 2 4 6 2 4 2" xfId="18703"/>
    <cellStyle name="RowTitles1-Detail 4 2 2 4 6 2 5" xfId="18704"/>
    <cellStyle name="RowTitles1-Detail 4 2 2 4 6 3" xfId="18705"/>
    <cellStyle name="RowTitles1-Detail 4 2 2 4 6 3 2" xfId="18706"/>
    <cellStyle name="RowTitles1-Detail 4 2 2 4 6 3 2 2" xfId="18707"/>
    <cellStyle name="RowTitles1-Detail 4 2 2 4 6 3 2 2 2" xfId="18708"/>
    <cellStyle name="RowTitles1-Detail 4 2 2 4 6 3 2 3" xfId="18709"/>
    <cellStyle name="RowTitles1-Detail 4 2 2 4 6 3 3" xfId="18710"/>
    <cellStyle name="RowTitles1-Detail 4 2 2 4 6 3 3 2" xfId="18711"/>
    <cellStyle name="RowTitles1-Detail 4 2 2 4 6 3 3 2 2" xfId="18712"/>
    <cellStyle name="RowTitles1-Detail 4 2 2 4 6 3 4" xfId="18713"/>
    <cellStyle name="RowTitles1-Detail 4 2 2 4 6 3 4 2" xfId="18714"/>
    <cellStyle name="RowTitles1-Detail 4 2 2 4 6 3 5" xfId="18715"/>
    <cellStyle name="RowTitles1-Detail 4 2 2 4 6 4" xfId="18716"/>
    <cellStyle name="RowTitles1-Detail 4 2 2 4 6 4 2" xfId="18717"/>
    <cellStyle name="RowTitles1-Detail 4 2 2 4 6 4 2 2" xfId="18718"/>
    <cellStyle name="RowTitles1-Detail 4 2 2 4 6 4 3" xfId="18719"/>
    <cellStyle name="RowTitles1-Detail 4 2 2 4 6 5" xfId="18720"/>
    <cellStyle name="RowTitles1-Detail 4 2 2 4 6 5 2" xfId="18721"/>
    <cellStyle name="RowTitles1-Detail 4 2 2 4 6 5 2 2" xfId="18722"/>
    <cellStyle name="RowTitles1-Detail 4 2 2 4 6 6" xfId="18723"/>
    <cellStyle name="RowTitles1-Detail 4 2 2 4 6 6 2" xfId="18724"/>
    <cellStyle name="RowTitles1-Detail 4 2 2 4 6 7" xfId="18725"/>
    <cellStyle name="RowTitles1-Detail 4 2 2 4 7" xfId="18726"/>
    <cellStyle name="RowTitles1-Detail 4 2 2 4 7 2" xfId="18727"/>
    <cellStyle name="RowTitles1-Detail 4 2 2 4 7 2 2" xfId="18728"/>
    <cellStyle name="RowTitles1-Detail 4 2 2 4 7 2 2 2" xfId="18729"/>
    <cellStyle name="RowTitles1-Detail 4 2 2 4 7 2 3" xfId="18730"/>
    <cellStyle name="RowTitles1-Detail 4 2 2 4 7 3" xfId="18731"/>
    <cellStyle name="RowTitles1-Detail 4 2 2 4 7 3 2" xfId="18732"/>
    <cellStyle name="RowTitles1-Detail 4 2 2 4 7 3 2 2" xfId="18733"/>
    <cellStyle name="RowTitles1-Detail 4 2 2 4 7 4" xfId="18734"/>
    <cellStyle name="RowTitles1-Detail 4 2 2 4 7 4 2" xfId="18735"/>
    <cellStyle name="RowTitles1-Detail 4 2 2 4 7 5" xfId="18736"/>
    <cellStyle name="RowTitles1-Detail 4 2 2 4 8" xfId="18737"/>
    <cellStyle name="RowTitles1-Detail 4 2 2 4 8 2" xfId="18738"/>
    <cellStyle name="RowTitles1-Detail 4 2 2 4 9" xfId="18739"/>
    <cellStyle name="RowTitles1-Detail 4 2 2 4 9 2" xfId="18740"/>
    <cellStyle name="RowTitles1-Detail 4 2 2 4 9 2 2" xfId="18741"/>
    <cellStyle name="RowTitles1-Detail 4 2 2 4_STUD aligned by INSTIT" xfId="18742"/>
    <cellStyle name="RowTitles1-Detail 4 2 2 5" xfId="18743"/>
    <cellStyle name="RowTitles1-Detail 4 2 2 5 2" xfId="18744"/>
    <cellStyle name="RowTitles1-Detail 4 2 2 5 2 2" xfId="18745"/>
    <cellStyle name="RowTitles1-Detail 4 2 2 5 2 2 2" xfId="18746"/>
    <cellStyle name="RowTitles1-Detail 4 2 2 5 2 2 2 2" xfId="18747"/>
    <cellStyle name="RowTitles1-Detail 4 2 2 5 2 2 3" xfId="18748"/>
    <cellStyle name="RowTitles1-Detail 4 2 2 5 2 3" xfId="18749"/>
    <cellStyle name="RowTitles1-Detail 4 2 2 5 2 3 2" xfId="18750"/>
    <cellStyle name="RowTitles1-Detail 4 2 2 5 2 3 2 2" xfId="18751"/>
    <cellStyle name="RowTitles1-Detail 4 2 2 5 2 4" xfId="18752"/>
    <cellStyle name="RowTitles1-Detail 4 2 2 5 2 4 2" xfId="18753"/>
    <cellStyle name="RowTitles1-Detail 4 2 2 5 2 5" xfId="18754"/>
    <cellStyle name="RowTitles1-Detail 4 2 2 5 3" xfId="18755"/>
    <cellStyle name="RowTitles1-Detail 4 2 2 5 3 2" xfId="18756"/>
    <cellStyle name="RowTitles1-Detail 4 2 2 5 3 2 2" xfId="18757"/>
    <cellStyle name="RowTitles1-Detail 4 2 2 5 3 2 2 2" xfId="18758"/>
    <cellStyle name="RowTitles1-Detail 4 2 2 5 3 2 3" xfId="18759"/>
    <cellStyle name="RowTitles1-Detail 4 2 2 5 3 3" xfId="18760"/>
    <cellStyle name="RowTitles1-Detail 4 2 2 5 3 3 2" xfId="18761"/>
    <cellStyle name="RowTitles1-Detail 4 2 2 5 3 3 2 2" xfId="18762"/>
    <cellStyle name="RowTitles1-Detail 4 2 2 5 3 4" xfId="18763"/>
    <cellStyle name="RowTitles1-Detail 4 2 2 5 3 4 2" xfId="18764"/>
    <cellStyle name="RowTitles1-Detail 4 2 2 5 3 5" xfId="18765"/>
    <cellStyle name="RowTitles1-Detail 4 2 2 5 4" xfId="18766"/>
    <cellStyle name="RowTitles1-Detail 4 2 2 5 4 2" xfId="18767"/>
    <cellStyle name="RowTitles1-Detail 4 2 2 5 5" xfId="18768"/>
    <cellStyle name="RowTitles1-Detail 4 2 2 5 5 2" xfId="18769"/>
    <cellStyle name="RowTitles1-Detail 4 2 2 5 5 2 2" xfId="18770"/>
    <cellStyle name="RowTitles1-Detail 4 2 2 5 5 3" xfId="18771"/>
    <cellStyle name="RowTitles1-Detail 4 2 2 5 6" xfId="18772"/>
    <cellStyle name="RowTitles1-Detail 4 2 2 5 6 2" xfId="18773"/>
    <cellStyle name="RowTitles1-Detail 4 2 2 5 6 2 2" xfId="18774"/>
    <cellStyle name="RowTitles1-Detail 4 2 2 6" xfId="18775"/>
    <cellStyle name="RowTitles1-Detail 4 2 2 6 2" xfId="18776"/>
    <cellStyle name="RowTitles1-Detail 4 2 2 6 2 2" xfId="18777"/>
    <cellStyle name="RowTitles1-Detail 4 2 2 6 2 2 2" xfId="18778"/>
    <cellStyle name="RowTitles1-Detail 4 2 2 6 2 2 2 2" xfId="18779"/>
    <cellStyle name="RowTitles1-Detail 4 2 2 6 2 2 3" xfId="18780"/>
    <cellStyle name="RowTitles1-Detail 4 2 2 6 2 3" xfId="18781"/>
    <cellStyle name="RowTitles1-Detail 4 2 2 6 2 3 2" xfId="18782"/>
    <cellStyle name="RowTitles1-Detail 4 2 2 6 2 3 2 2" xfId="18783"/>
    <cellStyle name="RowTitles1-Detail 4 2 2 6 2 4" xfId="18784"/>
    <cellStyle name="RowTitles1-Detail 4 2 2 6 2 4 2" xfId="18785"/>
    <cellStyle name="RowTitles1-Detail 4 2 2 6 2 5" xfId="18786"/>
    <cellStyle name="RowTitles1-Detail 4 2 2 6 3" xfId="18787"/>
    <cellStyle name="RowTitles1-Detail 4 2 2 6 3 2" xfId="18788"/>
    <cellStyle name="RowTitles1-Detail 4 2 2 6 3 2 2" xfId="18789"/>
    <cellStyle name="RowTitles1-Detail 4 2 2 6 3 2 2 2" xfId="18790"/>
    <cellStyle name="RowTitles1-Detail 4 2 2 6 3 2 3" xfId="18791"/>
    <cellStyle name="RowTitles1-Detail 4 2 2 6 3 3" xfId="18792"/>
    <cellStyle name="RowTitles1-Detail 4 2 2 6 3 3 2" xfId="18793"/>
    <cellStyle name="RowTitles1-Detail 4 2 2 6 3 3 2 2" xfId="18794"/>
    <cellStyle name="RowTitles1-Detail 4 2 2 6 3 4" xfId="18795"/>
    <cellStyle name="RowTitles1-Detail 4 2 2 6 3 4 2" xfId="18796"/>
    <cellStyle name="RowTitles1-Detail 4 2 2 6 3 5" xfId="18797"/>
    <cellStyle name="RowTitles1-Detail 4 2 2 6 4" xfId="18798"/>
    <cellStyle name="RowTitles1-Detail 4 2 2 6 4 2" xfId="18799"/>
    <cellStyle name="RowTitles1-Detail 4 2 2 6 5" xfId="18800"/>
    <cellStyle name="RowTitles1-Detail 4 2 2 6 5 2" xfId="18801"/>
    <cellStyle name="RowTitles1-Detail 4 2 2 6 5 2 2" xfId="18802"/>
    <cellStyle name="RowTitles1-Detail 4 2 2 6 6" xfId="18803"/>
    <cellStyle name="RowTitles1-Detail 4 2 2 6 6 2" xfId="18804"/>
    <cellStyle name="RowTitles1-Detail 4 2 2 6 7" xfId="18805"/>
    <cellStyle name="RowTitles1-Detail 4 2 2 7" xfId="18806"/>
    <cellStyle name="RowTitles1-Detail 4 2 2 7 2" xfId="18807"/>
    <cellStyle name="RowTitles1-Detail 4 2 2 7 2 2" xfId="18808"/>
    <cellStyle name="RowTitles1-Detail 4 2 2 7 2 2 2" xfId="18809"/>
    <cellStyle name="RowTitles1-Detail 4 2 2 7 2 2 2 2" xfId="18810"/>
    <cellStyle name="RowTitles1-Detail 4 2 2 7 2 2 3" xfId="18811"/>
    <cellStyle name="RowTitles1-Detail 4 2 2 7 2 3" xfId="18812"/>
    <cellStyle name="RowTitles1-Detail 4 2 2 7 2 3 2" xfId="18813"/>
    <cellStyle name="RowTitles1-Detail 4 2 2 7 2 3 2 2" xfId="18814"/>
    <cellStyle name="RowTitles1-Detail 4 2 2 7 2 4" xfId="18815"/>
    <cellStyle name="RowTitles1-Detail 4 2 2 7 2 4 2" xfId="18816"/>
    <cellStyle name="RowTitles1-Detail 4 2 2 7 2 5" xfId="18817"/>
    <cellStyle name="RowTitles1-Detail 4 2 2 7 3" xfId="18818"/>
    <cellStyle name="RowTitles1-Detail 4 2 2 7 3 2" xfId="18819"/>
    <cellStyle name="RowTitles1-Detail 4 2 2 7 3 2 2" xfId="18820"/>
    <cellStyle name="RowTitles1-Detail 4 2 2 7 3 2 2 2" xfId="18821"/>
    <cellStyle name="RowTitles1-Detail 4 2 2 7 3 2 3" xfId="18822"/>
    <cellStyle name="RowTitles1-Detail 4 2 2 7 3 3" xfId="18823"/>
    <cellStyle name="RowTitles1-Detail 4 2 2 7 3 3 2" xfId="18824"/>
    <cellStyle name="RowTitles1-Detail 4 2 2 7 3 3 2 2" xfId="18825"/>
    <cellStyle name="RowTitles1-Detail 4 2 2 7 3 4" xfId="18826"/>
    <cellStyle name="RowTitles1-Detail 4 2 2 7 3 4 2" xfId="18827"/>
    <cellStyle name="RowTitles1-Detail 4 2 2 7 3 5" xfId="18828"/>
    <cellStyle name="RowTitles1-Detail 4 2 2 7 4" xfId="18829"/>
    <cellStyle name="RowTitles1-Detail 4 2 2 7 4 2" xfId="18830"/>
    <cellStyle name="RowTitles1-Detail 4 2 2 7 5" xfId="18831"/>
    <cellStyle name="RowTitles1-Detail 4 2 2 7 5 2" xfId="18832"/>
    <cellStyle name="RowTitles1-Detail 4 2 2 7 5 2 2" xfId="18833"/>
    <cellStyle name="RowTitles1-Detail 4 2 2 7 5 3" xfId="18834"/>
    <cellStyle name="RowTitles1-Detail 4 2 2 7 6" xfId="18835"/>
    <cellStyle name="RowTitles1-Detail 4 2 2 7 6 2" xfId="18836"/>
    <cellStyle name="RowTitles1-Detail 4 2 2 7 6 2 2" xfId="18837"/>
    <cellStyle name="RowTitles1-Detail 4 2 2 7 7" xfId="18838"/>
    <cellStyle name="RowTitles1-Detail 4 2 2 7 7 2" xfId="18839"/>
    <cellStyle name="RowTitles1-Detail 4 2 2 7 8" xfId="18840"/>
    <cellStyle name="RowTitles1-Detail 4 2 2 8" xfId="18841"/>
    <cellStyle name="RowTitles1-Detail 4 2 2 8 2" xfId="18842"/>
    <cellStyle name="RowTitles1-Detail 4 2 2 8 2 2" xfId="18843"/>
    <cellStyle name="RowTitles1-Detail 4 2 2 8 2 2 2" xfId="18844"/>
    <cellStyle name="RowTitles1-Detail 4 2 2 8 2 2 2 2" xfId="18845"/>
    <cellStyle name="RowTitles1-Detail 4 2 2 8 2 2 3" xfId="18846"/>
    <cellStyle name="RowTitles1-Detail 4 2 2 8 2 3" xfId="18847"/>
    <cellStyle name="RowTitles1-Detail 4 2 2 8 2 3 2" xfId="18848"/>
    <cellStyle name="RowTitles1-Detail 4 2 2 8 2 3 2 2" xfId="18849"/>
    <cellStyle name="RowTitles1-Detail 4 2 2 8 2 4" xfId="18850"/>
    <cellStyle name="RowTitles1-Detail 4 2 2 8 2 4 2" xfId="18851"/>
    <cellStyle name="RowTitles1-Detail 4 2 2 8 2 5" xfId="18852"/>
    <cellStyle name="RowTitles1-Detail 4 2 2 8 3" xfId="18853"/>
    <cellStyle name="RowTitles1-Detail 4 2 2 8 3 2" xfId="18854"/>
    <cellStyle name="RowTitles1-Detail 4 2 2 8 3 2 2" xfId="18855"/>
    <cellStyle name="RowTitles1-Detail 4 2 2 8 3 2 2 2" xfId="18856"/>
    <cellStyle name="RowTitles1-Detail 4 2 2 8 3 2 3" xfId="18857"/>
    <cellStyle name="RowTitles1-Detail 4 2 2 8 3 3" xfId="18858"/>
    <cellStyle name="RowTitles1-Detail 4 2 2 8 3 3 2" xfId="18859"/>
    <cellStyle name="RowTitles1-Detail 4 2 2 8 3 3 2 2" xfId="18860"/>
    <cellStyle name="RowTitles1-Detail 4 2 2 8 3 4" xfId="18861"/>
    <cellStyle name="RowTitles1-Detail 4 2 2 8 3 4 2" xfId="18862"/>
    <cellStyle name="RowTitles1-Detail 4 2 2 8 3 5" xfId="18863"/>
    <cellStyle name="RowTitles1-Detail 4 2 2 8 4" xfId="18864"/>
    <cellStyle name="RowTitles1-Detail 4 2 2 8 4 2" xfId="18865"/>
    <cellStyle name="RowTitles1-Detail 4 2 2 8 4 2 2" xfId="18866"/>
    <cellStyle name="RowTitles1-Detail 4 2 2 8 4 3" xfId="18867"/>
    <cellStyle name="RowTitles1-Detail 4 2 2 8 5" xfId="18868"/>
    <cellStyle name="RowTitles1-Detail 4 2 2 8 5 2" xfId="18869"/>
    <cellStyle name="RowTitles1-Detail 4 2 2 8 5 2 2" xfId="18870"/>
    <cellStyle name="RowTitles1-Detail 4 2 2 8 6" xfId="18871"/>
    <cellStyle name="RowTitles1-Detail 4 2 2 8 6 2" xfId="18872"/>
    <cellStyle name="RowTitles1-Detail 4 2 2 8 7" xfId="18873"/>
    <cellStyle name="RowTitles1-Detail 4 2 2 9" xfId="18874"/>
    <cellStyle name="RowTitles1-Detail 4 2 2 9 2" xfId="18875"/>
    <cellStyle name="RowTitles1-Detail 4 2 2 9 2 2" xfId="18876"/>
    <cellStyle name="RowTitles1-Detail 4 2 2 9 2 2 2" xfId="18877"/>
    <cellStyle name="RowTitles1-Detail 4 2 2 9 2 2 2 2" xfId="18878"/>
    <cellStyle name="RowTitles1-Detail 4 2 2 9 2 2 3" xfId="18879"/>
    <cellStyle name="RowTitles1-Detail 4 2 2 9 2 3" xfId="18880"/>
    <cellStyle name="RowTitles1-Detail 4 2 2 9 2 3 2" xfId="18881"/>
    <cellStyle name="RowTitles1-Detail 4 2 2 9 2 3 2 2" xfId="18882"/>
    <cellStyle name="RowTitles1-Detail 4 2 2 9 2 4" xfId="18883"/>
    <cellStyle name="RowTitles1-Detail 4 2 2 9 2 4 2" xfId="18884"/>
    <cellStyle name="RowTitles1-Detail 4 2 2 9 2 5" xfId="18885"/>
    <cellStyle name="RowTitles1-Detail 4 2 2 9 3" xfId="18886"/>
    <cellStyle name="RowTitles1-Detail 4 2 2 9 3 2" xfId="18887"/>
    <cellStyle name="RowTitles1-Detail 4 2 2 9 3 2 2" xfId="18888"/>
    <cellStyle name="RowTitles1-Detail 4 2 2 9 3 2 2 2" xfId="18889"/>
    <cellStyle name="RowTitles1-Detail 4 2 2 9 3 2 3" xfId="18890"/>
    <cellStyle name="RowTitles1-Detail 4 2 2 9 3 3" xfId="18891"/>
    <cellStyle name="RowTitles1-Detail 4 2 2 9 3 3 2" xfId="18892"/>
    <cellStyle name="RowTitles1-Detail 4 2 2 9 3 3 2 2" xfId="18893"/>
    <cellStyle name="RowTitles1-Detail 4 2 2 9 3 4" xfId="18894"/>
    <cellStyle name="RowTitles1-Detail 4 2 2 9 3 4 2" xfId="18895"/>
    <cellStyle name="RowTitles1-Detail 4 2 2 9 3 5" xfId="18896"/>
    <cellStyle name="RowTitles1-Detail 4 2 2 9 4" xfId="18897"/>
    <cellStyle name="RowTitles1-Detail 4 2 2 9 4 2" xfId="18898"/>
    <cellStyle name="RowTitles1-Detail 4 2 2 9 4 2 2" xfId="18899"/>
    <cellStyle name="RowTitles1-Detail 4 2 2 9 4 3" xfId="18900"/>
    <cellStyle name="RowTitles1-Detail 4 2 2 9 5" xfId="18901"/>
    <cellStyle name="RowTitles1-Detail 4 2 2 9 5 2" xfId="18902"/>
    <cellStyle name="RowTitles1-Detail 4 2 2 9 5 2 2" xfId="18903"/>
    <cellStyle name="RowTitles1-Detail 4 2 2 9 6" xfId="18904"/>
    <cellStyle name="RowTitles1-Detail 4 2 2 9 6 2" xfId="18905"/>
    <cellStyle name="RowTitles1-Detail 4 2 2 9 7" xfId="18906"/>
    <cellStyle name="RowTitles1-Detail 4 2 2_STUD aligned by INSTIT" xfId="18907"/>
    <cellStyle name="RowTitles1-Detail 4 2 3" xfId="18908"/>
    <cellStyle name="RowTitles1-Detail 4 2 3 2" xfId="18909"/>
    <cellStyle name="RowTitles1-Detail 4 2 3 2 2" xfId="18910"/>
    <cellStyle name="RowTitles1-Detail 4 2 3 2 2 2" xfId="18911"/>
    <cellStyle name="RowTitles1-Detail 4 2 3 2 2 2 2" xfId="18912"/>
    <cellStyle name="RowTitles1-Detail 4 2 3 2 2 2 2 2" xfId="18913"/>
    <cellStyle name="RowTitles1-Detail 4 2 3 2 2 2 3" xfId="18914"/>
    <cellStyle name="RowTitles1-Detail 4 2 3 2 2 3" xfId="18915"/>
    <cellStyle name="RowTitles1-Detail 4 2 3 2 2 3 2" xfId="18916"/>
    <cellStyle name="RowTitles1-Detail 4 2 3 2 2 3 2 2" xfId="18917"/>
    <cellStyle name="RowTitles1-Detail 4 2 3 2 2 4" xfId="18918"/>
    <cellStyle name="RowTitles1-Detail 4 2 3 2 2 4 2" xfId="18919"/>
    <cellStyle name="RowTitles1-Detail 4 2 3 2 2 5" xfId="18920"/>
    <cellStyle name="RowTitles1-Detail 4 2 3 2 3" xfId="18921"/>
    <cellStyle name="RowTitles1-Detail 4 2 3 2 3 2" xfId="18922"/>
    <cellStyle name="RowTitles1-Detail 4 2 3 2 3 2 2" xfId="18923"/>
    <cellStyle name="RowTitles1-Detail 4 2 3 2 3 2 2 2" xfId="18924"/>
    <cellStyle name="RowTitles1-Detail 4 2 3 2 3 2 3" xfId="18925"/>
    <cellStyle name="RowTitles1-Detail 4 2 3 2 3 3" xfId="18926"/>
    <cellStyle name="RowTitles1-Detail 4 2 3 2 3 3 2" xfId="18927"/>
    <cellStyle name="RowTitles1-Detail 4 2 3 2 3 3 2 2" xfId="18928"/>
    <cellStyle name="RowTitles1-Detail 4 2 3 2 3 4" xfId="18929"/>
    <cellStyle name="RowTitles1-Detail 4 2 3 2 3 4 2" xfId="18930"/>
    <cellStyle name="RowTitles1-Detail 4 2 3 2 3 5" xfId="18931"/>
    <cellStyle name="RowTitles1-Detail 4 2 3 2 4" xfId="18932"/>
    <cellStyle name="RowTitles1-Detail 4 2 3 2 4 2" xfId="18933"/>
    <cellStyle name="RowTitles1-Detail 4 2 3 2 5" xfId="18934"/>
    <cellStyle name="RowTitles1-Detail 4 2 3 2 5 2" xfId="18935"/>
    <cellStyle name="RowTitles1-Detail 4 2 3 2 5 2 2" xfId="18936"/>
    <cellStyle name="RowTitles1-Detail 4 2 3 3" xfId="18937"/>
    <cellStyle name="RowTitles1-Detail 4 2 3 3 2" xfId="18938"/>
    <cellStyle name="RowTitles1-Detail 4 2 3 3 2 2" xfId="18939"/>
    <cellStyle name="RowTitles1-Detail 4 2 3 3 2 2 2" xfId="18940"/>
    <cellStyle name="RowTitles1-Detail 4 2 3 3 2 2 2 2" xfId="18941"/>
    <cellStyle name="RowTitles1-Detail 4 2 3 3 2 2 3" xfId="18942"/>
    <cellStyle name="RowTitles1-Detail 4 2 3 3 2 3" xfId="18943"/>
    <cellStyle name="RowTitles1-Detail 4 2 3 3 2 3 2" xfId="18944"/>
    <cellStyle name="RowTitles1-Detail 4 2 3 3 2 3 2 2" xfId="18945"/>
    <cellStyle name="RowTitles1-Detail 4 2 3 3 2 4" xfId="18946"/>
    <cellStyle name="RowTitles1-Detail 4 2 3 3 2 4 2" xfId="18947"/>
    <cellStyle name="RowTitles1-Detail 4 2 3 3 2 5" xfId="18948"/>
    <cellStyle name="RowTitles1-Detail 4 2 3 3 3" xfId="18949"/>
    <cellStyle name="RowTitles1-Detail 4 2 3 3 3 2" xfId="18950"/>
    <cellStyle name="RowTitles1-Detail 4 2 3 3 3 2 2" xfId="18951"/>
    <cellStyle name="RowTitles1-Detail 4 2 3 3 3 2 2 2" xfId="18952"/>
    <cellStyle name="RowTitles1-Detail 4 2 3 3 3 2 3" xfId="18953"/>
    <cellStyle name="RowTitles1-Detail 4 2 3 3 3 3" xfId="18954"/>
    <cellStyle name="RowTitles1-Detail 4 2 3 3 3 3 2" xfId="18955"/>
    <cellStyle name="RowTitles1-Detail 4 2 3 3 3 3 2 2" xfId="18956"/>
    <cellStyle name="RowTitles1-Detail 4 2 3 3 3 4" xfId="18957"/>
    <cellStyle name="RowTitles1-Detail 4 2 3 3 3 4 2" xfId="18958"/>
    <cellStyle name="RowTitles1-Detail 4 2 3 3 3 5" xfId="18959"/>
    <cellStyle name="RowTitles1-Detail 4 2 3 3 4" xfId="18960"/>
    <cellStyle name="RowTitles1-Detail 4 2 3 3 4 2" xfId="18961"/>
    <cellStyle name="RowTitles1-Detail 4 2 3 3 5" xfId="18962"/>
    <cellStyle name="RowTitles1-Detail 4 2 3 3 5 2" xfId="18963"/>
    <cellStyle name="RowTitles1-Detail 4 2 3 3 5 2 2" xfId="18964"/>
    <cellStyle name="RowTitles1-Detail 4 2 3 3 5 3" xfId="18965"/>
    <cellStyle name="RowTitles1-Detail 4 2 3 3 6" xfId="18966"/>
    <cellStyle name="RowTitles1-Detail 4 2 3 3 6 2" xfId="18967"/>
    <cellStyle name="RowTitles1-Detail 4 2 3 3 6 2 2" xfId="18968"/>
    <cellStyle name="RowTitles1-Detail 4 2 3 3 7" xfId="18969"/>
    <cellStyle name="RowTitles1-Detail 4 2 3 3 7 2" xfId="18970"/>
    <cellStyle name="RowTitles1-Detail 4 2 3 3 8" xfId="18971"/>
    <cellStyle name="RowTitles1-Detail 4 2 3 4" xfId="18972"/>
    <cellStyle name="RowTitles1-Detail 4 2 3 4 2" xfId="18973"/>
    <cellStyle name="RowTitles1-Detail 4 2 3 4 2 2" xfId="18974"/>
    <cellStyle name="RowTitles1-Detail 4 2 3 4 2 2 2" xfId="18975"/>
    <cellStyle name="RowTitles1-Detail 4 2 3 4 2 2 2 2" xfId="18976"/>
    <cellStyle name="RowTitles1-Detail 4 2 3 4 2 2 3" xfId="18977"/>
    <cellStyle name="RowTitles1-Detail 4 2 3 4 2 3" xfId="18978"/>
    <cellStyle name="RowTitles1-Detail 4 2 3 4 2 3 2" xfId="18979"/>
    <cellStyle name="RowTitles1-Detail 4 2 3 4 2 3 2 2" xfId="18980"/>
    <cellStyle name="RowTitles1-Detail 4 2 3 4 2 4" xfId="18981"/>
    <cellStyle name="RowTitles1-Detail 4 2 3 4 2 4 2" xfId="18982"/>
    <cellStyle name="RowTitles1-Detail 4 2 3 4 2 5" xfId="18983"/>
    <cellStyle name="RowTitles1-Detail 4 2 3 4 3" xfId="18984"/>
    <cellStyle name="RowTitles1-Detail 4 2 3 4 3 2" xfId="18985"/>
    <cellStyle name="RowTitles1-Detail 4 2 3 4 3 2 2" xfId="18986"/>
    <cellStyle name="RowTitles1-Detail 4 2 3 4 3 2 2 2" xfId="18987"/>
    <cellStyle name="RowTitles1-Detail 4 2 3 4 3 2 3" xfId="18988"/>
    <cellStyle name="RowTitles1-Detail 4 2 3 4 3 3" xfId="18989"/>
    <cellStyle name="RowTitles1-Detail 4 2 3 4 3 3 2" xfId="18990"/>
    <cellStyle name="RowTitles1-Detail 4 2 3 4 3 3 2 2" xfId="18991"/>
    <cellStyle name="RowTitles1-Detail 4 2 3 4 3 4" xfId="18992"/>
    <cellStyle name="RowTitles1-Detail 4 2 3 4 3 4 2" xfId="18993"/>
    <cellStyle name="RowTitles1-Detail 4 2 3 4 3 5" xfId="18994"/>
    <cellStyle name="RowTitles1-Detail 4 2 3 4 4" xfId="18995"/>
    <cellStyle name="RowTitles1-Detail 4 2 3 4 4 2" xfId="18996"/>
    <cellStyle name="RowTitles1-Detail 4 2 3 4 4 2 2" xfId="18997"/>
    <cellStyle name="RowTitles1-Detail 4 2 3 4 4 3" xfId="18998"/>
    <cellStyle name="RowTitles1-Detail 4 2 3 4 5" xfId="18999"/>
    <cellStyle name="RowTitles1-Detail 4 2 3 4 5 2" xfId="19000"/>
    <cellStyle name="RowTitles1-Detail 4 2 3 4 5 2 2" xfId="19001"/>
    <cellStyle name="RowTitles1-Detail 4 2 3 4 6" xfId="19002"/>
    <cellStyle name="RowTitles1-Detail 4 2 3 4 6 2" xfId="19003"/>
    <cellStyle name="RowTitles1-Detail 4 2 3 4 7" xfId="19004"/>
    <cellStyle name="RowTitles1-Detail 4 2 3 5" xfId="19005"/>
    <cellStyle name="RowTitles1-Detail 4 2 3 5 2" xfId="19006"/>
    <cellStyle name="RowTitles1-Detail 4 2 3 5 2 2" xfId="19007"/>
    <cellStyle name="RowTitles1-Detail 4 2 3 5 2 2 2" xfId="19008"/>
    <cellStyle name="RowTitles1-Detail 4 2 3 5 2 2 2 2" xfId="19009"/>
    <cellStyle name="RowTitles1-Detail 4 2 3 5 2 2 3" xfId="19010"/>
    <cellStyle name="RowTitles1-Detail 4 2 3 5 2 3" xfId="19011"/>
    <cellStyle name="RowTitles1-Detail 4 2 3 5 2 3 2" xfId="19012"/>
    <cellStyle name="RowTitles1-Detail 4 2 3 5 2 3 2 2" xfId="19013"/>
    <cellStyle name="RowTitles1-Detail 4 2 3 5 2 4" xfId="19014"/>
    <cellStyle name="RowTitles1-Detail 4 2 3 5 2 4 2" xfId="19015"/>
    <cellStyle name="RowTitles1-Detail 4 2 3 5 2 5" xfId="19016"/>
    <cellStyle name="RowTitles1-Detail 4 2 3 5 3" xfId="19017"/>
    <cellStyle name="RowTitles1-Detail 4 2 3 5 3 2" xfId="19018"/>
    <cellStyle name="RowTitles1-Detail 4 2 3 5 3 2 2" xfId="19019"/>
    <cellStyle name="RowTitles1-Detail 4 2 3 5 3 2 2 2" xfId="19020"/>
    <cellStyle name="RowTitles1-Detail 4 2 3 5 3 2 3" xfId="19021"/>
    <cellStyle name="RowTitles1-Detail 4 2 3 5 3 3" xfId="19022"/>
    <cellStyle name="RowTitles1-Detail 4 2 3 5 3 3 2" xfId="19023"/>
    <cellStyle name="RowTitles1-Detail 4 2 3 5 3 3 2 2" xfId="19024"/>
    <cellStyle name="RowTitles1-Detail 4 2 3 5 3 4" xfId="19025"/>
    <cellStyle name="RowTitles1-Detail 4 2 3 5 3 4 2" xfId="19026"/>
    <cellStyle name="RowTitles1-Detail 4 2 3 5 3 5" xfId="19027"/>
    <cellStyle name="RowTitles1-Detail 4 2 3 5 4" xfId="19028"/>
    <cellStyle name="RowTitles1-Detail 4 2 3 5 4 2" xfId="19029"/>
    <cellStyle name="RowTitles1-Detail 4 2 3 5 4 2 2" xfId="19030"/>
    <cellStyle name="RowTitles1-Detail 4 2 3 5 4 3" xfId="19031"/>
    <cellStyle name="RowTitles1-Detail 4 2 3 5 5" xfId="19032"/>
    <cellStyle name="RowTitles1-Detail 4 2 3 5 5 2" xfId="19033"/>
    <cellStyle name="RowTitles1-Detail 4 2 3 5 5 2 2" xfId="19034"/>
    <cellStyle name="RowTitles1-Detail 4 2 3 5 6" xfId="19035"/>
    <cellStyle name="RowTitles1-Detail 4 2 3 5 6 2" xfId="19036"/>
    <cellStyle name="RowTitles1-Detail 4 2 3 5 7" xfId="19037"/>
    <cellStyle name="RowTitles1-Detail 4 2 3 6" xfId="19038"/>
    <cellStyle name="RowTitles1-Detail 4 2 3 6 2" xfId="19039"/>
    <cellStyle name="RowTitles1-Detail 4 2 3 6 2 2" xfId="19040"/>
    <cellStyle name="RowTitles1-Detail 4 2 3 6 2 2 2" xfId="19041"/>
    <cellStyle name="RowTitles1-Detail 4 2 3 6 2 2 2 2" xfId="19042"/>
    <cellStyle name="RowTitles1-Detail 4 2 3 6 2 2 3" xfId="19043"/>
    <cellStyle name="RowTitles1-Detail 4 2 3 6 2 3" xfId="19044"/>
    <cellStyle name="RowTitles1-Detail 4 2 3 6 2 3 2" xfId="19045"/>
    <cellStyle name="RowTitles1-Detail 4 2 3 6 2 3 2 2" xfId="19046"/>
    <cellStyle name="RowTitles1-Detail 4 2 3 6 2 4" xfId="19047"/>
    <cellStyle name="RowTitles1-Detail 4 2 3 6 2 4 2" xfId="19048"/>
    <cellStyle name="RowTitles1-Detail 4 2 3 6 2 5" xfId="19049"/>
    <cellStyle name="RowTitles1-Detail 4 2 3 6 3" xfId="19050"/>
    <cellStyle name="RowTitles1-Detail 4 2 3 6 3 2" xfId="19051"/>
    <cellStyle name="RowTitles1-Detail 4 2 3 6 3 2 2" xfId="19052"/>
    <cellStyle name="RowTitles1-Detail 4 2 3 6 3 2 2 2" xfId="19053"/>
    <cellStyle name="RowTitles1-Detail 4 2 3 6 3 2 3" xfId="19054"/>
    <cellStyle name="RowTitles1-Detail 4 2 3 6 3 3" xfId="19055"/>
    <cellStyle name="RowTitles1-Detail 4 2 3 6 3 3 2" xfId="19056"/>
    <cellStyle name="RowTitles1-Detail 4 2 3 6 3 3 2 2" xfId="19057"/>
    <cellStyle name="RowTitles1-Detail 4 2 3 6 3 4" xfId="19058"/>
    <cellStyle name="RowTitles1-Detail 4 2 3 6 3 4 2" xfId="19059"/>
    <cellStyle name="RowTitles1-Detail 4 2 3 6 3 5" xfId="19060"/>
    <cellStyle name="RowTitles1-Detail 4 2 3 6 4" xfId="19061"/>
    <cellStyle name="RowTitles1-Detail 4 2 3 6 4 2" xfId="19062"/>
    <cellStyle name="RowTitles1-Detail 4 2 3 6 4 2 2" xfId="19063"/>
    <cellStyle name="RowTitles1-Detail 4 2 3 6 4 3" xfId="19064"/>
    <cellStyle name="RowTitles1-Detail 4 2 3 6 5" xfId="19065"/>
    <cellStyle name="RowTitles1-Detail 4 2 3 6 5 2" xfId="19066"/>
    <cellStyle name="RowTitles1-Detail 4 2 3 6 5 2 2" xfId="19067"/>
    <cellStyle name="RowTitles1-Detail 4 2 3 6 6" xfId="19068"/>
    <cellStyle name="RowTitles1-Detail 4 2 3 6 6 2" xfId="19069"/>
    <cellStyle name="RowTitles1-Detail 4 2 3 6 7" xfId="19070"/>
    <cellStyle name="RowTitles1-Detail 4 2 3 7" xfId="19071"/>
    <cellStyle name="RowTitles1-Detail 4 2 3 7 2" xfId="19072"/>
    <cellStyle name="RowTitles1-Detail 4 2 3 7 2 2" xfId="19073"/>
    <cellStyle name="RowTitles1-Detail 4 2 3 7 2 2 2" xfId="19074"/>
    <cellStyle name="RowTitles1-Detail 4 2 3 7 2 3" xfId="19075"/>
    <cellStyle name="RowTitles1-Detail 4 2 3 7 3" xfId="19076"/>
    <cellStyle name="RowTitles1-Detail 4 2 3 7 3 2" xfId="19077"/>
    <cellStyle name="RowTitles1-Detail 4 2 3 7 3 2 2" xfId="19078"/>
    <cellStyle name="RowTitles1-Detail 4 2 3 7 4" xfId="19079"/>
    <cellStyle name="RowTitles1-Detail 4 2 3 7 4 2" xfId="19080"/>
    <cellStyle name="RowTitles1-Detail 4 2 3 7 5" xfId="19081"/>
    <cellStyle name="RowTitles1-Detail 4 2 3 8" xfId="19082"/>
    <cellStyle name="RowTitles1-Detail 4 2 3 8 2" xfId="19083"/>
    <cellStyle name="RowTitles1-Detail 4 2 3 9" xfId="19084"/>
    <cellStyle name="RowTitles1-Detail 4 2 3 9 2" xfId="19085"/>
    <cellStyle name="RowTitles1-Detail 4 2 3 9 2 2" xfId="19086"/>
    <cellStyle name="RowTitles1-Detail 4 2 3_STUD aligned by INSTIT" xfId="19087"/>
    <cellStyle name="RowTitles1-Detail 4 2 4" xfId="19088"/>
    <cellStyle name="RowTitles1-Detail 4 2 4 2" xfId="19089"/>
    <cellStyle name="RowTitles1-Detail 4 2 4 2 2" xfId="19090"/>
    <cellStyle name="RowTitles1-Detail 4 2 4 2 2 2" xfId="19091"/>
    <cellStyle name="RowTitles1-Detail 4 2 4 2 2 2 2" xfId="19092"/>
    <cellStyle name="RowTitles1-Detail 4 2 4 2 2 2 2 2" xfId="19093"/>
    <cellStyle name="RowTitles1-Detail 4 2 4 2 2 2 3" xfId="19094"/>
    <cellStyle name="RowTitles1-Detail 4 2 4 2 2 3" xfId="19095"/>
    <cellStyle name="RowTitles1-Detail 4 2 4 2 2 3 2" xfId="19096"/>
    <cellStyle name="RowTitles1-Detail 4 2 4 2 2 3 2 2" xfId="19097"/>
    <cellStyle name="RowTitles1-Detail 4 2 4 2 2 4" xfId="19098"/>
    <cellStyle name="RowTitles1-Detail 4 2 4 2 2 4 2" xfId="19099"/>
    <cellStyle name="RowTitles1-Detail 4 2 4 2 2 5" xfId="19100"/>
    <cellStyle name="RowTitles1-Detail 4 2 4 2 3" xfId="19101"/>
    <cellStyle name="RowTitles1-Detail 4 2 4 2 3 2" xfId="19102"/>
    <cellStyle name="RowTitles1-Detail 4 2 4 2 3 2 2" xfId="19103"/>
    <cellStyle name="RowTitles1-Detail 4 2 4 2 3 2 2 2" xfId="19104"/>
    <cellStyle name="RowTitles1-Detail 4 2 4 2 3 2 3" xfId="19105"/>
    <cellStyle name="RowTitles1-Detail 4 2 4 2 3 3" xfId="19106"/>
    <cellStyle name="RowTitles1-Detail 4 2 4 2 3 3 2" xfId="19107"/>
    <cellStyle name="RowTitles1-Detail 4 2 4 2 3 3 2 2" xfId="19108"/>
    <cellStyle name="RowTitles1-Detail 4 2 4 2 3 4" xfId="19109"/>
    <cellStyle name="RowTitles1-Detail 4 2 4 2 3 4 2" xfId="19110"/>
    <cellStyle name="RowTitles1-Detail 4 2 4 2 3 5" xfId="19111"/>
    <cellStyle name="RowTitles1-Detail 4 2 4 2 4" xfId="19112"/>
    <cellStyle name="RowTitles1-Detail 4 2 4 2 4 2" xfId="19113"/>
    <cellStyle name="RowTitles1-Detail 4 2 4 2 5" xfId="19114"/>
    <cellStyle name="RowTitles1-Detail 4 2 4 2 5 2" xfId="19115"/>
    <cellStyle name="RowTitles1-Detail 4 2 4 2 5 2 2" xfId="19116"/>
    <cellStyle name="RowTitles1-Detail 4 2 4 2 5 3" xfId="19117"/>
    <cellStyle name="RowTitles1-Detail 4 2 4 2 6" xfId="19118"/>
    <cellStyle name="RowTitles1-Detail 4 2 4 2 6 2" xfId="19119"/>
    <cellStyle name="RowTitles1-Detail 4 2 4 2 6 2 2" xfId="19120"/>
    <cellStyle name="RowTitles1-Detail 4 2 4 2 7" xfId="19121"/>
    <cellStyle name="RowTitles1-Detail 4 2 4 2 7 2" xfId="19122"/>
    <cellStyle name="RowTitles1-Detail 4 2 4 2 8" xfId="19123"/>
    <cellStyle name="RowTitles1-Detail 4 2 4 3" xfId="19124"/>
    <cellStyle name="RowTitles1-Detail 4 2 4 3 2" xfId="19125"/>
    <cellStyle name="RowTitles1-Detail 4 2 4 3 2 2" xfId="19126"/>
    <cellStyle name="RowTitles1-Detail 4 2 4 3 2 2 2" xfId="19127"/>
    <cellStyle name="RowTitles1-Detail 4 2 4 3 2 2 2 2" xfId="19128"/>
    <cellStyle name="RowTitles1-Detail 4 2 4 3 2 2 3" xfId="19129"/>
    <cellStyle name="RowTitles1-Detail 4 2 4 3 2 3" xfId="19130"/>
    <cellStyle name="RowTitles1-Detail 4 2 4 3 2 3 2" xfId="19131"/>
    <cellStyle name="RowTitles1-Detail 4 2 4 3 2 3 2 2" xfId="19132"/>
    <cellStyle name="RowTitles1-Detail 4 2 4 3 2 4" xfId="19133"/>
    <cellStyle name="RowTitles1-Detail 4 2 4 3 2 4 2" xfId="19134"/>
    <cellStyle name="RowTitles1-Detail 4 2 4 3 2 5" xfId="19135"/>
    <cellStyle name="RowTitles1-Detail 4 2 4 3 3" xfId="19136"/>
    <cellStyle name="RowTitles1-Detail 4 2 4 3 3 2" xfId="19137"/>
    <cellStyle name="RowTitles1-Detail 4 2 4 3 3 2 2" xfId="19138"/>
    <cellStyle name="RowTitles1-Detail 4 2 4 3 3 2 2 2" xfId="19139"/>
    <cellStyle name="RowTitles1-Detail 4 2 4 3 3 2 3" xfId="19140"/>
    <cellStyle name="RowTitles1-Detail 4 2 4 3 3 3" xfId="19141"/>
    <cellStyle name="RowTitles1-Detail 4 2 4 3 3 3 2" xfId="19142"/>
    <cellStyle name="RowTitles1-Detail 4 2 4 3 3 3 2 2" xfId="19143"/>
    <cellStyle name="RowTitles1-Detail 4 2 4 3 3 4" xfId="19144"/>
    <cellStyle name="RowTitles1-Detail 4 2 4 3 3 4 2" xfId="19145"/>
    <cellStyle name="RowTitles1-Detail 4 2 4 3 3 5" xfId="19146"/>
    <cellStyle name="RowTitles1-Detail 4 2 4 3 4" xfId="19147"/>
    <cellStyle name="RowTitles1-Detail 4 2 4 3 4 2" xfId="19148"/>
    <cellStyle name="RowTitles1-Detail 4 2 4 3 5" xfId="19149"/>
    <cellStyle name="RowTitles1-Detail 4 2 4 3 5 2" xfId="19150"/>
    <cellStyle name="RowTitles1-Detail 4 2 4 3 5 2 2" xfId="19151"/>
    <cellStyle name="RowTitles1-Detail 4 2 4 4" xfId="19152"/>
    <cellStyle name="RowTitles1-Detail 4 2 4 4 2" xfId="19153"/>
    <cellStyle name="RowTitles1-Detail 4 2 4 4 2 2" xfId="19154"/>
    <cellStyle name="RowTitles1-Detail 4 2 4 4 2 2 2" xfId="19155"/>
    <cellStyle name="RowTitles1-Detail 4 2 4 4 2 2 2 2" xfId="19156"/>
    <cellStyle name="RowTitles1-Detail 4 2 4 4 2 2 3" xfId="19157"/>
    <cellStyle name="RowTitles1-Detail 4 2 4 4 2 3" xfId="19158"/>
    <cellStyle name="RowTitles1-Detail 4 2 4 4 2 3 2" xfId="19159"/>
    <cellStyle name="RowTitles1-Detail 4 2 4 4 2 3 2 2" xfId="19160"/>
    <cellStyle name="RowTitles1-Detail 4 2 4 4 2 4" xfId="19161"/>
    <cellStyle name="RowTitles1-Detail 4 2 4 4 2 4 2" xfId="19162"/>
    <cellStyle name="RowTitles1-Detail 4 2 4 4 2 5" xfId="19163"/>
    <cellStyle name="RowTitles1-Detail 4 2 4 4 3" xfId="19164"/>
    <cellStyle name="RowTitles1-Detail 4 2 4 4 3 2" xfId="19165"/>
    <cellStyle name="RowTitles1-Detail 4 2 4 4 3 2 2" xfId="19166"/>
    <cellStyle name="RowTitles1-Detail 4 2 4 4 3 2 2 2" xfId="19167"/>
    <cellStyle name="RowTitles1-Detail 4 2 4 4 3 2 3" xfId="19168"/>
    <cellStyle name="RowTitles1-Detail 4 2 4 4 3 3" xfId="19169"/>
    <cellStyle name="RowTitles1-Detail 4 2 4 4 3 3 2" xfId="19170"/>
    <cellStyle name="RowTitles1-Detail 4 2 4 4 3 3 2 2" xfId="19171"/>
    <cellStyle name="RowTitles1-Detail 4 2 4 4 3 4" xfId="19172"/>
    <cellStyle name="RowTitles1-Detail 4 2 4 4 3 4 2" xfId="19173"/>
    <cellStyle name="RowTitles1-Detail 4 2 4 4 3 5" xfId="19174"/>
    <cellStyle name="RowTitles1-Detail 4 2 4 4 4" xfId="19175"/>
    <cellStyle name="RowTitles1-Detail 4 2 4 4 4 2" xfId="19176"/>
    <cellStyle name="RowTitles1-Detail 4 2 4 4 4 2 2" xfId="19177"/>
    <cellStyle name="RowTitles1-Detail 4 2 4 4 4 3" xfId="19178"/>
    <cellStyle name="RowTitles1-Detail 4 2 4 4 5" xfId="19179"/>
    <cellStyle name="RowTitles1-Detail 4 2 4 4 5 2" xfId="19180"/>
    <cellStyle name="RowTitles1-Detail 4 2 4 4 5 2 2" xfId="19181"/>
    <cellStyle name="RowTitles1-Detail 4 2 4 4 6" xfId="19182"/>
    <cellStyle name="RowTitles1-Detail 4 2 4 4 6 2" xfId="19183"/>
    <cellStyle name="RowTitles1-Detail 4 2 4 4 7" xfId="19184"/>
    <cellStyle name="RowTitles1-Detail 4 2 4 5" xfId="19185"/>
    <cellStyle name="RowTitles1-Detail 4 2 4 5 2" xfId="19186"/>
    <cellStyle name="RowTitles1-Detail 4 2 4 5 2 2" xfId="19187"/>
    <cellStyle name="RowTitles1-Detail 4 2 4 5 2 2 2" xfId="19188"/>
    <cellStyle name="RowTitles1-Detail 4 2 4 5 2 2 2 2" xfId="19189"/>
    <cellStyle name="RowTitles1-Detail 4 2 4 5 2 2 3" xfId="19190"/>
    <cellStyle name="RowTitles1-Detail 4 2 4 5 2 3" xfId="19191"/>
    <cellStyle name="RowTitles1-Detail 4 2 4 5 2 3 2" xfId="19192"/>
    <cellStyle name="RowTitles1-Detail 4 2 4 5 2 3 2 2" xfId="19193"/>
    <cellStyle name="RowTitles1-Detail 4 2 4 5 2 4" xfId="19194"/>
    <cellStyle name="RowTitles1-Detail 4 2 4 5 2 4 2" xfId="19195"/>
    <cellStyle name="RowTitles1-Detail 4 2 4 5 2 5" xfId="19196"/>
    <cellStyle name="RowTitles1-Detail 4 2 4 5 3" xfId="19197"/>
    <cellStyle name="RowTitles1-Detail 4 2 4 5 3 2" xfId="19198"/>
    <cellStyle name="RowTitles1-Detail 4 2 4 5 3 2 2" xfId="19199"/>
    <cellStyle name="RowTitles1-Detail 4 2 4 5 3 2 2 2" xfId="19200"/>
    <cellStyle name="RowTitles1-Detail 4 2 4 5 3 2 3" xfId="19201"/>
    <cellStyle name="RowTitles1-Detail 4 2 4 5 3 3" xfId="19202"/>
    <cellStyle name="RowTitles1-Detail 4 2 4 5 3 3 2" xfId="19203"/>
    <cellStyle name="RowTitles1-Detail 4 2 4 5 3 3 2 2" xfId="19204"/>
    <cellStyle name="RowTitles1-Detail 4 2 4 5 3 4" xfId="19205"/>
    <cellStyle name="RowTitles1-Detail 4 2 4 5 3 4 2" xfId="19206"/>
    <cellStyle name="RowTitles1-Detail 4 2 4 5 3 5" xfId="19207"/>
    <cellStyle name="RowTitles1-Detail 4 2 4 5 4" xfId="19208"/>
    <cellStyle name="RowTitles1-Detail 4 2 4 5 4 2" xfId="19209"/>
    <cellStyle name="RowTitles1-Detail 4 2 4 5 4 2 2" xfId="19210"/>
    <cellStyle name="RowTitles1-Detail 4 2 4 5 4 3" xfId="19211"/>
    <cellStyle name="RowTitles1-Detail 4 2 4 5 5" xfId="19212"/>
    <cellStyle name="RowTitles1-Detail 4 2 4 5 5 2" xfId="19213"/>
    <cellStyle name="RowTitles1-Detail 4 2 4 5 5 2 2" xfId="19214"/>
    <cellStyle name="RowTitles1-Detail 4 2 4 5 6" xfId="19215"/>
    <cellStyle name="RowTitles1-Detail 4 2 4 5 6 2" xfId="19216"/>
    <cellStyle name="RowTitles1-Detail 4 2 4 5 7" xfId="19217"/>
    <cellStyle name="RowTitles1-Detail 4 2 4 6" xfId="19218"/>
    <cellStyle name="RowTitles1-Detail 4 2 4 6 2" xfId="19219"/>
    <cellStyle name="RowTitles1-Detail 4 2 4 6 2 2" xfId="19220"/>
    <cellStyle name="RowTitles1-Detail 4 2 4 6 2 2 2" xfId="19221"/>
    <cellStyle name="RowTitles1-Detail 4 2 4 6 2 2 2 2" xfId="19222"/>
    <cellStyle name="RowTitles1-Detail 4 2 4 6 2 2 3" xfId="19223"/>
    <cellStyle name="RowTitles1-Detail 4 2 4 6 2 3" xfId="19224"/>
    <cellStyle name="RowTitles1-Detail 4 2 4 6 2 3 2" xfId="19225"/>
    <cellStyle name="RowTitles1-Detail 4 2 4 6 2 3 2 2" xfId="19226"/>
    <cellStyle name="RowTitles1-Detail 4 2 4 6 2 4" xfId="19227"/>
    <cellStyle name="RowTitles1-Detail 4 2 4 6 2 4 2" xfId="19228"/>
    <cellStyle name="RowTitles1-Detail 4 2 4 6 2 5" xfId="19229"/>
    <cellStyle name="RowTitles1-Detail 4 2 4 6 3" xfId="19230"/>
    <cellStyle name="RowTitles1-Detail 4 2 4 6 3 2" xfId="19231"/>
    <cellStyle name="RowTitles1-Detail 4 2 4 6 3 2 2" xfId="19232"/>
    <cellStyle name="RowTitles1-Detail 4 2 4 6 3 2 2 2" xfId="19233"/>
    <cellStyle name="RowTitles1-Detail 4 2 4 6 3 2 3" xfId="19234"/>
    <cellStyle name="RowTitles1-Detail 4 2 4 6 3 3" xfId="19235"/>
    <cellStyle name="RowTitles1-Detail 4 2 4 6 3 3 2" xfId="19236"/>
    <cellStyle name="RowTitles1-Detail 4 2 4 6 3 3 2 2" xfId="19237"/>
    <cellStyle name="RowTitles1-Detail 4 2 4 6 3 4" xfId="19238"/>
    <cellStyle name="RowTitles1-Detail 4 2 4 6 3 4 2" xfId="19239"/>
    <cellStyle name="RowTitles1-Detail 4 2 4 6 3 5" xfId="19240"/>
    <cellStyle name="RowTitles1-Detail 4 2 4 6 4" xfId="19241"/>
    <cellStyle name="RowTitles1-Detail 4 2 4 6 4 2" xfId="19242"/>
    <cellStyle name="RowTitles1-Detail 4 2 4 6 4 2 2" xfId="19243"/>
    <cellStyle name="RowTitles1-Detail 4 2 4 6 4 3" xfId="19244"/>
    <cellStyle name="RowTitles1-Detail 4 2 4 6 5" xfId="19245"/>
    <cellStyle name="RowTitles1-Detail 4 2 4 6 5 2" xfId="19246"/>
    <cellStyle name="RowTitles1-Detail 4 2 4 6 5 2 2" xfId="19247"/>
    <cellStyle name="RowTitles1-Detail 4 2 4 6 6" xfId="19248"/>
    <cellStyle name="RowTitles1-Detail 4 2 4 6 6 2" xfId="19249"/>
    <cellStyle name="RowTitles1-Detail 4 2 4 6 7" xfId="19250"/>
    <cellStyle name="RowTitles1-Detail 4 2 4 7" xfId="19251"/>
    <cellStyle name="RowTitles1-Detail 4 2 4 7 2" xfId="19252"/>
    <cellStyle name="RowTitles1-Detail 4 2 4 7 2 2" xfId="19253"/>
    <cellStyle name="RowTitles1-Detail 4 2 4 7 2 2 2" xfId="19254"/>
    <cellStyle name="RowTitles1-Detail 4 2 4 7 2 3" xfId="19255"/>
    <cellStyle name="RowTitles1-Detail 4 2 4 7 3" xfId="19256"/>
    <cellStyle name="RowTitles1-Detail 4 2 4 7 3 2" xfId="19257"/>
    <cellStyle name="RowTitles1-Detail 4 2 4 7 3 2 2" xfId="19258"/>
    <cellStyle name="RowTitles1-Detail 4 2 4 7 4" xfId="19259"/>
    <cellStyle name="RowTitles1-Detail 4 2 4 7 4 2" xfId="19260"/>
    <cellStyle name="RowTitles1-Detail 4 2 4 7 5" xfId="19261"/>
    <cellStyle name="RowTitles1-Detail 4 2 4 8" xfId="19262"/>
    <cellStyle name="RowTitles1-Detail 4 2 4 8 2" xfId="19263"/>
    <cellStyle name="RowTitles1-Detail 4 2 4 8 2 2" xfId="19264"/>
    <cellStyle name="RowTitles1-Detail 4 2 4 8 2 2 2" xfId="19265"/>
    <cellStyle name="RowTitles1-Detail 4 2 4 8 2 3" xfId="19266"/>
    <cellStyle name="RowTitles1-Detail 4 2 4 8 3" xfId="19267"/>
    <cellStyle name="RowTitles1-Detail 4 2 4 8 3 2" xfId="19268"/>
    <cellStyle name="RowTitles1-Detail 4 2 4 8 3 2 2" xfId="19269"/>
    <cellStyle name="RowTitles1-Detail 4 2 4 8 4" xfId="19270"/>
    <cellStyle name="RowTitles1-Detail 4 2 4 8 4 2" xfId="19271"/>
    <cellStyle name="RowTitles1-Detail 4 2 4 8 5" xfId="19272"/>
    <cellStyle name="RowTitles1-Detail 4 2 4 9" xfId="19273"/>
    <cellStyle name="RowTitles1-Detail 4 2 4 9 2" xfId="19274"/>
    <cellStyle name="RowTitles1-Detail 4 2 4 9 2 2" xfId="19275"/>
    <cellStyle name="RowTitles1-Detail 4 2 4_STUD aligned by INSTIT" xfId="19276"/>
    <cellStyle name="RowTitles1-Detail 4 2 5" xfId="19277"/>
    <cellStyle name="RowTitles1-Detail 4 2 5 2" xfId="19278"/>
    <cellStyle name="RowTitles1-Detail 4 2 5 2 2" xfId="19279"/>
    <cellStyle name="RowTitles1-Detail 4 2 5 2 2 2" xfId="19280"/>
    <cellStyle name="RowTitles1-Detail 4 2 5 2 2 2 2" xfId="19281"/>
    <cellStyle name="RowTitles1-Detail 4 2 5 2 2 2 2 2" xfId="19282"/>
    <cellStyle name="RowTitles1-Detail 4 2 5 2 2 2 3" xfId="19283"/>
    <cellStyle name="RowTitles1-Detail 4 2 5 2 2 3" xfId="19284"/>
    <cellStyle name="RowTitles1-Detail 4 2 5 2 2 3 2" xfId="19285"/>
    <cellStyle name="RowTitles1-Detail 4 2 5 2 2 3 2 2" xfId="19286"/>
    <cellStyle name="RowTitles1-Detail 4 2 5 2 2 4" xfId="19287"/>
    <cellStyle name="RowTitles1-Detail 4 2 5 2 2 4 2" xfId="19288"/>
    <cellStyle name="RowTitles1-Detail 4 2 5 2 2 5" xfId="19289"/>
    <cellStyle name="RowTitles1-Detail 4 2 5 2 3" xfId="19290"/>
    <cellStyle name="RowTitles1-Detail 4 2 5 2 3 2" xfId="19291"/>
    <cellStyle name="RowTitles1-Detail 4 2 5 2 3 2 2" xfId="19292"/>
    <cellStyle name="RowTitles1-Detail 4 2 5 2 3 2 2 2" xfId="19293"/>
    <cellStyle name="RowTitles1-Detail 4 2 5 2 3 2 3" xfId="19294"/>
    <cellStyle name="RowTitles1-Detail 4 2 5 2 3 3" xfId="19295"/>
    <cellStyle name="RowTitles1-Detail 4 2 5 2 3 3 2" xfId="19296"/>
    <cellStyle name="RowTitles1-Detail 4 2 5 2 3 3 2 2" xfId="19297"/>
    <cellStyle name="RowTitles1-Detail 4 2 5 2 3 4" xfId="19298"/>
    <cellStyle name="RowTitles1-Detail 4 2 5 2 3 4 2" xfId="19299"/>
    <cellStyle name="RowTitles1-Detail 4 2 5 2 3 5" xfId="19300"/>
    <cellStyle name="RowTitles1-Detail 4 2 5 2 4" xfId="19301"/>
    <cellStyle name="RowTitles1-Detail 4 2 5 2 4 2" xfId="19302"/>
    <cellStyle name="RowTitles1-Detail 4 2 5 2 5" xfId="19303"/>
    <cellStyle name="RowTitles1-Detail 4 2 5 2 5 2" xfId="19304"/>
    <cellStyle name="RowTitles1-Detail 4 2 5 2 5 2 2" xfId="19305"/>
    <cellStyle name="RowTitles1-Detail 4 2 5 2 5 3" xfId="19306"/>
    <cellStyle name="RowTitles1-Detail 4 2 5 2 6" xfId="19307"/>
    <cellStyle name="RowTitles1-Detail 4 2 5 2 6 2" xfId="19308"/>
    <cellStyle name="RowTitles1-Detail 4 2 5 2 6 2 2" xfId="19309"/>
    <cellStyle name="RowTitles1-Detail 4 2 5 3" xfId="19310"/>
    <cellStyle name="RowTitles1-Detail 4 2 5 3 2" xfId="19311"/>
    <cellStyle name="RowTitles1-Detail 4 2 5 3 2 2" xfId="19312"/>
    <cellStyle name="RowTitles1-Detail 4 2 5 3 2 2 2" xfId="19313"/>
    <cellStyle name="RowTitles1-Detail 4 2 5 3 2 2 2 2" xfId="19314"/>
    <cellStyle name="RowTitles1-Detail 4 2 5 3 2 2 3" xfId="19315"/>
    <cellStyle name="RowTitles1-Detail 4 2 5 3 2 3" xfId="19316"/>
    <cellStyle name="RowTitles1-Detail 4 2 5 3 2 3 2" xfId="19317"/>
    <cellStyle name="RowTitles1-Detail 4 2 5 3 2 3 2 2" xfId="19318"/>
    <cellStyle name="RowTitles1-Detail 4 2 5 3 2 4" xfId="19319"/>
    <cellStyle name="RowTitles1-Detail 4 2 5 3 2 4 2" xfId="19320"/>
    <cellStyle name="RowTitles1-Detail 4 2 5 3 2 5" xfId="19321"/>
    <cellStyle name="RowTitles1-Detail 4 2 5 3 3" xfId="19322"/>
    <cellStyle name="RowTitles1-Detail 4 2 5 3 3 2" xfId="19323"/>
    <cellStyle name="RowTitles1-Detail 4 2 5 3 3 2 2" xfId="19324"/>
    <cellStyle name="RowTitles1-Detail 4 2 5 3 3 2 2 2" xfId="19325"/>
    <cellStyle name="RowTitles1-Detail 4 2 5 3 3 2 3" xfId="19326"/>
    <cellStyle name="RowTitles1-Detail 4 2 5 3 3 3" xfId="19327"/>
    <cellStyle name="RowTitles1-Detail 4 2 5 3 3 3 2" xfId="19328"/>
    <cellStyle name="RowTitles1-Detail 4 2 5 3 3 3 2 2" xfId="19329"/>
    <cellStyle name="RowTitles1-Detail 4 2 5 3 3 4" xfId="19330"/>
    <cellStyle name="RowTitles1-Detail 4 2 5 3 3 4 2" xfId="19331"/>
    <cellStyle name="RowTitles1-Detail 4 2 5 3 3 5" xfId="19332"/>
    <cellStyle name="RowTitles1-Detail 4 2 5 3 4" xfId="19333"/>
    <cellStyle name="RowTitles1-Detail 4 2 5 3 4 2" xfId="19334"/>
    <cellStyle name="RowTitles1-Detail 4 2 5 3 5" xfId="19335"/>
    <cellStyle name="RowTitles1-Detail 4 2 5 3 5 2" xfId="19336"/>
    <cellStyle name="RowTitles1-Detail 4 2 5 3 5 2 2" xfId="19337"/>
    <cellStyle name="RowTitles1-Detail 4 2 5 3 6" xfId="19338"/>
    <cellStyle name="RowTitles1-Detail 4 2 5 3 6 2" xfId="19339"/>
    <cellStyle name="RowTitles1-Detail 4 2 5 3 7" xfId="19340"/>
    <cellStyle name="RowTitles1-Detail 4 2 5 4" xfId="19341"/>
    <cellStyle name="RowTitles1-Detail 4 2 5 4 2" xfId="19342"/>
    <cellStyle name="RowTitles1-Detail 4 2 5 4 2 2" xfId="19343"/>
    <cellStyle name="RowTitles1-Detail 4 2 5 4 2 2 2" xfId="19344"/>
    <cellStyle name="RowTitles1-Detail 4 2 5 4 2 2 2 2" xfId="19345"/>
    <cellStyle name="RowTitles1-Detail 4 2 5 4 2 2 3" xfId="19346"/>
    <cellStyle name="RowTitles1-Detail 4 2 5 4 2 3" xfId="19347"/>
    <cellStyle name="RowTitles1-Detail 4 2 5 4 2 3 2" xfId="19348"/>
    <cellStyle name="RowTitles1-Detail 4 2 5 4 2 3 2 2" xfId="19349"/>
    <cellStyle name="RowTitles1-Detail 4 2 5 4 2 4" xfId="19350"/>
    <cellStyle name="RowTitles1-Detail 4 2 5 4 2 4 2" xfId="19351"/>
    <cellStyle name="RowTitles1-Detail 4 2 5 4 2 5" xfId="19352"/>
    <cellStyle name="RowTitles1-Detail 4 2 5 4 3" xfId="19353"/>
    <cellStyle name="RowTitles1-Detail 4 2 5 4 3 2" xfId="19354"/>
    <cellStyle name="RowTitles1-Detail 4 2 5 4 3 2 2" xfId="19355"/>
    <cellStyle name="RowTitles1-Detail 4 2 5 4 3 2 2 2" xfId="19356"/>
    <cellStyle name="RowTitles1-Detail 4 2 5 4 3 2 3" xfId="19357"/>
    <cellStyle name="RowTitles1-Detail 4 2 5 4 3 3" xfId="19358"/>
    <cellStyle name="RowTitles1-Detail 4 2 5 4 3 3 2" xfId="19359"/>
    <cellStyle name="RowTitles1-Detail 4 2 5 4 3 3 2 2" xfId="19360"/>
    <cellStyle name="RowTitles1-Detail 4 2 5 4 3 4" xfId="19361"/>
    <cellStyle name="RowTitles1-Detail 4 2 5 4 3 4 2" xfId="19362"/>
    <cellStyle name="RowTitles1-Detail 4 2 5 4 3 5" xfId="19363"/>
    <cellStyle name="RowTitles1-Detail 4 2 5 4 4" xfId="19364"/>
    <cellStyle name="RowTitles1-Detail 4 2 5 4 4 2" xfId="19365"/>
    <cellStyle name="RowTitles1-Detail 4 2 5 4 5" xfId="19366"/>
    <cellStyle name="RowTitles1-Detail 4 2 5 4 5 2" xfId="19367"/>
    <cellStyle name="RowTitles1-Detail 4 2 5 4 5 2 2" xfId="19368"/>
    <cellStyle name="RowTitles1-Detail 4 2 5 4 5 3" xfId="19369"/>
    <cellStyle name="RowTitles1-Detail 4 2 5 4 6" xfId="19370"/>
    <cellStyle name="RowTitles1-Detail 4 2 5 4 6 2" xfId="19371"/>
    <cellStyle name="RowTitles1-Detail 4 2 5 4 6 2 2" xfId="19372"/>
    <cellStyle name="RowTitles1-Detail 4 2 5 4 7" xfId="19373"/>
    <cellStyle name="RowTitles1-Detail 4 2 5 4 7 2" xfId="19374"/>
    <cellStyle name="RowTitles1-Detail 4 2 5 4 8" xfId="19375"/>
    <cellStyle name="RowTitles1-Detail 4 2 5 5" xfId="19376"/>
    <cellStyle name="RowTitles1-Detail 4 2 5 5 2" xfId="19377"/>
    <cellStyle name="RowTitles1-Detail 4 2 5 5 2 2" xfId="19378"/>
    <cellStyle name="RowTitles1-Detail 4 2 5 5 2 2 2" xfId="19379"/>
    <cellStyle name="RowTitles1-Detail 4 2 5 5 2 2 2 2" xfId="19380"/>
    <cellStyle name="RowTitles1-Detail 4 2 5 5 2 2 3" xfId="19381"/>
    <cellStyle name="RowTitles1-Detail 4 2 5 5 2 3" xfId="19382"/>
    <cellStyle name="RowTitles1-Detail 4 2 5 5 2 3 2" xfId="19383"/>
    <cellStyle name="RowTitles1-Detail 4 2 5 5 2 3 2 2" xfId="19384"/>
    <cellStyle name="RowTitles1-Detail 4 2 5 5 2 4" xfId="19385"/>
    <cellStyle name="RowTitles1-Detail 4 2 5 5 2 4 2" xfId="19386"/>
    <cellStyle name="RowTitles1-Detail 4 2 5 5 2 5" xfId="19387"/>
    <cellStyle name="RowTitles1-Detail 4 2 5 5 3" xfId="19388"/>
    <cellStyle name="RowTitles1-Detail 4 2 5 5 3 2" xfId="19389"/>
    <cellStyle name="RowTitles1-Detail 4 2 5 5 3 2 2" xfId="19390"/>
    <cellStyle name="RowTitles1-Detail 4 2 5 5 3 2 2 2" xfId="19391"/>
    <cellStyle name="RowTitles1-Detail 4 2 5 5 3 2 3" xfId="19392"/>
    <cellStyle name="RowTitles1-Detail 4 2 5 5 3 3" xfId="19393"/>
    <cellStyle name="RowTitles1-Detail 4 2 5 5 3 3 2" xfId="19394"/>
    <cellStyle name="RowTitles1-Detail 4 2 5 5 3 3 2 2" xfId="19395"/>
    <cellStyle name="RowTitles1-Detail 4 2 5 5 3 4" xfId="19396"/>
    <cellStyle name="RowTitles1-Detail 4 2 5 5 3 4 2" xfId="19397"/>
    <cellStyle name="RowTitles1-Detail 4 2 5 5 3 5" xfId="19398"/>
    <cellStyle name="RowTitles1-Detail 4 2 5 5 4" xfId="19399"/>
    <cellStyle name="RowTitles1-Detail 4 2 5 5 4 2" xfId="19400"/>
    <cellStyle name="RowTitles1-Detail 4 2 5 5 4 2 2" xfId="19401"/>
    <cellStyle name="RowTitles1-Detail 4 2 5 5 4 3" xfId="19402"/>
    <cellStyle name="RowTitles1-Detail 4 2 5 5 5" xfId="19403"/>
    <cellStyle name="RowTitles1-Detail 4 2 5 5 5 2" xfId="19404"/>
    <cellStyle name="RowTitles1-Detail 4 2 5 5 5 2 2" xfId="19405"/>
    <cellStyle name="RowTitles1-Detail 4 2 5 5 6" xfId="19406"/>
    <cellStyle name="RowTitles1-Detail 4 2 5 5 6 2" xfId="19407"/>
    <cellStyle name="RowTitles1-Detail 4 2 5 5 7" xfId="19408"/>
    <cellStyle name="RowTitles1-Detail 4 2 5 6" xfId="19409"/>
    <cellStyle name="RowTitles1-Detail 4 2 5 6 2" xfId="19410"/>
    <cellStyle name="RowTitles1-Detail 4 2 5 6 2 2" xfId="19411"/>
    <cellStyle name="RowTitles1-Detail 4 2 5 6 2 2 2" xfId="19412"/>
    <cellStyle name="RowTitles1-Detail 4 2 5 6 2 2 2 2" xfId="19413"/>
    <cellStyle name="RowTitles1-Detail 4 2 5 6 2 2 3" xfId="19414"/>
    <cellStyle name="RowTitles1-Detail 4 2 5 6 2 3" xfId="19415"/>
    <cellStyle name="RowTitles1-Detail 4 2 5 6 2 3 2" xfId="19416"/>
    <cellStyle name="RowTitles1-Detail 4 2 5 6 2 3 2 2" xfId="19417"/>
    <cellStyle name="RowTitles1-Detail 4 2 5 6 2 4" xfId="19418"/>
    <cellStyle name="RowTitles1-Detail 4 2 5 6 2 4 2" xfId="19419"/>
    <cellStyle name="RowTitles1-Detail 4 2 5 6 2 5" xfId="19420"/>
    <cellStyle name="RowTitles1-Detail 4 2 5 6 3" xfId="19421"/>
    <cellStyle name="RowTitles1-Detail 4 2 5 6 3 2" xfId="19422"/>
    <cellStyle name="RowTitles1-Detail 4 2 5 6 3 2 2" xfId="19423"/>
    <cellStyle name="RowTitles1-Detail 4 2 5 6 3 2 2 2" xfId="19424"/>
    <cellStyle name="RowTitles1-Detail 4 2 5 6 3 2 3" xfId="19425"/>
    <cellStyle name="RowTitles1-Detail 4 2 5 6 3 3" xfId="19426"/>
    <cellStyle name="RowTitles1-Detail 4 2 5 6 3 3 2" xfId="19427"/>
    <cellStyle name="RowTitles1-Detail 4 2 5 6 3 3 2 2" xfId="19428"/>
    <cellStyle name="RowTitles1-Detail 4 2 5 6 3 4" xfId="19429"/>
    <cellStyle name="RowTitles1-Detail 4 2 5 6 3 4 2" xfId="19430"/>
    <cellStyle name="RowTitles1-Detail 4 2 5 6 3 5" xfId="19431"/>
    <cellStyle name="RowTitles1-Detail 4 2 5 6 4" xfId="19432"/>
    <cellStyle name="RowTitles1-Detail 4 2 5 6 4 2" xfId="19433"/>
    <cellStyle name="RowTitles1-Detail 4 2 5 6 4 2 2" xfId="19434"/>
    <cellStyle name="RowTitles1-Detail 4 2 5 6 4 3" xfId="19435"/>
    <cellStyle name="RowTitles1-Detail 4 2 5 6 5" xfId="19436"/>
    <cellStyle name="RowTitles1-Detail 4 2 5 6 5 2" xfId="19437"/>
    <cellStyle name="RowTitles1-Detail 4 2 5 6 5 2 2" xfId="19438"/>
    <cellStyle name="RowTitles1-Detail 4 2 5 6 6" xfId="19439"/>
    <cellStyle name="RowTitles1-Detail 4 2 5 6 6 2" xfId="19440"/>
    <cellStyle name="RowTitles1-Detail 4 2 5 6 7" xfId="19441"/>
    <cellStyle name="RowTitles1-Detail 4 2 5 7" xfId="19442"/>
    <cellStyle name="RowTitles1-Detail 4 2 5 7 2" xfId="19443"/>
    <cellStyle name="RowTitles1-Detail 4 2 5 7 2 2" xfId="19444"/>
    <cellStyle name="RowTitles1-Detail 4 2 5 7 2 2 2" xfId="19445"/>
    <cellStyle name="RowTitles1-Detail 4 2 5 7 2 3" xfId="19446"/>
    <cellStyle name="RowTitles1-Detail 4 2 5 7 3" xfId="19447"/>
    <cellStyle name="RowTitles1-Detail 4 2 5 7 3 2" xfId="19448"/>
    <cellStyle name="RowTitles1-Detail 4 2 5 7 3 2 2" xfId="19449"/>
    <cellStyle name="RowTitles1-Detail 4 2 5 7 4" xfId="19450"/>
    <cellStyle name="RowTitles1-Detail 4 2 5 7 4 2" xfId="19451"/>
    <cellStyle name="RowTitles1-Detail 4 2 5 7 5" xfId="19452"/>
    <cellStyle name="RowTitles1-Detail 4 2 5 8" xfId="19453"/>
    <cellStyle name="RowTitles1-Detail 4 2 5 8 2" xfId="19454"/>
    <cellStyle name="RowTitles1-Detail 4 2 5 9" xfId="19455"/>
    <cellStyle name="RowTitles1-Detail 4 2 5 9 2" xfId="19456"/>
    <cellStyle name="RowTitles1-Detail 4 2 5 9 2 2" xfId="19457"/>
    <cellStyle name="RowTitles1-Detail 4 2 5_STUD aligned by INSTIT" xfId="19458"/>
    <cellStyle name="RowTitles1-Detail 4 2 6" xfId="19459"/>
    <cellStyle name="RowTitles1-Detail 4 2 6 2" xfId="19460"/>
    <cellStyle name="RowTitles1-Detail 4 2 6 2 2" xfId="19461"/>
    <cellStyle name="RowTitles1-Detail 4 2 6 2 2 2" xfId="19462"/>
    <cellStyle name="RowTitles1-Detail 4 2 6 2 2 2 2" xfId="19463"/>
    <cellStyle name="RowTitles1-Detail 4 2 6 2 2 3" xfId="19464"/>
    <cellStyle name="RowTitles1-Detail 4 2 6 2 3" xfId="19465"/>
    <cellStyle name="RowTitles1-Detail 4 2 6 2 3 2" xfId="19466"/>
    <cellStyle name="RowTitles1-Detail 4 2 6 2 3 2 2" xfId="19467"/>
    <cellStyle name="RowTitles1-Detail 4 2 6 2 4" xfId="19468"/>
    <cellStyle name="RowTitles1-Detail 4 2 6 2 4 2" xfId="19469"/>
    <cellStyle name="RowTitles1-Detail 4 2 6 2 5" xfId="19470"/>
    <cellStyle name="RowTitles1-Detail 4 2 6 3" xfId="19471"/>
    <cellStyle name="RowTitles1-Detail 4 2 6 3 2" xfId="19472"/>
    <cellStyle name="RowTitles1-Detail 4 2 6 3 2 2" xfId="19473"/>
    <cellStyle name="RowTitles1-Detail 4 2 6 3 2 2 2" xfId="19474"/>
    <cellStyle name="RowTitles1-Detail 4 2 6 3 2 3" xfId="19475"/>
    <cellStyle name="RowTitles1-Detail 4 2 6 3 3" xfId="19476"/>
    <cellStyle name="RowTitles1-Detail 4 2 6 3 3 2" xfId="19477"/>
    <cellStyle name="RowTitles1-Detail 4 2 6 3 3 2 2" xfId="19478"/>
    <cellStyle name="RowTitles1-Detail 4 2 6 3 4" xfId="19479"/>
    <cellStyle name="RowTitles1-Detail 4 2 6 3 4 2" xfId="19480"/>
    <cellStyle name="RowTitles1-Detail 4 2 6 3 5" xfId="19481"/>
    <cellStyle name="RowTitles1-Detail 4 2 6 4" xfId="19482"/>
    <cellStyle name="RowTitles1-Detail 4 2 6 4 2" xfId="19483"/>
    <cellStyle name="RowTitles1-Detail 4 2 6 5" xfId="19484"/>
    <cellStyle name="RowTitles1-Detail 4 2 6 5 2" xfId="19485"/>
    <cellStyle name="RowTitles1-Detail 4 2 6 5 2 2" xfId="19486"/>
    <cellStyle name="RowTitles1-Detail 4 2 6 5 3" xfId="19487"/>
    <cellStyle name="RowTitles1-Detail 4 2 6 6" xfId="19488"/>
    <cellStyle name="RowTitles1-Detail 4 2 6 6 2" xfId="19489"/>
    <cellStyle name="RowTitles1-Detail 4 2 6 6 2 2" xfId="19490"/>
    <cellStyle name="RowTitles1-Detail 4 2 7" xfId="19491"/>
    <cellStyle name="RowTitles1-Detail 4 2 7 2" xfId="19492"/>
    <cellStyle name="RowTitles1-Detail 4 2 7 2 2" xfId="19493"/>
    <cellStyle name="RowTitles1-Detail 4 2 7 2 2 2" xfId="19494"/>
    <cellStyle name="RowTitles1-Detail 4 2 7 2 2 2 2" xfId="19495"/>
    <cellStyle name="RowTitles1-Detail 4 2 7 2 2 3" xfId="19496"/>
    <cellStyle name="RowTitles1-Detail 4 2 7 2 3" xfId="19497"/>
    <cellStyle name="RowTitles1-Detail 4 2 7 2 3 2" xfId="19498"/>
    <cellStyle name="RowTitles1-Detail 4 2 7 2 3 2 2" xfId="19499"/>
    <cellStyle name="RowTitles1-Detail 4 2 7 2 4" xfId="19500"/>
    <cellStyle name="RowTitles1-Detail 4 2 7 2 4 2" xfId="19501"/>
    <cellStyle name="RowTitles1-Detail 4 2 7 2 5" xfId="19502"/>
    <cellStyle name="RowTitles1-Detail 4 2 7 3" xfId="19503"/>
    <cellStyle name="RowTitles1-Detail 4 2 7 3 2" xfId="19504"/>
    <cellStyle name="RowTitles1-Detail 4 2 7 3 2 2" xfId="19505"/>
    <cellStyle name="RowTitles1-Detail 4 2 7 3 2 2 2" xfId="19506"/>
    <cellStyle name="RowTitles1-Detail 4 2 7 3 2 3" xfId="19507"/>
    <cellStyle name="RowTitles1-Detail 4 2 7 3 3" xfId="19508"/>
    <cellStyle name="RowTitles1-Detail 4 2 7 3 3 2" xfId="19509"/>
    <cellStyle name="RowTitles1-Detail 4 2 7 3 3 2 2" xfId="19510"/>
    <cellStyle name="RowTitles1-Detail 4 2 7 3 4" xfId="19511"/>
    <cellStyle name="RowTitles1-Detail 4 2 7 3 4 2" xfId="19512"/>
    <cellStyle name="RowTitles1-Detail 4 2 7 3 5" xfId="19513"/>
    <cellStyle name="RowTitles1-Detail 4 2 7 4" xfId="19514"/>
    <cellStyle name="RowTitles1-Detail 4 2 7 4 2" xfId="19515"/>
    <cellStyle name="RowTitles1-Detail 4 2 7 5" xfId="19516"/>
    <cellStyle name="RowTitles1-Detail 4 2 7 5 2" xfId="19517"/>
    <cellStyle name="RowTitles1-Detail 4 2 7 5 2 2" xfId="19518"/>
    <cellStyle name="RowTitles1-Detail 4 2 7 6" xfId="19519"/>
    <cellStyle name="RowTitles1-Detail 4 2 7 6 2" xfId="19520"/>
    <cellStyle name="RowTitles1-Detail 4 2 7 7" xfId="19521"/>
    <cellStyle name="RowTitles1-Detail 4 2 8" xfId="19522"/>
    <cellStyle name="RowTitles1-Detail 4 2 8 2" xfId="19523"/>
    <cellStyle name="RowTitles1-Detail 4 2 8 2 2" xfId="19524"/>
    <cellStyle name="RowTitles1-Detail 4 2 8 2 2 2" xfId="19525"/>
    <cellStyle name="RowTitles1-Detail 4 2 8 2 2 2 2" xfId="19526"/>
    <cellStyle name="RowTitles1-Detail 4 2 8 2 2 3" xfId="19527"/>
    <cellStyle name="RowTitles1-Detail 4 2 8 2 3" xfId="19528"/>
    <cellStyle name="RowTitles1-Detail 4 2 8 2 3 2" xfId="19529"/>
    <cellStyle name="RowTitles1-Detail 4 2 8 2 3 2 2" xfId="19530"/>
    <cellStyle name="RowTitles1-Detail 4 2 8 2 4" xfId="19531"/>
    <cellStyle name="RowTitles1-Detail 4 2 8 2 4 2" xfId="19532"/>
    <cellStyle name="RowTitles1-Detail 4 2 8 2 5" xfId="19533"/>
    <cellStyle name="RowTitles1-Detail 4 2 8 3" xfId="19534"/>
    <cellStyle name="RowTitles1-Detail 4 2 8 3 2" xfId="19535"/>
    <cellStyle name="RowTitles1-Detail 4 2 8 3 2 2" xfId="19536"/>
    <cellStyle name="RowTitles1-Detail 4 2 8 3 2 2 2" xfId="19537"/>
    <cellStyle name="RowTitles1-Detail 4 2 8 3 2 3" xfId="19538"/>
    <cellStyle name="RowTitles1-Detail 4 2 8 3 3" xfId="19539"/>
    <cellStyle name="RowTitles1-Detail 4 2 8 3 3 2" xfId="19540"/>
    <cellStyle name="RowTitles1-Detail 4 2 8 3 3 2 2" xfId="19541"/>
    <cellStyle name="RowTitles1-Detail 4 2 8 3 4" xfId="19542"/>
    <cellStyle name="RowTitles1-Detail 4 2 8 3 4 2" xfId="19543"/>
    <cellStyle name="RowTitles1-Detail 4 2 8 3 5" xfId="19544"/>
    <cellStyle name="RowTitles1-Detail 4 2 8 4" xfId="19545"/>
    <cellStyle name="RowTitles1-Detail 4 2 8 4 2" xfId="19546"/>
    <cellStyle name="RowTitles1-Detail 4 2 8 5" xfId="19547"/>
    <cellStyle name="RowTitles1-Detail 4 2 8 5 2" xfId="19548"/>
    <cellStyle name="RowTitles1-Detail 4 2 8 5 2 2" xfId="19549"/>
    <cellStyle name="RowTitles1-Detail 4 2 8 5 3" xfId="19550"/>
    <cellStyle name="RowTitles1-Detail 4 2 8 6" xfId="19551"/>
    <cellStyle name="RowTitles1-Detail 4 2 8 6 2" xfId="19552"/>
    <cellStyle name="RowTitles1-Detail 4 2 8 6 2 2" xfId="19553"/>
    <cellStyle name="RowTitles1-Detail 4 2 8 7" xfId="19554"/>
    <cellStyle name="RowTitles1-Detail 4 2 8 7 2" xfId="19555"/>
    <cellStyle name="RowTitles1-Detail 4 2 8 8" xfId="19556"/>
    <cellStyle name="RowTitles1-Detail 4 2 9" xfId="19557"/>
    <cellStyle name="RowTitles1-Detail 4 2 9 2" xfId="19558"/>
    <cellStyle name="RowTitles1-Detail 4 2 9 2 2" xfId="19559"/>
    <cellStyle name="RowTitles1-Detail 4 2 9 2 2 2" xfId="19560"/>
    <cellStyle name="RowTitles1-Detail 4 2 9 2 2 2 2" xfId="19561"/>
    <cellStyle name="RowTitles1-Detail 4 2 9 2 2 3" xfId="19562"/>
    <cellStyle name="RowTitles1-Detail 4 2 9 2 3" xfId="19563"/>
    <cellStyle name="RowTitles1-Detail 4 2 9 2 3 2" xfId="19564"/>
    <cellStyle name="RowTitles1-Detail 4 2 9 2 3 2 2" xfId="19565"/>
    <cellStyle name="RowTitles1-Detail 4 2 9 2 4" xfId="19566"/>
    <cellStyle name="RowTitles1-Detail 4 2 9 2 4 2" xfId="19567"/>
    <cellStyle name="RowTitles1-Detail 4 2 9 2 5" xfId="19568"/>
    <cellStyle name="RowTitles1-Detail 4 2 9 3" xfId="19569"/>
    <cellStyle name="RowTitles1-Detail 4 2 9 3 2" xfId="19570"/>
    <cellStyle name="RowTitles1-Detail 4 2 9 3 2 2" xfId="19571"/>
    <cellStyle name="RowTitles1-Detail 4 2 9 3 2 2 2" xfId="19572"/>
    <cellStyle name="RowTitles1-Detail 4 2 9 3 2 3" xfId="19573"/>
    <cellStyle name="RowTitles1-Detail 4 2 9 3 3" xfId="19574"/>
    <cellStyle name="RowTitles1-Detail 4 2 9 3 3 2" xfId="19575"/>
    <cellStyle name="RowTitles1-Detail 4 2 9 3 3 2 2" xfId="19576"/>
    <cellStyle name="RowTitles1-Detail 4 2 9 3 4" xfId="19577"/>
    <cellStyle name="RowTitles1-Detail 4 2 9 3 4 2" xfId="19578"/>
    <cellStyle name="RowTitles1-Detail 4 2 9 3 5" xfId="19579"/>
    <cellStyle name="RowTitles1-Detail 4 2 9 4" xfId="19580"/>
    <cellStyle name="RowTitles1-Detail 4 2 9 4 2" xfId="19581"/>
    <cellStyle name="RowTitles1-Detail 4 2 9 4 2 2" xfId="19582"/>
    <cellStyle name="RowTitles1-Detail 4 2 9 4 3" xfId="19583"/>
    <cellStyle name="RowTitles1-Detail 4 2 9 5" xfId="19584"/>
    <cellStyle name="RowTitles1-Detail 4 2 9 5 2" xfId="19585"/>
    <cellStyle name="RowTitles1-Detail 4 2 9 5 2 2" xfId="19586"/>
    <cellStyle name="RowTitles1-Detail 4 2 9 6" xfId="19587"/>
    <cellStyle name="RowTitles1-Detail 4 2 9 6 2" xfId="19588"/>
    <cellStyle name="RowTitles1-Detail 4 2 9 7" xfId="19589"/>
    <cellStyle name="RowTitles1-Detail 4 2_STUD aligned by INSTIT" xfId="19590"/>
    <cellStyle name="RowTitles1-Detail 4 3" xfId="19591"/>
    <cellStyle name="RowTitles1-Detail 4 3 10" xfId="19592"/>
    <cellStyle name="RowTitles1-Detail 4 3 10 2" xfId="19593"/>
    <cellStyle name="RowTitles1-Detail 4 3 10 2 2" xfId="19594"/>
    <cellStyle name="RowTitles1-Detail 4 3 10 2 2 2" xfId="19595"/>
    <cellStyle name="RowTitles1-Detail 4 3 10 2 3" xfId="19596"/>
    <cellStyle name="RowTitles1-Detail 4 3 10 3" xfId="19597"/>
    <cellStyle name="RowTitles1-Detail 4 3 10 3 2" xfId="19598"/>
    <cellStyle name="RowTitles1-Detail 4 3 10 3 2 2" xfId="19599"/>
    <cellStyle name="RowTitles1-Detail 4 3 10 4" xfId="19600"/>
    <cellStyle name="RowTitles1-Detail 4 3 10 4 2" xfId="19601"/>
    <cellStyle name="RowTitles1-Detail 4 3 10 5" xfId="19602"/>
    <cellStyle name="RowTitles1-Detail 4 3 11" xfId="19603"/>
    <cellStyle name="RowTitles1-Detail 4 3 11 2" xfId="19604"/>
    <cellStyle name="RowTitles1-Detail 4 3 12" xfId="19605"/>
    <cellStyle name="RowTitles1-Detail 4 3 12 2" xfId="19606"/>
    <cellStyle name="RowTitles1-Detail 4 3 12 2 2" xfId="19607"/>
    <cellStyle name="RowTitles1-Detail 4 3 2" xfId="19608"/>
    <cellStyle name="RowTitles1-Detail 4 3 2 2" xfId="19609"/>
    <cellStyle name="RowTitles1-Detail 4 3 2 2 2" xfId="19610"/>
    <cellStyle name="RowTitles1-Detail 4 3 2 2 2 2" xfId="19611"/>
    <cellStyle name="RowTitles1-Detail 4 3 2 2 2 2 2" xfId="19612"/>
    <cellStyle name="RowTitles1-Detail 4 3 2 2 2 2 2 2" xfId="19613"/>
    <cellStyle name="RowTitles1-Detail 4 3 2 2 2 2 3" xfId="19614"/>
    <cellStyle name="RowTitles1-Detail 4 3 2 2 2 3" xfId="19615"/>
    <cellStyle name="RowTitles1-Detail 4 3 2 2 2 3 2" xfId="19616"/>
    <cellStyle name="RowTitles1-Detail 4 3 2 2 2 3 2 2" xfId="19617"/>
    <cellStyle name="RowTitles1-Detail 4 3 2 2 2 4" xfId="19618"/>
    <cellStyle name="RowTitles1-Detail 4 3 2 2 2 4 2" xfId="19619"/>
    <cellStyle name="RowTitles1-Detail 4 3 2 2 2 5" xfId="19620"/>
    <cellStyle name="RowTitles1-Detail 4 3 2 2 3" xfId="19621"/>
    <cellStyle name="RowTitles1-Detail 4 3 2 2 3 2" xfId="19622"/>
    <cellStyle name="RowTitles1-Detail 4 3 2 2 3 2 2" xfId="19623"/>
    <cellStyle name="RowTitles1-Detail 4 3 2 2 3 2 2 2" xfId="19624"/>
    <cellStyle name="RowTitles1-Detail 4 3 2 2 3 2 3" xfId="19625"/>
    <cellStyle name="RowTitles1-Detail 4 3 2 2 3 3" xfId="19626"/>
    <cellStyle name="RowTitles1-Detail 4 3 2 2 3 3 2" xfId="19627"/>
    <cellStyle name="RowTitles1-Detail 4 3 2 2 3 3 2 2" xfId="19628"/>
    <cellStyle name="RowTitles1-Detail 4 3 2 2 3 4" xfId="19629"/>
    <cellStyle name="RowTitles1-Detail 4 3 2 2 3 4 2" xfId="19630"/>
    <cellStyle name="RowTitles1-Detail 4 3 2 2 3 5" xfId="19631"/>
    <cellStyle name="RowTitles1-Detail 4 3 2 2 4" xfId="19632"/>
    <cellStyle name="RowTitles1-Detail 4 3 2 2 4 2" xfId="19633"/>
    <cellStyle name="RowTitles1-Detail 4 3 2 2 5" xfId="19634"/>
    <cellStyle name="RowTitles1-Detail 4 3 2 2 5 2" xfId="19635"/>
    <cellStyle name="RowTitles1-Detail 4 3 2 2 5 2 2" xfId="19636"/>
    <cellStyle name="RowTitles1-Detail 4 3 2 3" xfId="19637"/>
    <cellStyle name="RowTitles1-Detail 4 3 2 3 2" xfId="19638"/>
    <cellStyle name="RowTitles1-Detail 4 3 2 3 2 2" xfId="19639"/>
    <cellStyle name="RowTitles1-Detail 4 3 2 3 2 2 2" xfId="19640"/>
    <cellStyle name="RowTitles1-Detail 4 3 2 3 2 2 2 2" xfId="19641"/>
    <cellStyle name="RowTitles1-Detail 4 3 2 3 2 2 3" xfId="19642"/>
    <cellStyle name="RowTitles1-Detail 4 3 2 3 2 3" xfId="19643"/>
    <cellStyle name="RowTitles1-Detail 4 3 2 3 2 3 2" xfId="19644"/>
    <cellStyle name="RowTitles1-Detail 4 3 2 3 2 3 2 2" xfId="19645"/>
    <cellStyle name="RowTitles1-Detail 4 3 2 3 2 4" xfId="19646"/>
    <cellStyle name="RowTitles1-Detail 4 3 2 3 2 4 2" xfId="19647"/>
    <cellStyle name="RowTitles1-Detail 4 3 2 3 2 5" xfId="19648"/>
    <cellStyle name="RowTitles1-Detail 4 3 2 3 3" xfId="19649"/>
    <cellStyle name="RowTitles1-Detail 4 3 2 3 3 2" xfId="19650"/>
    <cellStyle name="RowTitles1-Detail 4 3 2 3 3 2 2" xfId="19651"/>
    <cellStyle name="RowTitles1-Detail 4 3 2 3 3 2 2 2" xfId="19652"/>
    <cellStyle name="RowTitles1-Detail 4 3 2 3 3 2 3" xfId="19653"/>
    <cellStyle name="RowTitles1-Detail 4 3 2 3 3 3" xfId="19654"/>
    <cellStyle name="RowTitles1-Detail 4 3 2 3 3 3 2" xfId="19655"/>
    <cellStyle name="RowTitles1-Detail 4 3 2 3 3 3 2 2" xfId="19656"/>
    <cellStyle name="RowTitles1-Detail 4 3 2 3 3 4" xfId="19657"/>
    <cellStyle name="RowTitles1-Detail 4 3 2 3 3 4 2" xfId="19658"/>
    <cellStyle name="RowTitles1-Detail 4 3 2 3 3 5" xfId="19659"/>
    <cellStyle name="RowTitles1-Detail 4 3 2 3 4" xfId="19660"/>
    <cellStyle name="RowTitles1-Detail 4 3 2 3 4 2" xfId="19661"/>
    <cellStyle name="RowTitles1-Detail 4 3 2 3 5" xfId="19662"/>
    <cellStyle name="RowTitles1-Detail 4 3 2 3 5 2" xfId="19663"/>
    <cellStyle name="RowTitles1-Detail 4 3 2 3 5 2 2" xfId="19664"/>
    <cellStyle name="RowTitles1-Detail 4 3 2 3 5 3" xfId="19665"/>
    <cellStyle name="RowTitles1-Detail 4 3 2 3 6" xfId="19666"/>
    <cellStyle name="RowTitles1-Detail 4 3 2 3 6 2" xfId="19667"/>
    <cellStyle name="RowTitles1-Detail 4 3 2 3 6 2 2" xfId="19668"/>
    <cellStyle name="RowTitles1-Detail 4 3 2 3 7" xfId="19669"/>
    <cellStyle name="RowTitles1-Detail 4 3 2 3 7 2" xfId="19670"/>
    <cellStyle name="RowTitles1-Detail 4 3 2 3 8" xfId="19671"/>
    <cellStyle name="RowTitles1-Detail 4 3 2 4" xfId="19672"/>
    <cellStyle name="RowTitles1-Detail 4 3 2 4 2" xfId="19673"/>
    <cellStyle name="RowTitles1-Detail 4 3 2 4 2 2" xfId="19674"/>
    <cellStyle name="RowTitles1-Detail 4 3 2 4 2 2 2" xfId="19675"/>
    <cellStyle name="RowTitles1-Detail 4 3 2 4 2 2 2 2" xfId="19676"/>
    <cellStyle name="RowTitles1-Detail 4 3 2 4 2 2 3" xfId="19677"/>
    <cellStyle name="RowTitles1-Detail 4 3 2 4 2 3" xfId="19678"/>
    <cellStyle name="RowTitles1-Detail 4 3 2 4 2 3 2" xfId="19679"/>
    <cellStyle name="RowTitles1-Detail 4 3 2 4 2 3 2 2" xfId="19680"/>
    <cellStyle name="RowTitles1-Detail 4 3 2 4 2 4" xfId="19681"/>
    <cellStyle name="RowTitles1-Detail 4 3 2 4 2 4 2" xfId="19682"/>
    <cellStyle name="RowTitles1-Detail 4 3 2 4 2 5" xfId="19683"/>
    <cellStyle name="RowTitles1-Detail 4 3 2 4 3" xfId="19684"/>
    <cellStyle name="RowTitles1-Detail 4 3 2 4 3 2" xfId="19685"/>
    <cellStyle name="RowTitles1-Detail 4 3 2 4 3 2 2" xfId="19686"/>
    <cellStyle name="RowTitles1-Detail 4 3 2 4 3 2 2 2" xfId="19687"/>
    <cellStyle name="RowTitles1-Detail 4 3 2 4 3 2 3" xfId="19688"/>
    <cellStyle name="RowTitles1-Detail 4 3 2 4 3 3" xfId="19689"/>
    <cellStyle name="RowTitles1-Detail 4 3 2 4 3 3 2" xfId="19690"/>
    <cellStyle name="RowTitles1-Detail 4 3 2 4 3 3 2 2" xfId="19691"/>
    <cellStyle name="RowTitles1-Detail 4 3 2 4 3 4" xfId="19692"/>
    <cellStyle name="RowTitles1-Detail 4 3 2 4 3 4 2" xfId="19693"/>
    <cellStyle name="RowTitles1-Detail 4 3 2 4 3 5" xfId="19694"/>
    <cellStyle name="RowTitles1-Detail 4 3 2 4 4" xfId="19695"/>
    <cellStyle name="RowTitles1-Detail 4 3 2 4 4 2" xfId="19696"/>
    <cellStyle name="RowTitles1-Detail 4 3 2 4 4 2 2" xfId="19697"/>
    <cellStyle name="RowTitles1-Detail 4 3 2 4 4 3" xfId="19698"/>
    <cellStyle name="RowTitles1-Detail 4 3 2 4 5" xfId="19699"/>
    <cellStyle name="RowTitles1-Detail 4 3 2 4 5 2" xfId="19700"/>
    <cellStyle name="RowTitles1-Detail 4 3 2 4 5 2 2" xfId="19701"/>
    <cellStyle name="RowTitles1-Detail 4 3 2 4 6" xfId="19702"/>
    <cellStyle name="RowTitles1-Detail 4 3 2 4 6 2" xfId="19703"/>
    <cellStyle name="RowTitles1-Detail 4 3 2 4 7" xfId="19704"/>
    <cellStyle name="RowTitles1-Detail 4 3 2 5" xfId="19705"/>
    <cellStyle name="RowTitles1-Detail 4 3 2 5 2" xfId="19706"/>
    <cellStyle name="RowTitles1-Detail 4 3 2 5 2 2" xfId="19707"/>
    <cellStyle name="RowTitles1-Detail 4 3 2 5 2 2 2" xfId="19708"/>
    <cellStyle name="RowTitles1-Detail 4 3 2 5 2 2 2 2" xfId="19709"/>
    <cellStyle name="RowTitles1-Detail 4 3 2 5 2 2 3" xfId="19710"/>
    <cellStyle name="RowTitles1-Detail 4 3 2 5 2 3" xfId="19711"/>
    <cellStyle name="RowTitles1-Detail 4 3 2 5 2 3 2" xfId="19712"/>
    <cellStyle name="RowTitles1-Detail 4 3 2 5 2 3 2 2" xfId="19713"/>
    <cellStyle name="RowTitles1-Detail 4 3 2 5 2 4" xfId="19714"/>
    <cellStyle name="RowTitles1-Detail 4 3 2 5 2 4 2" xfId="19715"/>
    <cellStyle name="RowTitles1-Detail 4 3 2 5 2 5" xfId="19716"/>
    <cellStyle name="RowTitles1-Detail 4 3 2 5 3" xfId="19717"/>
    <cellStyle name="RowTitles1-Detail 4 3 2 5 3 2" xfId="19718"/>
    <cellStyle name="RowTitles1-Detail 4 3 2 5 3 2 2" xfId="19719"/>
    <cellStyle name="RowTitles1-Detail 4 3 2 5 3 2 2 2" xfId="19720"/>
    <cellStyle name="RowTitles1-Detail 4 3 2 5 3 2 3" xfId="19721"/>
    <cellStyle name="RowTitles1-Detail 4 3 2 5 3 3" xfId="19722"/>
    <cellStyle name="RowTitles1-Detail 4 3 2 5 3 3 2" xfId="19723"/>
    <cellStyle name="RowTitles1-Detail 4 3 2 5 3 3 2 2" xfId="19724"/>
    <cellStyle name="RowTitles1-Detail 4 3 2 5 3 4" xfId="19725"/>
    <cellStyle name="RowTitles1-Detail 4 3 2 5 3 4 2" xfId="19726"/>
    <cellStyle name="RowTitles1-Detail 4 3 2 5 3 5" xfId="19727"/>
    <cellStyle name="RowTitles1-Detail 4 3 2 5 4" xfId="19728"/>
    <cellStyle name="RowTitles1-Detail 4 3 2 5 4 2" xfId="19729"/>
    <cellStyle name="RowTitles1-Detail 4 3 2 5 4 2 2" xfId="19730"/>
    <cellStyle name="RowTitles1-Detail 4 3 2 5 4 3" xfId="19731"/>
    <cellStyle name="RowTitles1-Detail 4 3 2 5 5" xfId="19732"/>
    <cellStyle name="RowTitles1-Detail 4 3 2 5 5 2" xfId="19733"/>
    <cellStyle name="RowTitles1-Detail 4 3 2 5 5 2 2" xfId="19734"/>
    <cellStyle name="RowTitles1-Detail 4 3 2 5 6" xfId="19735"/>
    <cellStyle name="RowTitles1-Detail 4 3 2 5 6 2" xfId="19736"/>
    <cellStyle name="RowTitles1-Detail 4 3 2 5 7" xfId="19737"/>
    <cellStyle name="RowTitles1-Detail 4 3 2 6" xfId="19738"/>
    <cellStyle name="RowTitles1-Detail 4 3 2 6 2" xfId="19739"/>
    <cellStyle name="RowTitles1-Detail 4 3 2 6 2 2" xfId="19740"/>
    <cellStyle name="RowTitles1-Detail 4 3 2 6 2 2 2" xfId="19741"/>
    <cellStyle name="RowTitles1-Detail 4 3 2 6 2 2 2 2" xfId="19742"/>
    <cellStyle name="RowTitles1-Detail 4 3 2 6 2 2 3" xfId="19743"/>
    <cellStyle name="RowTitles1-Detail 4 3 2 6 2 3" xfId="19744"/>
    <cellStyle name="RowTitles1-Detail 4 3 2 6 2 3 2" xfId="19745"/>
    <cellStyle name="RowTitles1-Detail 4 3 2 6 2 3 2 2" xfId="19746"/>
    <cellStyle name="RowTitles1-Detail 4 3 2 6 2 4" xfId="19747"/>
    <cellStyle name="RowTitles1-Detail 4 3 2 6 2 4 2" xfId="19748"/>
    <cellStyle name="RowTitles1-Detail 4 3 2 6 2 5" xfId="19749"/>
    <cellStyle name="RowTitles1-Detail 4 3 2 6 3" xfId="19750"/>
    <cellStyle name="RowTitles1-Detail 4 3 2 6 3 2" xfId="19751"/>
    <cellStyle name="RowTitles1-Detail 4 3 2 6 3 2 2" xfId="19752"/>
    <cellStyle name="RowTitles1-Detail 4 3 2 6 3 2 2 2" xfId="19753"/>
    <cellStyle name="RowTitles1-Detail 4 3 2 6 3 2 3" xfId="19754"/>
    <cellStyle name="RowTitles1-Detail 4 3 2 6 3 3" xfId="19755"/>
    <cellStyle name="RowTitles1-Detail 4 3 2 6 3 3 2" xfId="19756"/>
    <cellStyle name="RowTitles1-Detail 4 3 2 6 3 3 2 2" xfId="19757"/>
    <cellStyle name="RowTitles1-Detail 4 3 2 6 3 4" xfId="19758"/>
    <cellStyle name="RowTitles1-Detail 4 3 2 6 3 4 2" xfId="19759"/>
    <cellStyle name="RowTitles1-Detail 4 3 2 6 3 5" xfId="19760"/>
    <cellStyle name="RowTitles1-Detail 4 3 2 6 4" xfId="19761"/>
    <cellStyle name="RowTitles1-Detail 4 3 2 6 4 2" xfId="19762"/>
    <cellStyle name="RowTitles1-Detail 4 3 2 6 4 2 2" xfId="19763"/>
    <cellStyle name="RowTitles1-Detail 4 3 2 6 4 3" xfId="19764"/>
    <cellStyle name="RowTitles1-Detail 4 3 2 6 5" xfId="19765"/>
    <cellStyle name="RowTitles1-Detail 4 3 2 6 5 2" xfId="19766"/>
    <cellStyle name="RowTitles1-Detail 4 3 2 6 5 2 2" xfId="19767"/>
    <cellStyle name="RowTitles1-Detail 4 3 2 6 6" xfId="19768"/>
    <cellStyle name="RowTitles1-Detail 4 3 2 6 6 2" xfId="19769"/>
    <cellStyle name="RowTitles1-Detail 4 3 2 6 7" xfId="19770"/>
    <cellStyle name="RowTitles1-Detail 4 3 2 7" xfId="19771"/>
    <cellStyle name="RowTitles1-Detail 4 3 2 7 2" xfId="19772"/>
    <cellStyle name="RowTitles1-Detail 4 3 2 7 2 2" xfId="19773"/>
    <cellStyle name="RowTitles1-Detail 4 3 2 7 2 2 2" xfId="19774"/>
    <cellStyle name="RowTitles1-Detail 4 3 2 7 2 3" xfId="19775"/>
    <cellStyle name="RowTitles1-Detail 4 3 2 7 3" xfId="19776"/>
    <cellStyle name="RowTitles1-Detail 4 3 2 7 3 2" xfId="19777"/>
    <cellStyle name="RowTitles1-Detail 4 3 2 7 3 2 2" xfId="19778"/>
    <cellStyle name="RowTitles1-Detail 4 3 2 7 4" xfId="19779"/>
    <cellStyle name="RowTitles1-Detail 4 3 2 7 4 2" xfId="19780"/>
    <cellStyle name="RowTitles1-Detail 4 3 2 7 5" xfId="19781"/>
    <cellStyle name="RowTitles1-Detail 4 3 2 8" xfId="19782"/>
    <cellStyle name="RowTitles1-Detail 4 3 2 8 2" xfId="19783"/>
    <cellStyle name="RowTitles1-Detail 4 3 2 9" xfId="19784"/>
    <cellStyle name="RowTitles1-Detail 4 3 2 9 2" xfId="19785"/>
    <cellStyle name="RowTitles1-Detail 4 3 2 9 2 2" xfId="19786"/>
    <cellStyle name="RowTitles1-Detail 4 3 2_STUD aligned by INSTIT" xfId="19787"/>
    <cellStyle name="RowTitles1-Detail 4 3 3" xfId="19788"/>
    <cellStyle name="RowTitles1-Detail 4 3 3 2" xfId="19789"/>
    <cellStyle name="RowTitles1-Detail 4 3 3 2 2" xfId="19790"/>
    <cellStyle name="RowTitles1-Detail 4 3 3 2 2 2" xfId="19791"/>
    <cellStyle name="RowTitles1-Detail 4 3 3 2 2 2 2" xfId="19792"/>
    <cellStyle name="RowTitles1-Detail 4 3 3 2 2 2 2 2" xfId="19793"/>
    <cellStyle name="RowTitles1-Detail 4 3 3 2 2 2 3" xfId="19794"/>
    <cellStyle name="RowTitles1-Detail 4 3 3 2 2 3" xfId="19795"/>
    <cellStyle name="RowTitles1-Detail 4 3 3 2 2 3 2" xfId="19796"/>
    <cellStyle name="RowTitles1-Detail 4 3 3 2 2 3 2 2" xfId="19797"/>
    <cellStyle name="RowTitles1-Detail 4 3 3 2 2 4" xfId="19798"/>
    <cellStyle name="RowTitles1-Detail 4 3 3 2 2 4 2" xfId="19799"/>
    <cellStyle name="RowTitles1-Detail 4 3 3 2 2 5" xfId="19800"/>
    <cellStyle name="RowTitles1-Detail 4 3 3 2 3" xfId="19801"/>
    <cellStyle name="RowTitles1-Detail 4 3 3 2 3 2" xfId="19802"/>
    <cellStyle name="RowTitles1-Detail 4 3 3 2 3 2 2" xfId="19803"/>
    <cellStyle name="RowTitles1-Detail 4 3 3 2 3 2 2 2" xfId="19804"/>
    <cellStyle name="RowTitles1-Detail 4 3 3 2 3 2 3" xfId="19805"/>
    <cellStyle name="RowTitles1-Detail 4 3 3 2 3 3" xfId="19806"/>
    <cellStyle name="RowTitles1-Detail 4 3 3 2 3 3 2" xfId="19807"/>
    <cellStyle name="RowTitles1-Detail 4 3 3 2 3 3 2 2" xfId="19808"/>
    <cellStyle name="RowTitles1-Detail 4 3 3 2 3 4" xfId="19809"/>
    <cellStyle name="RowTitles1-Detail 4 3 3 2 3 4 2" xfId="19810"/>
    <cellStyle name="RowTitles1-Detail 4 3 3 2 3 5" xfId="19811"/>
    <cellStyle name="RowTitles1-Detail 4 3 3 2 4" xfId="19812"/>
    <cellStyle name="RowTitles1-Detail 4 3 3 2 4 2" xfId="19813"/>
    <cellStyle name="RowTitles1-Detail 4 3 3 2 5" xfId="19814"/>
    <cellStyle name="RowTitles1-Detail 4 3 3 2 5 2" xfId="19815"/>
    <cellStyle name="RowTitles1-Detail 4 3 3 2 5 2 2" xfId="19816"/>
    <cellStyle name="RowTitles1-Detail 4 3 3 2 5 3" xfId="19817"/>
    <cellStyle name="RowTitles1-Detail 4 3 3 2 6" xfId="19818"/>
    <cellStyle name="RowTitles1-Detail 4 3 3 2 6 2" xfId="19819"/>
    <cellStyle name="RowTitles1-Detail 4 3 3 2 6 2 2" xfId="19820"/>
    <cellStyle name="RowTitles1-Detail 4 3 3 2 7" xfId="19821"/>
    <cellStyle name="RowTitles1-Detail 4 3 3 2 7 2" xfId="19822"/>
    <cellStyle name="RowTitles1-Detail 4 3 3 2 8" xfId="19823"/>
    <cellStyle name="RowTitles1-Detail 4 3 3 3" xfId="19824"/>
    <cellStyle name="RowTitles1-Detail 4 3 3 3 2" xfId="19825"/>
    <cellStyle name="RowTitles1-Detail 4 3 3 3 2 2" xfId="19826"/>
    <cellStyle name="RowTitles1-Detail 4 3 3 3 2 2 2" xfId="19827"/>
    <cellStyle name="RowTitles1-Detail 4 3 3 3 2 2 2 2" xfId="19828"/>
    <cellStyle name="RowTitles1-Detail 4 3 3 3 2 2 3" xfId="19829"/>
    <cellStyle name="RowTitles1-Detail 4 3 3 3 2 3" xfId="19830"/>
    <cellStyle name="RowTitles1-Detail 4 3 3 3 2 3 2" xfId="19831"/>
    <cellStyle name="RowTitles1-Detail 4 3 3 3 2 3 2 2" xfId="19832"/>
    <cellStyle name="RowTitles1-Detail 4 3 3 3 2 4" xfId="19833"/>
    <cellStyle name="RowTitles1-Detail 4 3 3 3 2 4 2" xfId="19834"/>
    <cellStyle name="RowTitles1-Detail 4 3 3 3 2 5" xfId="19835"/>
    <cellStyle name="RowTitles1-Detail 4 3 3 3 3" xfId="19836"/>
    <cellStyle name="RowTitles1-Detail 4 3 3 3 3 2" xfId="19837"/>
    <cellStyle name="RowTitles1-Detail 4 3 3 3 3 2 2" xfId="19838"/>
    <cellStyle name="RowTitles1-Detail 4 3 3 3 3 2 2 2" xfId="19839"/>
    <cellStyle name="RowTitles1-Detail 4 3 3 3 3 2 3" xfId="19840"/>
    <cellStyle name="RowTitles1-Detail 4 3 3 3 3 3" xfId="19841"/>
    <cellStyle name="RowTitles1-Detail 4 3 3 3 3 3 2" xfId="19842"/>
    <cellStyle name="RowTitles1-Detail 4 3 3 3 3 3 2 2" xfId="19843"/>
    <cellStyle name="RowTitles1-Detail 4 3 3 3 3 4" xfId="19844"/>
    <cellStyle name="RowTitles1-Detail 4 3 3 3 3 4 2" xfId="19845"/>
    <cellStyle name="RowTitles1-Detail 4 3 3 3 3 5" xfId="19846"/>
    <cellStyle name="RowTitles1-Detail 4 3 3 3 4" xfId="19847"/>
    <cellStyle name="RowTitles1-Detail 4 3 3 3 4 2" xfId="19848"/>
    <cellStyle name="RowTitles1-Detail 4 3 3 3 5" xfId="19849"/>
    <cellStyle name="RowTitles1-Detail 4 3 3 3 5 2" xfId="19850"/>
    <cellStyle name="RowTitles1-Detail 4 3 3 3 5 2 2" xfId="19851"/>
    <cellStyle name="RowTitles1-Detail 4 3 3 4" xfId="19852"/>
    <cellStyle name="RowTitles1-Detail 4 3 3 4 2" xfId="19853"/>
    <cellStyle name="RowTitles1-Detail 4 3 3 4 2 2" xfId="19854"/>
    <cellStyle name="RowTitles1-Detail 4 3 3 4 2 2 2" xfId="19855"/>
    <cellStyle name="RowTitles1-Detail 4 3 3 4 2 2 2 2" xfId="19856"/>
    <cellStyle name="RowTitles1-Detail 4 3 3 4 2 2 3" xfId="19857"/>
    <cellStyle name="RowTitles1-Detail 4 3 3 4 2 3" xfId="19858"/>
    <cellStyle name="RowTitles1-Detail 4 3 3 4 2 3 2" xfId="19859"/>
    <cellStyle name="RowTitles1-Detail 4 3 3 4 2 3 2 2" xfId="19860"/>
    <cellStyle name="RowTitles1-Detail 4 3 3 4 2 4" xfId="19861"/>
    <cellStyle name="RowTitles1-Detail 4 3 3 4 2 4 2" xfId="19862"/>
    <cellStyle name="RowTitles1-Detail 4 3 3 4 2 5" xfId="19863"/>
    <cellStyle name="RowTitles1-Detail 4 3 3 4 3" xfId="19864"/>
    <cellStyle name="RowTitles1-Detail 4 3 3 4 3 2" xfId="19865"/>
    <cellStyle name="RowTitles1-Detail 4 3 3 4 3 2 2" xfId="19866"/>
    <cellStyle name="RowTitles1-Detail 4 3 3 4 3 2 2 2" xfId="19867"/>
    <cellStyle name="RowTitles1-Detail 4 3 3 4 3 2 3" xfId="19868"/>
    <cellStyle name="RowTitles1-Detail 4 3 3 4 3 3" xfId="19869"/>
    <cellStyle name="RowTitles1-Detail 4 3 3 4 3 3 2" xfId="19870"/>
    <cellStyle name="RowTitles1-Detail 4 3 3 4 3 3 2 2" xfId="19871"/>
    <cellStyle name="RowTitles1-Detail 4 3 3 4 3 4" xfId="19872"/>
    <cellStyle name="RowTitles1-Detail 4 3 3 4 3 4 2" xfId="19873"/>
    <cellStyle name="RowTitles1-Detail 4 3 3 4 3 5" xfId="19874"/>
    <cellStyle name="RowTitles1-Detail 4 3 3 4 4" xfId="19875"/>
    <cellStyle name="RowTitles1-Detail 4 3 3 4 4 2" xfId="19876"/>
    <cellStyle name="RowTitles1-Detail 4 3 3 4 4 2 2" xfId="19877"/>
    <cellStyle name="RowTitles1-Detail 4 3 3 4 4 3" xfId="19878"/>
    <cellStyle name="RowTitles1-Detail 4 3 3 4 5" xfId="19879"/>
    <cellStyle name="RowTitles1-Detail 4 3 3 4 5 2" xfId="19880"/>
    <cellStyle name="RowTitles1-Detail 4 3 3 4 5 2 2" xfId="19881"/>
    <cellStyle name="RowTitles1-Detail 4 3 3 4 6" xfId="19882"/>
    <cellStyle name="RowTitles1-Detail 4 3 3 4 6 2" xfId="19883"/>
    <cellStyle name="RowTitles1-Detail 4 3 3 4 7" xfId="19884"/>
    <cellStyle name="RowTitles1-Detail 4 3 3 5" xfId="19885"/>
    <cellStyle name="RowTitles1-Detail 4 3 3 5 2" xfId="19886"/>
    <cellStyle name="RowTitles1-Detail 4 3 3 5 2 2" xfId="19887"/>
    <cellStyle name="RowTitles1-Detail 4 3 3 5 2 2 2" xfId="19888"/>
    <cellStyle name="RowTitles1-Detail 4 3 3 5 2 2 2 2" xfId="19889"/>
    <cellStyle name="RowTitles1-Detail 4 3 3 5 2 2 3" xfId="19890"/>
    <cellStyle name="RowTitles1-Detail 4 3 3 5 2 3" xfId="19891"/>
    <cellStyle name="RowTitles1-Detail 4 3 3 5 2 3 2" xfId="19892"/>
    <cellStyle name="RowTitles1-Detail 4 3 3 5 2 3 2 2" xfId="19893"/>
    <cellStyle name="RowTitles1-Detail 4 3 3 5 2 4" xfId="19894"/>
    <cellStyle name="RowTitles1-Detail 4 3 3 5 2 4 2" xfId="19895"/>
    <cellStyle name="RowTitles1-Detail 4 3 3 5 2 5" xfId="19896"/>
    <cellStyle name="RowTitles1-Detail 4 3 3 5 3" xfId="19897"/>
    <cellStyle name="RowTitles1-Detail 4 3 3 5 3 2" xfId="19898"/>
    <cellStyle name="RowTitles1-Detail 4 3 3 5 3 2 2" xfId="19899"/>
    <cellStyle name="RowTitles1-Detail 4 3 3 5 3 2 2 2" xfId="19900"/>
    <cellStyle name="RowTitles1-Detail 4 3 3 5 3 2 3" xfId="19901"/>
    <cellStyle name="RowTitles1-Detail 4 3 3 5 3 3" xfId="19902"/>
    <cellStyle name="RowTitles1-Detail 4 3 3 5 3 3 2" xfId="19903"/>
    <cellStyle name="RowTitles1-Detail 4 3 3 5 3 3 2 2" xfId="19904"/>
    <cellStyle name="RowTitles1-Detail 4 3 3 5 3 4" xfId="19905"/>
    <cellStyle name="RowTitles1-Detail 4 3 3 5 3 4 2" xfId="19906"/>
    <cellStyle name="RowTitles1-Detail 4 3 3 5 3 5" xfId="19907"/>
    <cellStyle name="RowTitles1-Detail 4 3 3 5 4" xfId="19908"/>
    <cellStyle name="RowTitles1-Detail 4 3 3 5 4 2" xfId="19909"/>
    <cellStyle name="RowTitles1-Detail 4 3 3 5 4 2 2" xfId="19910"/>
    <cellStyle name="RowTitles1-Detail 4 3 3 5 4 3" xfId="19911"/>
    <cellStyle name="RowTitles1-Detail 4 3 3 5 5" xfId="19912"/>
    <cellStyle name="RowTitles1-Detail 4 3 3 5 5 2" xfId="19913"/>
    <cellStyle name="RowTitles1-Detail 4 3 3 5 5 2 2" xfId="19914"/>
    <cellStyle name="RowTitles1-Detail 4 3 3 5 6" xfId="19915"/>
    <cellStyle name="RowTitles1-Detail 4 3 3 5 6 2" xfId="19916"/>
    <cellStyle name="RowTitles1-Detail 4 3 3 5 7" xfId="19917"/>
    <cellStyle name="RowTitles1-Detail 4 3 3 6" xfId="19918"/>
    <cellStyle name="RowTitles1-Detail 4 3 3 6 2" xfId="19919"/>
    <cellStyle name="RowTitles1-Detail 4 3 3 6 2 2" xfId="19920"/>
    <cellStyle name="RowTitles1-Detail 4 3 3 6 2 2 2" xfId="19921"/>
    <cellStyle name="RowTitles1-Detail 4 3 3 6 2 2 2 2" xfId="19922"/>
    <cellStyle name="RowTitles1-Detail 4 3 3 6 2 2 3" xfId="19923"/>
    <cellStyle name="RowTitles1-Detail 4 3 3 6 2 3" xfId="19924"/>
    <cellStyle name="RowTitles1-Detail 4 3 3 6 2 3 2" xfId="19925"/>
    <cellStyle name="RowTitles1-Detail 4 3 3 6 2 3 2 2" xfId="19926"/>
    <cellStyle name="RowTitles1-Detail 4 3 3 6 2 4" xfId="19927"/>
    <cellStyle name="RowTitles1-Detail 4 3 3 6 2 4 2" xfId="19928"/>
    <cellStyle name="RowTitles1-Detail 4 3 3 6 2 5" xfId="19929"/>
    <cellStyle name="RowTitles1-Detail 4 3 3 6 3" xfId="19930"/>
    <cellStyle name="RowTitles1-Detail 4 3 3 6 3 2" xfId="19931"/>
    <cellStyle name="RowTitles1-Detail 4 3 3 6 3 2 2" xfId="19932"/>
    <cellStyle name="RowTitles1-Detail 4 3 3 6 3 2 2 2" xfId="19933"/>
    <cellStyle name="RowTitles1-Detail 4 3 3 6 3 2 3" xfId="19934"/>
    <cellStyle name="RowTitles1-Detail 4 3 3 6 3 3" xfId="19935"/>
    <cellStyle name="RowTitles1-Detail 4 3 3 6 3 3 2" xfId="19936"/>
    <cellStyle name="RowTitles1-Detail 4 3 3 6 3 3 2 2" xfId="19937"/>
    <cellStyle name="RowTitles1-Detail 4 3 3 6 3 4" xfId="19938"/>
    <cellStyle name="RowTitles1-Detail 4 3 3 6 3 4 2" xfId="19939"/>
    <cellStyle name="RowTitles1-Detail 4 3 3 6 3 5" xfId="19940"/>
    <cellStyle name="RowTitles1-Detail 4 3 3 6 4" xfId="19941"/>
    <cellStyle name="RowTitles1-Detail 4 3 3 6 4 2" xfId="19942"/>
    <cellStyle name="RowTitles1-Detail 4 3 3 6 4 2 2" xfId="19943"/>
    <cellStyle name="RowTitles1-Detail 4 3 3 6 4 3" xfId="19944"/>
    <cellStyle name="RowTitles1-Detail 4 3 3 6 5" xfId="19945"/>
    <cellStyle name="RowTitles1-Detail 4 3 3 6 5 2" xfId="19946"/>
    <cellStyle name="RowTitles1-Detail 4 3 3 6 5 2 2" xfId="19947"/>
    <cellStyle name="RowTitles1-Detail 4 3 3 6 6" xfId="19948"/>
    <cellStyle name="RowTitles1-Detail 4 3 3 6 6 2" xfId="19949"/>
    <cellStyle name="RowTitles1-Detail 4 3 3 6 7" xfId="19950"/>
    <cellStyle name="RowTitles1-Detail 4 3 3 7" xfId="19951"/>
    <cellStyle name="RowTitles1-Detail 4 3 3 7 2" xfId="19952"/>
    <cellStyle name="RowTitles1-Detail 4 3 3 7 2 2" xfId="19953"/>
    <cellStyle name="RowTitles1-Detail 4 3 3 7 2 2 2" xfId="19954"/>
    <cellStyle name="RowTitles1-Detail 4 3 3 7 2 3" xfId="19955"/>
    <cellStyle name="RowTitles1-Detail 4 3 3 7 3" xfId="19956"/>
    <cellStyle name="RowTitles1-Detail 4 3 3 7 3 2" xfId="19957"/>
    <cellStyle name="RowTitles1-Detail 4 3 3 7 3 2 2" xfId="19958"/>
    <cellStyle name="RowTitles1-Detail 4 3 3 7 4" xfId="19959"/>
    <cellStyle name="RowTitles1-Detail 4 3 3 7 4 2" xfId="19960"/>
    <cellStyle name="RowTitles1-Detail 4 3 3 7 5" xfId="19961"/>
    <cellStyle name="RowTitles1-Detail 4 3 3 8" xfId="19962"/>
    <cellStyle name="RowTitles1-Detail 4 3 3 8 2" xfId="19963"/>
    <cellStyle name="RowTitles1-Detail 4 3 3 8 2 2" xfId="19964"/>
    <cellStyle name="RowTitles1-Detail 4 3 3 8 2 2 2" xfId="19965"/>
    <cellStyle name="RowTitles1-Detail 4 3 3 8 2 3" xfId="19966"/>
    <cellStyle name="RowTitles1-Detail 4 3 3 8 3" xfId="19967"/>
    <cellStyle name="RowTitles1-Detail 4 3 3 8 3 2" xfId="19968"/>
    <cellStyle name="RowTitles1-Detail 4 3 3 8 3 2 2" xfId="19969"/>
    <cellStyle name="RowTitles1-Detail 4 3 3 8 4" xfId="19970"/>
    <cellStyle name="RowTitles1-Detail 4 3 3 8 4 2" xfId="19971"/>
    <cellStyle name="RowTitles1-Detail 4 3 3 8 5" xfId="19972"/>
    <cellStyle name="RowTitles1-Detail 4 3 3 9" xfId="19973"/>
    <cellStyle name="RowTitles1-Detail 4 3 3 9 2" xfId="19974"/>
    <cellStyle name="RowTitles1-Detail 4 3 3 9 2 2" xfId="19975"/>
    <cellStyle name="RowTitles1-Detail 4 3 3_STUD aligned by INSTIT" xfId="19976"/>
    <cellStyle name="RowTitles1-Detail 4 3 4" xfId="19977"/>
    <cellStyle name="RowTitles1-Detail 4 3 4 2" xfId="19978"/>
    <cellStyle name="RowTitles1-Detail 4 3 4 2 2" xfId="19979"/>
    <cellStyle name="RowTitles1-Detail 4 3 4 2 2 2" xfId="19980"/>
    <cellStyle name="RowTitles1-Detail 4 3 4 2 2 2 2" xfId="19981"/>
    <cellStyle name="RowTitles1-Detail 4 3 4 2 2 2 2 2" xfId="19982"/>
    <cellStyle name="RowTitles1-Detail 4 3 4 2 2 2 3" xfId="19983"/>
    <cellStyle name="RowTitles1-Detail 4 3 4 2 2 3" xfId="19984"/>
    <cellStyle name="RowTitles1-Detail 4 3 4 2 2 3 2" xfId="19985"/>
    <cellStyle name="RowTitles1-Detail 4 3 4 2 2 3 2 2" xfId="19986"/>
    <cellStyle name="RowTitles1-Detail 4 3 4 2 2 4" xfId="19987"/>
    <cellStyle name="RowTitles1-Detail 4 3 4 2 2 4 2" xfId="19988"/>
    <cellStyle name="RowTitles1-Detail 4 3 4 2 2 5" xfId="19989"/>
    <cellStyle name="RowTitles1-Detail 4 3 4 2 3" xfId="19990"/>
    <cellStyle name="RowTitles1-Detail 4 3 4 2 3 2" xfId="19991"/>
    <cellStyle name="RowTitles1-Detail 4 3 4 2 3 2 2" xfId="19992"/>
    <cellStyle name="RowTitles1-Detail 4 3 4 2 3 2 2 2" xfId="19993"/>
    <cellStyle name="RowTitles1-Detail 4 3 4 2 3 2 3" xfId="19994"/>
    <cellStyle name="RowTitles1-Detail 4 3 4 2 3 3" xfId="19995"/>
    <cellStyle name="RowTitles1-Detail 4 3 4 2 3 3 2" xfId="19996"/>
    <cellStyle name="RowTitles1-Detail 4 3 4 2 3 3 2 2" xfId="19997"/>
    <cellStyle name="RowTitles1-Detail 4 3 4 2 3 4" xfId="19998"/>
    <cellStyle name="RowTitles1-Detail 4 3 4 2 3 4 2" xfId="19999"/>
    <cellStyle name="RowTitles1-Detail 4 3 4 2 3 5" xfId="20000"/>
    <cellStyle name="RowTitles1-Detail 4 3 4 2 4" xfId="20001"/>
    <cellStyle name="RowTitles1-Detail 4 3 4 2 4 2" xfId="20002"/>
    <cellStyle name="RowTitles1-Detail 4 3 4 2 5" xfId="20003"/>
    <cellStyle name="RowTitles1-Detail 4 3 4 2 5 2" xfId="20004"/>
    <cellStyle name="RowTitles1-Detail 4 3 4 2 5 2 2" xfId="20005"/>
    <cellStyle name="RowTitles1-Detail 4 3 4 2 5 3" xfId="20006"/>
    <cellStyle name="RowTitles1-Detail 4 3 4 2 6" xfId="20007"/>
    <cellStyle name="RowTitles1-Detail 4 3 4 2 6 2" xfId="20008"/>
    <cellStyle name="RowTitles1-Detail 4 3 4 2 6 2 2" xfId="20009"/>
    <cellStyle name="RowTitles1-Detail 4 3 4 3" xfId="20010"/>
    <cellStyle name="RowTitles1-Detail 4 3 4 3 2" xfId="20011"/>
    <cellStyle name="RowTitles1-Detail 4 3 4 3 2 2" xfId="20012"/>
    <cellStyle name="RowTitles1-Detail 4 3 4 3 2 2 2" xfId="20013"/>
    <cellStyle name="RowTitles1-Detail 4 3 4 3 2 2 2 2" xfId="20014"/>
    <cellStyle name="RowTitles1-Detail 4 3 4 3 2 2 3" xfId="20015"/>
    <cellStyle name="RowTitles1-Detail 4 3 4 3 2 3" xfId="20016"/>
    <cellStyle name="RowTitles1-Detail 4 3 4 3 2 3 2" xfId="20017"/>
    <cellStyle name="RowTitles1-Detail 4 3 4 3 2 3 2 2" xfId="20018"/>
    <cellStyle name="RowTitles1-Detail 4 3 4 3 2 4" xfId="20019"/>
    <cellStyle name="RowTitles1-Detail 4 3 4 3 2 4 2" xfId="20020"/>
    <cellStyle name="RowTitles1-Detail 4 3 4 3 2 5" xfId="20021"/>
    <cellStyle name="RowTitles1-Detail 4 3 4 3 3" xfId="20022"/>
    <cellStyle name="RowTitles1-Detail 4 3 4 3 3 2" xfId="20023"/>
    <cellStyle name="RowTitles1-Detail 4 3 4 3 3 2 2" xfId="20024"/>
    <cellStyle name="RowTitles1-Detail 4 3 4 3 3 2 2 2" xfId="20025"/>
    <cellStyle name="RowTitles1-Detail 4 3 4 3 3 2 3" xfId="20026"/>
    <cellStyle name="RowTitles1-Detail 4 3 4 3 3 3" xfId="20027"/>
    <cellStyle name="RowTitles1-Detail 4 3 4 3 3 3 2" xfId="20028"/>
    <cellStyle name="RowTitles1-Detail 4 3 4 3 3 3 2 2" xfId="20029"/>
    <cellStyle name="RowTitles1-Detail 4 3 4 3 3 4" xfId="20030"/>
    <cellStyle name="RowTitles1-Detail 4 3 4 3 3 4 2" xfId="20031"/>
    <cellStyle name="RowTitles1-Detail 4 3 4 3 3 5" xfId="20032"/>
    <cellStyle name="RowTitles1-Detail 4 3 4 3 4" xfId="20033"/>
    <cellStyle name="RowTitles1-Detail 4 3 4 3 4 2" xfId="20034"/>
    <cellStyle name="RowTitles1-Detail 4 3 4 3 5" xfId="20035"/>
    <cellStyle name="RowTitles1-Detail 4 3 4 3 5 2" xfId="20036"/>
    <cellStyle name="RowTitles1-Detail 4 3 4 3 5 2 2" xfId="20037"/>
    <cellStyle name="RowTitles1-Detail 4 3 4 3 6" xfId="20038"/>
    <cellStyle name="RowTitles1-Detail 4 3 4 3 6 2" xfId="20039"/>
    <cellStyle name="RowTitles1-Detail 4 3 4 3 7" xfId="20040"/>
    <cellStyle name="RowTitles1-Detail 4 3 4 4" xfId="20041"/>
    <cellStyle name="RowTitles1-Detail 4 3 4 4 2" xfId="20042"/>
    <cellStyle name="RowTitles1-Detail 4 3 4 4 2 2" xfId="20043"/>
    <cellStyle name="RowTitles1-Detail 4 3 4 4 2 2 2" xfId="20044"/>
    <cellStyle name="RowTitles1-Detail 4 3 4 4 2 2 2 2" xfId="20045"/>
    <cellStyle name="RowTitles1-Detail 4 3 4 4 2 2 3" xfId="20046"/>
    <cellStyle name="RowTitles1-Detail 4 3 4 4 2 3" xfId="20047"/>
    <cellStyle name="RowTitles1-Detail 4 3 4 4 2 3 2" xfId="20048"/>
    <cellStyle name="RowTitles1-Detail 4 3 4 4 2 3 2 2" xfId="20049"/>
    <cellStyle name="RowTitles1-Detail 4 3 4 4 2 4" xfId="20050"/>
    <cellStyle name="RowTitles1-Detail 4 3 4 4 2 4 2" xfId="20051"/>
    <cellStyle name="RowTitles1-Detail 4 3 4 4 2 5" xfId="20052"/>
    <cellStyle name="RowTitles1-Detail 4 3 4 4 3" xfId="20053"/>
    <cellStyle name="RowTitles1-Detail 4 3 4 4 3 2" xfId="20054"/>
    <cellStyle name="RowTitles1-Detail 4 3 4 4 3 2 2" xfId="20055"/>
    <cellStyle name="RowTitles1-Detail 4 3 4 4 3 2 2 2" xfId="20056"/>
    <cellStyle name="RowTitles1-Detail 4 3 4 4 3 2 3" xfId="20057"/>
    <cellStyle name="RowTitles1-Detail 4 3 4 4 3 3" xfId="20058"/>
    <cellStyle name="RowTitles1-Detail 4 3 4 4 3 3 2" xfId="20059"/>
    <cellStyle name="RowTitles1-Detail 4 3 4 4 3 3 2 2" xfId="20060"/>
    <cellStyle name="RowTitles1-Detail 4 3 4 4 3 4" xfId="20061"/>
    <cellStyle name="RowTitles1-Detail 4 3 4 4 3 4 2" xfId="20062"/>
    <cellStyle name="RowTitles1-Detail 4 3 4 4 3 5" xfId="20063"/>
    <cellStyle name="RowTitles1-Detail 4 3 4 4 4" xfId="20064"/>
    <cellStyle name="RowTitles1-Detail 4 3 4 4 4 2" xfId="20065"/>
    <cellStyle name="RowTitles1-Detail 4 3 4 4 5" xfId="20066"/>
    <cellStyle name="RowTitles1-Detail 4 3 4 4 5 2" xfId="20067"/>
    <cellStyle name="RowTitles1-Detail 4 3 4 4 5 2 2" xfId="20068"/>
    <cellStyle name="RowTitles1-Detail 4 3 4 4 5 3" xfId="20069"/>
    <cellStyle name="RowTitles1-Detail 4 3 4 4 6" xfId="20070"/>
    <cellStyle name="RowTitles1-Detail 4 3 4 4 6 2" xfId="20071"/>
    <cellStyle name="RowTitles1-Detail 4 3 4 4 6 2 2" xfId="20072"/>
    <cellStyle name="RowTitles1-Detail 4 3 4 4 7" xfId="20073"/>
    <cellStyle name="RowTitles1-Detail 4 3 4 4 7 2" xfId="20074"/>
    <cellStyle name="RowTitles1-Detail 4 3 4 4 8" xfId="20075"/>
    <cellStyle name="RowTitles1-Detail 4 3 4 5" xfId="20076"/>
    <cellStyle name="RowTitles1-Detail 4 3 4 5 2" xfId="20077"/>
    <cellStyle name="RowTitles1-Detail 4 3 4 5 2 2" xfId="20078"/>
    <cellStyle name="RowTitles1-Detail 4 3 4 5 2 2 2" xfId="20079"/>
    <cellStyle name="RowTitles1-Detail 4 3 4 5 2 2 2 2" xfId="20080"/>
    <cellStyle name="RowTitles1-Detail 4 3 4 5 2 2 3" xfId="20081"/>
    <cellStyle name="RowTitles1-Detail 4 3 4 5 2 3" xfId="20082"/>
    <cellStyle name="RowTitles1-Detail 4 3 4 5 2 3 2" xfId="20083"/>
    <cellStyle name="RowTitles1-Detail 4 3 4 5 2 3 2 2" xfId="20084"/>
    <cellStyle name="RowTitles1-Detail 4 3 4 5 2 4" xfId="20085"/>
    <cellStyle name="RowTitles1-Detail 4 3 4 5 2 4 2" xfId="20086"/>
    <cellStyle name="RowTitles1-Detail 4 3 4 5 2 5" xfId="20087"/>
    <cellStyle name="RowTitles1-Detail 4 3 4 5 3" xfId="20088"/>
    <cellStyle name="RowTitles1-Detail 4 3 4 5 3 2" xfId="20089"/>
    <cellStyle name="RowTitles1-Detail 4 3 4 5 3 2 2" xfId="20090"/>
    <cellStyle name="RowTitles1-Detail 4 3 4 5 3 2 2 2" xfId="20091"/>
    <cellStyle name="RowTitles1-Detail 4 3 4 5 3 2 3" xfId="20092"/>
    <cellStyle name="RowTitles1-Detail 4 3 4 5 3 3" xfId="20093"/>
    <cellStyle name="RowTitles1-Detail 4 3 4 5 3 3 2" xfId="20094"/>
    <cellStyle name="RowTitles1-Detail 4 3 4 5 3 3 2 2" xfId="20095"/>
    <cellStyle name="RowTitles1-Detail 4 3 4 5 3 4" xfId="20096"/>
    <cellStyle name="RowTitles1-Detail 4 3 4 5 3 4 2" xfId="20097"/>
    <cellStyle name="RowTitles1-Detail 4 3 4 5 3 5" xfId="20098"/>
    <cellStyle name="RowTitles1-Detail 4 3 4 5 4" xfId="20099"/>
    <cellStyle name="RowTitles1-Detail 4 3 4 5 4 2" xfId="20100"/>
    <cellStyle name="RowTitles1-Detail 4 3 4 5 4 2 2" xfId="20101"/>
    <cellStyle name="RowTitles1-Detail 4 3 4 5 4 3" xfId="20102"/>
    <cellStyle name="RowTitles1-Detail 4 3 4 5 5" xfId="20103"/>
    <cellStyle name="RowTitles1-Detail 4 3 4 5 5 2" xfId="20104"/>
    <cellStyle name="RowTitles1-Detail 4 3 4 5 5 2 2" xfId="20105"/>
    <cellStyle name="RowTitles1-Detail 4 3 4 5 6" xfId="20106"/>
    <cellStyle name="RowTitles1-Detail 4 3 4 5 6 2" xfId="20107"/>
    <cellStyle name="RowTitles1-Detail 4 3 4 5 7" xfId="20108"/>
    <cellStyle name="RowTitles1-Detail 4 3 4 6" xfId="20109"/>
    <cellStyle name="RowTitles1-Detail 4 3 4 6 2" xfId="20110"/>
    <cellStyle name="RowTitles1-Detail 4 3 4 6 2 2" xfId="20111"/>
    <cellStyle name="RowTitles1-Detail 4 3 4 6 2 2 2" xfId="20112"/>
    <cellStyle name="RowTitles1-Detail 4 3 4 6 2 2 2 2" xfId="20113"/>
    <cellStyle name="RowTitles1-Detail 4 3 4 6 2 2 3" xfId="20114"/>
    <cellStyle name="RowTitles1-Detail 4 3 4 6 2 3" xfId="20115"/>
    <cellStyle name="RowTitles1-Detail 4 3 4 6 2 3 2" xfId="20116"/>
    <cellStyle name="RowTitles1-Detail 4 3 4 6 2 3 2 2" xfId="20117"/>
    <cellStyle name="RowTitles1-Detail 4 3 4 6 2 4" xfId="20118"/>
    <cellStyle name="RowTitles1-Detail 4 3 4 6 2 4 2" xfId="20119"/>
    <cellStyle name="RowTitles1-Detail 4 3 4 6 2 5" xfId="20120"/>
    <cellStyle name="RowTitles1-Detail 4 3 4 6 3" xfId="20121"/>
    <cellStyle name="RowTitles1-Detail 4 3 4 6 3 2" xfId="20122"/>
    <cellStyle name="RowTitles1-Detail 4 3 4 6 3 2 2" xfId="20123"/>
    <cellStyle name="RowTitles1-Detail 4 3 4 6 3 2 2 2" xfId="20124"/>
    <cellStyle name="RowTitles1-Detail 4 3 4 6 3 2 3" xfId="20125"/>
    <cellStyle name="RowTitles1-Detail 4 3 4 6 3 3" xfId="20126"/>
    <cellStyle name="RowTitles1-Detail 4 3 4 6 3 3 2" xfId="20127"/>
    <cellStyle name="RowTitles1-Detail 4 3 4 6 3 3 2 2" xfId="20128"/>
    <cellStyle name="RowTitles1-Detail 4 3 4 6 3 4" xfId="20129"/>
    <cellStyle name="RowTitles1-Detail 4 3 4 6 3 4 2" xfId="20130"/>
    <cellStyle name="RowTitles1-Detail 4 3 4 6 3 5" xfId="20131"/>
    <cellStyle name="RowTitles1-Detail 4 3 4 6 4" xfId="20132"/>
    <cellStyle name="RowTitles1-Detail 4 3 4 6 4 2" xfId="20133"/>
    <cellStyle name="RowTitles1-Detail 4 3 4 6 4 2 2" xfId="20134"/>
    <cellStyle name="RowTitles1-Detail 4 3 4 6 4 3" xfId="20135"/>
    <cellStyle name="RowTitles1-Detail 4 3 4 6 5" xfId="20136"/>
    <cellStyle name="RowTitles1-Detail 4 3 4 6 5 2" xfId="20137"/>
    <cellStyle name="RowTitles1-Detail 4 3 4 6 5 2 2" xfId="20138"/>
    <cellStyle name="RowTitles1-Detail 4 3 4 6 6" xfId="20139"/>
    <cellStyle name="RowTitles1-Detail 4 3 4 6 6 2" xfId="20140"/>
    <cellStyle name="RowTitles1-Detail 4 3 4 6 7" xfId="20141"/>
    <cellStyle name="RowTitles1-Detail 4 3 4 7" xfId="20142"/>
    <cellStyle name="RowTitles1-Detail 4 3 4 7 2" xfId="20143"/>
    <cellStyle name="RowTitles1-Detail 4 3 4 7 2 2" xfId="20144"/>
    <cellStyle name="RowTitles1-Detail 4 3 4 7 2 2 2" xfId="20145"/>
    <cellStyle name="RowTitles1-Detail 4 3 4 7 2 3" xfId="20146"/>
    <cellStyle name="RowTitles1-Detail 4 3 4 7 3" xfId="20147"/>
    <cellStyle name="RowTitles1-Detail 4 3 4 7 3 2" xfId="20148"/>
    <cellStyle name="RowTitles1-Detail 4 3 4 7 3 2 2" xfId="20149"/>
    <cellStyle name="RowTitles1-Detail 4 3 4 7 4" xfId="20150"/>
    <cellStyle name="RowTitles1-Detail 4 3 4 7 4 2" xfId="20151"/>
    <cellStyle name="RowTitles1-Detail 4 3 4 7 5" xfId="20152"/>
    <cellStyle name="RowTitles1-Detail 4 3 4 8" xfId="20153"/>
    <cellStyle name="RowTitles1-Detail 4 3 4 8 2" xfId="20154"/>
    <cellStyle name="RowTitles1-Detail 4 3 4 9" xfId="20155"/>
    <cellStyle name="RowTitles1-Detail 4 3 4 9 2" xfId="20156"/>
    <cellStyle name="RowTitles1-Detail 4 3 4 9 2 2" xfId="20157"/>
    <cellStyle name="RowTitles1-Detail 4 3 4_STUD aligned by INSTIT" xfId="20158"/>
    <cellStyle name="RowTitles1-Detail 4 3 5" xfId="20159"/>
    <cellStyle name="RowTitles1-Detail 4 3 5 2" xfId="20160"/>
    <cellStyle name="RowTitles1-Detail 4 3 5 2 2" xfId="20161"/>
    <cellStyle name="RowTitles1-Detail 4 3 5 2 2 2" xfId="20162"/>
    <cellStyle name="RowTitles1-Detail 4 3 5 2 2 2 2" xfId="20163"/>
    <cellStyle name="RowTitles1-Detail 4 3 5 2 2 3" xfId="20164"/>
    <cellStyle name="RowTitles1-Detail 4 3 5 2 3" xfId="20165"/>
    <cellStyle name="RowTitles1-Detail 4 3 5 2 3 2" xfId="20166"/>
    <cellStyle name="RowTitles1-Detail 4 3 5 2 3 2 2" xfId="20167"/>
    <cellStyle name="RowTitles1-Detail 4 3 5 2 4" xfId="20168"/>
    <cellStyle name="RowTitles1-Detail 4 3 5 2 4 2" xfId="20169"/>
    <cellStyle name="RowTitles1-Detail 4 3 5 2 5" xfId="20170"/>
    <cellStyle name="RowTitles1-Detail 4 3 5 3" xfId="20171"/>
    <cellStyle name="RowTitles1-Detail 4 3 5 3 2" xfId="20172"/>
    <cellStyle name="RowTitles1-Detail 4 3 5 3 2 2" xfId="20173"/>
    <cellStyle name="RowTitles1-Detail 4 3 5 3 2 2 2" xfId="20174"/>
    <cellStyle name="RowTitles1-Detail 4 3 5 3 2 3" xfId="20175"/>
    <cellStyle name="RowTitles1-Detail 4 3 5 3 3" xfId="20176"/>
    <cellStyle name="RowTitles1-Detail 4 3 5 3 3 2" xfId="20177"/>
    <cellStyle name="RowTitles1-Detail 4 3 5 3 3 2 2" xfId="20178"/>
    <cellStyle name="RowTitles1-Detail 4 3 5 3 4" xfId="20179"/>
    <cellStyle name="RowTitles1-Detail 4 3 5 3 4 2" xfId="20180"/>
    <cellStyle name="RowTitles1-Detail 4 3 5 3 5" xfId="20181"/>
    <cellStyle name="RowTitles1-Detail 4 3 5 4" xfId="20182"/>
    <cellStyle name="RowTitles1-Detail 4 3 5 4 2" xfId="20183"/>
    <cellStyle name="RowTitles1-Detail 4 3 5 5" xfId="20184"/>
    <cellStyle name="RowTitles1-Detail 4 3 5 5 2" xfId="20185"/>
    <cellStyle name="RowTitles1-Detail 4 3 5 5 2 2" xfId="20186"/>
    <cellStyle name="RowTitles1-Detail 4 3 5 5 3" xfId="20187"/>
    <cellStyle name="RowTitles1-Detail 4 3 5 6" xfId="20188"/>
    <cellStyle name="RowTitles1-Detail 4 3 5 6 2" xfId="20189"/>
    <cellStyle name="RowTitles1-Detail 4 3 5 6 2 2" xfId="20190"/>
    <cellStyle name="RowTitles1-Detail 4 3 6" xfId="20191"/>
    <cellStyle name="RowTitles1-Detail 4 3 6 2" xfId="20192"/>
    <cellStyle name="RowTitles1-Detail 4 3 6 2 2" xfId="20193"/>
    <cellStyle name="RowTitles1-Detail 4 3 6 2 2 2" xfId="20194"/>
    <cellStyle name="RowTitles1-Detail 4 3 6 2 2 2 2" xfId="20195"/>
    <cellStyle name="RowTitles1-Detail 4 3 6 2 2 3" xfId="20196"/>
    <cellStyle name="RowTitles1-Detail 4 3 6 2 3" xfId="20197"/>
    <cellStyle name="RowTitles1-Detail 4 3 6 2 3 2" xfId="20198"/>
    <cellStyle name="RowTitles1-Detail 4 3 6 2 3 2 2" xfId="20199"/>
    <cellStyle name="RowTitles1-Detail 4 3 6 2 4" xfId="20200"/>
    <cellStyle name="RowTitles1-Detail 4 3 6 2 4 2" xfId="20201"/>
    <cellStyle name="RowTitles1-Detail 4 3 6 2 5" xfId="20202"/>
    <cellStyle name="RowTitles1-Detail 4 3 6 3" xfId="20203"/>
    <cellStyle name="RowTitles1-Detail 4 3 6 3 2" xfId="20204"/>
    <cellStyle name="RowTitles1-Detail 4 3 6 3 2 2" xfId="20205"/>
    <cellStyle name="RowTitles1-Detail 4 3 6 3 2 2 2" xfId="20206"/>
    <cellStyle name="RowTitles1-Detail 4 3 6 3 2 3" xfId="20207"/>
    <cellStyle name="RowTitles1-Detail 4 3 6 3 3" xfId="20208"/>
    <cellStyle name="RowTitles1-Detail 4 3 6 3 3 2" xfId="20209"/>
    <cellStyle name="RowTitles1-Detail 4 3 6 3 3 2 2" xfId="20210"/>
    <cellStyle name="RowTitles1-Detail 4 3 6 3 4" xfId="20211"/>
    <cellStyle name="RowTitles1-Detail 4 3 6 3 4 2" xfId="20212"/>
    <cellStyle name="RowTitles1-Detail 4 3 6 3 5" xfId="20213"/>
    <cellStyle name="RowTitles1-Detail 4 3 6 4" xfId="20214"/>
    <cellStyle name="RowTitles1-Detail 4 3 6 4 2" xfId="20215"/>
    <cellStyle name="RowTitles1-Detail 4 3 6 5" xfId="20216"/>
    <cellStyle name="RowTitles1-Detail 4 3 6 5 2" xfId="20217"/>
    <cellStyle name="RowTitles1-Detail 4 3 6 5 2 2" xfId="20218"/>
    <cellStyle name="RowTitles1-Detail 4 3 6 6" xfId="20219"/>
    <cellStyle name="RowTitles1-Detail 4 3 6 6 2" xfId="20220"/>
    <cellStyle name="RowTitles1-Detail 4 3 6 7" xfId="20221"/>
    <cellStyle name="RowTitles1-Detail 4 3 7" xfId="20222"/>
    <cellStyle name="RowTitles1-Detail 4 3 7 2" xfId="20223"/>
    <cellStyle name="RowTitles1-Detail 4 3 7 2 2" xfId="20224"/>
    <cellStyle name="RowTitles1-Detail 4 3 7 2 2 2" xfId="20225"/>
    <cellStyle name="RowTitles1-Detail 4 3 7 2 2 2 2" xfId="20226"/>
    <cellStyle name="RowTitles1-Detail 4 3 7 2 2 3" xfId="20227"/>
    <cellStyle name="RowTitles1-Detail 4 3 7 2 3" xfId="20228"/>
    <cellStyle name="RowTitles1-Detail 4 3 7 2 3 2" xfId="20229"/>
    <cellStyle name="RowTitles1-Detail 4 3 7 2 3 2 2" xfId="20230"/>
    <cellStyle name="RowTitles1-Detail 4 3 7 2 4" xfId="20231"/>
    <cellStyle name="RowTitles1-Detail 4 3 7 2 4 2" xfId="20232"/>
    <cellStyle name="RowTitles1-Detail 4 3 7 2 5" xfId="20233"/>
    <cellStyle name="RowTitles1-Detail 4 3 7 3" xfId="20234"/>
    <cellStyle name="RowTitles1-Detail 4 3 7 3 2" xfId="20235"/>
    <cellStyle name="RowTitles1-Detail 4 3 7 3 2 2" xfId="20236"/>
    <cellStyle name="RowTitles1-Detail 4 3 7 3 2 2 2" xfId="20237"/>
    <cellStyle name="RowTitles1-Detail 4 3 7 3 2 3" xfId="20238"/>
    <cellStyle name="RowTitles1-Detail 4 3 7 3 3" xfId="20239"/>
    <cellStyle name="RowTitles1-Detail 4 3 7 3 3 2" xfId="20240"/>
    <cellStyle name="RowTitles1-Detail 4 3 7 3 3 2 2" xfId="20241"/>
    <cellStyle name="RowTitles1-Detail 4 3 7 3 4" xfId="20242"/>
    <cellStyle name="RowTitles1-Detail 4 3 7 3 4 2" xfId="20243"/>
    <cellStyle name="RowTitles1-Detail 4 3 7 3 5" xfId="20244"/>
    <cellStyle name="RowTitles1-Detail 4 3 7 4" xfId="20245"/>
    <cellStyle name="RowTitles1-Detail 4 3 7 4 2" xfId="20246"/>
    <cellStyle name="RowTitles1-Detail 4 3 7 5" xfId="20247"/>
    <cellStyle name="RowTitles1-Detail 4 3 7 5 2" xfId="20248"/>
    <cellStyle name="RowTitles1-Detail 4 3 7 5 2 2" xfId="20249"/>
    <cellStyle name="RowTitles1-Detail 4 3 7 5 3" xfId="20250"/>
    <cellStyle name="RowTitles1-Detail 4 3 7 6" xfId="20251"/>
    <cellStyle name="RowTitles1-Detail 4 3 7 6 2" xfId="20252"/>
    <cellStyle name="RowTitles1-Detail 4 3 7 6 2 2" xfId="20253"/>
    <cellStyle name="RowTitles1-Detail 4 3 7 7" xfId="20254"/>
    <cellStyle name="RowTitles1-Detail 4 3 7 7 2" xfId="20255"/>
    <cellStyle name="RowTitles1-Detail 4 3 7 8" xfId="20256"/>
    <cellStyle name="RowTitles1-Detail 4 3 8" xfId="20257"/>
    <cellStyle name="RowTitles1-Detail 4 3 8 2" xfId="20258"/>
    <cellStyle name="RowTitles1-Detail 4 3 8 2 2" xfId="20259"/>
    <cellStyle name="RowTitles1-Detail 4 3 8 2 2 2" xfId="20260"/>
    <cellStyle name="RowTitles1-Detail 4 3 8 2 2 2 2" xfId="20261"/>
    <cellStyle name="RowTitles1-Detail 4 3 8 2 2 3" xfId="20262"/>
    <cellStyle name="RowTitles1-Detail 4 3 8 2 3" xfId="20263"/>
    <cellStyle name="RowTitles1-Detail 4 3 8 2 3 2" xfId="20264"/>
    <cellStyle name="RowTitles1-Detail 4 3 8 2 3 2 2" xfId="20265"/>
    <cellStyle name="RowTitles1-Detail 4 3 8 2 4" xfId="20266"/>
    <cellStyle name="RowTitles1-Detail 4 3 8 2 4 2" xfId="20267"/>
    <cellStyle name="RowTitles1-Detail 4 3 8 2 5" xfId="20268"/>
    <cellStyle name="RowTitles1-Detail 4 3 8 3" xfId="20269"/>
    <cellStyle name="RowTitles1-Detail 4 3 8 3 2" xfId="20270"/>
    <cellStyle name="RowTitles1-Detail 4 3 8 3 2 2" xfId="20271"/>
    <cellStyle name="RowTitles1-Detail 4 3 8 3 2 2 2" xfId="20272"/>
    <cellStyle name="RowTitles1-Detail 4 3 8 3 2 3" xfId="20273"/>
    <cellStyle name="RowTitles1-Detail 4 3 8 3 3" xfId="20274"/>
    <cellStyle name="RowTitles1-Detail 4 3 8 3 3 2" xfId="20275"/>
    <cellStyle name="RowTitles1-Detail 4 3 8 3 3 2 2" xfId="20276"/>
    <cellStyle name="RowTitles1-Detail 4 3 8 3 4" xfId="20277"/>
    <cellStyle name="RowTitles1-Detail 4 3 8 3 4 2" xfId="20278"/>
    <cellStyle name="RowTitles1-Detail 4 3 8 3 5" xfId="20279"/>
    <cellStyle name="RowTitles1-Detail 4 3 8 4" xfId="20280"/>
    <cellStyle name="RowTitles1-Detail 4 3 8 4 2" xfId="20281"/>
    <cellStyle name="RowTitles1-Detail 4 3 8 4 2 2" xfId="20282"/>
    <cellStyle name="RowTitles1-Detail 4 3 8 4 3" xfId="20283"/>
    <cellStyle name="RowTitles1-Detail 4 3 8 5" xfId="20284"/>
    <cellStyle name="RowTitles1-Detail 4 3 8 5 2" xfId="20285"/>
    <cellStyle name="RowTitles1-Detail 4 3 8 5 2 2" xfId="20286"/>
    <cellStyle name="RowTitles1-Detail 4 3 8 6" xfId="20287"/>
    <cellStyle name="RowTitles1-Detail 4 3 8 6 2" xfId="20288"/>
    <cellStyle name="RowTitles1-Detail 4 3 8 7" xfId="20289"/>
    <cellStyle name="RowTitles1-Detail 4 3 9" xfId="20290"/>
    <cellStyle name="RowTitles1-Detail 4 3 9 2" xfId="20291"/>
    <cellStyle name="RowTitles1-Detail 4 3 9 2 2" xfId="20292"/>
    <cellStyle name="RowTitles1-Detail 4 3 9 2 2 2" xfId="20293"/>
    <cellStyle name="RowTitles1-Detail 4 3 9 2 2 2 2" xfId="20294"/>
    <cellStyle name="RowTitles1-Detail 4 3 9 2 2 3" xfId="20295"/>
    <cellStyle name="RowTitles1-Detail 4 3 9 2 3" xfId="20296"/>
    <cellStyle name="RowTitles1-Detail 4 3 9 2 3 2" xfId="20297"/>
    <cellStyle name="RowTitles1-Detail 4 3 9 2 3 2 2" xfId="20298"/>
    <cellStyle name="RowTitles1-Detail 4 3 9 2 4" xfId="20299"/>
    <cellStyle name="RowTitles1-Detail 4 3 9 2 4 2" xfId="20300"/>
    <cellStyle name="RowTitles1-Detail 4 3 9 2 5" xfId="20301"/>
    <cellStyle name="RowTitles1-Detail 4 3 9 3" xfId="20302"/>
    <cellStyle name="RowTitles1-Detail 4 3 9 3 2" xfId="20303"/>
    <cellStyle name="RowTitles1-Detail 4 3 9 3 2 2" xfId="20304"/>
    <cellStyle name="RowTitles1-Detail 4 3 9 3 2 2 2" xfId="20305"/>
    <cellStyle name="RowTitles1-Detail 4 3 9 3 2 3" xfId="20306"/>
    <cellStyle name="RowTitles1-Detail 4 3 9 3 3" xfId="20307"/>
    <cellStyle name="RowTitles1-Detail 4 3 9 3 3 2" xfId="20308"/>
    <cellStyle name="RowTitles1-Detail 4 3 9 3 3 2 2" xfId="20309"/>
    <cellStyle name="RowTitles1-Detail 4 3 9 3 4" xfId="20310"/>
    <cellStyle name="RowTitles1-Detail 4 3 9 3 4 2" xfId="20311"/>
    <cellStyle name="RowTitles1-Detail 4 3 9 3 5" xfId="20312"/>
    <cellStyle name="RowTitles1-Detail 4 3 9 4" xfId="20313"/>
    <cellStyle name="RowTitles1-Detail 4 3 9 4 2" xfId="20314"/>
    <cellStyle name="RowTitles1-Detail 4 3 9 4 2 2" xfId="20315"/>
    <cellStyle name="RowTitles1-Detail 4 3 9 4 3" xfId="20316"/>
    <cellStyle name="RowTitles1-Detail 4 3 9 5" xfId="20317"/>
    <cellStyle name="RowTitles1-Detail 4 3 9 5 2" xfId="20318"/>
    <cellStyle name="RowTitles1-Detail 4 3 9 5 2 2" xfId="20319"/>
    <cellStyle name="RowTitles1-Detail 4 3 9 6" xfId="20320"/>
    <cellStyle name="RowTitles1-Detail 4 3 9 6 2" xfId="20321"/>
    <cellStyle name="RowTitles1-Detail 4 3 9 7" xfId="20322"/>
    <cellStyle name="RowTitles1-Detail 4 3_STUD aligned by INSTIT" xfId="20323"/>
    <cellStyle name="RowTitles1-Detail 4 4" xfId="20324"/>
    <cellStyle name="RowTitles1-Detail 4 4 2" xfId="20325"/>
    <cellStyle name="RowTitles1-Detail 4 4 2 2" xfId="20326"/>
    <cellStyle name="RowTitles1-Detail 4 4 2 2 2" xfId="20327"/>
    <cellStyle name="RowTitles1-Detail 4 4 2 2 2 2" xfId="20328"/>
    <cellStyle name="RowTitles1-Detail 4 4 2 2 2 2 2" xfId="20329"/>
    <cellStyle name="RowTitles1-Detail 4 4 2 2 2 3" xfId="20330"/>
    <cellStyle name="RowTitles1-Detail 4 4 2 2 3" xfId="20331"/>
    <cellStyle name="RowTitles1-Detail 4 4 2 2 3 2" xfId="20332"/>
    <cellStyle name="RowTitles1-Detail 4 4 2 2 3 2 2" xfId="20333"/>
    <cellStyle name="RowTitles1-Detail 4 4 2 2 4" xfId="20334"/>
    <cellStyle name="RowTitles1-Detail 4 4 2 2 4 2" xfId="20335"/>
    <cellStyle name="RowTitles1-Detail 4 4 2 2 5" xfId="20336"/>
    <cellStyle name="RowTitles1-Detail 4 4 2 3" xfId="20337"/>
    <cellStyle name="RowTitles1-Detail 4 4 2 3 2" xfId="20338"/>
    <cellStyle name="RowTitles1-Detail 4 4 2 3 2 2" xfId="20339"/>
    <cellStyle name="RowTitles1-Detail 4 4 2 3 2 2 2" xfId="20340"/>
    <cellStyle name="RowTitles1-Detail 4 4 2 3 2 3" xfId="20341"/>
    <cellStyle name="RowTitles1-Detail 4 4 2 3 3" xfId="20342"/>
    <cellStyle name="RowTitles1-Detail 4 4 2 3 3 2" xfId="20343"/>
    <cellStyle name="RowTitles1-Detail 4 4 2 3 3 2 2" xfId="20344"/>
    <cellStyle name="RowTitles1-Detail 4 4 2 3 4" xfId="20345"/>
    <cellStyle name="RowTitles1-Detail 4 4 2 3 4 2" xfId="20346"/>
    <cellStyle name="RowTitles1-Detail 4 4 2 3 5" xfId="20347"/>
    <cellStyle name="RowTitles1-Detail 4 4 2 4" xfId="20348"/>
    <cellStyle name="RowTitles1-Detail 4 4 2 4 2" xfId="20349"/>
    <cellStyle name="RowTitles1-Detail 4 4 2 5" xfId="20350"/>
    <cellStyle name="RowTitles1-Detail 4 4 2 5 2" xfId="20351"/>
    <cellStyle name="RowTitles1-Detail 4 4 2 5 2 2" xfId="20352"/>
    <cellStyle name="RowTitles1-Detail 4 4 3" xfId="20353"/>
    <cellStyle name="RowTitles1-Detail 4 4 3 2" xfId="20354"/>
    <cellStyle name="RowTitles1-Detail 4 4 3 2 2" xfId="20355"/>
    <cellStyle name="RowTitles1-Detail 4 4 3 2 2 2" xfId="20356"/>
    <cellStyle name="RowTitles1-Detail 4 4 3 2 2 2 2" xfId="20357"/>
    <cellStyle name="RowTitles1-Detail 4 4 3 2 2 3" xfId="20358"/>
    <cellStyle name="RowTitles1-Detail 4 4 3 2 3" xfId="20359"/>
    <cellStyle name="RowTitles1-Detail 4 4 3 2 3 2" xfId="20360"/>
    <cellStyle name="RowTitles1-Detail 4 4 3 2 3 2 2" xfId="20361"/>
    <cellStyle name="RowTitles1-Detail 4 4 3 2 4" xfId="20362"/>
    <cellStyle name="RowTitles1-Detail 4 4 3 2 4 2" xfId="20363"/>
    <cellStyle name="RowTitles1-Detail 4 4 3 2 5" xfId="20364"/>
    <cellStyle name="RowTitles1-Detail 4 4 3 3" xfId="20365"/>
    <cellStyle name="RowTitles1-Detail 4 4 3 3 2" xfId="20366"/>
    <cellStyle name="RowTitles1-Detail 4 4 3 3 2 2" xfId="20367"/>
    <cellStyle name="RowTitles1-Detail 4 4 3 3 2 2 2" xfId="20368"/>
    <cellStyle name="RowTitles1-Detail 4 4 3 3 2 3" xfId="20369"/>
    <cellStyle name="RowTitles1-Detail 4 4 3 3 3" xfId="20370"/>
    <cellStyle name="RowTitles1-Detail 4 4 3 3 3 2" xfId="20371"/>
    <cellStyle name="RowTitles1-Detail 4 4 3 3 3 2 2" xfId="20372"/>
    <cellStyle name="RowTitles1-Detail 4 4 3 3 4" xfId="20373"/>
    <cellStyle name="RowTitles1-Detail 4 4 3 3 4 2" xfId="20374"/>
    <cellStyle name="RowTitles1-Detail 4 4 3 3 5" xfId="20375"/>
    <cellStyle name="RowTitles1-Detail 4 4 3 4" xfId="20376"/>
    <cellStyle name="RowTitles1-Detail 4 4 3 4 2" xfId="20377"/>
    <cellStyle name="RowTitles1-Detail 4 4 3 5" xfId="20378"/>
    <cellStyle name="RowTitles1-Detail 4 4 3 5 2" xfId="20379"/>
    <cellStyle name="RowTitles1-Detail 4 4 3 5 2 2" xfId="20380"/>
    <cellStyle name="RowTitles1-Detail 4 4 3 5 3" xfId="20381"/>
    <cellStyle name="RowTitles1-Detail 4 4 3 6" xfId="20382"/>
    <cellStyle name="RowTitles1-Detail 4 4 3 6 2" xfId="20383"/>
    <cellStyle name="RowTitles1-Detail 4 4 3 6 2 2" xfId="20384"/>
    <cellStyle name="RowTitles1-Detail 4 4 3 7" xfId="20385"/>
    <cellStyle name="RowTitles1-Detail 4 4 3 7 2" xfId="20386"/>
    <cellStyle name="RowTitles1-Detail 4 4 3 8" xfId="20387"/>
    <cellStyle name="RowTitles1-Detail 4 4 4" xfId="20388"/>
    <cellStyle name="RowTitles1-Detail 4 4 4 2" xfId="20389"/>
    <cellStyle name="RowTitles1-Detail 4 4 4 2 2" xfId="20390"/>
    <cellStyle name="RowTitles1-Detail 4 4 4 2 2 2" xfId="20391"/>
    <cellStyle name="RowTitles1-Detail 4 4 4 2 2 2 2" xfId="20392"/>
    <cellStyle name="RowTitles1-Detail 4 4 4 2 2 3" xfId="20393"/>
    <cellStyle name="RowTitles1-Detail 4 4 4 2 3" xfId="20394"/>
    <cellStyle name="RowTitles1-Detail 4 4 4 2 3 2" xfId="20395"/>
    <cellStyle name="RowTitles1-Detail 4 4 4 2 3 2 2" xfId="20396"/>
    <cellStyle name="RowTitles1-Detail 4 4 4 2 4" xfId="20397"/>
    <cellStyle name="RowTitles1-Detail 4 4 4 2 4 2" xfId="20398"/>
    <cellStyle name="RowTitles1-Detail 4 4 4 2 5" xfId="20399"/>
    <cellStyle name="RowTitles1-Detail 4 4 4 3" xfId="20400"/>
    <cellStyle name="RowTitles1-Detail 4 4 4 3 2" xfId="20401"/>
    <cellStyle name="RowTitles1-Detail 4 4 4 3 2 2" xfId="20402"/>
    <cellStyle name="RowTitles1-Detail 4 4 4 3 2 2 2" xfId="20403"/>
    <cellStyle name="RowTitles1-Detail 4 4 4 3 2 3" xfId="20404"/>
    <cellStyle name="RowTitles1-Detail 4 4 4 3 3" xfId="20405"/>
    <cellStyle name="RowTitles1-Detail 4 4 4 3 3 2" xfId="20406"/>
    <cellStyle name="RowTitles1-Detail 4 4 4 3 3 2 2" xfId="20407"/>
    <cellStyle name="RowTitles1-Detail 4 4 4 3 4" xfId="20408"/>
    <cellStyle name="RowTitles1-Detail 4 4 4 3 4 2" xfId="20409"/>
    <cellStyle name="RowTitles1-Detail 4 4 4 3 5" xfId="20410"/>
    <cellStyle name="RowTitles1-Detail 4 4 4 4" xfId="20411"/>
    <cellStyle name="RowTitles1-Detail 4 4 4 4 2" xfId="20412"/>
    <cellStyle name="RowTitles1-Detail 4 4 4 4 2 2" xfId="20413"/>
    <cellStyle name="RowTitles1-Detail 4 4 4 4 3" xfId="20414"/>
    <cellStyle name="RowTitles1-Detail 4 4 4 5" xfId="20415"/>
    <cellStyle name="RowTitles1-Detail 4 4 4 5 2" xfId="20416"/>
    <cellStyle name="RowTitles1-Detail 4 4 4 5 2 2" xfId="20417"/>
    <cellStyle name="RowTitles1-Detail 4 4 4 6" xfId="20418"/>
    <cellStyle name="RowTitles1-Detail 4 4 4 6 2" xfId="20419"/>
    <cellStyle name="RowTitles1-Detail 4 4 4 7" xfId="20420"/>
    <cellStyle name="RowTitles1-Detail 4 4 5" xfId="20421"/>
    <cellStyle name="RowTitles1-Detail 4 4 5 2" xfId="20422"/>
    <cellStyle name="RowTitles1-Detail 4 4 5 2 2" xfId="20423"/>
    <cellStyle name="RowTitles1-Detail 4 4 5 2 2 2" xfId="20424"/>
    <cellStyle name="RowTitles1-Detail 4 4 5 2 2 2 2" xfId="20425"/>
    <cellStyle name="RowTitles1-Detail 4 4 5 2 2 3" xfId="20426"/>
    <cellStyle name="RowTitles1-Detail 4 4 5 2 3" xfId="20427"/>
    <cellStyle name="RowTitles1-Detail 4 4 5 2 3 2" xfId="20428"/>
    <cellStyle name="RowTitles1-Detail 4 4 5 2 3 2 2" xfId="20429"/>
    <cellStyle name="RowTitles1-Detail 4 4 5 2 4" xfId="20430"/>
    <cellStyle name="RowTitles1-Detail 4 4 5 2 4 2" xfId="20431"/>
    <cellStyle name="RowTitles1-Detail 4 4 5 2 5" xfId="20432"/>
    <cellStyle name="RowTitles1-Detail 4 4 5 3" xfId="20433"/>
    <cellStyle name="RowTitles1-Detail 4 4 5 3 2" xfId="20434"/>
    <cellStyle name="RowTitles1-Detail 4 4 5 3 2 2" xfId="20435"/>
    <cellStyle name="RowTitles1-Detail 4 4 5 3 2 2 2" xfId="20436"/>
    <cellStyle name="RowTitles1-Detail 4 4 5 3 2 3" xfId="20437"/>
    <cellStyle name="RowTitles1-Detail 4 4 5 3 3" xfId="20438"/>
    <cellStyle name="RowTitles1-Detail 4 4 5 3 3 2" xfId="20439"/>
    <cellStyle name="RowTitles1-Detail 4 4 5 3 3 2 2" xfId="20440"/>
    <cellStyle name="RowTitles1-Detail 4 4 5 3 4" xfId="20441"/>
    <cellStyle name="RowTitles1-Detail 4 4 5 3 4 2" xfId="20442"/>
    <cellStyle name="RowTitles1-Detail 4 4 5 3 5" xfId="20443"/>
    <cellStyle name="RowTitles1-Detail 4 4 5 4" xfId="20444"/>
    <cellStyle name="RowTitles1-Detail 4 4 5 4 2" xfId="20445"/>
    <cellStyle name="RowTitles1-Detail 4 4 5 4 2 2" xfId="20446"/>
    <cellStyle name="RowTitles1-Detail 4 4 5 4 3" xfId="20447"/>
    <cellStyle name="RowTitles1-Detail 4 4 5 5" xfId="20448"/>
    <cellStyle name="RowTitles1-Detail 4 4 5 5 2" xfId="20449"/>
    <cellStyle name="RowTitles1-Detail 4 4 5 5 2 2" xfId="20450"/>
    <cellStyle name="RowTitles1-Detail 4 4 5 6" xfId="20451"/>
    <cellStyle name="RowTitles1-Detail 4 4 5 6 2" xfId="20452"/>
    <cellStyle name="RowTitles1-Detail 4 4 5 7" xfId="20453"/>
    <cellStyle name="RowTitles1-Detail 4 4 6" xfId="20454"/>
    <cellStyle name="RowTitles1-Detail 4 4 6 2" xfId="20455"/>
    <cellStyle name="RowTitles1-Detail 4 4 6 2 2" xfId="20456"/>
    <cellStyle name="RowTitles1-Detail 4 4 6 2 2 2" xfId="20457"/>
    <cellStyle name="RowTitles1-Detail 4 4 6 2 2 2 2" xfId="20458"/>
    <cellStyle name="RowTitles1-Detail 4 4 6 2 2 3" xfId="20459"/>
    <cellStyle name="RowTitles1-Detail 4 4 6 2 3" xfId="20460"/>
    <cellStyle name="RowTitles1-Detail 4 4 6 2 3 2" xfId="20461"/>
    <cellStyle name="RowTitles1-Detail 4 4 6 2 3 2 2" xfId="20462"/>
    <cellStyle name="RowTitles1-Detail 4 4 6 2 4" xfId="20463"/>
    <cellStyle name="RowTitles1-Detail 4 4 6 2 4 2" xfId="20464"/>
    <cellStyle name="RowTitles1-Detail 4 4 6 2 5" xfId="20465"/>
    <cellStyle name="RowTitles1-Detail 4 4 6 3" xfId="20466"/>
    <cellStyle name="RowTitles1-Detail 4 4 6 3 2" xfId="20467"/>
    <cellStyle name="RowTitles1-Detail 4 4 6 3 2 2" xfId="20468"/>
    <cellStyle name="RowTitles1-Detail 4 4 6 3 2 2 2" xfId="20469"/>
    <cellStyle name="RowTitles1-Detail 4 4 6 3 2 3" xfId="20470"/>
    <cellStyle name="RowTitles1-Detail 4 4 6 3 3" xfId="20471"/>
    <cellStyle name="RowTitles1-Detail 4 4 6 3 3 2" xfId="20472"/>
    <cellStyle name="RowTitles1-Detail 4 4 6 3 3 2 2" xfId="20473"/>
    <cellStyle name="RowTitles1-Detail 4 4 6 3 4" xfId="20474"/>
    <cellStyle name="RowTitles1-Detail 4 4 6 3 4 2" xfId="20475"/>
    <cellStyle name="RowTitles1-Detail 4 4 6 3 5" xfId="20476"/>
    <cellStyle name="RowTitles1-Detail 4 4 6 4" xfId="20477"/>
    <cellStyle name="RowTitles1-Detail 4 4 6 4 2" xfId="20478"/>
    <cellStyle name="RowTitles1-Detail 4 4 6 4 2 2" xfId="20479"/>
    <cellStyle name="RowTitles1-Detail 4 4 6 4 3" xfId="20480"/>
    <cellStyle name="RowTitles1-Detail 4 4 6 5" xfId="20481"/>
    <cellStyle name="RowTitles1-Detail 4 4 6 5 2" xfId="20482"/>
    <cellStyle name="RowTitles1-Detail 4 4 6 5 2 2" xfId="20483"/>
    <cellStyle name="RowTitles1-Detail 4 4 6 6" xfId="20484"/>
    <cellStyle name="RowTitles1-Detail 4 4 6 6 2" xfId="20485"/>
    <cellStyle name="RowTitles1-Detail 4 4 6 7" xfId="20486"/>
    <cellStyle name="RowTitles1-Detail 4 4 7" xfId="20487"/>
    <cellStyle name="RowTitles1-Detail 4 4 7 2" xfId="20488"/>
    <cellStyle name="RowTitles1-Detail 4 4 7 2 2" xfId="20489"/>
    <cellStyle name="RowTitles1-Detail 4 4 7 2 2 2" xfId="20490"/>
    <cellStyle name="RowTitles1-Detail 4 4 7 2 3" xfId="20491"/>
    <cellStyle name="RowTitles1-Detail 4 4 7 3" xfId="20492"/>
    <cellStyle name="RowTitles1-Detail 4 4 7 3 2" xfId="20493"/>
    <cellStyle name="RowTitles1-Detail 4 4 7 3 2 2" xfId="20494"/>
    <cellStyle name="RowTitles1-Detail 4 4 7 4" xfId="20495"/>
    <cellStyle name="RowTitles1-Detail 4 4 7 4 2" xfId="20496"/>
    <cellStyle name="RowTitles1-Detail 4 4 7 5" xfId="20497"/>
    <cellStyle name="RowTitles1-Detail 4 4 8" xfId="20498"/>
    <cellStyle name="RowTitles1-Detail 4 4 8 2" xfId="20499"/>
    <cellStyle name="RowTitles1-Detail 4 4 9" xfId="20500"/>
    <cellStyle name="RowTitles1-Detail 4 4 9 2" xfId="20501"/>
    <cellStyle name="RowTitles1-Detail 4 4 9 2 2" xfId="20502"/>
    <cellStyle name="RowTitles1-Detail 4 4_STUD aligned by INSTIT" xfId="20503"/>
    <cellStyle name="RowTitles1-Detail 4 5" xfId="20504"/>
    <cellStyle name="RowTitles1-Detail 4 5 2" xfId="20505"/>
    <cellStyle name="RowTitles1-Detail 4 5 2 2" xfId="20506"/>
    <cellStyle name="RowTitles1-Detail 4 5 2 2 2" xfId="20507"/>
    <cellStyle name="RowTitles1-Detail 4 5 2 2 2 2" xfId="20508"/>
    <cellStyle name="RowTitles1-Detail 4 5 2 2 2 2 2" xfId="20509"/>
    <cellStyle name="RowTitles1-Detail 4 5 2 2 2 3" xfId="20510"/>
    <cellStyle name="RowTitles1-Detail 4 5 2 2 3" xfId="20511"/>
    <cellStyle name="RowTitles1-Detail 4 5 2 2 3 2" xfId="20512"/>
    <cellStyle name="RowTitles1-Detail 4 5 2 2 3 2 2" xfId="20513"/>
    <cellStyle name="RowTitles1-Detail 4 5 2 2 4" xfId="20514"/>
    <cellStyle name="RowTitles1-Detail 4 5 2 2 4 2" xfId="20515"/>
    <cellStyle name="RowTitles1-Detail 4 5 2 2 5" xfId="20516"/>
    <cellStyle name="RowTitles1-Detail 4 5 2 3" xfId="20517"/>
    <cellStyle name="RowTitles1-Detail 4 5 2 3 2" xfId="20518"/>
    <cellStyle name="RowTitles1-Detail 4 5 2 3 2 2" xfId="20519"/>
    <cellStyle name="RowTitles1-Detail 4 5 2 3 2 2 2" xfId="20520"/>
    <cellStyle name="RowTitles1-Detail 4 5 2 3 2 3" xfId="20521"/>
    <cellStyle name="RowTitles1-Detail 4 5 2 3 3" xfId="20522"/>
    <cellStyle name="RowTitles1-Detail 4 5 2 3 3 2" xfId="20523"/>
    <cellStyle name="RowTitles1-Detail 4 5 2 3 3 2 2" xfId="20524"/>
    <cellStyle name="RowTitles1-Detail 4 5 2 3 4" xfId="20525"/>
    <cellStyle name="RowTitles1-Detail 4 5 2 3 4 2" xfId="20526"/>
    <cellStyle name="RowTitles1-Detail 4 5 2 3 5" xfId="20527"/>
    <cellStyle name="RowTitles1-Detail 4 5 2 4" xfId="20528"/>
    <cellStyle name="RowTitles1-Detail 4 5 2 4 2" xfId="20529"/>
    <cellStyle name="RowTitles1-Detail 4 5 2 5" xfId="20530"/>
    <cellStyle name="RowTitles1-Detail 4 5 2 5 2" xfId="20531"/>
    <cellStyle name="RowTitles1-Detail 4 5 2 5 2 2" xfId="20532"/>
    <cellStyle name="RowTitles1-Detail 4 5 2 5 3" xfId="20533"/>
    <cellStyle name="RowTitles1-Detail 4 5 2 6" xfId="20534"/>
    <cellStyle name="RowTitles1-Detail 4 5 2 6 2" xfId="20535"/>
    <cellStyle name="RowTitles1-Detail 4 5 2 6 2 2" xfId="20536"/>
    <cellStyle name="RowTitles1-Detail 4 5 2 7" xfId="20537"/>
    <cellStyle name="RowTitles1-Detail 4 5 2 7 2" xfId="20538"/>
    <cellStyle name="RowTitles1-Detail 4 5 2 8" xfId="20539"/>
    <cellStyle name="RowTitles1-Detail 4 5 3" xfId="20540"/>
    <cellStyle name="RowTitles1-Detail 4 5 3 2" xfId="20541"/>
    <cellStyle name="RowTitles1-Detail 4 5 3 2 2" xfId="20542"/>
    <cellStyle name="RowTitles1-Detail 4 5 3 2 2 2" xfId="20543"/>
    <cellStyle name="RowTitles1-Detail 4 5 3 2 2 2 2" xfId="20544"/>
    <cellStyle name="RowTitles1-Detail 4 5 3 2 2 3" xfId="20545"/>
    <cellStyle name="RowTitles1-Detail 4 5 3 2 3" xfId="20546"/>
    <cellStyle name="RowTitles1-Detail 4 5 3 2 3 2" xfId="20547"/>
    <cellStyle name="RowTitles1-Detail 4 5 3 2 3 2 2" xfId="20548"/>
    <cellStyle name="RowTitles1-Detail 4 5 3 2 4" xfId="20549"/>
    <cellStyle name="RowTitles1-Detail 4 5 3 2 4 2" xfId="20550"/>
    <cellStyle name="RowTitles1-Detail 4 5 3 2 5" xfId="20551"/>
    <cellStyle name="RowTitles1-Detail 4 5 3 3" xfId="20552"/>
    <cellStyle name="RowTitles1-Detail 4 5 3 3 2" xfId="20553"/>
    <cellStyle name="RowTitles1-Detail 4 5 3 3 2 2" xfId="20554"/>
    <cellStyle name="RowTitles1-Detail 4 5 3 3 2 2 2" xfId="20555"/>
    <cellStyle name="RowTitles1-Detail 4 5 3 3 2 3" xfId="20556"/>
    <cellStyle name="RowTitles1-Detail 4 5 3 3 3" xfId="20557"/>
    <cellStyle name="RowTitles1-Detail 4 5 3 3 3 2" xfId="20558"/>
    <cellStyle name="RowTitles1-Detail 4 5 3 3 3 2 2" xfId="20559"/>
    <cellStyle name="RowTitles1-Detail 4 5 3 3 4" xfId="20560"/>
    <cellStyle name="RowTitles1-Detail 4 5 3 3 4 2" xfId="20561"/>
    <cellStyle name="RowTitles1-Detail 4 5 3 3 5" xfId="20562"/>
    <cellStyle name="RowTitles1-Detail 4 5 3 4" xfId="20563"/>
    <cellStyle name="RowTitles1-Detail 4 5 3 4 2" xfId="20564"/>
    <cellStyle name="RowTitles1-Detail 4 5 3 5" xfId="20565"/>
    <cellStyle name="RowTitles1-Detail 4 5 3 5 2" xfId="20566"/>
    <cellStyle name="RowTitles1-Detail 4 5 3 5 2 2" xfId="20567"/>
    <cellStyle name="RowTitles1-Detail 4 5 4" xfId="20568"/>
    <cellStyle name="RowTitles1-Detail 4 5 4 2" xfId="20569"/>
    <cellStyle name="RowTitles1-Detail 4 5 4 2 2" xfId="20570"/>
    <cellStyle name="RowTitles1-Detail 4 5 4 2 2 2" xfId="20571"/>
    <cellStyle name="RowTitles1-Detail 4 5 4 2 2 2 2" xfId="20572"/>
    <cellStyle name="RowTitles1-Detail 4 5 4 2 2 3" xfId="20573"/>
    <cellStyle name="RowTitles1-Detail 4 5 4 2 3" xfId="20574"/>
    <cellStyle name="RowTitles1-Detail 4 5 4 2 3 2" xfId="20575"/>
    <cellStyle name="RowTitles1-Detail 4 5 4 2 3 2 2" xfId="20576"/>
    <cellStyle name="RowTitles1-Detail 4 5 4 2 4" xfId="20577"/>
    <cellStyle name="RowTitles1-Detail 4 5 4 2 4 2" xfId="20578"/>
    <cellStyle name="RowTitles1-Detail 4 5 4 2 5" xfId="20579"/>
    <cellStyle name="RowTitles1-Detail 4 5 4 3" xfId="20580"/>
    <cellStyle name="RowTitles1-Detail 4 5 4 3 2" xfId="20581"/>
    <cellStyle name="RowTitles1-Detail 4 5 4 3 2 2" xfId="20582"/>
    <cellStyle name="RowTitles1-Detail 4 5 4 3 2 2 2" xfId="20583"/>
    <cellStyle name="RowTitles1-Detail 4 5 4 3 2 3" xfId="20584"/>
    <cellStyle name="RowTitles1-Detail 4 5 4 3 3" xfId="20585"/>
    <cellStyle name="RowTitles1-Detail 4 5 4 3 3 2" xfId="20586"/>
    <cellStyle name="RowTitles1-Detail 4 5 4 3 3 2 2" xfId="20587"/>
    <cellStyle name="RowTitles1-Detail 4 5 4 3 4" xfId="20588"/>
    <cellStyle name="RowTitles1-Detail 4 5 4 3 4 2" xfId="20589"/>
    <cellStyle name="RowTitles1-Detail 4 5 4 3 5" xfId="20590"/>
    <cellStyle name="RowTitles1-Detail 4 5 4 4" xfId="20591"/>
    <cellStyle name="RowTitles1-Detail 4 5 4 4 2" xfId="20592"/>
    <cellStyle name="RowTitles1-Detail 4 5 4 4 2 2" xfId="20593"/>
    <cellStyle name="RowTitles1-Detail 4 5 4 4 3" xfId="20594"/>
    <cellStyle name="RowTitles1-Detail 4 5 4 5" xfId="20595"/>
    <cellStyle name="RowTitles1-Detail 4 5 4 5 2" xfId="20596"/>
    <cellStyle name="RowTitles1-Detail 4 5 4 5 2 2" xfId="20597"/>
    <cellStyle name="RowTitles1-Detail 4 5 4 6" xfId="20598"/>
    <cellStyle name="RowTitles1-Detail 4 5 4 6 2" xfId="20599"/>
    <cellStyle name="RowTitles1-Detail 4 5 4 7" xfId="20600"/>
    <cellStyle name="RowTitles1-Detail 4 5 5" xfId="20601"/>
    <cellStyle name="RowTitles1-Detail 4 5 5 2" xfId="20602"/>
    <cellStyle name="RowTitles1-Detail 4 5 5 2 2" xfId="20603"/>
    <cellStyle name="RowTitles1-Detail 4 5 5 2 2 2" xfId="20604"/>
    <cellStyle name="RowTitles1-Detail 4 5 5 2 2 2 2" xfId="20605"/>
    <cellStyle name="RowTitles1-Detail 4 5 5 2 2 3" xfId="20606"/>
    <cellStyle name="RowTitles1-Detail 4 5 5 2 3" xfId="20607"/>
    <cellStyle name="RowTitles1-Detail 4 5 5 2 3 2" xfId="20608"/>
    <cellStyle name="RowTitles1-Detail 4 5 5 2 3 2 2" xfId="20609"/>
    <cellStyle name="RowTitles1-Detail 4 5 5 2 4" xfId="20610"/>
    <cellStyle name="RowTitles1-Detail 4 5 5 2 4 2" xfId="20611"/>
    <cellStyle name="RowTitles1-Detail 4 5 5 2 5" xfId="20612"/>
    <cellStyle name="RowTitles1-Detail 4 5 5 3" xfId="20613"/>
    <cellStyle name="RowTitles1-Detail 4 5 5 3 2" xfId="20614"/>
    <cellStyle name="RowTitles1-Detail 4 5 5 3 2 2" xfId="20615"/>
    <cellStyle name="RowTitles1-Detail 4 5 5 3 2 2 2" xfId="20616"/>
    <cellStyle name="RowTitles1-Detail 4 5 5 3 2 3" xfId="20617"/>
    <cellStyle name="RowTitles1-Detail 4 5 5 3 3" xfId="20618"/>
    <cellStyle name="RowTitles1-Detail 4 5 5 3 3 2" xfId="20619"/>
    <cellStyle name="RowTitles1-Detail 4 5 5 3 3 2 2" xfId="20620"/>
    <cellStyle name="RowTitles1-Detail 4 5 5 3 4" xfId="20621"/>
    <cellStyle name="RowTitles1-Detail 4 5 5 3 4 2" xfId="20622"/>
    <cellStyle name="RowTitles1-Detail 4 5 5 3 5" xfId="20623"/>
    <cellStyle name="RowTitles1-Detail 4 5 5 4" xfId="20624"/>
    <cellStyle name="RowTitles1-Detail 4 5 5 4 2" xfId="20625"/>
    <cellStyle name="RowTitles1-Detail 4 5 5 4 2 2" xfId="20626"/>
    <cellStyle name="RowTitles1-Detail 4 5 5 4 3" xfId="20627"/>
    <cellStyle name="RowTitles1-Detail 4 5 5 5" xfId="20628"/>
    <cellStyle name="RowTitles1-Detail 4 5 5 5 2" xfId="20629"/>
    <cellStyle name="RowTitles1-Detail 4 5 5 5 2 2" xfId="20630"/>
    <cellStyle name="RowTitles1-Detail 4 5 5 6" xfId="20631"/>
    <cellStyle name="RowTitles1-Detail 4 5 5 6 2" xfId="20632"/>
    <cellStyle name="RowTitles1-Detail 4 5 5 7" xfId="20633"/>
    <cellStyle name="RowTitles1-Detail 4 5 6" xfId="20634"/>
    <cellStyle name="RowTitles1-Detail 4 5 6 2" xfId="20635"/>
    <cellStyle name="RowTitles1-Detail 4 5 6 2 2" xfId="20636"/>
    <cellStyle name="RowTitles1-Detail 4 5 6 2 2 2" xfId="20637"/>
    <cellStyle name="RowTitles1-Detail 4 5 6 2 2 2 2" xfId="20638"/>
    <cellStyle name="RowTitles1-Detail 4 5 6 2 2 3" xfId="20639"/>
    <cellStyle name="RowTitles1-Detail 4 5 6 2 3" xfId="20640"/>
    <cellStyle name="RowTitles1-Detail 4 5 6 2 3 2" xfId="20641"/>
    <cellStyle name="RowTitles1-Detail 4 5 6 2 3 2 2" xfId="20642"/>
    <cellStyle name="RowTitles1-Detail 4 5 6 2 4" xfId="20643"/>
    <cellStyle name="RowTitles1-Detail 4 5 6 2 4 2" xfId="20644"/>
    <cellStyle name="RowTitles1-Detail 4 5 6 2 5" xfId="20645"/>
    <cellStyle name="RowTitles1-Detail 4 5 6 3" xfId="20646"/>
    <cellStyle name="RowTitles1-Detail 4 5 6 3 2" xfId="20647"/>
    <cellStyle name="RowTitles1-Detail 4 5 6 3 2 2" xfId="20648"/>
    <cellStyle name="RowTitles1-Detail 4 5 6 3 2 2 2" xfId="20649"/>
    <cellStyle name="RowTitles1-Detail 4 5 6 3 2 3" xfId="20650"/>
    <cellStyle name="RowTitles1-Detail 4 5 6 3 3" xfId="20651"/>
    <cellStyle name="RowTitles1-Detail 4 5 6 3 3 2" xfId="20652"/>
    <cellStyle name="RowTitles1-Detail 4 5 6 3 3 2 2" xfId="20653"/>
    <cellStyle name="RowTitles1-Detail 4 5 6 3 4" xfId="20654"/>
    <cellStyle name="RowTitles1-Detail 4 5 6 3 4 2" xfId="20655"/>
    <cellStyle name="RowTitles1-Detail 4 5 6 3 5" xfId="20656"/>
    <cellStyle name="RowTitles1-Detail 4 5 6 4" xfId="20657"/>
    <cellStyle name="RowTitles1-Detail 4 5 6 4 2" xfId="20658"/>
    <cellStyle name="RowTitles1-Detail 4 5 6 4 2 2" xfId="20659"/>
    <cellStyle name="RowTitles1-Detail 4 5 6 4 3" xfId="20660"/>
    <cellStyle name="RowTitles1-Detail 4 5 6 5" xfId="20661"/>
    <cellStyle name="RowTitles1-Detail 4 5 6 5 2" xfId="20662"/>
    <cellStyle name="RowTitles1-Detail 4 5 6 5 2 2" xfId="20663"/>
    <cellStyle name="RowTitles1-Detail 4 5 6 6" xfId="20664"/>
    <cellStyle name="RowTitles1-Detail 4 5 6 6 2" xfId="20665"/>
    <cellStyle name="RowTitles1-Detail 4 5 6 7" xfId="20666"/>
    <cellStyle name="RowTitles1-Detail 4 5 7" xfId="20667"/>
    <cellStyle name="RowTitles1-Detail 4 5 7 2" xfId="20668"/>
    <cellStyle name="RowTitles1-Detail 4 5 7 2 2" xfId="20669"/>
    <cellStyle name="RowTitles1-Detail 4 5 7 2 2 2" xfId="20670"/>
    <cellStyle name="RowTitles1-Detail 4 5 7 2 3" xfId="20671"/>
    <cellStyle name="RowTitles1-Detail 4 5 7 3" xfId="20672"/>
    <cellStyle name="RowTitles1-Detail 4 5 7 3 2" xfId="20673"/>
    <cellStyle name="RowTitles1-Detail 4 5 7 3 2 2" xfId="20674"/>
    <cellStyle name="RowTitles1-Detail 4 5 7 4" xfId="20675"/>
    <cellStyle name="RowTitles1-Detail 4 5 7 4 2" xfId="20676"/>
    <cellStyle name="RowTitles1-Detail 4 5 7 5" xfId="20677"/>
    <cellStyle name="RowTitles1-Detail 4 5 8" xfId="20678"/>
    <cellStyle name="RowTitles1-Detail 4 5 8 2" xfId="20679"/>
    <cellStyle name="RowTitles1-Detail 4 5 8 2 2" xfId="20680"/>
    <cellStyle name="RowTitles1-Detail 4 5 8 2 2 2" xfId="20681"/>
    <cellStyle name="RowTitles1-Detail 4 5 8 2 3" xfId="20682"/>
    <cellStyle name="RowTitles1-Detail 4 5 8 3" xfId="20683"/>
    <cellStyle name="RowTitles1-Detail 4 5 8 3 2" xfId="20684"/>
    <cellStyle name="RowTitles1-Detail 4 5 8 3 2 2" xfId="20685"/>
    <cellStyle name="RowTitles1-Detail 4 5 8 4" xfId="20686"/>
    <cellStyle name="RowTitles1-Detail 4 5 8 4 2" xfId="20687"/>
    <cellStyle name="RowTitles1-Detail 4 5 8 5" xfId="20688"/>
    <cellStyle name="RowTitles1-Detail 4 5 9" xfId="20689"/>
    <cellStyle name="RowTitles1-Detail 4 5 9 2" xfId="20690"/>
    <cellStyle name="RowTitles1-Detail 4 5 9 2 2" xfId="20691"/>
    <cellStyle name="RowTitles1-Detail 4 5_STUD aligned by INSTIT" xfId="20692"/>
    <cellStyle name="RowTitles1-Detail 4 6" xfId="20693"/>
    <cellStyle name="RowTitles1-Detail 4 6 2" xfId="20694"/>
    <cellStyle name="RowTitles1-Detail 4 6 2 2" xfId="20695"/>
    <cellStyle name="RowTitles1-Detail 4 6 2 2 2" xfId="20696"/>
    <cellStyle name="RowTitles1-Detail 4 6 2 2 2 2" xfId="20697"/>
    <cellStyle name="RowTitles1-Detail 4 6 2 2 2 2 2" xfId="20698"/>
    <cellStyle name="RowTitles1-Detail 4 6 2 2 2 3" xfId="20699"/>
    <cellStyle name="RowTitles1-Detail 4 6 2 2 3" xfId="20700"/>
    <cellStyle name="RowTitles1-Detail 4 6 2 2 3 2" xfId="20701"/>
    <cellStyle name="RowTitles1-Detail 4 6 2 2 3 2 2" xfId="20702"/>
    <cellStyle name="RowTitles1-Detail 4 6 2 2 4" xfId="20703"/>
    <cellStyle name="RowTitles1-Detail 4 6 2 2 4 2" xfId="20704"/>
    <cellStyle name="RowTitles1-Detail 4 6 2 2 5" xfId="20705"/>
    <cellStyle name="RowTitles1-Detail 4 6 2 3" xfId="20706"/>
    <cellStyle name="RowTitles1-Detail 4 6 2 3 2" xfId="20707"/>
    <cellStyle name="RowTitles1-Detail 4 6 2 3 2 2" xfId="20708"/>
    <cellStyle name="RowTitles1-Detail 4 6 2 3 2 2 2" xfId="20709"/>
    <cellStyle name="RowTitles1-Detail 4 6 2 3 2 3" xfId="20710"/>
    <cellStyle name="RowTitles1-Detail 4 6 2 3 3" xfId="20711"/>
    <cellStyle name="RowTitles1-Detail 4 6 2 3 3 2" xfId="20712"/>
    <cellStyle name="RowTitles1-Detail 4 6 2 3 3 2 2" xfId="20713"/>
    <cellStyle name="RowTitles1-Detail 4 6 2 3 4" xfId="20714"/>
    <cellStyle name="RowTitles1-Detail 4 6 2 3 4 2" xfId="20715"/>
    <cellStyle name="RowTitles1-Detail 4 6 2 3 5" xfId="20716"/>
    <cellStyle name="RowTitles1-Detail 4 6 2 4" xfId="20717"/>
    <cellStyle name="RowTitles1-Detail 4 6 2 4 2" xfId="20718"/>
    <cellStyle name="RowTitles1-Detail 4 6 2 5" xfId="20719"/>
    <cellStyle name="RowTitles1-Detail 4 6 2 5 2" xfId="20720"/>
    <cellStyle name="RowTitles1-Detail 4 6 2 5 2 2" xfId="20721"/>
    <cellStyle name="RowTitles1-Detail 4 6 2 5 3" xfId="20722"/>
    <cellStyle name="RowTitles1-Detail 4 6 2 6" xfId="20723"/>
    <cellStyle name="RowTitles1-Detail 4 6 2 6 2" xfId="20724"/>
    <cellStyle name="RowTitles1-Detail 4 6 2 6 2 2" xfId="20725"/>
    <cellStyle name="RowTitles1-Detail 4 6 3" xfId="20726"/>
    <cellStyle name="RowTitles1-Detail 4 6 3 2" xfId="20727"/>
    <cellStyle name="RowTitles1-Detail 4 6 3 2 2" xfId="20728"/>
    <cellStyle name="RowTitles1-Detail 4 6 3 2 2 2" xfId="20729"/>
    <cellStyle name="RowTitles1-Detail 4 6 3 2 2 2 2" xfId="20730"/>
    <cellStyle name="RowTitles1-Detail 4 6 3 2 2 3" xfId="20731"/>
    <cellStyle name="RowTitles1-Detail 4 6 3 2 3" xfId="20732"/>
    <cellStyle name="RowTitles1-Detail 4 6 3 2 3 2" xfId="20733"/>
    <cellStyle name="RowTitles1-Detail 4 6 3 2 3 2 2" xfId="20734"/>
    <cellStyle name="RowTitles1-Detail 4 6 3 2 4" xfId="20735"/>
    <cellStyle name="RowTitles1-Detail 4 6 3 2 4 2" xfId="20736"/>
    <cellStyle name="RowTitles1-Detail 4 6 3 2 5" xfId="20737"/>
    <cellStyle name="RowTitles1-Detail 4 6 3 3" xfId="20738"/>
    <cellStyle name="RowTitles1-Detail 4 6 3 3 2" xfId="20739"/>
    <cellStyle name="RowTitles1-Detail 4 6 3 3 2 2" xfId="20740"/>
    <cellStyle name="RowTitles1-Detail 4 6 3 3 2 2 2" xfId="20741"/>
    <cellStyle name="RowTitles1-Detail 4 6 3 3 2 3" xfId="20742"/>
    <cellStyle name="RowTitles1-Detail 4 6 3 3 3" xfId="20743"/>
    <cellStyle name="RowTitles1-Detail 4 6 3 3 3 2" xfId="20744"/>
    <cellStyle name="RowTitles1-Detail 4 6 3 3 3 2 2" xfId="20745"/>
    <cellStyle name="RowTitles1-Detail 4 6 3 3 4" xfId="20746"/>
    <cellStyle name="RowTitles1-Detail 4 6 3 3 4 2" xfId="20747"/>
    <cellStyle name="RowTitles1-Detail 4 6 3 3 5" xfId="20748"/>
    <cellStyle name="RowTitles1-Detail 4 6 3 4" xfId="20749"/>
    <cellStyle name="RowTitles1-Detail 4 6 3 4 2" xfId="20750"/>
    <cellStyle name="RowTitles1-Detail 4 6 3 5" xfId="20751"/>
    <cellStyle name="RowTitles1-Detail 4 6 3 5 2" xfId="20752"/>
    <cellStyle name="RowTitles1-Detail 4 6 3 5 2 2" xfId="20753"/>
    <cellStyle name="RowTitles1-Detail 4 6 3 6" xfId="20754"/>
    <cellStyle name="RowTitles1-Detail 4 6 3 6 2" xfId="20755"/>
    <cellStyle name="RowTitles1-Detail 4 6 3 7" xfId="20756"/>
    <cellStyle name="RowTitles1-Detail 4 6 4" xfId="20757"/>
    <cellStyle name="RowTitles1-Detail 4 6 4 2" xfId="20758"/>
    <cellStyle name="RowTitles1-Detail 4 6 4 2 2" xfId="20759"/>
    <cellStyle name="RowTitles1-Detail 4 6 4 2 2 2" xfId="20760"/>
    <cellStyle name="RowTitles1-Detail 4 6 4 2 2 2 2" xfId="20761"/>
    <cellStyle name="RowTitles1-Detail 4 6 4 2 2 3" xfId="20762"/>
    <cellStyle name="RowTitles1-Detail 4 6 4 2 3" xfId="20763"/>
    <cellStyle name="RowTitles1-Detail 4 6 4 2 3 2" xfId="20764"/>
    <cellStyle name="RowTitles1-Detail 4 6 4 2 3 2 2" xfId="20765"/>
    <cellStyle name="RowTitles1-Detail 4 6 4 2 4" xfId="20766"/>
    <cellStyle name="RowTitles1-Detail 4 6 4 2 4 2" xfId="20767"/>
    <cellStyle name="RowTitles1-Detail 4 6 4 2 5" xfId="20768"/>
    <cellStyle name="RowTitles1-Detail 4 6 4 3" xfId="20769"/>
    <cellStyle name="RowTitles1-Detail 4 6 4 3 2" xfId="20770"/>
    <cellStyle name="RowTitles1-Detail 4 6 4 3 2 2" xfId="20771"/>
    <cellStyle name="RowTitles1-Detail 4 6 4 3 2 2 2" xfId="20772"/>
    <cellStyle name="RowTitles1-Detail 4 6 4 3 2 3" xfId="20773"/>
    <cellStyle name="RowTitles1-Detail 4 6 4 3 3" xfId="20774"/>
    <cellStyle name="RowTitles1-Detail 4 6 4 3 3 2" xfId="20775"/>
    <cellStyle name="RowTitles1-Detail 4 6 4 3 3 2 2" xfId="20776"/>
    <cellStyle name="RowTitles1-Detail 4 6 4 3 4" xfId="20777"/>
    <cellStyle name="RowTitles1-Detail 4 6 4 3 4 2" xfId="20778"/>
    <cellStyle name="RowTitles1-Detail 4 6 4 3 5" xfId="20779"/>
    <cellStyle name="RowTitles1-Detail 4 6 4 4" xfId="20780"/>
    <cellStyle name="RowTitles1-Detail 4 6 4 4 2" xfId="20781"/>
    <cellStyle name="RowTitles1-Detail 4 6 4 5" xfId="20782"/>
    <cellStyle name="RowTitles1-Detail 4 6 4 5 2" xfId="20783"/>
    <cellStyle name="RowTitles1-Detail 4 6 4 5 2 2" xfId="20784"/>
    <cellStyle name="RowTitles1-Detail 4 6 4 5 3" xfId="20785"/>
    <cellStyle name="RowTitles1-Detail 4 6 4 6" xfId="20786"/>
    <cellStyle name="RowTitles1-Detail 4 6 4 6 2" xfId="20787"/>
    <cellStyle name="RowTitles1-Detail 4 6 4 6 2 2" xfId="20788"/>
    <cellStyle name="RowTitles1-Detail 4 6 4 7" xfId="20789"/>
    <cellStyle name="RowTitles1-Detail 4 6 4 7 2" xfId="20790"/>
    <cellStyle name="RowTitles1-Detail 4 6 4 8" xfId="20791"/>
    <cellStyle name="RowTitles1-Detail 4 6 5" xfId="20792"/>
    <cellStyle name="RowTitles1-Detail 4 6 5 2" xfId="20793"/>
    <cellStyle name="RowTitles1-Detail 4 6 5 2 2" xfId="20794"/>
    <cellStyle name="RowTitles1-Detail 4 6 5 2 2 2" xfId="20795"/>
    <cellStyle name="RowTitles1-Detail 4 6 5 2 2 2 2" xfId="20796"/>
    <cellStyle name="RowTitles1-Detail 4 6 5 2 2 3" xfId="20797"/>
    <cellStyle name="RowTitles1-Detail 4 6 5 2 3" xfId="20798"/>
    <cellStyle name="RowTitles1-Detail 4 6 5 2 3 2" xfId="20799"/>
    <cellStyle name="RowTitles1-Detail 4 6 5 2 3 2 2" xfId="20800"/>
    <cellStyle name="RowTitles1-Detail 4 6 5 2 4" xfId="20801"/>
    <cellStyle name="RowTitles1-Detail 4 6 5 2 4 2" xfId="20802"/>
    <cellStyle name="RowTitles1-Detail 4 6 5 2 5" xfId="20803"/>
    <cellStyle name="RowTitles1-Detail 4 6 5 3" xfId="20804"/>
    <cellStyle name="RowTitles1-Detail 4 6 5 3 2" xfId="20805"/>
    <cellStyle name="RowTitles1-Detail 4 6 5 3 2 2" xfId="20806"/>
    <cellStyle name="RowTitles1-Detail 4 6 5 3 2 2 2" xfId="20807"/>
    <cellStyle name="RowTitles1-Detail 4 6 5 3 2 3" xfId="20808"/>
    <cellStyle name="RowTitles1-Detail 4 6 5 3 3" xfId="20809"/>
    <cellStyle name="RowTitles1-Detail 4 6 5 3 3 2" xfId="20810"/>
    <cellStyle name="RowTitles1-Detail 4 6 5 3 3 2 2" xfId="20811"/>
    <cellStyle name="RowTitles1-Detail 4 6 5 3 4" xfId="20812"/>
    <cellStyle name="RowTitles1-Detail 4 6 5 3 4 2" xfId="20813"/>
    <cellStyle name="RowTitles1-Detail 4 6 5 3 5" xfId="20814"/>
    <cellStyle name="RowTitles1-Detail 4 6 5 4" xfId="20815"/>
    <cellStyle name="RowTitles1-Detail 4 6 5 4 2" xfId="20816"/>
    <cellStyle name="RowTitles1-Detail 4 6 5 4 2 2" xfId="20817"/>
    <cellStyle name="RowTitles1-Detail 4 6 5 4 3" xfId="20818"/>
    <cellStyle name="RowTitles1-Detail 4 6 5 5" xfId="20819"/>
    <cellStyle name="RowTitles1-Detail 4 6 5 5 2" xfId="20820"/>
    <cellStyle name="RowTitles1-Detail 4 6 5 5 2 2" xfId="20821"/>
    <cellStyle name="RowTitles1-Detail 4 6 5 6" xfId="20822"/>
    <cellStyle name="RowTitles1-Detail 4 6 5 6 2" xfId="20823"/>
    <cellStyle name="RowTitles1-Detail 4 6 5 7" xfId="20824"/>
    <cellStyle name="RowTitles1-Detail 4 6 6" xfId="20825"/>
    <cellStyle name="RowTitles1-Detail 4 6 6 2" xfId="20826"/>
    <cellStyle name="RowTitles1-Detail 4 6 6 2 2" xfId="20827"/>
    <cellStyle name="RowTitles1-Detail 4 6 6 2 2 2" xfId="20828"/>
    <cellStyle name="RowTitles1-Detail 4 6 6 2 2 2 2" xfId="20829"/>
    <cellStyle name="RowTitles1-Detail 4 6 6 2 2 3" xfId="20830"/>
    <cellStyle name="RowTitles1-Detail 4 6 6 2 3" xfId="20831"/>
    <cellStyle name="RowTitles1-Detail 4 6 6 2 3 2" xfId="20832"/>
    <cellStyle name="RowTitles1-Detail 4 6 6 2 3 2 2" xfId="20833"/>
    <cellStyle name="RowTitles1-Detail 4 6 6 2 4" xfId="20834"/>
    <cellStyle name="RowTitles1-Detail 4 6 6 2 4 2" xfId="20835"/>
    <cellStyle name="RowTitles1-Detail 4 6 6 2 5" xfId="20836"/>
    <cellStyle name="RowTitles1-Detail 4 6 6 3" xfId="20837"/>
    <cellStyle name="RowTitles1-Detail 4 6 6 3 2" xfId="20838"/>
    <cellStyle name="RowTitles1-Detail 4 6 6 3 2 2" xfId="20839"/>
    <cellStyle name="RowTitles1-Detail 4 6 6 3 2 2 2" xfId="20840"/>
    <cellStyle name="RowTitles1-Detail 4 6 6 3 2 3" xfId="20841"/>
    <cellStyle name="RowTitles1-Detail 4 6 6 3 3" xfId="20842"/>
    <cellStyle name="RowTitles1-Detail 4 6 6 3 3 2" xfId="20843"/>
    <cellStyle name="RowTitles1-Detail 4 6 6 3 3 2 2" xfId="20844"/>
    <cellStyle name="RowTitles1-Detail 4 6 6 3 4" xfId="20845"/>
    <cellStyle name="RowTitles1-Detail 4 6 6 3 4 2" xfId="20846"/>
    <cellStyle name="RowTitles1-Detail 4 6 6 3 5" xfId="20847"/>
    <cellStyle name="RowTitles1-Detail 4 6 6 4" xfId="20848"/>
    <cellStyle name="RowTitles1-Detail 4 6 6 4 2" xfId="20849"/>
    <cellStyle name="RowTitles1-Detail 4 6 6 4 2 2" xfId="20850"/>
    <cellStyle name="RowTitles1-Detail 4 6 6 4 3" xfId="20851"/>
    <cellStyle name="RowTitles1-Detail 4 6 6 5" xfId="20852"/>
    <cellStyle name="RowTitles1-Detail 4 6 6 5 2" xfId="20853"/>
    <cellStyle name="RowTitles1-Detail 4 6 6 5 2 2" xfId="20854"/>
    <cellStyle name="RowTitles1-Detail 4 6 6 6" xfId="20855"/>
    <cellStyle name="RowTitles1-Detail 4 6 6 6 2" xfId="20856"/>
    <cellStyle name="RowTitles1-Detail 4 6 6 7" xfId="20857"/>
    <cellStyle name="RowTitles1-Detail 4 6 7" xfId="20858"/>
    <cellStyle name="RowTitles1-Detail 4 6 7 2" xfId="20859"/>
    <cellStyle name="RowTitles1-Detail 4 6 7 2 2" xfId="20860"/>
    <cellStyle name="RowTitles1-Detail 4 6 7 2 2 2" xfId="20861"/>
    <cellStyle name="RowTitles1-Detail 4 6 7 2 3" xfId="20862"/>
    <cellStyle name="RowTitles1-Detail 4 6 7 3" xfId="20863"/>
    <cellStyle name="RowTitles1-Detail 4 6 7 3 2" xfId="20864"/>
    <cellStyle name="RowTitles1-Detail 4 6 7 3 2 2" xfId="20865"/>
    <cellStyle name="RowTitles1-Detail 4 6 7 4" xfId="20866"/>
    <cellStyle name="RowTitles1-Detail 4 6 7 4 2" xfId="20867"/>
    <cellStyle name="RowTitles1-Detail 4 6 7 5" xfId="20868"/>
    <cellStyle name="RowTitles1-Detail 4 6 8" xfId="20869"/>
    <cellStyle name="RowTitles1-Detail 4 6 8 2" xfId="20870"/>
    <cellStyle name="RowTitles1-Detail 4 6 9" xfId="20871"/>
    <cellStyle name="RowTitles1-Detail 4 6 9 2" xfId="20872"/>
    <cellStyle name="RowTitles1-Detail 4 6 9 2 2" xfId="20873"/>
    <cellStyle name="RowTitles1-Detail 4 6_STUD aligned by INSTIT" xfId="20874"/>
    <cellStyle name="RowTitles1-Detail 4 7" xfId="20875"/>
    <cellStyle name="RowTitles1-Detail 4 7 2" xfId="20876"/>
    <cellStyle name="RowTitles1-Detail 4 7 2 2" xfId="20877"/>
    <cellStyle name="RowTitles1-Detail 4 7 2 2 2" xfId="20878"/>
    <cellStyle name="RowTitles1-Detail 4 7 2 2 2 2" xfId="20879"/>
    <cellStyle name="RowTitles1-Detail 4 7 2 2 3" xfId="20880"/>
    <cellStyle name="RowTitles1-Detail 4 7 2 3" xfId="20881"/>
    <cellStyle name="RowTitles1-Detail 4 7 2 3 2" xfId="20882"/>
    <cellStyle name="RowTitles1-Detail 4 7 2 3 2 2" xfId="20883"/>
    <cellStyle name="RowTitles1-Detail 4 7 2 4" xfId="20884"/>
    <cellStyle name="RowTitles1-Detail 4 7 2 4 2" xfId="20885"/>
    <cellStyle name="RowTitles1-Detail 4 7 2 5" xfId="20886"/>
    <cellStyle name="RowTitles1-Detail 4 7 3" xfId="20887"/>
    <cellStyle name="RowTitles1-Detail 4 7 3 2" xfId="20888"/>
    <cellStyle name="RowTitles1-Detail 4 7 3 2 2" xfId="20889"/>
    <cellStyle name="RowTitles1-Detail 4 7 3 2 2 2" xfId="20890"/>
    <cellStyle name="RowTitles1-Detail 4 7 3 2 3" xfId="20891"/>
    <cellStyle name="RowTitles1-Detail 4 7 3 3" xfId="20892"/>
    <cellStyle name="RowTitles1-Detail 4 7 3 3 2" xfId="20893"/>
    <cellStyle name="RowTitles1-Detail 4 7 3 3 2 2" xfId="20894"/>
    <cellStyle name="RowTitles1-Detail 4 7 3 4" xfId="20895"/>
    <cellStyle name="RowTitles1-Detail 4 7 3 4 2" xfId="20896"/>
    <cellStyle name="RowTitles1-Detail 4 7 3 5" xfId="20897"/>
    <cellStyle name="RowTitles1-Detail 4 7 4" xfId="20898"/>
    <cellStyle name="RowTitles1-Detail 4 7 4 2" xfId="20899"/>
    <cellStyle name="RowTitles1-Detail 4 7 5" xfId="20900"/>
    <cellStyle name="RowTitles1-Detail 4 7 5 2" xfId="20901"/>
    <cellStyle name="RowTitles1-Detail 4 7 5 2 2" xfId="20902"/>
    <cellStyle name="RowTitles1-Detail 4 7 5 3" xfId="20903"/>
    <cellStyle name="RowTitles1-Detail 4 7 6" xfId="20904"/>
    <cellStyle name="RowTitles1-Detail 4 7 6 2" xfId="20905"/>
    <cellStyle name="RowTitles1-Detail 4 7 6 2 2" xfId="20906"/>
    <cellStyle name="RowTitles1-Detail 4 8" xfId="20907"/>
    <cellStyle name="RowTitles1-Detail 4 8 2" xfId="20908"/>
    <cellStyle name="RowTitles1-Detail 4 8 2 2" xfId="20909"/>
    <cellStyle name="RowTitles1-Detail 4 8 2 2 2" xfId="20910"/>
    <cellStyle name="RowTitles1-Detail 4 8 2 2 2 2" xfId="20911"/>
    <cellStyle name="RowTitles1-Detail 4 8 2 2 3" xfId="20912"/>
    <cellStyle name="RowTitles1-Detail 4 8 2 3" xfId="20913"/>
    <cellStyle name="RowTitles1-Detail 4 8 2 3 2" xfId="20914"/>
    <cellStyle name="RowTitles1-Detail 4 8 2 3 2 2" xfId="20915"/>
    <cellStyle name="RowTitles1-Detail 4 8 2 4" xfId="20916"/>
    <cellStyle name="RowTitles1-Detail 4 8 2 4 2" xfId="20917"/>
    <cellStyle name="RowTitles1-Detail 4 8 2 5" xfId="20918"/>
    <cellStyle name="RowTitles1-Detail 4 8 3" xfId="20919"/>
    <cellStyle name="RowTitles1-Detail 4 8 3 2" xfId="20920"/>
    <cellStyle name="RowTitles1-Detail 4 8 3 2 2" xfId="20921"/>
    <cellStyle name="RowTitles1-Detail 4 8 3 2 2 2" xfId="20922"/>
    <cellStyle name="RowTitles1-Detail 4 8 3 2 3" xfId="20923"/>
    <cellStyle name="RowTitles1-Detail 4 8 3 3" xfId="20924"/>
    <cellStyle name="RowTitles1-Detail 4 8 3 3 2" xfId="20925"/>
    <cellStyle name="RowTitles1-Detail 4 8 3 3 2 2" xfId="20926"/>
    <cellStyle name="RowTitles1-Detail 4 8 3 4" xfId="20927"/>
    <cellStyle name="RowTitles1-Detail 4 8 3 4 2" xfId="20928"/>
    <cellStyle name="RowTitles1-Detail 4 8 3 5" xfId="20929"/>
    <cellStyle name="RowTitles1-Detail 4 8 4" xfId="20930"/>
    <cellStyle name="RowTitles1-Detail 4 8 4 2" xfId="20931"/>
    <cellStyle name="RowTitles1-Detail 4 8 5" xfId="20932"/>
    <cellStyle name="RowTitles1-Detail 4 8 5 2" xfId="20933"/>
    <cellStyle name="RowTitles1-Detail 4 8 5 2 2" xfId="20934"/>
    <cellStyle name="RowTitles1-Detail 4 8 6" xfId="20935"/>
    <cellStyle name="RowTitles1-Detail 4 8 6 2" xfId="20936"/>
    <cellStyle name="RowTitles1-Detail 4 8 7" xfId="20937"/>
    <cellStyle name="RowTitles1-Detail 4 9" xfId="20938"/>
    <cellStyle name="RowTitles1-Detail 4 9 2" xfId="20939"/>
    <cellStyle name="RowTitles1-Detail 4 9 2 2" xfId="20940"/>
    <cellStyle name="RowTitles1-Detail 4 9 2 2 2" xfId="20941"/>
    <cellStyle name="RowTitles1-Detail 4 9 2 2 2 2" xfId="20942"/>
    <cellStyle name="RowTitles1-Detail 4 9 2 2 3" xfId="20943"/>
    <cellStyle name="RowTitles1-Detail 4 9 2 3" xfId="20944"/>
    <cellStyle name="RowTitles1-Detail 4 9 2 3 2" xfId="20945"/>
    <cellStyle name="RowTitles1-Detail 4 9 2 3 2 2" xfId="20946"/>
    <cellStyle name="RowTitles1-Detail 4 9 2 4" xfId="20947"/>
    <cellStyle name="RowTitles1-Detail 4 9 2 4 2" xfId="20948"/>
    <cellStyle name="RowTitles1-Detail 4 9 2 5" xfId="20949"/>
    <cellStyle name="RowTitles1-Detail 4 9 3" xfId="20950"/>
    <cellStyle name="RowTitles1-Detail 4 9 3 2" xfId="20951"/>
    <cellStyle name="RowTitles1-Detail 4 9 3 2 2" xfId="20952"/>
    <cellStyle name="RowTitles1-Detail 4 9 3 2 2 2" xfId="20953"/>
    <cellStyle name="RowTitles1-Detail 4 9 3 2 3" xfId="20954"/>
    <cellStyle name="RowTitles1-Detail 4 9 3 3" xfId="20955"/>
    <cellStyle name="RowTitles1-Detail 4 9 3 3 2" xfId="20956"/>
    <cellStyle name="RowTitles1-Detail 4 9 3 3 2 2" xfId="20957"/>
    <cellStyle name="RowTitles1-Detail 4 9 3 4" xfId="20958"/>
    <cellStyle name="RowTitles1-Detail 4 9 3 4 2" xfId="20959"/>
    <cellStyle name="RowTitles1-Detail 4 9 3 5" xfId="20960"/>
    <cellStyle name="RowTitles1-Detail 4 9 4" xfId="20961"/>
    <cellStyle name="RowTitles1-Detail 4 9 4 2" xfId="20962"/>
    <cellStyle name="RowTitles1-Detail 4 9 5" xfId="20963"/>
    <cellStyle name="RowTitles1-Detail 4 9 5 2" xfId="20964"/>
    <cellStyle name="RowTitles1-Detail 4 9 5 2 2" xfId="20965"/>
    <cellStyle name="RowTitles1-Detail 4 9 5 3" xfId="20966"/>
    <cellStyle name="RowTitles1-Detail 4 9 6" xfId="20967"/>
    <cellStyle name="RowTitles1-Detail 4 9 6 2" xfId="20968"/>
    <cellStyle name="RowTitles1-Detail 4 9 6 2 2" xfId="20969"/>
    <cellStyle name="RowTitles1-Detail 4 9 7" xfId="20970"/>
    <cellStyle name="RowTitles1-Detail 4 9 7 2" xfId="20971"/>
    <cellStyle name="RowTitles1-Detail 4 9 8" xfId="20972"/>
    <cellStyle name="RowTitles1-Detail 4_STUD aligned by INSTIT" xfId="20973"/>
    <cellStyle name="RowTitles1-Detail 5" xfId="69"/>
    <cellStyle name="RowTitles1-Detail 5 10" xfId="20974"/>
    <cellStyle name="RowTitles1-Detail 5 2" xfId="20975"/>
    <cellStyle name="RowTitles1-Detail 5 2 2" xfId="20976"/>
    <cellStyle name="RowTitles1-Detail 5 2 2 2" xfId="20977"/>
    <cellStyle name="RowTitles1-Detail 5 2 2 2 2" xfId="20978"/>
    <cellStyle name="RowTitles1-Detail 5 2 2 2 2 2" xfId="20979"/>
    <cellStyle name="RowTitles1-Detail 5 2 2 2 3" xfId="20980"/>
    <cellStyle name="RowTitles1-Detail 5 2 2 3" xfId="20981"/>
    <cellStyle name="RowTitles1-Detail 5 2 2 3 2" xfId="20982"/>
    <cellStyle name="RowTitles1-Detail 5 2 2 3 2 2" xfId="20983"/>
    <cellStyle name="RowTitles1-Detail 5 2 2 4" xfId="20984"/>
    <cellStyle name="RowTitles1-Detail 5 2 2 4 2" xfId="20985"/>
    <cellStyle name="RowTitles1-Detail 5 2 2 5" xfId="20986"/>
    <cellStyle name="RowTitles1-Detail 5 2 3" xfId="20987"/>
    <cellStyle name="RowTitles1-Detail 5 2 3 2" xfId="20988"/>
    <cellStyle name="RowTitles1-Detail 5 2 3 2 2" xfId="20989"/>
    <cellStyle name="RowTitles1-Detail 5 2 3 2 2 2" xfId="20990"/>
    <cellStyle name="RowTitles1-Detail 5 2 3 2 3" xfId="20991"/>
    <cellStyle name="RowTitles1-Detail 5 2 3 3" xfId="20992"/>
    <cellStyle name="RowTitles1-Detail 5 2 3 3 2" xfId="20993"/>
    <cellStyle name="RowTitles1-Detail 5 2 3 3 2 2" xfId="20994"/>
    <cellStyle name="RowTitles1-Detail 5 2 3 4" xfId="20995"/>
    <cellStyle name="RowTitles1-Detail 5 2 3 4 2" xfId="20996"/>
    <cellStyle name="RowTitles1-Detail 5 2 3 5" xfId="20997"/>
    <cellStyle name="RowTitles1-Detail 5 2 4" xfId="20998"/>
    <cellStyle name="RowTitles1-Detail 5 2 4 2" xfId="20999"/>
    <cellStyle name="RowTitles1-Detail 5 2 5" xfId="21000"/>
    <cellStyle name="RowTitles1-Detail 5 2 5 2" xfId="21001"/>
    <cellStyle name="RowTitles1-Detail 5 2 5 2 2" xfId="21002"/>
    <cellStyle name="RowTitles1-Detail 5 3" xfId="21003"/>
    <cellStyle name="RowTitles1-Detail 5 3 2" xfId="21004"/>
    <cellStyle name="RowTitles1-Detail 5 3 2 2" xfId="21005"/>
    <cellStyle name="RowTitles1-Detail 5 3 2 2 2" xfId="21006"/>
    <cellStyle name="RowTitles1-Detail 5 3 2 2 2 2" xfId="21007"/>
    <cellStyle name="RowTitles1-Detail 5 3 2 2 3" xfId="21008"/>
    <cellStyle name="RowTitles1-Detail 5 3 2 3" xfId="21009"/>
    <cellStyle name="RowTitles1-Detail 5 3 2 3 2" xfId="21010"/>
    <cellStyle name="RowTitles1-Detail 5 3 2 3 2 2" xfId="21011"/>
    <cellStyle name="RowTitles1-Detail 5 3 2 4" xfId="21012"/>
    <cellStyle name="RowTitles1-Detail 5 3 2 4 2" xfId="21013"/>
    <cellStyle name="RowTitles1-Detail 5 3 2 5" xfId="21014"/>
    <cellStyle name="RowTitles1-Detail 5 3 3" xfId="21015"/>
    <cellStyle name="RowTitles1-Detail 5 3 3 2" xfId="21016"/>
    <cellStyle name="RowTitles1-Detail 5 3 3 2 2" xfId="21017"/>
    <cellStyle name="RowTitles1-Detail 5 3 3 2 2 2" xfId="21018"/>
    <cellStyle name="RowTitles1-Detail 5 3 3 2 3" xfId="21019"/>
    <cellStyle name="RowTitles1-Detail 5 3 3 3" xfId="21020"/>
    <cellStyle name="RowTitles1-Detail 5 3 3 3 2" xfId="21021"/>
    <cellStyle name="RowTitles1-Detail 5 3 3 3 2 2" xfId="21022"/>
    <cellStyle name="RowTitles1-Detail 5 3 3 4" xfId="21023"/>
    <cellStyle name="RowTitles1-Detail 5 3 3 4 2" xfId="21024"/>
    <cellStyle name="RowTitles1-Detail 5 3 3 5" xfId="21025"/>
    <cellStyle name="RowTitles1-Detail 5 3 4" xfId="21026"/>
    <cellStyle name="RowTitles1-Detail 5 3 4 2" xfId="21027"/>
    <cellStyle name="RowTitles1-Detail 5 3 5" xfId="21028"/>
    <cellStyle name="RowTitles1-Detail 5 3 5 2" xfId="21029"/>
    <cellStyle name="RowTitles1-Detail 5 3 5 2 2" xfId="21030"/>
    <cellStyle name="RowTitles1-Detail 5 3 5 3" xfId="21031"/>
    <cellStyle name="RowTitles1-Detail 5 3 6" xfId="21032"/>
    <cellStyle name="RowTitles1-Detail 5 3 6 2" xfId="21033"/>
    <cellStyle name="RowTitles1-Detail 5 3 6 2 2" xfId="21034"/>
    <cellStyle name="RowTitles1-Detail 5 3 7" xfId="21035"/>
    <cellStyle name="RowTitles1-Detail 5 3 7 2" xfId="21036"/>
    <cellStyle name="RowTitles1-Detail 5 3 8" xfId="21037"/>
    <cellStyle name="RowTitles1-Detail 5 4" xfId="21038"/>
    <cellStyle name="RowTitles1-Detail 5 4 2" xfId="21039"/>
    <cellStyle name="RowTitles1-Detail 5 4 2 2" xfId="21040"/>
    <cellStyle name="RowTitles1-Detail 5 4 2 2 2" xfId="21041"/>
    <cellStyle name="RowTitles1-Detail 5 4 2 2 2 2" xfId="21042"/>
    <cellStyle name="RowTitles1-Detail 5 4 2 2 3" xfId="21043"/>
    <cellStyle name="RowTitles1-Detail 5 4 2 3" xfId="21044"/>
    <cellStyle name="RowTitles1-Detail 5 4 2 3 2" xfId="21045"/>
    <cellStyle name="RowTitles1-Detail 5 4 2 3 2 2" xfId="21046"/>
    <cellStyle name="RowTitles1-Detail 5 4 2 4" xfId="21047"/>
    <cellStyle name="RowTitles1-Detail 5 4 2 4 2" xfId="21048"/>
    <cellStyle name="RowTitles1-Detail 5 4 2 5" xfId="21049"/>
    <cellStyle name="RowTitles1-Detail 5 4 3" xfId="21050"/>
    <cellStyle name="RowTitles1-Detail 5 4 3 2" xfId="21051"/>
    <cellStyle name="RowTitles1-Detail 5 4 3 2 2" xfId="21052"/>
    <cellStyle name="RowTitles1-Detail 5 4 3 2 2 2" xfId="21053"/>
    <cellStyle name="RowTitles1-Detail 5 4 3 2 3" xfId="21054"/>
    <cellStyle name="RowTitles1-Detail 5 4 3 3" xfId="21055"/>
    <cellStyle name="RowTitles1-Detail 5 4 3 3 2" xfId="21056"/>
    <cellStyle name="RowTitles1-Detail 5 4 3 3 2 2" xfId="21057"/>
    <cellStyle name="RowTitles1-Detail 5 4 3 4" xfId="21058"/>
    <cellStyle name="RowTitles1-Detail 5 4 3 4 2" xfId="21059"/>
    <cellStyle name="RowTitles1-Detail 5 4 3 5" xfId="21060"/>
    <cellStyle name="RowTitles1-Detail 5 4 4" xfId="21061"/>
    <cellStyle name="RowTitles1-Detail 5 4 4 2" xfId="21062"/>
    <cellStyle name="RowTitles1-Detail 5 4 4 2 2" xfId="21063"/>
    <cellStyle name="RowTitles1-Detail 5 4 4 3" xfId="21064"/>
    <cellStyle name="RowTitles1-Detail 5 4 5" xfId="21065"/>
    <cellStyle name="RowTitles1-Detail 5 4 5 2" xfId="21066"/>
    <cellStyle name="RowTitles1-Detail 5 4 5 2 2" xfId="21067"/>
    <cellStyle name="RowTitles1-Detail 5 4 6" xfId="21068"/>
    <cellStyle name="RowTitles1-Detail 5 4 6 2" xfId="21069"/>
    <cellStyle name="RowTitles1-Detail 5 4 7" xfId="21070"/>
    <cellStyle name="RowTitles1-Detail 5 5" xfId="21071"/>
    <cellStyle name="RowTitles1-Detail 5 5 2" xfId="21072"/>
    <cellStyle name="RowTitles1-Detail 5 5 2 2" xfId="21073"/>
    <cellStyle name="RowTitles1-Detail 5 5 2 2 2" xfId="21074"/>
    <cellStyle name="RowTitles1-Detail 5 5 2 2 2 2" xfId="21075"/>
    <cellStyle name="RowTitles1-Detail 5 5 2 2 3" xfId="21076"/>
    <cellStyle name="RowTitles1-Detail 5 5 2 3" xfId="21077"/>
    <cellStyle name="RowTitles1-Detail 5 5 2 3 2" xfId="21078"/>
    <cellStyle name="RowTitles1-Detail 5 5 2 3 2 2" xfId="21079"/>
    <cellStyle name="RowTitles1-Detail 5 5 2 4" xfId="21080"/>
    <cellStyle name="RowTitles1-Detail 5 5 2 4 2" xfId="21081"/>
    <cellStyle name="RowTitles1-Detail 5 5 2 5" xfId="21082"/>
    <cellStyle name="RowTitles1-Detail 5 5 3" xfId="21083"/>
    <cellStyle name="RowTitles1-Detail 5 5 3 2" xfId="21084"/>
    <cellStyle name="RowTitles1-Detail 5 5 3 2 2" xfId="21085"/>
    <cellStyle name="RowTitles1-Detail 5 5 3 2 2 2" xfId="21086"/>
    <cellStyle name="RowTitles1-Detail 5 5 3 2 3" xfId="21087"/>
    <cellStyle name="RowTitles1-Detail 5 5 3 3" xfId="21088"/>
    <cellStyle name="RowTitles1-Detail 5 5 3 3 2" xfId="21089"/>
    <cellStyle name="RowTitles1-Detail 5 5 3 3 2 2" xfId="21090"/>
    <cellStyle name="RowTitles1-Detail 5 5 3 4" xfId="21091"/>
    <cellStyle name="RowTitles1-Detail 5 5 3 4 2" xfId="21092"/>
    <cellStyle name="RowTitles1-Detail 5 5 3 5" xfId="21093"/>
    <cellStyle name="RowTitles1-Detail 5 5 4" xfId="21094"/>
    <cellStyle name="RowTitles1-Detail 5 5 4 2" xfId="21095"/>
    <cellStyle name="RowTitles1-Detail 5 5 4 2 2" xfId="21096"/>
    <cellStyle name="RowTitles1-Detail 5 5 4 3" xfId="21097"/>
    <cellStyle name="RowTitles1-Detail 5 5 5" xfId="21098"/>
    <cellStyle name="RowTitles1-Detail 5 5 5 2" xfId="21099"/>
    <cellStyle name="RowTitles1-Detail 5 5 5 2 2" xfId="21100"/>
    <cellStyle name="RowTitles1-Detail 5 5 6" xfId="21101"/>
    <cellStyle name="RowTitles1-Detail 5 5 6 2" xfId="21102"/>
    <cellStyle name="RowTitles1-Detail 5 5 7" xfId="21103"/>
    <cellStyle name="RowTitles1-Detail 5 6" xfId="21104"/>
    <cellStyle name="RowTitles1-Detail 5 6 2" xfId="21105"/>
    <cellStyle name="RowTitles1-Detail 5 6 2 2" xfId="21106"/>
    <cellStyle name="RowTitles1-Detail 5 6 2 2 2" xfId="21107"/>
    <cellStyle name="RowTitles1-Detail 5 6 2 2 2 2" xfId="21108"/>
    <cellStyle name="RowTitles1-Detail 5 6 2 2 3" xfId="21109"/>
    <cellStyle name="RowTitles1-Detail 5 6 2 3" xfId="21110"/>
    <cellStyle name="RowTitles1-Detail 5 6 2 3 2" xfId="21111"/>
    <cellStyle name="RowTitles1-Detail 5 6 2 3 2 2" xfId="21112"/>
    <cellStyle name="RowTitles1-Detail 5 6 2 4" xfId="21113"/>
    <cellStyle name="RowTitles1-Detail 5 6 2 4 2" xfId="21114"/>
    <cellStyle name="RowTitles1-Detail 5 6 2 5" xfId="21115"/>
    <cellStyle name="RowTitles1-Detail 5 6 3" xfId="21116"/>
    <cellStyle name="RowTitles1-Detail 5 6 3 2" xfId="21117"/>
    <cellStyle name="RowTitles1-Detail 5 6 3 2 2" xfId="21118"/>
    <cellStyle name="RowTitles1-Detail 5 6 3 2 2 2" xfId="21119"/>
    <cellStyle name="RowTitles1-Detail 5 6 3 2 3" xfId="21120"/>
    <cellStyle name="RowTitles1-Detail 5 6 3 3" xfId="21121"/>
    <cellStyle name="RowTitles1-Detail 5 6 3 3 2" xfId="21122"/>
    <cellStyle name="RowTitles1-Detail 5 6 3 3 2 2" xfId="21123"/>
    <cellStyle name="RowTitles1-Detail 5 6 3 4" xfId="21124"/>
    <cellStyle name="RowTitles1-Detail 5 6 3 4 2" xfId="21125"/>
    <cellStyle name="RowTitles1-Detail 5 6 3 5" xfId="21126"/>
    <cellStyle name="RowTitles1-Detail 5 6 4" xfId="21127"/>
    <cellStyle name="RowTitles1-Detail 5 6 4 2" xfId="21128"/>
    <cellStyle name="RowTitles1-Detail 5 6 4 2 2" xfId="21129"/>
    <cellStyle name="RowTitles1-Detail 5 6 4 3" xfId="21130"/>
    <cellStyle name="RowTitles1-Detail 5 6 5" xfId="21131"/>
    <cellStyle name="RowTitles1-Detail 5 6 5 2" xfId="21132"/>
    <cellStyle name="RowTitles1-Detail 5 6 5 2 2" xfId="21133"/>
    <cellStyle name="RowTitles1-Detail 5 6 6" xfId="21134"/>
    <cellStyle name="RowTitles1-Detail 5 6 6 2" xfId="21135"/>
    <cellStyle name="RowTitles1-Detail 5 6 7" xfId="21136"/>
    <cellStyle name="RowTitles1-Detail 5 7" xfId="21137"/>
    <cellStyle name="RowTitles1-Detail 5 7 2" xfId="21138"/>
    <cellStyle name="RowTitles1-Detail 5 7 2 2" xfId="21139"/>
    <cellStyle name="RowTitles1-Detail 5 7 2 2 2" xfId="21140"/>
    <cellStyle name="RowTitles1-Detail 5 7 2 3" xfId="21141"/>
    <cellStyle name="RowTitles1-Detail 5 7 3" xfId="21142"/>
    <cellStyle name="RowTitles1-Detail 5 7 3 2" xfId="21143"/>
    <cellStyle name="RowTitles1-Detail 5 7 3 2 2" xfId="21144"/>
    <cellStyle name="RowTitles1-Detail 5 7 4" xfId="21145"/>
    <cellStyle name="RowTitles1-Detail 5 7 4 2" xfId="21146"/>
    <cellStyle name="RowTitles1-Detail 5 7 5" xfId="21147"/>
    <cellStyle name="RowTitles1-Detail 5 8" xfId="21148"/>
    <cellStyle name="RowTitles1-Detail 5 8 2" xfId="21149"/>
    <cellStyle name="RowTitles1-Detail 5 9" xfId="21150"/>
    <cellStyle name="RowTitles1-Detail 5 9 2" xfId="21151"/>
    <cellStyle name="RowTitles1-Detail 5 9 2 2" xfId="21152"/>
    <cellStyle name="RowTitles1-Detail 5_STUD aligned by INSTIT" xfId="21153"/>
    <cellStyle name="RowTitles1-Detail 6" xfId="21154"/>
    <cellStyle name="RowTitles1-Detail 6 2" xfId="21155"/>
    <cellStyle name="RowTitles1-Detail 6 2 2" xfId="21156"/>
    <cellStyle name="RowTitles1-Detail 6 2 2 2" xfId="21157"/>
    <cellStyle name="RowTitles1-Detail 6 2 2 2 2" xfId="21158"/>
    <cellStyle name="RowTitles1-Detail 6 2 2 2 2 2" xfId="21159"/>
    <cellStyle name="RowTitles1-Detail 6 2 2 2 3" xfId="21160"/>
    <cellStyle name="RowTitles1-Detail 6 2 2 3" xfId="21161"/>
    <cellStyle name="RowTitles1-Detail 6 2 2 3 2" xfId="21162"/>
    <cellStyle name="RowTitles1-Detail 6 2 2 3 2 2" xfId="21163"/>
    <cellStyle name="RowTitles1-Detail 6 2 2 4" xfId="21164"/>
    <cellStyle name="RowTitles1-Detail 6 2 2 4 2" xfId="21165"/>
    <cellStyle name="RowTitles1-Detail 6 2 2 5" xfId="21166"/>
    <cellStyle name="RowTitles1-Detail 6 2 3" xfId="21167"/>
    <cellStyle name="RowTitles1-Detail 6 2 3 2" xfId="21168"/>
    <cellStyle name="RowTitles1-Detail 6 2 3 2 2" xfId="21169"/>
    <cellStyle name="RowTitles1-Detail 6 2 3 2 2 2" xfId="21170"/>
    <cellStyle name="RowTitles1-Detail 6 2 3 2 3" xfId="21171"/>
    <cellStyle name="RowTitles1-Detail 6 2 3 3" xfId="21172"/>
    <cellStyle name="RowTitles1-Detail 6 2 3 3 2" xfId="21173"/>
    <cellStyle name="RowTitles1-Detail 6 2 3 3 2 2" xfId="21174"/>
    <cellStyle name="RowTitles1-Detail 6 2 3 4" xfId="21175"/>
    <cellStyle name="RowTitles1-Detail 6 2 3 4 2" xfId="21176"/>
    <cellStyle name="RowTitles1-Detail 6 2 3 5" xfId="21177"/>
    <cellStyle name="RowTitles1-Detail 6 2 4" xfId="21178"/>
    <cellStyle name="RowTitles1-Detail 6 2 4 2" xfId="21179"/>
    <cellStyle name="RowTitles1-Detail 6 2 5" xfId="21180"/>
    <cellStyle name="RowTitles1-Detail 6 2 5 2" xfId="21181"/>
    <cellStyle name="RowTitles1-Detail 6 2 5 2 2" xfId="21182"/>
    <cellStyle name="RowTitles1-Detail 6 2 5 3" xfId="21183"/>
    <cellStyle name="RowTitles1-Detail 6 2 6" xfId="21184"/>
    <cellStyle name="RowTitles1-Detail 6 2 6 2" xfId="21185"/>
    <cellStyle name="RowTitles1-Detail 6 2 6 2 2" xfId="21186"/>
    <cellStyle name="RowTitles1-Detail 6 2 7" xfId="21187"/>
    <cellStyle name="RowTitles1-Detail 6 2 7 2" xfId="21188"/>
    <cellStyle name="RowTitles1-Detail 6 2 8" xfId="21189"/>
    <cellStyle name="RowTitles1-Detail 6 3" xfId="21190"/>
    <cellStyle name="RowTitles1-Detail 6 3 2" xfId="21191"/>
    <cellStyle name="RowTitles1-Detail 6 3 2 2" xfId="21192"/>
    <cellStyle name="RowTitles1-Detail 6 3 2 2 2" xfId="21193"/>
    <cellStyle name="RowTitles1-Detail 6 3 2 2 2 2" xfId="21194"/>
    <cellStyle name="RowTitles1-Detail 6 3 2 2 3" xfId="21195"/>
    <cellStyle name="RowTitles1-Detail 6 3 2 3" xfId="21196"/>
    <cellStyle name="RowTitles1-Detail 6 3 2 3 2" xfId="21197"/>
    <cellStyle name="RowTitles1-Detail 6 3 2 3 2 2" xfId="21198"/>
    <cellStyle name="RowTitles1-Detail 6 3 2 4" xfId="21199"/>
    <cellStyle name="RowTitles1-Detail 6 3 2 4 2" xfId="21200"/>
    <cellStyle name="RowTitles1-Detail 6 3 2 5" xfId="21201"/>
    <cellStyle name="RowTitles1-Detail 6 3 3" xfId="21202"/>
    <cellStyle name="RowTitles1-Detail 6 3 3 2" xfId="21203"/>
    <cellStyle name="RowTitles1-Detail 6 3 3 2 2" xfId="21204"/>
    <cellStyle name="RowTitles1-Detail 6 3 3 2 2 2" xfId="21205"/>
    <cellStyle name="RowTitles1-Detail 6 3 3 2 3" xfId="21206"/>
    <cellStyle name="RowTitles1-Detail 6 3 3 3" xfId="21207"/>
    <cellStyle name="RowTitles1-Detail 6 3 3 3 2" xfId="21208"/>
    <cellStyle name="RowTitles1-Detail 6 3 3 3 2 2" xfId="21209"/>
    <cellStyle name="RowTitles1-Detail 6 3 3 4" xfId="21210"/>
    <cellStyle name="RowTitles1-Detail 6 3 3 4 2" xfId="21211"/>
    <cellStyle name="RowTitles1-Detail 6 3 3 5" xfId="21212"/>
    <cellStyle name="RowTitles1-Detail 6 3 4" xfId="21213"/>
    <cellStyle name="RowTitles1-Detail 6 3 4 2" xfId="21214"/>
    <cellStyle name="RowTitles1-Detail 6 3 5" xfId="21215"/>
    <cellStyle name="RowTitles1-Detail 6 3 5 2" xfId="21216"/>
    <cellStyle name="RowTitles1-Detail 6 3 5 2 2" xfId="21217"/>
    <cellStyle name="RowTitles1-Detail 6 4" xfId="21218"/>
    <cellStyle name="RowTitles1-Detail 6 4 2" xfId="21219"/>
    <cellStyle name="RowTitles1-Detail 6 4 2 2" xfId="21220"/>
    <cellStyle name="RowTitles1-Detail 6 4 2 2 2" xfId="21221"/>
    <cellStyle name="RowTitles1-Detail 6 4 2 2 2 2" xfId="21222"/>
    <cellStyle name="RowTitles1-Detail 6 4 2 2 3" xfId="21223"/>
    <cellStyle name="RowTitles1-Detail 6 4 2 3" xfId="21224"/>
    <cellStyle name="RowTitles1-Detail 6 4 2 3 2" xfId="21225"/>
    <cellStyle name="RowTitles1-Detail 6 4 2 3 2 2" xfId="21226"/>
    <cellStyle name="RowTitles1-Detail 6 4 2 4" xfId="21227"/>
    <cellStyle name="RowTitles1-Detail 6 4 2 4 2" xfId="21228"/>
    <cellStyle name="RowTitles1-Detail 6 4 2 5" xfId="21229"/>
    <cellStyle name="RowTitles1-Detail 6 4 3" xfId="21230"/>
    <cellStyle name="RowTitles1-Detail 6 4 3 2" xfId="21231"/>
    <cellStyle name="RowTitles1-Detail 6 4 3 2 2" xfId="21232"/>
    <cellStyle name="RowTitles1-Detail 6 4 3 2 2 2" xfId="21233"/>
    <cellStyle name="RowTitles1-Detail 6 4 3 2 3" xfId="21234"/>
    <cellStyle name="RowTitles1-Detail 6 4 3 3" xfId="21235"/>
    <cellStyle name="RowTitles1-Detail 6 4 3 3 2" xfId="21236"/>
    <cellStyle name="RowTitles1-Detail 6 4 3 3 2 2" xfId="21237"/>
    <cellStyle name="RowTitles1-Detail 6 4 3 4" xfId="21238"/>
    <cellStyle name="RowTitles1-Detail 6 4 3 4 2" xfId="21239"/>
    <cellStyle name="RowTitles1-Detail 6 4 3 5" xfId="21240"/>
    <cellStyle name="RowTitles1-Detail 6 4 4" xfId="21241"/>
    <cellStyle name="RowTitles1-Detail 6 4 4 2" xfId="21242"/>
    <cellStyle name="RowTitles1-Detail 6 4 4 2 2" xfId="21243"/>
    <cellStyle name="RowTitles1-Detail 6 4 4 3" xfId="21244"/>
    <cellStyle name="RowTitles1-Detail 6 4 5" xfId="21245"/>
    <cellStyle name="RowTitles1-Detail 6 4 5 2" xfId="21246"/>
    <cellStyle name="RowTitles1-Detail 6 4 5 2 2" xfId="21247"/>
    <cellStyle name="RowTitles1-Detail 6 4 6" xfId="21248"/>
    <cellStyle name="RowTitles1-Detail 6 4 6 2" xfId="21249"/>
    <cellStyle name="RowTitles1-Detail 6 4 7" xfId="21250"/>
    <cellStyle name="RowTitles1-Detail 6 5" xfId="21251"/>
    <cellStyle name="RowTitles1-Detail 6 5 2" xfId="21252"/>
    <cellStyle name="RowTitles1-Detail 6 5 2 2" xfId="21253"/>
    <cellStyle name="RowTitles1-Detail 6 5 2 2 2" xfId="21254"/>
    <cellStyle name="RowTitles1-Detail 6 5 2 2 2 2" xfId="21255"/>
    <cellStyle name="RowTitles1-Detail 6 5 2 2 3" xfId="21256"/>
    <cellStyle name="RowTitles1-Detail 6 5 2 3" xfId="21257"/>
    <cellStyle name="RowTitles1-Detail 6 5 2 3 2" xfId="21258"/>
    <cellStyle name="RowTitles1-Detail 6 5 2 3 2 2" xfId="21259"/>
    <cellStyle name="RowTitles1-Detail 6 5 2 4" xfId="21260"/>
    <cellStyle name="RowTitles1-Detail 6 5 2 4 2" xfId="21261"/>
    <cellStyle name="RowTitles1-Detail 6 5 2 5" xfId="21262"/>
    <cellStyle name="RowTitles1-Detail 6 5 3" xfId="21263"/>
    <cellStyle name="RowTitles1-Detail 6 5 3 2" xfId="21264"/>
    <cellStyle name="RowTitles1-Detail 6 5 3 2 2" xfId="21265"/>
    <cellStyle name="RowTitles1-Detail 6 5 3 2 2 2" xfId="21266"/>
    <cellStyle name="RowTitles1-Detail 6 5 3 2 3" xfId="21267"/>
    <cellStyle name="RowTitles1-Detail 6 5 3 3" xfId="21268"/>
    <cellStyle name="RowTitles1-Detail 6 5 3 3 2" xfId="21269"/>
    <cellStyle name="RowTitles1-Detail 6 5 3 3 2 2" xfId="21270"/>
    <cellStyle name="RowTitles1-Detail 6 5 3 4" xfId="21271"/>
    <cellStyle name="RowTitles1-Detail 6 5 3 4 2" xfId="21272"/>
    <cellStyle name="RowTitles1-Detail 6 5 3 5" xfId="21273"/>
    <cellStyle name="RowTitles1-Detail 6 5 4" xfId="21274"/>
    <cellStyle name="RowTitles1-Detail 6 5 4 2" xfId="21275"/>
    <cellStyle name="RowTitles1-Detail 6 5 4 2 2" xfId="21276"/>
    <cellStyle name="RowTitles1-Detail 6 5 4 3" xfId="21277"/>
    <cellStyle name="RowTitles1-Detail 6 5 5" xfId="21278"/>
    <cellStyle name="RowTitles1-Detail 6 5 5 2" xfId="21279"/>
    <cellStyle name="RowTitles1-Detail 6 5 5 2 2" xfId="21280"/>
    <cellStyle name="RowTitles1-Detail 6 5 6" xfId="21281"/>
    <cellStyle name="RowTitles1-Detail 6 5 6 2" xfId="21282"/>
    <cellStyle name="RowTitles1-Detail 6 5 7" xfId="21283"/>
    <cellStyle name="RowTitles1-Detail 6 6" xfId="21284"/>
    <cellStyle name="RowTitles1-Detail 6 6 2" xfId="21285"/>
    <cellStyle name="RowTitles1-Detail 6 6 2 2" xfId="21286"/>
    <cellStyle name="RowTitles1-Detail 6 6 2 2 2" xfId="21287"/>
    <cellStyle name="RowTitles1-Detail 6 6 2 2 2 2" xfId="21288"/>
    <cellStyle name="RowTitles1-Detail 6 6 2 2 3" xfId="21289"/>
    <cellStyle name="RowTitles1-Detail 6 6 2 3" xfId="21290"/>
    <cellStyle name="RowTitles1-Detail 6 6 2 3 2" xfId="21291"/>
    <cellStyle name="RowTitles1-Detail 6 6 2 3 2 2" xfId="21292"/>
    <cellStyle name="RowTitles1-Detail 6 6 2 4" xfId="21293"/>
    <cellStyle name="RowTitles1-Detail 6 6 2 4 2" xfId="21294"/>
    <cellStyle name="RowTitles1-Detail 6 6 2 5" xfId="21295"/>
    <cellStyle name="RowTitles1-Detail 6 6 3" xfId="21296"/>
    <cellStyle name="RowTitles1-Detail 6 6 3 2" xfId="21297"/>
    <cellStyle name="RowTitles1-Detail 6 6 3 2 2" xfId="21298"/>
    <cellStyle name="RowTitles1-Detail 6 6 3 2 2 2" xfId="21299"/>
    <cellStyle name="RowTitles1-Detail 6 6 3 2 3" xfId="21300"/>
    <cellStyle name="RowTitles1-Detail 6 6 3 3" xfId="21301"/>
    <cellStyle name="RowTitles1-Detail 6 6 3 3 2" xfId="21302"/>
    <cellStyle name="RowTitles1-Detail 6 6 3 3 2 2" xfId="21303"/>
    <cellStyle name="RowTitles1-Detail 6 6 3 4" xfId="21304"/>
    <cellStyle name="RowTitles1-Detail 6 6 3 4 2" xfId="21305"/>
    <cellStyle name="RowTitles1-Detail 6 6 3 5" xfId="21306"/>
    <cellStyle name="RowTitles1-Detail 6 6 4" xfId="21307"/>
    <cellStyle name="RowTitles1-Detail 6 6 4 2" xfId="21308"/>
    <cellStyle name="RowTitles1-Detail 6 6 4 2 2" xfId="21309"/>
    <cellStyle name="RowTitles1-Detail 6 6 4 3" xfId="21310"/>
    <cellStyle name="RowTitles1-Detail 6 6 5" xfId="21311"/>
    <cellStyle name="RowTitles1-Detail 6 6 5 2" xfId="21312"/>
    <cellStyle name="RowTitles1-Detail 6 6 5 2 2" xfId="21313"/>
    <cellStyle name="RowTitles1-Detail 6 6 6" xfId="21314"/>
    <cellStyle name="RowTitles1-Detail 6 6 6 2" xfId="21315"/>
    <cellStyle name="RowTitles1-Detail 6 6 7" xfId="21316"/>
    <cellStyle name="RowTitles1-Detail 6 7" xfId="21317"/>
    <cellStyle name="RowTitles1-Detail 6 7 2" xfId="21318"/>
    <cellStyle name="RowTitles1-Detail 6 7 2 2" xfId="21319"/>
    <cellStyle name="RowTitles1-Detail 6 7 2 2 2" xfId="21320"/>
    <cellStyle name="RowTitles1-Detail 6 7 2 3" xfId="21321"/>
    <cellStyle name="RowTitles1-Detail 6 7 3" xfId="21322"/>
    <cellStyle name="RowTitles1-Detail 6 7 3 2" xfId="21323"/>
    <cellStyle name="RowTitles1-Detail 6 7 3 2 2" xfId="21324"/>
    <cellStyle name="RowTitles1-Detail 6 7 4" xfId="21325"/>
    <cellStyle name="RowTitles1-Detail 6 7 4 2" xfId="21326"/>
    <cellStyle name="RowTitles1-Detail 6 7 5" xfId="21327"/>
    <cellStyle name="RowTitles1-Detail 6 8" xfId="21328"/>
    <cellStyle name="RowTitles1-Detail 6 8 2" xfId="21329"/>
    <cellStyle name="RowTitles1-Detail 6 8 2 2" xfId="21330"/>
    <cellStyle name="RowTitles1-Detail 6 8 2 2 2" xfId="21331"/>
    <cellStyle name="RowTitles1-Detail 6 8 2 3" xfId="21332"/>
    <cellStyle name="RowTitles1-Detail 6 8 3" xfId="21333"/>
    <cellStyle name="RowTitles1-Detail 6 8 3 2" xfId="21334"/>
    <cellStyle name="RowTitles1-Detail 6 8 3 2 2" xfId="21335"/>
    <cellStyle name="RowTitles1-Detail 6 8 4" xfId="21336"/>
    <cellStyle name="RowTitles1-Detail 6 8 4 2" xfId="21337"/>
    <cellStyle name="RowTitles1-Detail 6 8 5" xfId="21338"/>
    <cellStyle name="RowTitles1-Detail 6 9" xfId="21339"/>
    <cellStyle name="RowTitles1-Detail 6 9 2" xfId="21340"/>
    <cellStyle name="RowTitles1-Detail 6 9 2 2" xfId="21341"/>
    <cellStyle name="RowTitles1-Detail 6_STUD aligned by INSTIT" xfId="21342"/>
    <cellStyle name="RowTitles1-Detail 7" xfId="21343"/>
    <cellStyle name="RowTitles1-Detail 7 2" xfId="21344"/>
    <cellStyle name="RowTitles1-Detail 7 2 2" xfId="21345"/>
    <cellStyle name="RowTitles1-Detail 7 2 2 2" xfId="21346"/>
    <cellStyle name="RowTitles1-Detail 7 2 2 2 2" xfId="21347"/>
    <cellStyle name="RowTitles1-Detail 7 2 2 2 2 2" xfId="21348"/>
    <cellStyle name="RowTitles1-Detail 7 2 2 2 3" xfId="21349"/>
    <cellStyle name="RowTitles1-Detail 7 2 2 3" xfId="21350"/>
    <cellStyle name="RowTitles1-Detail 7 2 2 3 2" xfId="21351"/>
    <cellStyle name="RowTitles1-Detail 7 2 2 3 2 2" xfId="21352"/>
    <cellStyle name="RowTitles1-Detail 7 2 2 4" xfId="21353"/>
    <cellStyle name="RowTitles1-Detail 7 2 2 4 2" xfId="21354"/>
    <cellStyle name="RowTitles1-Detail 7 2 2 5" xfId="21355"/>
    <cellStyle name="RowTitles1-Detail 7 2 3" xfId="21356"/>
    <cellStyle name="RowTitles1-Detail 7 2 3 2" xfId="21357"/>
    <cellStyle name="RowTitles1-Detail 7 2 3 2 2" xfId="21358"/>
    <cellStyle name="RowTitles1-Detail 7 2 3 2 2 2" xfId="21359"/>
    <cellStyle name="RowTitles1-Detail 7 2 3 2 3" xfId="21360"/>
    <cellStyle name="RowTitles1-Detail 7 2 3 3" xfId="21361"/>
    <cellStyle name="RowTitles1-Detail 7 2 3 3 2" xfId="21362"/>
    <cellStyle name="RowTitles1-Detail 7 2 3 3 2 2" xfId="21363"/>
    <cellStyle name="RowTitles1-Detail 7 2 3 4" xfId="21364"/>
    <cellStyle name="RowTitles1-Detail 7 2 3 4 2" xfId="21365"/>
    <cellStyle name="RowTitles1-Detail 7 2 3 5" xfId="21366"/>
    <cellStyle name="RowTitles1-Detail 7 2 4" xfId="21367"/>
    <cellStyle name="RowTitles1-Detail 7 2 4 2" xfId="21368"/>
    <cellStyle name="RowTitles1-Detail 7 2 5" xfId="21369"/>
    <cellStyle name="RowTitles1-Detail 7 2 5 2" xfId="21370"/>
    <cellStyle name="RowTitles1-Detail 7 2 5 2 2" xfId="21371"/>
    <cellStyle name="RowTitles1-Detail 7 2 6" xfId="21372"/>
    <cellStyle name="RowTitles1-Detail 7 2 6 2" xfId="21373"/>
    <cellStyle name="RowTitles1-Detail 7 2 7" xfId="21374"/>
    <cellStyle name="RowTitles1-Detail 7 3" xfId="21375"/>
    <cellStyle name="RowTitles1-Detail 7 3 2" xfId="21376"/>
    <cellStyle name="RowTitles1-Detail 7 3 2 2" xfId="21377"/>
    <cellStyle name="RowTitles1-Detail 7 3 2 2 2" xfId="21378"/>
    <cellStyle name="RowTitles1-Detail 7 3 2 2 2 2" xfId="21379"/>
    <cellStyle name="RowTitles1-Detail 7 3 2 2 3" xfId="21380"/>
    <cellStyle name="RowTitles1-Detail 7 3 2 3" xfId="21381"/>
    <cellStyle name="RowTitles1-Detail 7 3 2 3 2" xfId="21382"/>
    <cellStyle name="RowTitles1-Detail 7 3 2 3 2 2" xfId="21383"/>
    <cellStyle name="RowTitles1-Detail 7 3 2 4" xfId="21384"/>
    <cellStyle name="RowTitles1-Detail 7 3 2 4 2" xfId="21385"/>
    <cellStyle name="RowTitles1-Detail 7 3 2 5" xfId="21386"/>
    <cellStyle name="RowTitles1-Detail 7 3 3" xfId="21387"/>
    <cellStyle name="RowTitles1-Detail 7 3 3 2" xfId="21388"/>
    <cellStyle name="RowTitles1-Detail 7 3 3 2 2" xfId="21389"/>
    <cellStyle name="RowTitles1-Detail 7 3 3 2 2 2" xfId="21390"/>
    <cellStyle name="RowTitles1-Detail 7 3 3 2 3" xfId="21391"/>
    <cellStyle name="RowTitles1-Detail 7 3 3 3" xfId="21392"/>
    <cellStyle name="RowTitles1-Detail 7 3 3 3 2" xfId="21393"/>
    <cellStyle name="RowTitles1-Detail 7 3 3 3 2 2" xfId="21394"/>
    <cellStyle name="RowTitles1-Detail 7 3 3 4" xfId="21395"/>
    <cellStyle name="RowTitles1-Detail 7 3 3 4 2" xfId="21396"/>
    <cellStyle name="RowTitles1-Detail 7 3 3 5" xfId="21397"/>
    <cellStyle name="RowTitles1-Detail 7 3 4" xfId="21398"/>
    <cellStyle name="RowTitles1-Detail 7 3 4 2" xfId="21399"/>
    <cellStyle name="RowTitles1-Detail 7 3 4 2 2" xfId="21400"/>
    <cellStyle name="RowTitles1-Detail 7 3 4 3" xfId="21401"/>
    <cellStyle name="RowTitles1-Detail 7 3 5" xfId="21402"/>
    <cellStyle name="RowTitles1-Detail 7 3 5 2" xfId="21403"/>
    <cellStyle name="RowTitles1-Detail 7 3 5 2 2" xfId="21404"/>
    <cellStyle name="RowTitles1-Detail 7 4" xfId="21405"/>
    <cellStyle name="RowTitles1-Detail 7 4 2" xfId="21406"/>
    <cellStyle name="RowTitles1-Detail 7 4 2 2" xfId="21407"/>
    <cellStyle name="RowTitles1-Detail 7 4 2 2 2" xfId="21408"/>
    <cellStyle name="RowTitles1-Detail 7 4 2 2 2 2" xfId="21409"/>
    <cellStyle name="RowTitles1-Detail 7 4 2 2 3" xfId="21410"/>
    <cellStyle name="RowTitles1-Detail 7 4 2 3" xfId="21411"/>
    <cellStyle name="RowTitles1-Detail 7 4 2 3 2" xfId="21412"/>
    <cellStyle name="RowTitles1-Detail 7 4 2 3 2 2" xfId="21413"/>
    <cellStyle name="RowTitles1-Detail 7 4 2 4" xfId="21414"/>
    <cellStyle name="RowTitles1-Detail 7 4 2 4 2" xfId="21415"/>
    <cellStyle name="RowTitles1-Detail 7 4 2 5" xfId="21416"/>
    <cellStyle name="RowTitles1-Detail 7 4 3" xfId="21417"/>
    <cellStyle name="RowTitles1-Detail 7 4 3 2" xfId="21418"/>
    <cellStyle name="RowTitles1-Detail 7 4 3 2 2" xfId="21419"/>
    <cellStyle name="RowTitles1-Detail 7 4 3 2 2 2" xfId="21420"/>
    <cellStyle name="RowTitles1-Detail 7 4 3 2 3" xfId="21421"/>
    <cellStyle name="RowTitles1-Detail 7 4 3 3" xfId="21422"/>
    <cellStyle name="RowTitles1-Detail 7 4 3 3 2" xfId="21423"/>
    <cellStyle name="RowTitles1-Detail 7 4 3 3 2 2" xfId="21424"/>
    <cellStyle name="RowTitles1-Detail 7 4 3 4" xfId="21425"/>
    <cellStyle name="RowTitles1-Detail 7 4 3 4 2" xfId="21426"/>
    <cellStyle name="RowTitles1-Detail 7 4 3 5" xfId="21427"/>
    <cellStyle name="RowTitles1-Detail 7 4 4" xfId="21428"/>
    <cellStyle name="RowTitles1-Detail 7 4 4 2" xfId="21429"/>
    <cellStyle name="RowTitles1-Detail 7 4 4 2 2" xfId="21430"/>
    <cellStyle name="RowTitles1-Detail 7 4 4 3" xfId="21431"/>
    <cellStyle name="RowTitles1-Detail 7 4 5" xfId="21432"/>
    <cellStyle name="RowTitles1-Detail 7 4 5 2" xfId="21433"/>
    <cellStyle name="RowTitles1-Detail 7 4 5 2 2" xfId="21434"/>
    <cellStyle name="RowTitles1-Detail 7 4 6" xfId="21435"/>
    <cellStyle name="RowTitles1-Detail 7 4 6 2" xfId="21436"/>
    <cellStyle name="RowTitles1-Detail 7 4 7" xfId="21437"/>
    <cellStyle name="RowTitles1-Detail 7 5" xfId="21438"/>
    <cellStyle name="RowTitles1-Detail 7 5 2" xfId="21439"/>
    <cellStyle name="RowTitles1-Detail 7 5 2 2" xfId="21440"/>
    <cellStyle name="RowTitles1-Detail 7 5 2 2 2" xfId="21441"/>
    <cellStyle name="RowTitles1-Detail 7 5 2 2 2 2" xfId="21442"/>
    <cellStyle name="RowTitles1-Detail 7 5 2 2 3" xfId="21443"/>
    <cellStyle name="RowTitles1-Detail 7 5 2 3" xfId="21444"/>
    <cellStyle name="RowTitles1-Detail 7 5 2 3 2" xfId="21445"/>
    <cellStyle name="RowTitles1-Detail 7 5 2 3 2 2" xfId="21446"/>
    <cellStyle name="RowTitles1-Detail 7 5 2 4" xfId="21447"/>
    <cellStyle name="RowTitles1-Detail 7 5 2 4 2" xfId="21448"/>
    <cellStyle name="RowTitles1-Detail 7 5 2 5" xfId="21449"/>
    <cellStyle name="RowTitles1-Detail 7 5 3" xfId="21450"/>
    <cellStyle name="RowTitles1-Detail 7 5 3 2" xfId="21451"/>
    <cellStyle name="RowTitles1-Detail 7 5 3 2 2" xfId="21452"/>
    <cellStyle name="RowTitles1-Detail 7 5 3 2 2 2" xfId="21453"/>
    <cellStyle name="RowTitles1-Detail 7 5 3 2 3" xfId="21454"/>
    <cellStyle name="RowTitles1-Detail 7 5 3 3" xfId="21455"/>
    <cellStyle name="RowTitles1-Detail 7 5 3 3 2" xfId="21456"/>
    <cellStyle name="RowTitles1-Detail 7 5 3 3 2 2" xfId="21457"/>
    <cellStyle name="RowTitles1-Detail 7 5 3 4" xfId="21458"/>
    <cellStyle name="RowTitles1-Detail 7 5 3 4 2" xfId="21459"/>
    <cellStyle name="RowTitles1-Detail 7 5 3 5" xfId="21460"/>
    <cellStyle name="RowTitles1-Detail 7 5 4" xfId="21461"/>
    <cellStyle name="RowTitles1-Detail 7 5 4 2" xfId="21462"/>
    <cellStyle name="RowTitles1-Detail 7 5 4 2 2" xfId="21463"/>
    <cellStyle name="RowTitles1-Detail 7 5 4 3" xfId="21464"/>
    <cellStyle name="RowTitles1-Detail 7 5 5" xfId="21465"/>
    <cellStyle name="RowTitles1-Detail 7 5 5 2" xfId="21466"/>
    <cellStyle name="RowTitles1-Detail 7 5 5 2 2" xfId="21467"/>
    <cellStyle name="RowTitles1-Detail 7 5 6" xfId="21468"/>
    <cellStyle name="RowTitles1-Detail 7 5 6 2" xfId="21469"/>
    <cellStyle name="RowTitles1-Detail 7 5 7" xfId="21470"/>
    <cellStyle name="RowTitles1-Detail 7 6" xfId="21471"/>
    <cellStyle name="RowTitles1-Detail 7 6 2" xfId="21472"/>
    <cellStyle name="RowTitles1-Detail 7 6 2 2" xfId="21473"/>
    <cellStyle name="RowTitles1-Detail 7 6 2 2 2" xfId="21474"/>
    <cellStyle name="RowTitles1-Detail 7 6 2 2 2 2" xfId="21475"/>
    <cellStyle name="RowTitles1-Detail 7 6 2 2 3" xfId="21476"/>
    <cellStyle name="RowTitles1-Detail 7 6 2 3" xfId="21477"/>
    <cellStyle name="RowTitles1-Detail 7 6 2 3 2" xfId="21478"/>
    <cellStyle name="RowTitles1-Detail 7 6 2 3 2 2" xfId="21479"/>
    <cellStyle name="RowTitles1-Detail 7 6 2 4" xfId="21480"/>
    <cellStyle name="RowTitles1-Detail 7 6 2 4 2" xfId="21481"/>
    <cellStyle name="RowTitles1-Detail 7 6 2 5" xfId="21482"/>
    <cellStyle name="RowTitles1-Detail 7 6 3" xfId="21483"/>
    <cellStyle name="RowTitles1-Detail 7 6 3 2" xfId="21484"/>
    <cellStyle name="RowTitles1-Detail 7 6 3 2 2" xfId="21485"/>
    <cellStyle name="RowTitles1-Detail 7 6 3 2 2 2" xfId="21486"/>
    <cellStyle name="RowTitles1-Detail 7 6 3 2 3" xfId="21487"/>
    <cellStyle name="RowTitles1-Detail 7 6 3 3" xfId="21488"/>
    <cellStyle name="RowTitles1-Detail 7 6 3 3 2" xfId="21489"/>
    <cellStyle name="RowTitles1-Detail 7 6 3 3 2 2" xfId="21490"/>
    <cellStyle name="RowTitles1-Detail 7 6 3 4" xfId="21491"/>
    <cellStyle name="RowTitles1-Detail 7 6 3 4 2" xfId="21492"/>
    <cellStyle name="RowTitles1-Detail 7 6 3 5" xfId="21493"/>
    <cellStyle name="RowTitles1-Detail 7 6 4" xfId="21494"/>
    <cellStyle name="RowTitles1-Detail 7 6 4 2" xfId="21495"/>
    <cellStyle name="RowTitles1-Detail 7 6 4 2 2" xfId="21496"/>
    <cellStyle name="RowTitles1-Detail 7 6 4 3" xfId="21497"/>
    <cellStyle name="RowTitles1-Detail 7 6 5" xfId="21498"/>
    <cellStyle name="RowTitles1-Detail 7 6 5 2" xfId="21499"/>
    <cellStyle name="RowTitles1-Detail 7 6 5 2 2" xfId="21500"/>
    <cellStyle name="RowTitles1-Detail 7 6 6" xfId="21501"/>
    <cellStyle name="RowTitles1-Detail 7 6 6 2" xfId="21502"/>
    <cellStyle name="RowTitles1-Detail 7 6 7" xfId="21503"/>
    <cellStyle name="RowTitles1-Detail 7 7" xfId="21504"/>
    <cellStyle name="RowTitles1-Detail 7 7 2" xfId="21505"/>
    <cellStyle name="RowTitles1-Detail 7 7 2 2" xfId="21506"/>
    <cellStyle name="RowTitles1-Detail 7 7 2 2 2" xfId="21507"/>
    <cellStyle name="RowTitles1-Detail 7 7 2 3" xfId="21508"/>
    <cellStyle name="RowTitles1-Detail 7 7 3" xfId="21509"/>
    <cellStyle name="RowTitles1-Detail 7 7 3 2" xfId="21510"/>
    <cellStyle name="RowTitles1-Detail 7 7 3 2 2" xfId="21511"/>
    <cellStyle name="RowTitles1-Detail 7 7 4" xfId="21512"/>
    <cellStyle name="RowTitles1-Detail 7 7 4 2" xfId="21513"/>
    <cellStyle name="RowTitles1-Detail 7 7 5" xfId="21514"/>
    <cellStyle name="RowTitles1-Detail 7 8" xfId="21515"/>
    <cellStyle name="RowTitles1-Detail 7 8 2" xfId="21516"/>
    <cellStyle name="RowTitles1-Detail 7 8 2 2" xfId="21517"/>
    <cellStyle name="RowTitles1-Detail 7 8 2 2 2" xfId="21518"/>
    <cellStyle name="RowTitles1-Detail 7 8 2 3" xfId="21519"/>
    <cellStyle name="RowTitles1-Detail 7 8 3" xfId="21520"/>
    <cellStyle name="RowTitles1-Detail 7 8 3 2" xfId="21521"/>
    <cellStyle name="RowTitles1-Detail 7 8 3 2 2" xfId="21522"/>
    <cellStyle name="RowTitles1-Detail 7 8 4" xfId="21523"/>
    <cellStyle name="RowTitles1-Detail 7 8 4 2" xfId="21524"/>
    <cellStyle name="RowTitles1-Detail 7 8 5" xfId="21525"/>
    <cellStyle name="RowTitles1-Detail 7 9" xfId="21526"/>
    <cellStyle name="RowTitles1-Detail 7 9 2" xfId="21527"/>
    <cellStyle name="RowTitles1-Detail 7 9 2 2" xfId="21528"/>
    <cellStyle name="RowTitles1-Detail 7_STUD aligned by INSTIT" xfId="21529"/>
    <cellStyle name="RowTitles1-Detail 8" xfId="21530"/>
    <cellStyle name="RowTitles1-Detail 8 2" xfId="21531"/>
    <cellStyle name="RowTitles1-Detail 8 2 2" xfId="21532"/>
    <cellStyle name="RowTitles1-Detail 8 2 2 2" xfId="21533"/>
    <cellStyle name="RowTitles1-Detail 8 2 2 2 2" xfId="21534"/>
    <cellStyle name="RowTitles1-Detail 8 2 2 3" xfId="21535"/>
    <cellStyle name="RowTitles1-Detail 8 2 3" xfId="21536"/>
    <cellStyle name="RowTitles1-Detail 8 2 3 2" xfId="21537"/>
    <cellStyle name="RowTitles1-Detail 8 2 3 2 2" xfId="21538"/>
    <cellStyle name="RowTitles1-Detail 8 2 4" xfId="21539"/>
    <cellStyle name="RowTitles1-Detail 8 2 4 2" xfId="21540"/>
    <cellStyle name="RowTitles1-Detail 8 2 5" xfId="21541"/>
    <cellStyle name="RowTitles1-Detail 8 3" xfId="21542"/>
    <cellStyle name="RowTitles1-Detail 8 3 2" xfId="21543"/>
    <cellStyle name="RowTitles1-Detail 8 3 2 2" xfId="21544"/>
    <cellStyle name="RowTitles1-Detail 8 3 2 2 2" xfId="21545"/>
    <cellStyle name="RowTitles1-Detail 8 3 2 3" xfId="21546"/>
    <cellStyle name="RowTitles1-Detail 8 3 3" xfId="21547"/>
    <cellStyle name="RowTitles1-Detail 8 3 3 2" xfId="21548"/>
    <cellStyle name="RowTitles1-Detail 8 3 3 2 2" xfId="21549"/>
    <cellStyle name="RowTitles1-Detail 8 3 4" xfId="21550"/>
    <cellStyle name="RowTitles1-Detail 8 3 4 2" xfId="21551"/>
    <cellStyle name="RowTitles1-Detail 8 3 5" xfId="21552"/>
    <cellStyle name="RowTitles1-Detail 8 4" xfId="21553"/>
    <cellStyle name="RowTitles1-Detail 8 4 2" xfId="21554"/>
    <cellStyle name="RowTitles1-Detail 8 5" xfId="21555"/>
    <cellStyle name="RowTitles1-Detail 8 5 2" xfId="21556"/>
    <cellStyle name="RowTitles1-Detail 8 5 2 2" xfId="21557"/>
    <cellStyle name="RowTitles1-Detail 9" xfId="21558"/>
    <cellStyle name="RowTitles1-Detail 9 2" xfId="21559"/>
    <cellStyle name="RowTitles1-Detail 9 2 2" xfId="21560"/>
    <cellStyle name="RowTitles1-Detail 9 2 2 2" xfId="21561"/>
    <cellStyle name="RowTitles1-Detail 9 2 2 2 2" xfId="21562"/>
    <cellStyle name="RowTitles1-Detail 9 2 2 3" xfId="21563"/>
    <cellStyle name="RowTitles1-Detail 9 2 3" xfId="21564"/>
    <cellStyle name="RowTitles1-Detail 9 2 3 2" xfId="21565"/>
    <cellStyle name="RowTitles1-Detail 9 2 3 2 2" xfId="21566"/>
    <cellStyle name="RowTitles1-Detail 9 2 4" xfId="21567"/>
    <cellStyle name="RowTitles1-Detail 9 2 4 2" xfId="21568"/>
    <cellStyle name="RowTitles1-Detail 9 2 5" xfId="21569"/>
    <cellStyle name="RowTitles1-Detail 9 3" xfId="21570"/>
    <cellStyle name="RowTitles1-Detail 9 3 2" xfId="21571"/>
    <cellStyle name="RowTitles1-Detail 9 3 2 2" xfId="21572"/>
    <cellStyle name="RowTitles1-Detail 9 3 2 2 2" xfId="21573"/>
    <cellStyle name="RowTitles1-Detail 9 3 2 3" xfId="21574"/>
    <cellStyle name="RowTitles1-Detail 9 3 3" xfId="21575"/>
    <cellStyle name="RowTitles1-Detail 9 3 3 2" xfId="21576"/>
    <cellStyle name="RowTitles1-Detail 9 3 3 2 2" xfId="21577"/>
    <cellStyle name="RowTitles1-Detail 9 3 4" xfId="21578"/>
    <cellStyle name="RowTitles1-Detail 9 3 4 2" xfId="21579"/>
    <cellStyle name="RowTitles1-Detail 9 3 5" xfId="21580"/>
    <cellStyle name="RowTitles1-Detail 9 4" xfId="21581"/>
    <cellStyle name="RowTitles1-Detail 9 4 2" xfId="21582"/>
    <cellStyle name="RowTitles1-Detail 9 5" xfId="21583"/>
    <cellStyle name="RowTitles1-Detail 9 5 2" xfId="21584"/>
    <cellStyle name="RowTitles1-Detail 9 5 2 2" xfId="21585"/>
    <cellStyle name="RowTitles1-Detail 9 5 3" xfId="21586"/>
    <cellStyle name="RowTitles1-Detail 9 6" xfId="21587"/>
    <cellStyle name="RowTitles1-Detail 9 6 2" xfId="21588"/>
    <cellStyle name="RowTitles1-Detail 9 6 2 2" xfId="21589"/>
    <cellStyle name="RowTitles1-Detail 9 7" xfId="21590"/>
    <cellStyle name="RowTitles1-Detail 9 7 2" xfId="21591"/>
    <cellStyle name="RowTitles1-Detail 9 8" xfId="21592"/>
    <cellStyle name="RowTitles1-Detail_STUD aligned by INSTIT" xfId="21593"/>
    <cellStyle name="RowTitles-Col2" xfId="44"/>
    <cellStyle name="RowTitles-Col2 10" xfId="21594"/>
    <cellStyle name="RowTitles-Col2 10 2" xfId="21595"/>
    <cellStyle name="RowTitles-Col2 10 2 2" xfId="21596"/>
    <cellStyle name="RowTitles-Col2 10 2 2 2" xfId="21597"/>
    <cellStyle name="RowTitles-Col2 10 2 2 3" xfId="21598"/>
    <cellStyle name="RowTitles-Col2 10 2 3" xfId="21599"/>
    <cellStyle name="RowTitles-Col2 10 2 3 2" xfId="21600"/>
    <cellStyle name="RowTitles-Col2 10 2 3 2 2" xfId="21601"/>
    <cellStyle name="RowTitles-Col2 10 2 4" xfId="21602"/>
    <cellStyle name="RowTitles-Col2 10 3" xfId="21603"/>
    <cellStyle name="RowTitles-Col2 10 3 2" xfId="21604"/>
    <cellStyle name="RowTitles-Col2 10 3 2 2" xfId="21605"/>
    <cellStyle name="RowTitles-Col2 10 3 2 3" xfId="21606"/>
    <cellStyle name="RowTitles-Col2 10 3 3" xfId="21607"/>
    <cellStyle name="RowTitles-Col2 10 3 3 2" xfId="21608"/>
    <cellStyle name="RowTitles-Col2 10 3 3 2 2" xfId="21609"/>
    <cellStyle name="RowTitles-Col2 10 3 4" xfId="21610"/>
    <cellStyle name="RowTitles-Col2 10 4" xfId="21611"/>
    <cellStyle name="RowTitles-Col2 10 4 2" xfId="21612"/>
    <cellStyle name="RowTitles-Col2 10 4 3" xfId="21613"/>
    <cellStyle name="RowTitles-Col2 10 5" xfId="21614"/>
    <cellStyle name="RowTitles-Col2 10 5 2" xfId="21615"/>
    <cellStyle name="RowTitles-Col2 10 5 2 2" xfId="21616"/>
    <cellStyle name="RowTitles-Col2 10 6" xfId="21617"/>
    <cellStyle name="RowTitles-Col2 10 6 2" xfId="21618"/>
    <cellStyle name="RowTitles-Col2 11" xfId="21619"/>
    <cellStyle name="RowTitles-Col2 11 2" xfId="21620"/>
    <cellStyle name="RowTitles-Col2 11 2 2" xfId="21621"/>
    <cellStyle name="RowTitles-Col2 11 2 2 2" xfId="21622"/>
    <cellStyle name="RowTitles-Col2 11 2 2 3" xfId="21623"/>
    <cellStyle name="RowTitles-Col2 11 2 3" xfId="21624"/>
    <cellStyle name="RowTitles-Col2 11 2 3 2" xfId="21625"/>
    <cellStyle name="RowTitles-Col2 11 2 3 2 2" xfId="21626"/>
    <cellStyle name="RowTitles-Col2 11 2 4" xfId="21627"/>
    <cellStyle name="RowTitles-Col2 11 3" xfId="21628"/>
    <cellStyle name="RowTitles-Col2 11 3 2" xfId="21629"/>
    <cellStyle name="RowTitles-Col2 11 3 2 2" xfId="21630"/>
    <cellStyle name="RowTitles-Col2 11 3 2 3" xfId="21631"/>
    <cellStyle name="RowTitles-Col2 11 3 3" xfId="21632"/>
    <cellStyle name="RowTitles-Col2 11 3 3 2" xfId="21633"/>
    <cellStyle name="RowTitles-Col2 11 3 3 2 2" xfId="21634"/>
    <cellStyle name="RowTitles-Col2 11 3 4" xfId="21635"/>
    <cellStyle name="RowTitles-Col2 11 4" xfId="21636"/>
    <cellStyle name="RowTitles-Col2 11 4 2" xfId="21637"/>
    <cellStyle name="RowTitles-Col2 11 4 3" xfId="21638"/>
    <cellStyle name="RowTitles-Col2 11 5" xfId="21639"/>
    <cellStyle name="RowTitles-Col2 11 5 2" xfId="21640"/>
    <cellStyle name="RowTitles-Col2 11 5 2 2" xfId="21641"/>
    <cellStyle name="RowTitles-Col2 11 6" xfId="21642"/>
    <cellStyle name="RowTitles-Col2 11 6 2" xfId="21643"/>
    <cellStyle name="RowTitles-Col2 12" xfId="21644"/>
    <cellStyle name="RowTitles-Col2 12 2" xfId="21645"/>
    <cellStyle name="RowTitles-Col2 12 2 2" xfId="21646"/>
    <cellStyle name="RowTitles-Col2 12 2 3" xfId="21647"/>
    <cellStyle name="RowTitles-Col2 12 3" xfId="21648"/>
    <cellStyle name="RowTitles-Col2 12 3 2" xfId="21649"/>
    <cellStyle name="RowTitles-Col2 12 3 2 2" xfId="21650"/>
    <cellStyle name="RowTitles-Col2 12 4" xfId="21651"/>
    <cellStyle name="RowTitles-Col2 13" xfId="21652"/>
    <cellStyle name="RowTitles-Col2 14" xfId="21653"/>
    <cellStyle name="RowTitles-Col2 15" xfId="21654"/>
    <cellStyle name="RowTitles-Col2 16" xfId="21655"/>
    <cellStyle name="RowTitles-Col2 17" xfId="21656"/>
    <cellStyle name="RowTitles-Col2 2" xfId="97"/>
    <cellStyle name="RowTitles-Col2 2 10" xfId="21657"/>
    <cellStyle name="RowTitles-Col2 2 10 2" xfId="21658"/>
    <cellStyle name="RowTitles-Col2 2 10 2 2" xfId="21659"/>
    <cellStyle name="RowTitles-Col2 2 10 2 2 2" xfId="21660"/>
    <cellStyle name="RowTitles-Col2 2 10 2 2 3" xfId="21661"/>
    <cellStyle name="RowTitles-Col2 2 10 2 3" xfId="21662"/>
    <cellStyle name="RowTitles-Col2 2 10 2 3 2" xfId="21663"/>
    <cellStyle name="RowTitles-Col2 2 10 2 3 2 2" xfId="21664"/>
    <cellStyle name="RowTitles-Col2 2 10 2 4" xfId="21665"/>
    <cellStyle name="RowTitles-Col2 2 10 3" xfId="21666"/>
    <cellStyle name="RowTitles-Col2 2 10 3 2" xfId="21667"/>
    <cellStyle name="RowTitles-Col2 2 10 3 2 2" xfId="21668"/>
    <cellStyle name="RowTitles-Col2 2 10 3 2 3" xfId="21669"/>
    <cellStyle name="RowTitles-Col2 2 10 3 3" xfId="21670"/>
    <cellStyle name="RowTitles-Col2 2 10 3 3 2" xfId="21671"/>
    <cellStyle name="RowTitles-Col2 2 10 3 3 2 2" xfId="21672"/>
    <cellStyle name="RowTitles-Col2 2 10 3 4" xfId="21673"/>
    <cellStyle name="RowTitles-Col2 2 10 4" xfId="21674"/>
    <cellStyle name="RowTitles-Col2 2 10 4 2" xfId="21675"/>
    <cellStyle name="RowTitles-Col2 2 10 4 3" xfId="21676"/>
    <cellStyle name="RowTitles-Col2 2 10 5" xfId="21677"/>
    <cellStyle name="RowTitles-Col2 2 10 5 2" xfId="21678"/>
    <cellStyle name="RowTitles-Col2 2 10 5 2 2" xfId="21679"/>
    <cellStyle name="RowTitles-Col2 2 10 6" xfId="21680"/>
    <cellStyle name="RowTitles-Col2 2 10 6 2" xfId="21681"/>
    <cellStyle name="RowTitles-Col2 2 11" xfId="21682"/>
    <cellStyle name="RowTitles-Col2 2 11 2" xfId="21683"/>
    <cellStyle name="RowTitles-Col2 2 11 2 2" xfId="21684"/>
    <cellStyle name="RowTitles-Col2 2 11 2 2 2" xfId="21685"/>
    <cellStyle name="RowTitles-Col2 2 11 2 2 3" xfId="21686"/>
    <cellStyle name="RowTitles-Col2 2 11 2 3" xfId="21687"/>
    <cellStyle name="RowTitles-Col2 2 11 2 3 2" xfId="21688"/>
    <cellStyle name="RowTitles-Col2 2 11 2 3 2 2" xfId="21689"/>
    <cellStyle name="RowTitles-Col2 2 11 2 4" xfId="21690"/>
    <cellStyle name="RowTitles-Col2 2 11 3" xfId="21691"/>
    <cellStyle name="RowTitles-Col2 2 11 3 2" xfId="21692"/>
    <cellStyle name="RowTitles-Col2 2 11 3 2 2" xfId="21693"/>
    <cellStyle name="RowTitles-Col2 2 11 3 2 3" xfId="21694"/>
    <cellStyle name="RowTitles-Col2 2 11 3 3" xfId="21695"/>
    <cellStyle name="RowTitles-Col2 2 11 3 3 2" xfId="21696"/>
    <cellStyle name="RowTitles-Col2 2 11 3 3 2 2" xfId="21697"/>
    <cellStyle name="RowTitles-Col2 2 11 3 4" xfId="21698"/>
    <cellStyle name="RowTitles-Col2 2 11 4" xfId="21699"/>
    <cellStyle name="RowTitles-Col2 2 11 4 2" xfId="21700"/>
    <cellStyle name="RowTitles-Col2 2 11 4 3" xfId="21701"/>
    <cellStyle name="RowTitles-Col2 2 11 5" xfId="21702"/>
    <cellStyle name="RowTitles-Col2 2 11 5 2" xfId="21703"/>
    <cellStyle name="RowTitles-Col2 2 11 5 2 2" xfId="21704"/>
    <cellStyle name="RowTitles-Col2 2 11 6" xfId="21705"/>
    <cellStyle name="RowTitles-Col2 2 11 6 2" xfId="21706"/>
    <cellStyle name="RowTitles-Col2 2 12" xfId="21707"/>
    <cellStyle name="RowTitles-Col2 2 12 2" xfId="21708"/>
    <cellStyle name="RowTitles-Col2 2 12 2 2" xfId="21709"/>
    <cellStyle name="RowTitles-Col2 2 12 2 3" xfId="21710"/>
    <cellStyle name="RowTitles-Col2 2 12 3" xfId="21711"/>
    <cellStyle name="RowTitles-Col2 2 12 3 2" xfId="21712"/>
    <cellStyle name="RowTitles-Col2 2 12 3 2 2" xfId="21713"/>
    <cellStyle name="RowTitles-Col2 2 12 4" xfId="21714"/>
    <cellStyle name="RowTitles-Col2 2 13" xfId="21715"/>
    <cellStyle name="RowTitles-Col2 2 14" xfId="21716"/>
    <cellStyle name="RowTitles-Col2 2 15" xfId="21717"/>
    <cellStyle name="RowTitles-Col2 2 16" xfId="21718"/>
    <cellStyle name="RowTitles-Col2 2 17" xfId="21719"/>
    <cellStyle name="RowTitles-Col2 2 18" xfId="21720"/>
    <cellStyle name="RowTitles-Col2 2 2" xfId="21721"/>
    <cellStyle name="RowTitles-Col2 2 2 10" xfId="21722"/>
    <cellStyle name="RowTitles-Col2 2 2 10 2" xfId="21723"/>
    <cellStyle name="RowTitles-Col2 2 2 10 2 2" xfId="21724"/>
    <cellStyle name="RowTitles-Col2 2 2 10 2 2 2" xfId="21725"/>
    <cellStyle name="RowTitles-Col2 2 2 10 2 2 3" xfId="21726"/>
    <cellStyle name="RowTitles-Col2 2 2 10 2 3" xfId="21727"/>
    <cellStyle name="RowTitles-Col2 2 2 10 2 3 2" xfId="21728"/>
    <cellStyle name="RowTitles-Col2 2 2 10 2 3 2 2" xfId="21729"/>
    <cellStyle name="RowTitles-Col2 2 2 10 2 4" xfId="21730"/>
    <cellStyle name="RowTitles-Col2 2 2 10 3" xfId="21731"/>
    <cellStyle name="RowTitles-Col2 2 2 10 3 2" xfId="21732"/>
    <cellStyle name="RowTitles-Col2 2 2 10 3 2 2" xfId="21733"/>
    <cellStyle name="RowTitles-Col2 2 2 10 3 2 3" xfId="21734"/>
    <cellStyle name="RowTitles-Col2 2 2 10 3 3" xfId="21735"/>
    <cellStyle name="RowTitles-Col2 2 2 10 3 3 2" xfId="21736"/>
    <cellStyle name="RowTitles-Col2 2 2 10 3 3 2 2" xfId="21737"/>
    <cellStyle name="RowTitles-Col2 2 2 10 3 4" xfId="21738"/>
    <cellStyle name="RowTitles-Col2 2 2 10 4" xfId="21739"/>
    <cellStyle name="RowTitles-Col2 2 2 10 4 2" xfId="21740"/>
    <cellStyle name="RowTitles-Col2 2 2 10 4 3" xfId="21741"/>
    <cellStyle name="RowTitles-Col2 2 2 10 5" xfId="21742"/>
    <cellStyle name="RowTitles-Col2 2 2 10 5 2" xfId="21743"/>
    <cellStyle name="RowTitles-Col2 2 2 10 5 2 2" xfId="21744"/>
    <cellStyle name="RowTitles-Col2 2 2 10 6" xfId="21745"/>
    <cellStyle name="RowTitles-Col2 2 2 10 6 2" xfId="21746"/>
    <cellStyle name="RowTitles-Col2 2 2 11" xfId="21747"/>
    <cellStyle name="RowTitles-Col2 2 2 11 2" xfId="21748"/>
    <cellStyle name="RowTitles-Col2 2 2 11 2 2" xfId="21749"/>
    <cellStyle name="RowTitles-Col2 2 2 11 2 3" xfId="21750"/>
    <cellStyle name="RowTitles-Col2 2 2 11 3" xfId="21751"/>
    <cellStyle name="RowTitles-Col2 2 2 11 3 2" xfId="21752"/>
    <cellStyle name="RowTitles-Col2 2 2 11 3 2 2" xfId="21753"/>
    <cellStyle name="RowTitles-Col2 2 2 11 4" xfId="21754"/>
    <cellStyle name="RowTitles-Col2 2 2 12" xfId="21755"/>
    <cellStyle name="RowTitles-Col2 2 2 2" xfId="21756"/>
    <cellStyle name="RowTitles-Col2 2 2 2 10" xfId="21757"/>
    <cellStyle name="RowTitles-Col2 2 2 2 10 2" xfId="21758"/>
    <cellStyle name="RowTitles-Col2 2 2 2 10 2 2" xfId="21759"/>
    <cellStyle name="RowTitles-Col2 2 2 2 10 2 3" xfId="21760"/>
    <cellStyle name="RowTitles-Col2 2 2 2 10 3" xfId="21761"/>
    <cellStyle name="RowTitles-Col2 2 2 2 10 3 2" xfId="21762"/>
    <cellStyle name="RowTitles-Col2 2 2 2 10 3 2 2" xfId="21763"/>
    <cellStyle name="RowTitles-Col2 2 2 2 10 4" xfId="21764"/>
    <cellStyle name="RowTitles-Col2 2 2 2 11" xfId="21765"/>
    <cellStyle name="RowTitles-Col2 2 2 2 2" xfId="21766"/>
    <cellStyle name="RowTitles-Col2 2 2 2 2 2" xfId="21767"/>
    <cellStyle name="RowTitles-Col2 2 2 2 2 2 2" xfId="21768"/>
    <cellStyle name="RowTitles-Col2 2 2 2 2 2 2 2" xfId="21769"/>
    <cellStyle name="RowTitles-Col2 2 2 2 2 2 2 2 2" xfId="21770"/>
    <cellStyle name="RowTitles-Col2 2 2 2 2 2 2 2 3" xfId="21771"/>
    <cellStyle name="RowTitles-Col2 2 2 2 2 2 2 3" xfId="21772"/>
    <cellStyle name="RowTitles-Col2 2 2 2 2 2 2 3 2" xfId="21773"/>
    <cellStyle name="RowTitles-Col2 2 2 2 2 2 2 3 2 2" xfId="21774"/>
    <cellStyle name="RowTitles-Col2 2 2 2 2 2 2 4" xfId="21775"/>
    <cellStyle name="RowTitles-Col2 2 2 2 2 2 3" xfId="21776"/>
    <cellStyle name="RowTitles-Col2 2 2 2 2 2 3 2" xfId="21777"/>
    <cellStyle name="RowTitles-Col2 2 2 2 2 2 3 2 2" xfId="21778"/>
    <cellStyle name="RowTitles-Col2 2 2 2 2 2 3 2 3" xfId="21779"/>
    <cellStyle name="RowTitles-Col2 2 2 2 2 2 3 3" xfId="21780"/>
    <cellStyle name="RowTitles-Col2 2 2 2 2 2 3 3 2" xfId="21781"/>
    <cellStyle name="RowTitles-Col2 2 2 2 2 2 3 3 2 2" xfId="21782"/>
    <cellStyle name="RowTitles-Col2 2 2 2 2 2 3 4" xfId="21783"/>
    <cellStyle name="RowTitles-Col2 2 2 2 2 2 3 4 2" xfId="21784"/>
    <cellStyle name="RowTitles-Col2 2 2 2 2 2 4" xfId="21785"/>
    <cellStyle name="RowTitles-Col2 2 2 2 2 3" xfId="21786"/>
    <cellStyle name="RowTitles-Col2 2 2 2 2 3 2" xfId="21787"/>
    <cellStyle name="RowTitles-Col2 2 2 2 2 3 2 2" xfId="21788"/>
    <cellStyle name="RowTitles-Col2 2 2 2 2 3 2 2 2" xfId="21789"/>
    <cellStyle name="RowTitles-Col2 2 2 2 2 3 2 2 3" xfId="21790"/>
    <cellStyle name="RowTitles-Col2 2 2 2 2 3 2 3" xfId="21791"/>
    <cellStyle name="RowTitles-Col2 2 2 2 2 3 2 3 2" xfId="21792"/>
    <cellStyle name="RowTitles-Col2 2 2 2 2 3 2 3 2 2" xfId="21793"/>
    <cellStyle name="RowTitles-Col2 2 2 2 2 3 2 4" xfId="21794"/>
    <cellStyle name="RowTitles-Col2 2 2 2 2 3 3" xfId="21795"/>
    <cellStyle name="RowTitles-Col2 2 2 2 2 3 3 2" xfId="21796"/>
    <cellStyle name="RowTitles-Col2 2 2 2 2 3 3 2 2" xfId="21797"/>
    <cellStyle name="RowTitles-Col2 2 2 2 2 3 3 2 3" xfId="21798"/>
    <cellStyle name="RowTitles-Col2 2 2 2 2 3 3 3" xfId="21799"/>
    <cellStyle name="RowTitles-Col2 2 2 2 2 3 3 3 2" xfId="21800"/>
    <cellStyle name="RowTitles-Col2 2 2 2 2 3 3 3 2 2" xfId="21801"/>
    <cellStyle name="RowTitles-Col2 2 2 2 2 3 3 4" xfId="21802"/>
    <cellStyle name="RowTitles-Col2 2 2 2 2 3 3 4 2" xfId="21803"/>
    <cellStyle name="RowTitles-Col2 2 2 2 2 3 4" xfId="21804"/>
    <cellStyle name="RowTitles-Col2 2 2 2 2 3 5" xfId="21805"/>
    <cellStyle name="RowTitles-Col2 2 2 2 2 3 5 2" xfId="21806"/>
    <cellStyle name="RowTitles-Col2 2 2 2 2 3 5 3" xfId="21807"/>
    <cellStyle name="RowTitles-Col2 2 2 2 2 3 6" xfId="21808"/>
    <cellStyle name="RowTitles-Col2 2 2 2 2 3 6 2" xfId="21809"/>
    <cellStyle name="RowTitles-Col2 2 2 2 2 3 6 2 2" xfId="21810"/>
    <cellStyle name="RowTitles-Col2 2 2 2 2 3 7" xfId="21811"/>
    <cellStyle name="RowTitles-Col2 2 2 2 2 3 7 2" xfId="21812"/>
    <cellStyle name="RowTitles-Col2 2 2 2 2 4" xfId="21813"/>
    <cellStyle name="RowTitles-Col2 2 2 2 2 4 2" xfId="21814"/>
    <cellStyle name="RowTitles-Col2 2 2 2 2 4 2 2" xfId="21815"/>
    <cellStyle name="RowTitles-Col2 2 2 2 2 4 2 2 2" xfId="21816"/>
    <cellStyle name="RowTitles-Col2 2 2 2 2 4 2 2 3" xfId="21817"/>
    <cellStyle name="RowTitles-Col2 2 2 2 2 4 2 3" xfId="21818"/>
    <cellStyle name="RowTitles-Col2 2 2 2 2 4 2 3 2" xfId="21819"/>
    <cellStyle name="RowTitles-Col2 2 2 2 2 4 2 3 2 2" xfId="21820"/>
    <cellStyle name="RowTitles-Col2 2 2 2 2 4 2 4" xfId="21821"/>
    <cellStyle name="RowTitles-Col2 2 2 2 2 4 3" xfId="21822"/>
    <cellStyle name="RowTitles-Col2 2 2 2 2 4 3 2" xfId="21823"/>
    <cellStyle name="RowTitles-Col2 2 2 2 2 4 3 2 2" xfId="21824"/>
    <cellStyle name="RowTitles-Col2 2 2 2 2 4 3 2 3" xfId="21825"/>
    <cellStyle name="RowTitles-Col2 2 2 2 2 4 3 3" xfId="21826"/>
    <cellStyle name="RowTitles-Col2 2 2 2 2 4 3 3 2" xfId="21827"/>
    <cellStyle name="RowTitles-Col2 2 2 2 2 4 3 3 2 2" xfId="21828"/>
    <cellStyle name="RowTitles-Col2 2 2 2 2 4 3 4" xfId="21829"/>
    <cellStyle name="RowTitles-Col2 2 2 2 2 4 4" xfId="21830"/>
    <cellStyle name="RowTitles-Col2 2 2 2 2 4 4 2" xfId="21831"/>
    <cellStyle name="RowTitles-Col2 2 2 2 2 4 4 3" xfId="21832"/>
    <cellStyle name="RowTitles-Col2 2 2 2 2 4 5" xfId="21833"/>
    <cellStyle name="RowTitles-Col2 2 2 2 2 4 5 2" xfId="21834"/>
    <cellStyle name="RowTitles-Col2 2 2 2 2 4 5 2 2" xfId="21835"/>
    <cellStyle name="RowTitles-Col2 2 2 2 2 4 6" xfId="21836"/>
    <cellStyle name="RowTitles-Col2 2 2 2 2 4 6 2" xfId="21837"/>
    <cellStyle name="RowTitles-Col2 2 2 2 2 5" xfId="21838"/>
    <cellStyle name="RowTitles-Col2 2 2 2 2 5 2" xfId="21839"/>
    <cellStyle name="RowTitles-Col2 2 2 2 2 5 2 2" xfId="21840"/>
    <cellStyle name="RowTitles-Col2 2 2 2 2 5 2 2 2" xfId="21841"/>
    <cellStyle name="RowTitles-Col2 2 2 2 2 5 2 2 3" xfId="21842"/>
    <cellStyle name="RowTitles-Col2 2 2 2 2 5 2 3" xfId="21843"/>
    <cellStyle name="RowTitles-Col2 2 2 2 2 5 2 3 2" xfId="21844"/>
    <cellStyle name="RowTitles-Col2 2 2 2 2 5 2 3 2 2" xfId="21845"/>
    <cellStyle name="RowTitles-Col2 2 2 2 2 5 2 4" xfId="21846"/>
    <cellStyle name="RowTitles-Col2 2 2 2 2 5 3" xfId="21847"/>
    <cellStyle name="RowTitles-Col2 2 2 2 2 5 3 2" xfId="21848"/>
    <cellStyle name="RowTitles-Col2 2 2 2 2 5 3 2 2" xfId="21849"/>
    <cellStyle name="RowTitles-Col2 2 2 2 2 5 3 2 3" xfId="21850"/>
    <cellStyle name="RowTitles-Col2 2 2 2 2 5 3 3" xfId="21851"/>
    <cellStyle name="RowTitles-Col2 2 2 2 2 5 3 3 2" xfId="21852"/>
    <cellStyle name="RowTitles-Col2 2 2 2 2 5 3 3 2 2" xfId="21853"/>
    <cellStyle name="RowTitles-Col2 2 2 2 2 5 3 4" xfId="21854"/>
    <cellStyle name="RowTitles-Col2 2 2 2 2 5 4" xfId="21855"/>
    <cellStyle name="RowTitles-Col2 2 2 2 2 5 4 2" xfId="21856"/>
    <cellStyle name="RowTitles-Col2 2 2 2 2 5 4 3" xfId="21857"/>
    <cellStyle name="RowTitles-Col2 2 2 2 2 5 5" xfId="21858"/>
    <cellStyle name="RowTitles-Col2 2 2 2 2 5 5 2" xfId="21859"/>
    <cellStyle name="RowTitles-Col2 2 2 2 2 5 5 2 2" xfId="21860"/>
    <cellStyle name="RowTitles-Col2 2 2 2 2 5 6" xfId="21861"/>
    <cellStyle name="RowTitles-Col2 2 2 2 2 5 6 2" xfId="21862"/>
    <cellStyle name="RowTitles-Col2 2 2 2 2 6" xfId="21863"/>
    <cellStyle name="RowTitles-Col2 2 2 2 2 6 2" xfId="21864"/>
    <cellStyle name="RowTitles-Col2 2 2 2 2 6 2 2" xfId="21865"/>
    <cellStyle name="RowTitles-Col2 2 2 2 2 6 2 2 2" xfId="21866"/>
    <cellStyle name="RowTitles-Col2 2 2 2 2 6 2 2 3" xfId="21867"/>
    <cellStyle name="RowTitles-Col2 2 2 2 2 6 2 3" xfId="21868"/>
    <cellStyle name="RowTitles-Col2 2 2 2 2 6 2 3 2" xfId="21869"/>
    <cellStyle name="RowTitles-Col2 2 2 2 2 6 2 3 2 2" xfId="21870"/>
    <cellStyle name="RowTitles-Col2 2 2 2 2 6 2 4" xfId="21871"/>
    <cellStyle name="RowTitles-Col2 2 2 2 2 6 3" xfId="21872"/>
    <cellStyle name="RowTitles-Col2 2 2 2 2 6 3 2" xfId="21873"/>
    <cellStyle name="RowTitles-Col2 2 2 2 2 6 3 2 2" xfId="21874"/>
    <cellStyle name="RowTitles-Col2 2 2 2 2 6 3 2 3" xfId="21875"/>
    <cellStyle name="RowTitles-Col2 2 2 2 2 6 3 3" xfId="21876"/>
    <cellStyle name="RowTitles-Col2 2 2 2 2 6 3 3 2" xfId="21877"/>
    <cellStyle name="RowTitles-Col2 2 2 2 2 6 3 3 2 2" xfId="21878"/>
    <cellStyle name="RowTitles-Col2 2 2 2 2 6 3 4" xfId="21879"/>
    <cellStyle name="RowTitles-Col2 2 2 2 2 6 4" xfId="21880"/>
    <cellStyle name="RowTitles-Col2 2 2 2 2 6 4 2" xfId="21881"/>
    <cellStyle name="RowTitles-Col2 2 2 2 2 6 4 3" xfId="21882"/>
    <cellStyle name="RowTitles-Col2 2 2 2 2 6 5" xfId="21883"/>
    <cellStyle name="RowTitles-Col2 2 2 2 2 6 5 2" xfId="21884"/>
    <cellStyle name="RowTitles-Col2 2 2 2 2 6 5 2 2" xfId="21885"/>
    <cellStyle name="RowTitles-Col2 2 2 2 2 6 6" xfId="21886"/>
    <cellStyle name="RowTitles-Col2 2 2 2 2 6 6 2" xfId="21887"/>
    <cellStyle name="RowTitles-Col2 2 2 2 2 7" xfId="21888"/>
    <cellStyle name="RowTitles-Col2 2 2 2 2 7 2" xfId="21889"/>
    <cellStyle name="RowTitles-Col2 2 2 2 2 7 2 2" xfId="21890"/>
    <cellStyle name="RowTitles-Col2 2 2 2 2 7 2 3" xfId="21891"/>
    <cellStyle name="RowTitles-Col2 2 2 2 2 7 3" xfId="21892"/>
    <cellStyle name="RowTitles-Col2 2 2 2 2 7 3 2" xfId="21893"/>
    <cellStyle name="RowTitles-Col2 2 2 2 2 7 3 2 2" xfId="21894"/>
    <cellStyle name="RowTitles-Col2 2 2 2 2 7 4" xfId="21895"/>
    <cellStyle name="RowTitles-Col2 2 2 2 2 8" xfId="21896"/>
    <cellStyle name="RowTitles-Col2 2 2 2 2_STUD aligned by INSTIT" xfId="21897"/>
    <cellStyle name="RowTitles-Col2 2 2 2 3" xfId="21898"/>
    <cellStyle name="RowTitles-Col2 2 2 2 3 2" xfId="21899"/>
    <cellStyle name="RowTitles-Col2 2 2 2 3 2 2" xfId="21900"/>
    <cellStyle name="RowTitles-Col2 2 2 2 3 2 2 2" xfId="21901"/>
    <cellStyle name="RowTitles-Col2 2 2 2 3 2 2 2 2" xfId="21902"/>
    <cellStyle name="RowTitles-Col2 2 2 2 3 2 2 2 3" xfId="21903"/>
    <cellStyle name="RowTitles-Col2 2 2 2 3 2 2 3" xfId="21904"/>
    <cellStyle name="RowTitles-Col2 2 2 2 3 2 2 3 2" xfId="21905"/>
    <cellStyle name="RowTitles-Col2 2 2 2 3 2 2 3 2 2" xfId="21906"/>
    <cellStyle name="RowTitles-Col2 2 2 2 3 2 2 4" xfId="21907"/>
    <cellStyle name="RowTitles-Col2 2 2 2 3 2 3" xfId="21908"/>
    <cellStyle name="RowTitles-Col2 2 2 2 3 2 3 2" xfId="21909"/>
    <cellStyle name="RowTitles-Col2 2 2 2 3 2 3 2 2" xfId="21910"/>
    <cellStyle name="RowTitles-Col2 2 2 2 3 2 3 2 3" xfId="21911"/>
    <cellStyle name="RowTitles-Col2 2 2 2 3 2 3 3" xfId="21912"/>
    <cellStyle name="RowTitles-Col2 2 2 2 3 2 3 3 2" xfId="21913"/>
    <cellStyle name="RowTitles-Col2 2 2 2 3 2 3 3 2 2" xfId="21914"/>
    <cellStyle name="RowTitles-Col2 2 2 2 3 2 3 4" xfId="21915"/>
    <cellStyle name="RowTitles-Col2 2 2 2 3 2 3 4 2" xfId="21916"/>
    <cellStyle name="RowTitles-Col2 2 2 2 3 2 4" xfId="21917"/>
    <cellStyle name="RowTitles-Col2 2 2 2 3 2 5" xfId="21918"/>
    <cellStyle name="RowTitles-Col2 2 2 2 3 2 5 2" xfId="21919"/>
    <cellStyle name="RowTitles-Col2 2 2 2 3 2 5 3" xfId="21920"/>
    <cellStyle name="RowTitles-Col2 2 2 2 3 2 6" xfId="21921"/>
    <cellStyle name="RowTitles-Col2 2 2 2 3 2 6 2" xfId="21922"/>
    <cellStyle name="RowTitles-Col2 2 2 2 3 2 6 2 2" xfId="21923"/>
    <cellStyle name="RowTitles-Col2 2 2 2 3 2 7" xfId="21924"/>
    <cellStyle name="RowTitles-Col2 2 2 2 3 2 7 2" xfId="21925"/>
    <cellStyle name="RowTitles-Col2 2 2 2 3 3" xfId="21926"/>
    <cellStyle name="RowTitles-Col2 2 2 2 3 3 2" xfId="21927"/>
    <cellStyle name="RowTitles-Col2 2 2 2 3 3 2 2" xfId="21928"/>
    <cellStyle name="RowTitles-Col2 2 2 2 3 3 2 2 2" xfId="21929"/>
    <cellStyle name="RowTitles-Col2 2 2 2 3 3 2 2 3" xfId="21930"/>
    <cellStyle name="RowTitles-Col2 2 2 2 3 3 2 3" xfId="21931"/>
    <cellStyle name="RowTitles-Col2 2 2 2 3 3 2 3 2" xfId="21932"/>
    <cellStyle name="RowTitles-Col2 2 2 2 3 3 2 3 2 2" xfId="21933"/>
    <cellStyle name="RowTitles-Col2 2 2 2 3 3 2 4" xfId="21934"/>
    <cellStyle name="RowTitles-Col2 2 2 2 3 3 3" xfId="21935"/>
    <cellStyle name="RowTitles-Col2 2 2 2 3 3 3 2" xfId="21936"/>
    <cellStyle name="RowTitles-Col2 2 2 2 3 3 3 2 2" xfId="21937"/>
    <cellStyle name="RowTitles-Col2 2 2 2 3 3 3 2 3" xfId="21938"/>
    <cellStyle name="RowTitles-Col2 2 2 2 3 3 3 3" xfId="21939"/>
    <cellStyle name="RowTitles-Col2 2 2 2 3 3 3 3 2" xfId="21940"/>
    <cellStyle name="RowTitles-Col2 2 2 2 3 3 3 3 2 2" xfId="21941"/>
    <cellStyle name="RowTitles-Col2 2 2 2 3 3 3 4" xfId="21942"/>
    <cellStyle name="RowTitles-Col2 2 2 2 3 3 3 4 2" xfId="21943"/>
    <cellStyle name="RowTitles-Col2 2 2 2 3 3 4" xfId="21944"/>
    <cellStyle name="RowTitles-Col2 2 2 2 3 4" xfId="21945"/>
    <cellStyle name="RowTitles-Col2 2 2 2 3 4 2" xfId="21946"/>
    <cellStyle name="RowTitles-Col2 2 2 2 3 4 2 2" xfId="21947"/>
    <cellStyle name="RowTitles-Col2 2 2 2 3 4 2 2 2" xfId="21948"/>
    <cellStyle name="RowTitles-Col2 2 2 2 3 4 2 2 3" xfId="21949"/>
    <cellStyle name="RowTitles-Col2 2 2 2 3 4 2 3" xfId="21950"/>
    <cellStyle name="RowTitles-Col2 2 2 2 3 4 2 3 2" xfId="21951"/>
    <cellStyle name="RowTitles-Col2 2 2 2 3 4 2 3 2 2" xfId="21952"/>
    <cellStyle name="RowTitles-Col2 2 2 2 3 4 2 4" xfId="21953"/>
    <cellStyle name="RowTitles-Col2 2 2 2 3 4 3" xfId="21954"/>
    <cellStyle name="RowTitles-Col2 2 2 2 3 4 3 2" xfId="21955"/>
    <cellStyle name="RowTitles-Col2 2 2 2 3 4 3 2 2" xfId="21956"/>
    <cellStyle name="RowTitles-Col2 2 2 2 3 4 3 2 3" xfId="21957"/>
    <cellStyle name="RowTitles-Col2 2 2 2 3 4 3 3" xfId="21958"/>
    <cellStyle name="RowTitles-Col2 2 2 2 3 4 3 3 2" xfId="21959"/>
    <cellStyle name="RowTitles-Col2 2 2 2 3 4 3 3 2 2" xfId="21960"/>
    <cellStyle name="RowTitles-Col2 2 2 2 3 4 3 4" xfId="21961"/>
    <cellStyle name="RowTitles-Col2 2 2 2 3 4 4" xfId="21962"/>
    <cellStyle name="RowTitles-Col2 2 2 2 3 4 4 2" xfId="21963"/>
    <cellStyle name="RowTitles-Col2 2 2 2 3 4 4 3" xfId="21964"/>
    <cellStyle name="RowTitles-Col2 2 2 2 3 4 5" xfId="21965"/>
    <cellStyle name="RowTitles-Col2 2 2 2 3 4 5 2" xfId="21966"/>
    <cellStyle name="RowTitles-Col2 2 2 2 3 4 5 2 2" xfId="21967"/>
    <cellStyle name="RowTitles-Col2 2 2 2 3 4 6" xfId="21968"/>
    <cellStyle name="RowTitles-Col2 2 2 2 3 4 6 2" xfId="21969"/>
    <cellStyle name="RowTitles-Col2 2 2 2 3 5" xfId="21970"/>
    <cellStyle name="RowTitles-Col2 2 2 2 3 5 2" xfId="21971"/>
    <cellStyle name="RowTitles-Col2 2 2 2 3 5 2 2" xfId="21972"/>
    <cellStyle name="RowTitles-Col2 2 2 2 3 5 2 2 2" xfId="21973"/>
    <cellStyle name="RowTitles-Col2 2 2 2 3 5 2 2 3" xfId="21974"/>
    <cellStyle name="RowTitles-Col2 2 2 2 3 5 2 3" xfId="21975"/>
    <cellStyle name="RowTitles-Col2 2 2 2 3 5 2 3 2" xfId="21976"/>
    <cellStyle name="RowTitles-Col2 2 2 2 3 5 2 3 2 2" xfId="21977"/>
    <cellStyle name="RowTitles-Col2 2 2 2 3 5 2 4" xfId="21978"/>
    <cellStyle name="RowTitles-Col2 2 2 2 3 5 3" xfId="21979"/>
    <cellStyle name="RowTitles-Col2 2 2 2 3 5 3 2" xfId="21980"/>
    <cellStyle name="RowTitles-Col2 2 2 2 3 5 3 2 2" xfId="21981"/>
    <cellStyle name="RowTitles-Col2 2 2 2 3 5 3 2 3" xfId="21982"/>
    <cellStyle name="RowTitles-Col2 2 2 2 3 5 3 3" xfId="21983"/>
    <cellStyle name="RowTitles-Col2 2 2 2 3 5 3 3 2" xfId="21984"/>
    <cellStyle name="RowTitles-Col2 2 2 2 3 5 3 3 2 2" xfId="21985"/>
    <cellStyle name="RowTitles-Col2 2 2 2 3 5 3 4" xfId="21986"/>
    <cellStyle name="RowTitles-Col2 2 2 2 3 5 4" xfId="21987"/>
    <cellStyle name="RowTitles-Col2 2 2 2 3 5 4 2" xfId="21988"/>
    <cellStyle name="RowTitles-Col2 2 2 2 3 5 4 3" xfId="21989"/>
    <cellStyle name="RowTitles-Col2 2 2 2 3 5 5" xfId="21990"/>
    <cellStyle name="RowTitles-Col2 2 2 2 3 5 5 2" xfId="21991"/>
    <cellStyle name="RowTitles-Col2 2 2 2 3 5 5 2 2" xfId="21992"/>
    <cellStyle name="RowTitles-Col2 2 2 2 3 5 6" xfId="21993"/>
    <cellStyle name="RowTitles-Col2 2 2 2 3 5 6 2" xfId="21994"/>
    <cellStyle name="RowTitles-Col2 2 2 2 3 6" xfId="21995"/>
    <cellStyle name="RowTitles-Col2 2 2 2 3 6 2" xfId="21996"/>
    <cellStyle name="RowTitles-Col2 2 2 2 3 6 2 2" xfId="21997"/>
    <cellStyle name="RowTitles-Col2 2 2 2 3 6 2 2 2" xfId="21998"/>
    <cellStyle name="RowTitles-Col2 2 2 2 3 6 2 2 3" xfId="21999"/>
    <cellStyle name="RowTitles-Col2 2 2 2 3 6 2 3" xfId="22000"/>
    <cellStyle name="RowTitles-Col2 2 2 2 3 6 2 3 2" xfId="22001"/>
    <cellStyle name="RowTitles-Col2 2 2 2 3 6 2 3 2 2" xfId="22002"/>
    <cellStyle name="RowTitles-Col2 2 2 2 3 6 2 4" xfId="22003"/>
    <cellStyle name="RowTitles-Col2 2 2 2 3 6 3" xfId="22004"/>
    <cellStyle name="RowTitles-Col2 2 2 2 3 6 3 2" xfId="22005"/>
    <cellStyle name="RowTitles-Col2 2 2 2 3 6 3 2 2" xfId="22006"/>
    <cellStyle name="RowTitles-Col2 2 2 2 3 6 3 2 3" xfId="22007"/>
    <cellStyle name="RowTitles-Col2 2 2 2 3 6 3 3" xfId="22008"/>
    <cellStyle name="RowTitles-Col2 2 2 2 3 6 3 3 2" xfId="22009"/>
    <cellStyle name="RowTitles-Col2 2 2 2 3 6 3 3 2 2" xfId="22010"/>
    <cellStyle name="RowTitles-Col2 2 2 2 3 6 3 4" xfId="22011"/>
    <cellStyle name="RowTitles-Col2 2 2 2 3 6 4" xfId="22012"/>
    <cellStyle name="RowTitles-Col2 2 2 2 3 6 4 2" xfId="22013"/>
    <cellStyle name="RowTitles-Col2 2 2 2 3 6 4 3" xfId="22014"/>
    <cellStyle name="RowTitles-Col2 2 2 2 3 6 5" xfId="22015"/>
    <cellStyle name="RowTitles-Col2 2 2 2 3 6 5 2" xfId="22016"/>
    <cellStyle name="RowTitles-Col2 2 2 2 3 6 5 2 2" xfId="22017"/>
    <cellStyle name="RowTitles-Col2 2 2 2 3 6 6" xfId="22018"/>
    <cellStyle name="RowTitles-Col2 2 2 2 3 6 6 2" xfId="22019"/>
    <cellStyle name="RowTitles-Col2 2 2 2 3 7" xfId="22020"/>
    <cellStyle name="RowTitles-Col2 2 2 2 3 7 2" xfId="22021"/>
    <cellStyle name="RowTitles-Col2 2 2 2 3 7 2 2" xfId="22022"/>
    <cellStyle name="RowTitles-Col2 2 2 2 3 7 2 3" xfId="22023"/>
    <cellStyle name="RowTitles-Col2 2 2 2 3 7 3" xfId="22024"/>
    <cellStyle name="RowTitles-Col2 2 2 2 3 7 3 2" xfId="22025"/>
    <cellStyle name="RowTitles-Col2 2 2 2 3 7 3 2 2" xfId="22026"/>
    <cellStyle name="RowTitles-Col2 2 2 2 3 7 4" xfId="22027"/>
    <cellStyle name="RowTitles-Col2 2 2 2 3 8" xfId="22028"/>
    <cellStyle name="RowTitles-Col2 2 2 2 3 8 2" xfId="22029"/>
    <cellStyle name="RowTitles-Col2 2 2 2 3 8 2 2" xfId="22030"/>
    <cellStyle name="RowTitles-Col2 2 2 2 3 8 2 3" xfId="22031"/>
    <cellStyle name="RowTitles-Col2 2 2 2 3 8 3" xfId="22032"/>
    <cellStyle name="RowTitles-Col2 2 2 2 3 8 3 2" xfId="22033"/>
    <cellStyle name="RowTitles-Col2 2 2 2 3 8 3 2 2" xfId="22034"/>
    <cellStyle name="RowTitles-Col2 2 2 2 3 8 4" xfId="22035"/>
    <cellStyle name="RowTitles-Col2 2 2 2 3_STUD aligned by INSTIT" xfId="22036"/>
    <cellStyle name="RowTitles-Col2 2 2 2 4" xfId="22037"/>
    <cellStyle name="RowTitles-Col2 2 2 2 4 2" xfId="22038"/>
    <cellStyle name="RowTitles-Col2 2 2 2 4 2 2" xfId="22039"/>
    <cellStyle name="RowTitles-Col2 2 2 2 4 2 2 2" xfId="22040"/>
    <cellStyle name="RowTitles-Col2 2 2 2 4 2 2 2 2" xfId="22041"/>
    <cellStyle name="RowTitles-Col2 2 2 2 4 2 2 2 3" xfId="22042"/>
    <cellStyle name="RowTitles-Col2 2 2 2 4 2 2 3" xfId="22043"/>
    <cellStyle name="RowTitles-Col2 2 2 2 4 2 2 3 2" xfId="22044"/>
    <cellStyle name="RowTitles-Col2 2 2 2 4 2 2 3 2 2" xfId="22045"/>
    <cellStyle name="RowTitles-Col2 2 2 2 4 2 2 4" xfId="22046"/>
    <cellStyle name="RowTitles-Col2 2 2 2 4 2 3" xfId="22047"/>
    <cellStyle name="RowTitles-Col2 2 2 2 4 2 3 2" xfId="22048"/>
    <cellStyle name="RowTitles-Col2 2 2 2 4 2 3 2 2" xfId="22049"/>
    <cellStyle name="RowTitles-Col2 2 2 2 4 2 3 2 3" xfId="22050"/>
    <cellStyle name="RowTitles-Col2 2 2 2 4 2 3 3" xfId="22051"/>
    <cellStyle name="RowTitles-Col2 2 2 2 4 2 3 3 2" xfId="22052"/>
    <cellStyle name="RowTitles-Col2 2 2 2 4 2 3 3 2 2" xfId="22053"/>
    <cellStyle name="RowTitles-Col2 2 2 2 4 2 3 4" xfId="22054"/>
    <cellStyle name="RowTitles-Col2 2 2 2 4 2 3 4 2" xfId="22055"/>
    <cellStyle name="RowTitles-Col2 2 2 2 4 2 4" xfId="22056"/>
    <cellStyle name="RowTitles-Col2 2 2 2 4 2 5" xfId="22057"/>
    <cellStyle name="RowTitles-Col2 2 2 2 4 2 5 2" xfId="22058"/>
    <cellStyle name="RowTitles-Col2 2 2 2 4 2 5 3" xfId="22059"/>
    <cellStyle name="RowTitles-Col2 2 2 2 4 3" xfId="22060"/>
    <cellStyle name="RowTitles-Col2 2 2 2 4 3 2" xfId="22061"/>
    <cellStyle name="RowTitles-Col2 2 2 2 4 3 2 2" xfId="22062"/>
    <cellStyle name="RowTitles-Col2 2 2 2 4 3 2 2 2" xfId="22063"/>
    <cellStyle name="RowTitles-Col2 2 2 2 4 3 2 2 3" xfId="22064"/>
    <cellStyle name="RowTitles-Col2 2 2 2 4 3 2 3" xfId="22065"/>
    <cellStyle name="RowTitles-Col2 2 2 2 4 3 2 3 2" xfId="22066"/>
    <cellStyle name="RowTitles-Col2 2 2 2 4 3 2 3 2 2" xfId="22067"/>
    <cellStyle name="RowTitles-Col2 2 2 2 4 3 2 4" xfId="22068"/>
    <cellStyle name="RowTitles-Col2 2 2 2 4 3 3" xfId="22069"/>
    <cellStyle name="RowTitles-Col2 2 2 2 4 3 3 2" xfId="22070"/>
    <cellStyle name="RowTitles-Col2 2 2 2 4 3 3 2 2" xfId="22071"/>
    <cellStyle name="RowTitles-Col2 2 2 2 4 3 3 2 3" xfId="22072"/>
    <cellStyle name="RowTitles-Col2 2 2 2 4 3 3 3" xfId="22073"/>
    <cellStyle name="RowTitles-Col2 2 2 2 4 3 3 3 2" xfId="22074"/>
    <cellStyle name="RowTitles-Col2 2 2 2 4 3 3 3 2 2" xfId="22075"/>
    <cellStyle name="RowTitles-Col2 2 2 2 4 3 3 4" xfId="22076"/>
    <cellStyle name="RowTitles-Col2 2 2 2 4 3 3 4 2" xfId="22077"/>
    <cellStyle name="RowTitles-Col2 2 2 2 4 3 4" xfId="22078"/>
    <cellStyle name="RowTitles-Col2 2 2 2 4 3 5" xfId="22079"/>
    <cellStyle name="RowTitles-Col2 2 2 2 4 3 5 2" xfId="22080"/>
    <cellStyle name="RowTitles-Col2 2 2 2 4 3 5 2 2" xfId="22081"/>
    <cellStyle name="RowTitles-Col2 2 2 2 4 3 6" xfId="22082"/>
    <cellStyle name="RowTitles-Col2 2 2 2 4 3 6 2" xfId="22083"/>
    <cellStyle name="RowTitles-Col2 2 2 2 4 4" xfId="22084"/>
    <cellStyle name="RowTitles-Col2 2 2 2 4 4 2" xfId="22085"/>
    <cellStyle name="RowTitles-Col2 2 2 2 4 4 2 2" xfId="22086"/>
    <cellStyle name="RowTitles-Col2 2 2 2 4 4 2 2 2" xfId="22087"/>
    <cellStyle name="RowTitles-Col2 2 2 2 4 4 2 2 3" xfId="22088"/>
    <cellStyle name="RowTitles-Col2 2 2 2 4 4 2 3" xfId="22089"/>
    <cellStyle name="RowTitles-Col2 2 2 2 4 4 2 3 2" xfId="22090"/>
    <cellStyle name="RowTitles-Col2 2 2 2 4 4 2 3 2 2" xfId="22091"/>
    <cellStyle name="RowTitles-Col2 2 2 2 4 4 2 4" xfId="22092"/>
    <cellStyle name="RowTitles-Col2 2 2 2 4 4 3" xfId="22093"/>
    <cellStyle name="RowTitles-Col2 2 2 2 4 4 3 2" xfId="22094"/>
    <cellStyle name="RowTitles-Col2 2 2 2 4 4 3 2 2" xfId="22095"/>
    <cellStyle name="RowTitles-Col2 2 2 2 4 4 3 2 3" xfId="22096"/>
    <cellStyle name="RowTitles-Col2 2 2 2 4 4 3 3" xfId="22097"/>
    <cellStyle name="RowTitles-Col2 2 2 2 4 4 3 3 2" xfId="22098"/>
    <cellStyle name="RowTitles-Col2 2 2 2 4 4 3 3 2 2" xfId="22099"/>
    <cellStyle name="RowTitles-Col2 2 2 2 4 4 3 4" xfId="22100"/>
    <cellStyle name="RowTitles-Col2 2 2 2 4 4 3 4 2" xfId="22101"/>
    <cellStyle name="RowTitles-Col2 2 2 2 4 4 4" xfId="22102"/>
    <cellStyle name="RowTitles-Col2 2 2 2 4 4 5" xfId="22103"/>
    <cellStyle name="RowTitles-Col2 2 2 2 4 4 5 2" xfId="22104"/>
    <cellStyle name="RowTitles-Col2 2 2 2 4 4 5 3" xfId="22105"/>
    <cellStyle name="RowTitles-Col2 2 2 2 4 4 6" xfId="22106"/>
    <cellStyle name="RowTitles-Col2 2 2 2 4 4 6 2" xfId="22107"/>
    <cellStyle name="RowTitles-Col2 2 2 2 4 4 6 2 2" xfId="22108"/>
    <cellStyle name="RowTitles-Col2 2 2 2 4 4 7" xfId="22109"/>
    <cellStyle name="RowTitles-Col2 2 2 2 4 4 7 2" xfId="22110"/>
    <cellStyle name="RowTitles-Col2 2 2 2 4 5" xfId="22111"/>
    <cellStyle name="RowTitles-Col2 2 2 2 4 5 2" xfId="22112"/>
    <cellStyle name="RowTitles-Col2 2 2 2 4 5 2 2" xfId="22113"/>
    <cellStyle name="RowTitles-Col2 2 2 2 4 5 2 2 2" xfId="22114"/>
    <cellStyle name="RowTitles-Col2 2 2 2 4 5 2 2 3" xfId="22115"/>
    <cellStyle name="RowTitles-Col2 2 2 2 4 5 2 3" xfId="22116"/>
    <cellStyle name="RowTitles-Col2 2 2 2 4 5 2 3 2" xfId="22117"/>
    <cellStyle name="RowTitles-Col2 2 2 2 4 5 2 3 2 2" xfId="22118"/>
    <cellStyle name="RowTitles-Col2 2 2 2 4 5 2 4" xfId="22119"/>
    <cellStyle name="RowTitles-Col2 2 2 2 4 5 3" xfId="22120"/>
    <cellStyle name="RowTitles-Col2 2 2 2 4 5 3 2" xfId="22121"/>
    <cellStyle name="RowTitles-Col2 2 2 2 4 5 3 2 2" xfId="22122"/>
    <cellStyle name="RowTitles-Col2 2 2 2 4 5 3 2 3" xfId="22123"/>
    <cellStyle name="RowTitles-Col2 2 2 2 4 5 3 3" xfId="22124"/>
    <cellStyle name="RowTitles-Col2 2 2 2 4 5 3 3 2" xfId="22125"/>
    <cellStyle name="RowTitles-Col2 2 2 2 4 5 3 3 2 2" xfId="22126"/>
    <cellStyle name="RowTitles-Col2 2 2 2 4 5 3 4" xfId="22127"/>
    <cellStyle name="RowTitles-Col2 2 2 2 4 5 4" xfId="22128"/>
    <cellStyle name="RowTitles-Col2 2 2 2 4 5 4 2" xfId="22129"/>
    <cellStyle name="RowTitles-Col2 2 2 2 4 5 4 3" xfId="22130"/>
    <cellStyle name="RowTitles-Col2 2 2 2 4 5 5" xfId="22131"/>
    <cellStyle name="RowTitles-Col2 2 2 2 4 5 5 2" xfId="22132"/>
    <cellStyle name="RowTitles-Col2 2 2 2 4 5 5 2 2" xfId="22133"/>
    <cellStyle name="RowTitles-Col2 2 2 2 4 5 6" xfId="22134"/>
    <cellStyle name="RowTitles-Col2 2 2 2 4 5 6 2" xfId="22135"/>
    <cellStyle name="RowTitles-Col2 2 2 2 4 6" xfId="22136"/>
    <cellStyle name="RowTitles-Col2 2 2 2 4 6 2" xfId="22137"/>
    <cellStyle name="RowTitles-Col2 2 2 2 4 6 2 2" xfId="22138"/>
    <cellStyle name="RowTitles-Col2 2 2 2 4 6 2 2 2" xfId="22139"/>
    <cellStyle name="RowTitles-Col2 2 2 2 4 6 2 2 3" xfId="22140"/>
    <cellStyle name="RowTitles-Col2 2 2 2 4 6 2 3" xfId="22141"/>
    <cellStyle name="RowTitles-Col2 2 2 2 4 6 2 3 2" xfId="22142"/>
    <cellStyle name="RowTitles-Col2 2 2 2 4 6 2 3 2 2" xfId="22143"/>
    <cellStyle name="RowTitles-Col2 2 2 2 4 6 2 4" xfId="22144"/>
    <cellStyle name="RowTitles-Col2 2 2 2 4 6 3" xfId="22145"/>
    <cellStyle name="RowTitles-Col2 2 2 2 4 6 3 2" xfId="22146"/>
    <cellStyle name="RowTitles-Col2 2 2 2 4 6 3 2 2" xfId="22147"/>
    <cellStyle name="RowTitles-Col2 2 2 2 4 6 3 2 3" xfId="22148"/>
    <cellStyle name="RowTitles-Col2 2 2 2 4 6 3 3" xfId="22149"/>
    <cellStyle name="RowTitles-Col2 2 2 2 4 6 3 3 2" xfId="22150"/>
    <cellStyle name="RowTitles-Col2 2 2 2 4 6 3 3 2 2" xfId="22151"/>
    <cellStyle name="RowTitles-Col2 2 2 2 4 6 3 4" xfId="22152"/>
    <cellStyle name="RowTitles-Col2 2 2 2 4 6 4" xfId="22153"/>
    <cellStyle name="RowTitles-Col2 2 2 2 4 6 4 2" xfId="22154"/>
    <cellStyle name="RowTitles-Col2 2 2 2 4 6 4 3" xfId="22155"/>
    <cellStyle name="RowTitles-Col2 2 2 2 4 6 5" xfId="22156"/>
    <cellStyle name="RowTitles-Col2 2 2 2 4 6 5 2" xfId="22157"/>
    <cellStyle name="RowTitles-Col2 2 2 2 4 6 5 2 2" xfId="22158"/>
    <cellStyle name="RowTitles-Col2 2 2 2 4 6 6" xfId="22159"/>
    <cellStyle name="RowTitles-Col2 2 2 2 4 6 6 2" xfId="22160"/>
    <cellStyle name="RowTitles-Col2 2 2 2 4 7" xfId="22161"/>
    <cellStyle name="RowTitles-Col2 2 2 2 4 7 2" xfId="22162"/>
    <cellStyle name="RowTitles-Col2 2 2 2 4 7 2 2" xfId="22163"/>
    <cellStyle name="RowTitles-Col2 2 2 2 4 7 2 3" xfId="22164"/>
    <cellStyle name="RowTitles-Col2 2 2 2 4 7 3" xfId="22165"/>
    <cellStyle name="RowTitles-Col2 2 2 2 4 7 3 2" xfId="22166"/>
    <cellStyle name="RowTitles-Col2 2 2 2 4 7 3 2 2" xfId="22167"/>
    <cellStyle name="RowTitles-Col2 2 2 2 4 7 4" xfId="22168"/>
    <cellStyle name="RowTitles-Col2 2 2 2 4 8" xfId="22169"/>
    <cellStyle name="RowTitles-Col2 2 2 2 4_STUD aligned by INSTIT" xfId="22170"/>
    <cellStyle name="RowTitles-Col2 2 2 2 5" xfId="22171"/>
    <cellStyle name="RowTitles-Col2 2 2 2 5 2" xfId="22172"/>
    <cellStyle name="RowTitles-Col2 2 2 2 5 2 2" xfId="22173"/>
    <cellStyle name="RowTitles-Col2 2 2 2 5 2 2 2" xfId="22174"/>
    <cellStyle name="RowTitles-Col2 2 2 2 5 2 2 3" xfId="22175"/>
    <cellStyle name="RowTitles-Col2 2 2 2 5 2 3" xfId="22176"/>
    <cellStyle name="RowTitles-Col2 2 2 2 5 2 3 2" xfId="22177"/>
    <cellStyle name="RowTitles-Col2 2 2 2 5 2 3 2 2" xfId="22178"/>
    <cellStyle name="RowTitles-Col2 2 2 2 5 2 4" xfId="22179"/>
    <cellStyle name="RowTitles-Col2 2 2 2 5 3" xfId="22180"/>
    <cellStyle name="RowTitles-Col2 2 2 2 5 3 2" xfId="22181"/>
    <cellStyle name="RowTitles-Col2 2 2 2 5 3 2 2" xfId="22182"/>
    <cellStyle name="RowTitles-Col2 2 2 2 5 3 2 3" xfId="22183"/>
    <cellStyle name="RowTitles-Col2 2 2 2 5 3 3" xfId="22184"/>
    <cellStyle name="RowTitles-Col2 2 2 2 5 3 3 2" xfId="22185"/>
    <cellStyle name="RowTitles-Col2 2 2 2 5 3 3 2 2" xfId="22186"/>
    <cellStyle name="RowTitles-Col2 2 2 2 5 3 4" xfId="22187"/>
    <cellStyle name="RowTitles-Col2 2 2 2 5 3 4 2" xfId="22188"/>
    <cellStyle name="RowTitles-Col2 2 2 2 5 4" xfId="22189"/>
    <cellStyle name="RowTitles-Col2 2 2 2 5 5" xfId="22190"/>
    <cellStyle name="RowTitles-Col2 2 2 2 5 5 2" xfId="22191"/>
    <cellStyle name="RowTitles-Col2 2 2 2 5 5 3" xfId="22192"/>
    <cellStyle name="RowTitles-Col2 2 2 2 6" xfId="22193"/>
    <cellStyle name="RowTitles-Col2 2 2 2 6 2" xfId="22194"/>
    <cellStyle name="RowTitles-Col2 2 2 2 6 2 2" xfId="22195"/>
    <cellStyle name="RowTitles-Col2 2 2 2 6 2 2 2" xfId="22196"/>
    <cellStyle name="RowTitles-Col2 2 2 2 6 2 2 3" xfId="22197"/>
    <cellStyle name="RowTitles-Col2 2 2 2 6 2 3" xfId="22198"/>
    <cellStyle name="RowTitles-Col2 2 2 2 6 2 3 2" xfId="22199"/>
    <cellStyle name="RowTitles-Col2 2 2 2 6 2 3 2 2" xfId="22200"/>
    <cellStyle name="RowTitles-Col2 2 2 2 6 2 4" xfId="22201"/>
    <cellStyle name="RowTitles-Col2 2 2 2 6 3" xfId="22202"/>
    <cellStyle name="RowTitles-Col2 2 2 2 6 3 2" xfId="22203"/>
    <cellStyle name="RowTitles-Col2 2 2 2 6 3 2 2" xfId="22204"/>
    <cellStyle name="RowTitles-Col2 2 2 2 6 3 2 3" xfId="22205"/>
    <cellStyle name="RowTitles-Col2 2 2 2 6 3 3" xfId="22206"/>
    <cellStyle name="RowTitles-Col2 2 2 2 6 3 3 2" xfId="22207"/>
    <cellStyle name="RowTitles-Col2 2 2 2 6 3 3 2 2" xfId="22208"/>
    <cellStyle name="RowTitles-Col2 2 2 2 6 3 4" xfId="22209"/>
    <cellStyle name="RowTitles-Col2 2 2 2 6 3 4 2" xfId="22210"/>
    <cellStyle name="RowTitles-Col2 2 2 2 6 4" xfId="22211"/>
    <cellStyle name="RowTitles-Col2 2 2 2 6 5" xfId="22212"/>
    <cellStyle name="RowTitles-Col2 2 2 2 6 5 2" xfId="22213"/>
    <cellStyle name="RowTitles-Col2 2 2 2 6 5 2 2" xfId="22214"/>
    <cellStyle name="RowTitles-Col2 2 2 2 6 6" xfId="22215"/>
    <cellStyle name="RowTitles-Col2 2 2 2 6 6 2" xfId="22216"/>
    <cellStyle name="RowTitles-Col2 2 2 2 7" xfId="22217"/>
    <cellStyle name="RowTitles-Col2 2 2 2 7 2" xfId="22218"/>
    <cellStyle name="RowTitles-Col2 2 2 2 7 2 2" xfId="22219"/>
    <cellStyle name="RowTitles-Col2 2 2 2 7 2 2 2" xfId="22220"/>
    <cellStyle name="RowTitles-Col2 2 2 2 7 2 2 3" xfId="22221"/>
    <cellStyle name="RowTitles-Col2 2 2 2 7 2 3" xfId="22222"/>
    <cellStyle name="RowTitles-Col2 2 2 2 7 2 3 2" xfId="22223"/>
    <cellStyle name="RowTitles-Col2 2 2 2 7 2 3 2 2" xfId="22224"/>
    <cellStyle name="RowTitles-Col2 2 2 2 7 2 4" xfId="22225"/>
    <cellStyle name="RowTitles-Col2 2 2 2 7 3" xfId="22226"/>
    <cellStyle name="RowTitles-Col2 2 2 2 7 3 2" xfId="22227"/>
    <cellStyle name="RowTitles-Col2 2 2 2 7 3 2 2" xfId="22228"/>
    <cellStyle name="RowTitles-Col2 2 2 2 7 3 2 3" xfId="22229"/>
    <cellStyle name="RowTitles-Col2 2 2 2 7 3 3" xfId="22230"/>
    <cellStyle name="RowTitles-Col2 2 2 2 7 3 3 2" xfId="22231"/>
    <cellStyle name="RowTitles-Col2 2 2 2 7 3 3 2 2" xfId="22232"/>
    <cellStyle name="RowTitles-Col2 2 2 2 7 3 4" xfId="22233"/>
    <cellStyle name="RowTitles-Col2 2 2 2 7 3 4 2" xfId="22234"/>
    <cellStyle name="RowTitles-Col2 2 2 2 7 4" xfId="22235"/>
    <cellStyle name="RowTitles-Col2 2 2 2 7 5" xfId="22236"/>
    <cellStyle name="RowTitles-Col2 2 2 2 7 5 2" xfId="22237"/>
    <cellStyle name="RowTitles-Col2 2 2 2 7 5 3" xfId="22238"/>
    <cellStyle name="RowTitles-Col2 2 2 2 7 6" xfId="22239"/>
    <cellStyle name="RowTitles-Col2 2 2 2 7 6 2" xfId="22240"/>
    <cellStyle name="RowTitles-Col2 2 2 2 7 6 2 2" xfId="22241"/>
    <cellStyle name="RowTitles-Col2 2 2 2 7 7" xfId="22242"/>
    <cellStyle name="RowTitles-Col2 2 2 2 7 7 2" xfId="22243"/>
    <cellStyle name="RowTitles-Col2 2 2 2 8" xfId="22244"/>
    <cellStyle name="RowTitles-Col2 2 2 2 8 2" xfId="22245"/>
    <cellStyle name="RowTitles-Col2 2 2 2 8 2 2" xfId="22246"/>
    <cellStyle name="RowTitles-Col2 2 2 2 8 2 2 2" xfId="22247"/>
    <cellStyle name="RowTitles-Col2 2 2 2 8 2 2 3" xfId="22248"/>
    <cellStyle name="RowTitles-Col2 2 2 2 8 2 3" xfId="22249"/>
    <cellStyle name="RowTitles-Col2 2 2 2 8 2 3 2" xfId="22250"/>
    <cellStyle name="RowTitles-Col2 2 2 2 8 2 3 2 2" xfId="22251"/>
    <cellStyle name="RowTitles-Col2 2 2 2 8 2 4" xfId="22252"/>
    <cellStyle name="RowTitles-Col2 2 2 2 8 3" xfId="22253"/>
    <cellStyle name="RowTitles-Col2 2 2 2 8 3 2" xfId="22254"/>
    <cellStyle name="RowTitles-Col2 2 2 2 8 3 2 2" xfId="22255"/>
    <cellStyle name="RowTitles-Col2 2 2 2 8 3 2 3" xfId="22256"/>
    <cellStyle name="RowTitles-Col2 2 2 2 8 3 3" xfId="22257"/>
    <cellStyle name="RowTitles-Col2 2 2 2 8 3 3 2" xfId="22258"/>
    <cellStyle name="RowTitles-Col2 2 2 2 8 3 3 2 2" xfId="22259"/>
    <cellStyle name="RowTitles-Col2 2 2 2 8 3 4" xfId="22260"/>
    <cellStyle name="RowTitles-Col2 2 2 2 8 4" xfId="22261"/>
    <cellStyle name="RowTitles-Col2 2 2 2 8 4 2" xfId="22262"/>
    <cellStyle name="RowTitles-Col2 2 2 2 8 4 3" xfId="22263"/>
    <cellStyle name="RowTitles-Col2 2 2 2 8 5" xfId="22264"/>
    <cellStyle name="RowTitles-Col2 2 2 2 8 5 2" xfId="22265"/>
    <cellStyle name="RowTitles-Col2 2 2 2 8 5 2 2" xfId="22266"/>
    <cellStyle name="RowTitles-Col2 2 2 2 8 6" xfId="22267"/>
    <cellStyle name="RowTitles-Col2 2 2 2 8 6 2" xfId="22268"/>
    <cellStyle name="RowTitles-Col2 2 2 2 9" xfId="22269"/>
    <cellStyle name="RowTitles-Col2 2 2 2 9 2" xfId="22270"/>
    <cellStyle name="RowTitles-Col2 2 2 2 9 2 2" xfId="22271"/>
    <cellStyle name="RowTitles-Col2 2 2 2 9 2 2 2" xfId="22272"/>
    <cellStyle name="RowTitles-Col2 2 2 2 9 2 2 3" xfId="22273"/>
    <cellStyle name="RowTitles-Col2 2 2 2 9 2 3" xfId="22274"/>
    <cellStyle name="RowTitles-Col2 2 2 2 9 2 3 2" xfId="22275"/>
    <cellStyle name="RowTitles-Col2 2 2 2 9 2 3 2 2" xfId="22276"/>
    <cellStyle name="RowTitles-Col2 2 2 2 9 2 4" xfId="22277"/>
    <cellStyle name="RowTitles-Col2 2 2 2 9 3" xfId="22278"/>
    <cellStyle name="RowTitles-Col2 2 2 2 9 3 2" xfId="22279"/>
    <cellStyle name="RowTitles-Col2 2 2 2 9 3 2 2" xfId="22280"/>
    <cellStyle name="RowTitles-Col2 2 2 2 9 3 2 3" xfId="22281"/>
    <cellStyle name="RowTitles-Col2 2 2 2 9 3 3" xfId="22282"/>
    <cellStyle name="RowTitles-Col2 2 2 2 9 3 3 2" xfId="22283"/>
    <cellStyle name="RowTitles-Col2 2 2 2 9 3 3 2 2" xfId="22284"/>
    <cellStyle name="RowTitles-Col2 2 2 2 9 3 4" xfId="22285"/>
    <cellStyle name="RowTitles-Col2 2 2 2 9 4" xfId="22286"/>
    <cellStyle name="RowTitles-Col2 2 2 2 9 4 2" xfId="22287"/>
    <cellStyle name="RowTitles-Col2 2 2 2 9 4 3" xfId="22288"/>
    <cellStyle name="RowTitles-Col2 2 2 2 9 5" xfId="22289"/>
    <cellStyle name="RowTitles-Col2 2 2 2 9 5 2" xfId="22290"/>
    <cellStyle name="RowTitles-Col2 2 2 2 9 5 2 2" xfId="22291"/>
    <cellStyle name="RowTitles-Col2 2 2 2 9 6" xfId="22292"/>
    <cellStyle name="RowTitles-Col2 2 2 2 9 6 2" xfId="22293"/>
    <cellStyle name="RowTitles-Col2 2 2 2_STUD aligned by INSTIT" xfId="22294"/>
    <cellStyle name="RowTitles-Col2 2 2 3" xfId="22295"/>
    <cellStyle name="RowTitles-Col2 2 2 3 2" xfId="22296"/>
    <cellStyle name="RowTitles-Col2 2 2 3 2 2" xfId="22297"/>
    <cellStyle name="RowTitles-Col2 2 2 3 2 2 2" xfId="22298"/>
    <cellStyle name="RowTitles-Col2 2 2 3 2 2 2 2" xfId="22299"/>
    <cellStyle name="RowTitles-Col2 2 2 3 2 2 2 3" xfId="22300"/>
    <cellStyle name="RowTitles-Col2 2 2 3 2 2 3" xfId="22301"/>
    <cellStyle name="RowTitles-Col2 2 2 3 2 2 3 2" xfId="22302"/>
    <cellStyle name="RowTitles-Col2 2 2 3 2 2 3 2 2" xfId="22303"/>
    <cellStyle name="RowTitles-Col2 2 2 3 2 2 4" xfId="22304"/>
    <cellStyle name="RowTitles-Col2 2 2 3 2 3" xfId="22305"/>
    <cellStyle name="RowTitles-Col2 2 2 3 2 3 2" xfId="22306"/>
    <cellStyle name="RowTitles-Col2 2 2 3 2 3 2 2" xfId="22307"/>
    <cellStyle name="RowTitles-Col2 2 2 3 2 3 2 3" xfId="22308"/>
    <cellStyle name="RowTitles-Col2 2 2 3 2 3 3" xfId="22309"/>
    <cellStyle name="RowTitles-Col2 2 2 3 2 3 3 2" xfId="22310"/>
    <cellStyle name="RowTitles-Col2 2 2 3 2 3 3 2 2" xfId="22311"/>
    <cellStyle name="RowTitles-Col2 2 2 3 2 3 4" xfId="22312"/>
    <cellStyle name="RowTitles-Col2 2 2 3 2 3 4 2" xfId="22313"/>
    <cellStyle name="RowTitles-Col2 2 2 3 2 4" xfId="22314"/>
    <cellStyle name="RowTitles-Col2 2 2 3 3" xfId="22315"/>
    <cellStyle name="RowTitles-Col2 2 2 3 3 2" xfId="22316"/>
    <cellStyle name="RowTitles-Col2 2 2 3 3 2 2" xfId="22317"/>
    <cellStyle name="RowTitles-Col2 2 2 3 3 2 2 2" xfId="22318"/>
    <cellStyle name="RowTitles-Col2 2 2 3 3 2 2 3" xfId="22319"/>
    <cellStyle name="RowTitles-Col2 2 2 3 3 2 3" xfId="22320"/>
    <cellStyle name="RowTitles-Col2 2 2 3 3 2 3 2" xfId="22321"/>
    <cellStyle name="RowTitles-Col2 2 2 3 3 2 3 2 2" xfId="22322"/>
    <cellStyle name="RowTitles-Col2 2 2 3 3 2 4" xfId="22323"/>
    <cellStyle name="RowTitles-Col2 2 2 3 3 3" xfId="22324"/>
    <cellStyle name="RowTitles-Col2 2 2 3 3 3 2" xfId="22325"/>
    <cellStyle name="RowTitles-Col2 2 2 3 3 3 2 2" xfId="22326"/>
    <cellStyle name="RowTitles-Col2 2 2 3 3 3 2 3" xfId="22327"/>
    <cellStyle name="RowTitles-Col2 2 2 3 3 3 3" xfId="22328"/>
    <cellStyle name="RowTitles-Col2 2 2 3 3 3 3 2" xfId="22329"/>
    <cellStyle name="RowTitles-Col2 2 2 3 3 3 3 2 2" xfId="22330"/>
    <cellStyle name="RowTitles-Col2 2 2 3 3 3 4" xfId="22331"/>
    <cellStyle name="RowTitles-Col2 2 2 3 3 3 4 2" xfId="22332"/>
    <cellStyle name="RowTitles-Col2 2 2 3 3 4" xfId="22333"/>
    <cellStyle name="RowTitles-Col2 2 2 3 3 5" xfId="22334"/>
    <cellStyle name="RowTitles-Col2 2 2 3 3 5 2" xfId="22335"/>
    <cellStyle name="RowTitles-Col2 2 2 3 3 5 3" xfId="22336"/>
    <cellStyle name="RowTitles-Col2 2 2 3 3 6" xfId="22337"/>
    <cellStyle name="RowTitles-Col2 2 2 3 3 6 2" xfId="22338"/>
    <cellStyle name="RowTitles-Col2 2 2 3 3 6 2 2" xfId="22339"/>
    <cellStyle name="RowTitles-Col2 2 2 3 3 7" xfId="22340"/>
    <cellStyle name="RowTitles-Col2 2 2 3 3 7 2" xfId="22341"/>
    <cellStyle name="RowTitles-Col2 2 2 3 4" xfId="22342"/>
    <cellStyle name="RowTitles-Col2 2 2 3 4 2" xfId="22343"/>
    <cellStyle name="RowTitles-Col2 2 2 3 4 2 2" xfId="22344"/>
    <cellStyle name="RowTitles-Col2 2 2 3 4 2 2 2" xfId="22345"/>
    <cellStyle name="RowTitles-Col2 2 2 3 4 2 2 3" xfId="22346"/>
    <cellStyle name="RowTitles-Col2 2 2 3 4 2 3" xfId="22347"/>
    <cellStyle name="RowTitles-Col2 2 2 3 4 2 3 2" xfId="22348"/>
    <cellStyle name="RowTitles-Col2 2 2 3 4 2 3 2 2" xfId="22349"/>
    <cellStyle name="RowTitles-Col2 2 2 3 4 2 4" xfId="22350"/>
    <cellStyle name="RowTitles-Col2 2 2 3 4 3" xfId="22351"/>
    <cellStyle name="RowTitles-Col2 2 2 3 4 3 2" xfId="22352"/>
    <cellStyle name="RowTitles-Col2 2 2 3 4 3 2 2" xfId="22353"/>
    <cellStyle name="RowTitles-Col2 2 2 3 4 3 2 3" xfId="22354"/>
    <cellStyle name="RowTitles-Col2 2 2 3 4 3 3" xfId="22355"/>
    <cellStyle name="RowTitles-Col2 2 2 3 4 3 3 2" xfId="22356"/>
    <cellStyle name="RowTitles-Col2 2 2 3 4 3 3 2 2" xfId="22357"/>
    <cellStyle name="RowTitles-Col2 2 2 3 4 3 4" xfId="22358"/>
    <cellStyle name="RowTitles-Col2 2 2 3 4 4" xfId="22359"/>
    <cellStyle name="RowTitles-Col2 2 2 3 4 4 2" xfId="22360"/>
    <cellStyle name="RowTitles-Col2 2 2 3 4 4 3" xfId="22361"/>
    <cellStyle name="RowTitles-Col2 2 2 3 4 5" xfId="22362"/>
    <cellStyle name="RowTitles-Col2 2 2 3 4 5 2" xfId="22363"/>
    <cellStyle name="RowTitles-Col2 2 2 3 4 5 2 2" xfId="22364"/>
    <cellStyle name="RowTitles-Col2 2 2 3 4 6" xfId="22365"/>
    <cellStyle name="RowTitles-Col2 2 2 3 4 6 2" xfId="22366"/>
    <cellStyle name="RowTitles-Col2 2 2 3 5" xfId="22367"/>
    <cellStyle name="RowTitles-Col2 2 2 3 5 2" xfId="22368"/>
    <cellStyle name="RowTitles-Col2 2 2 3 5 2 2" xfId="22369"/>
    <cellStyle name="RowTitles-Col2 2 2 3 5 2 2 2" xfId="22370"/>
    <cellStyle name="RowTitles-Col2 2 2 3 5 2 2 3" xfId="22371"/>
    <cellStyle name="RowTitles-Col2 2 2 3 5 2 3" xfId="22372"/>
    <cellStyle name="RowTitles-Col2 2 2 3 5 2 3 2" xfId="22373"/>
    <cellStyle name="RowTitles-Col2 2 2 3 5 2 3 2 2" xfId="22374"/>
    <cellStyle name="RowTitles-Col2 2 2 3 5 2 4" xfId="22375"/>
    <cellStyle name="RowTitles-Col2 2 2 3 5 3" xfId="22376"/>
    <cellStyle name="RowTitles-Col2 2 2 3 5 3 2" xfId="22377"/>
    <cellStyle name="RowTitles-Col2 2 2 3 5 3 2 2" xfId="22378"/>
    <cellStyle name="RowTitles-Col2 2 2 3 5 3 2 3" xfId="22379"/>
    <cellStyle name="RowTitles-Col2 2 2 3 5 3 3" xfId="22380"/>
    <cellStyle name="RowTitles-Col2 2 2 3 5 3 3 2" xfId="22381"/>
    <cellStyle name="RowTitles-Col2 2 2 3 5 3 3 2 2" xfId="22382"/>
    <cellStyle name="RowTitles-Col2 2 2 3 5 3 4" xfId="22383"/>
    <cellStyle name="RowTitles-Col2 2 2 3 5 4" xfId="22384"/>
    <cellStyle name="RowTitles-Col2 2 2 3 5 4 2" xfId="22385"/>
    <cellStyle name="RowTitles-Col2 2 2 3 5 4 3" xfId="22386"/>
    <cellStyle name="RowTitles-Col2 2 2 3 5 5" xfId="22387"/>
    <cellStyle name="RowTitles-Col2 2 2 3 5 5 2" xfId="22388"/>
    <cellStyle name="RowTitles-Col2 2 2 3 5 5 2 2" xfId="22389"/>
    <cellStyle name="RowTitles-Col2 2 2 3 5 6" xfId="22390"/>
    <cellStyle name="RowTitles-Col2 2 2 3 5 6 2" xfId="22391"/>
    <cellStyle name="RowTitles-Col2 2 2 3 6" xfId="22392"/>
    <cellStyle name="RowTitles-Col2 2 2 3 6 2" xfId="22393"/>
    <cellStyle name="RowTitles-Col2 2 2 3 6 2 2" xfId="22394"/>
    <cellStyle name="RowTitles-Col2 2 2 3 6 2 2 2" xfId="22395"/>
    <cellStyle name="RowTitles-Col2 2 2 3 6 2 2 3" xfId="22396"/>
    <cellStyle name="RowTitles-Col2 2 2 3 6 2 3" xfId="22397"/>
    <cellStyle name="RowTitles-Col2 2 2 3 6 2 3 2" xfId="22398"/>
    <cellStyle name="RowTitles-Col2 2 2 3 6 2 3 2 2" xfId="22399"/>
    <cellStyle name="RowTitles-Col2 2 2 3 6 2 4" xfId="22400"/>
    <cellStyle name="RowTitles-Col2 2 2 3 6 3" xfId="22401"/>
    <cellStyle name="RowTitles-Col2 2 2 3 6 3 2" xfId="22402"/>
    <cellStyle name="RowTitles-Col2 2 2 3 6 3 2 2" xfId="22403"/>
    <cellStyle name="RowTitles-Col2 2 2 3 6 3 2 3" xfId="22404"/>
    <cellStyle name="RowTitles-Col2 2 2 3 6 3 3" xfId="22405"/>
    <cellStyle name="RowTitles-Col2 2 2 3 6 3 3 2" xfId="22406"/>
    <cellStyle name="RowTitles-Col2 2 2 3 6 3 3 2 2" xfId="22407"/>
    <cellStyle name="RowTitles-Col2 2 2 3 6 3 4" xfId="22408"/>
    <cellStyle name="RowTitles-Col2 2 2 3 6 4" xfId="22409"/>
    <cellStyle name="RowTitles-Col2 2 2 3 6 4 2" xfId="22410"/>
    <cellStyle name="RowTitles-Col2 2 2 3 6 4 3" xfId="22411"/>
    <cellStyle name="RowTitles-Col2 2 2 3 6 5" xfId="22412"/>
    <cellStyle name="RowTitles-Col2 2 2 3 6 5 2" xfId="22413"/>
    <cellStyle name="RowTitles-Col2 2 2 3 6 5 2 2" xfId="22414"/>
    <cellStyle name="RowTitles-Col2 2 2 3 6 6" xfId="22415"/>
    <cellStyle name="RowTitles-Col2 2 2 3 6 6 2" xfId="22416"/>
    <cellStyle name="RowTitles-Col2 2 2 3 7" xfId="22417"/>
    <cellStyle name="RowTitles-Col2 2 2 3 7 2" xfId="22418"/>
    <cellStyle name="RowTitles-Col2 2 2 3 7 2 2" xfId="22419"/>
    <cellStyle name="RowTitles-Col2 2 2 3 7 2 3" xfId="22420"/>
    <cellStyle name="RowTitles-Col2 2 2 3 7 3" xfId="22421"/>
    <cellStyle name="RowTitles-Col2 2 2 3 7 3 2" xfId="22422"/>
    <cellStyle name="RowTitles-Col2 2 2 3 7 3 2 2" xfId="22423"/>
    <cellStyle name="RowTitles-Col2 2 2 3 7 4" xfId="22424"/>
    <cellStyle name="RowTitles-Col2 2 2 3 8" xfId="22425"/>
    <cellStyle name="RowTitles-Col2 2 2 3_STUD aligned by INSTIT" xfId="22426"/>
    <cellStyle name="RowTitles-Col2 2 2 4" xfId="22427"/>
    <cellStyle name="RowTitles-Col2 2 2 4 2" xfId="22428"/>
    <cellStyle name="RowTitles-Col2 2 2 4 2 2" xfId="22429"/>
    <cellStyle name="RowTitles-Col2 2 2 4 2 2 2" xfId="22430"/>
    <cellStyle name="RowTitles-Col2 2 2 4 2 2 2 2" xfId="22431"/>
    <cellStyle name="RowTitles-Col2 2 2 4 2 2 2 3" xfId="22432"/>
    <cellStyle name="RowTitles-Col2 2 2 4 2 2 3" xfId="22433"/>
    <cellStyle name="RowTitles-Col2 2 2 4 2 2 3 2" xfId="22434"/>
    <cellStyle name="RowTitles-Col2 2 2 4 2 2 3 2 2" xfId="22435"/>
    <cellStyle name="RowTitles-Col2 2 2 4 2 2 4" xfId="22436"/>
    <cellStyle name="RowTitles-Col2 2 2 4 2 3" xfId="22437"/>
    <cellStyle name="RowTitles-Col2 2 2 4 2 3 2" xfId="22438"/>
    <cellStyle name="RowTitles-Col2 2 2 4 2 3 2 2" xfId="22439"/>
    <cellStyle name="RowTitles-Col2 2 2 4 2 3 2 3" xfId="22440"/>
    <cellStyle name="RowTitles-Col2 2 2 4 2 3 3" xfId="22441"/>
    <cellStyle name="RowTitles-Col2 2 2 4 2 3 3 2" xfId="22442"/>
    <cellStyle name="RowTitles-Col2 2 2 4 2 3 3 2 2" xfId="22443"/>
    <cellStyle name="RowTitles-Col2 2 2 4 2 3 4" xfId="22444"/>
    <cellStyle name="RowTitles-Col2 2 2 4 2 3 4 2" xfId="22445"/>
    <cellStyle name="RowTitles-Col2 2 2 4 2 4" xfId="22446"/>
    <cellStyle name="RowTitles-Col2 2 2 4 2 5" xfId="22447"/>
    <cellStyle name="RowTitles-Col2 2 2 4 2 5 2" xfId="22448"/>
    <cellStyle name="RowTitles-Col2 2 2 4 2 5 3" xfId="22449"/>
    <cellStyle name="RowTitles-Col2 2 2 4 2 6" xfId="22450"/>
    <cellStyle name="RowTitles-Col2 2 2 4 2 6 2" xfId="22451"/>
    <cellStyle name="RowTitles-Col2 2 2 4 2 6 2 2" xfId="22452"/>
    <cellStyle name="RowTitles-Col2 2 2 4 2 7" xfId="22453"/>
    <cellStyle name="RowTitles-Col2 2 2 4 2 7 2" xfId="22454"/>
    <cellStyle name="RowTitles-Col2 2 2 4 3" xfId="22455"/>
    <cellStyle name="RowTitles-Col2 2 2 4 3 2" xfId="22456"/>
    <cellStyle name="RowTitles-Col2 2 2 4 3 2 2" xfId="22457"/>
    <cellStyle name="RowTitles-Col2 2 2 4 3 2 2 2" xfId="22458"/>
    <cellStyle name="RowTitles-Col2 2 2 4 3 2 2 3" xfId="22459"/>
    <cellStyle name="RowTitles-Col2 2 2 4 3 2 3" xfId="22460"/>
    <cellStyle name="RowTitles-Col2 2 2 4 3 2 3 2" xfId="22461"/>
    <cellStyle name="RowTitles-Col2 2 2 4 3 2 3 2 2" xfId="22462"/>
    <cellStyle name="RowTitles-Col2 2 2 4 3 2 4" xfId="22463"/>
    <cellStyle name="RowTitles-Col2 2 2 4 3 3" xfId="22464"/>
    <cellStyle name="RowTitles-Col2 2 2 4 3 3 2" xfId="22465"/>
    <cellStyle name="RowTitles-Col2 2 2 4 3 3 2 2" xfId="22466"/>
    <cellStyle name="RowTitles-Col2 2 2 4 3 3 2 3" xfId="22467"/>
    <cellStyle name="RowTitles-Col2 2 2 4 3 3 3" xfId="22468"/>
    <cellStyle name="RowTitles-Col2 2 2 4 3 3 3 2" xfId="22469"/>
    <cellStyle name="RowTitles-Col2 2 2 4 3 3 3 2 2" xfId="22470"/>
    <cellStyle name="RowTitles-Col2 2 2 4 3 3 4" xfId="22471"/>
    <cellStyle name="RowTitles-Col2 2 2 4 3 3 4 2" xfId="22472"/>
    <cellStyle name="RowTitles-Col2 2 2 4 3 4" xfId="22473"/>
    <cellStyle name="RowTitles-Col2 2 2 4 4" xfId="22474"/>
    <cellStyle name="RowTitles-Col2 2 2 4 4 2" xfId="22475"/>
    <cellStyle name="RowTitles-Col2 2 2 4 4 2 2" xfId="22476"/>
    <cellStyle name="RowTitles-Col2 2 2 4 4 2 2 2" xfId="22477"/>
    <cellStyle name="RowTitles-Col2 2 2 4 4 2 2 3" xfId="22478"/>
    <cellStyle name="RowTitles-Col2 2 2 4 4 2 3" xfId="22479"/>
    <cellStyle name="RowTitles-Col2 2 2 4 4 2 3 2" xfId="22480"/>
    <cellStyle name="RowTitles-Col2 2 2 4 4 2 3 2 2" xfId="22481"/>
    <cellStyle name="RowTitles-Col2 2 2 4 4 2 4" xfId="22482"/>
    <cellStyle name="RowTitles-Col2 2 2 4 4 3" xfId="22483"/>
    <cellStyle name="RowTitles-Col2 2 2 4 4 3 2" xfId="22484"/>
    <cellStyle name="RowTitles-Col2 2 2 4 4 3 2 2" xfId="22485"/>
    <cellStyle name="RowTitles-Col2 2 2 4 4 3 2 3" xfId="22486"/>
    <cellStyle name="RowTitles-Col2 2 2 4 4 3 3" xfId="22487"/>
    <cellStyle name="RowTitles-Col2 2 2 4 4 3 3 2" xfId="22488"/>
    <cellStyle name="RowTitles-Col2 2 2 4 4 3 3 2 2" xfId="22489"/>
    <cellStyle name="RowTitles-Col2 2 2 4 4 3 4" xfId="22490"/>
    <cellStyle name="RowTitles-Col2 2 2 4 4 4" xfId="22491"/>
    <cellStyle name="RowTitles-Col2 2 2 4 4 4 2" xfId="22492"/>
    <cellStyle name="RowTitles-Col2 2 2 4 4 4 3" xfId="22493"/>
    <cellStyle name="RowTitles-Col2 2 2 4 4 5" xfId="22494"/>
    <cellStyle name="RowTitles-Col2 2 2 4 4 5 2" xfId="22495"/>
    <cellStyle name="RowTitles-Col2 2 2 4 4 5 2 2" xfId="22496"/>
    <cellStyle name="RowTitles-Col2 2 2 4 4 6" xfId="22497"/>
    <cellStyle name="RowTitles-Col2 2 2 4 4 6 2" xfId="22498"/>
    <cellStyle name="RowTitles-Col2 2 2 4 5" xfId="22499"/>
    <cellStyle name="RowTitles-Col2 2 2 4 5 2" xfId="22500"/>
    <cellStyle name="RowTitles-Col2 2 2 4 5 2 2" xfId="22501"/>
    <cellStyle name="RowTitles-Col2 2 2 4 5 2 2 2" xfId="22502"/>
    <cellStyle name="RowTitles-Col2 2 2 4 5 2 2 3" xfId="22503"/>
    <cellStyle name="RowTitles-Col2 2 2 4 5 2 3" xfId="22504"/>
    <cellStyle name="RowTitles-Col2 2 2 4 5 2 3 2" xfId="22505"/>
    <cellStyle name="RowTitles-Col2 2 2 4 5 2 3 2 2" xfId="22506"/>
    <cellStyle name="RowTitles-Col2 2 2 4 5 2 4" xfId="22507"/>
    <cellStyle name="RowTitles-Col2 2 2 4 5 3" xfId="22508"/>
    <cellStyle name="RowTitles-Col2 2 2 4 5 3 2" xfId="22509"/>
    <cellStyle name="RowTitles-Col2 2 2 4 5 3 2 2" xfId="22510"/>
    <cellStyle name="RowTitles-Col2 2 2 4 5 3 2 3" xfId="22511"/>
    <cellStyle name="RowTitles-Col2 2 2 4 5 3 3" xfId="22512"/>
    <cellStyle name="RowTitles-Col2 2 2 4 5 3 3 2" xfId="22513"/>
    <cellStyle name="RowTitles-Col2 2 2 4 5 3 3 2 2" xfId="22514"/>
    <cellStyle name="RowTitles-Col2 2 2 4 5 3 4" xfId="22515"/>
    <cellStyle name="RowTitles-Col2 2 2 4 5 4" xfId="22516"/>
    <cellStyle name="RowTitles-Col2 2 2 4 5 4 2" xfId="22517"/>
    <cellStyle name="RowTitles-Col2 2 2 4 5 4 3" xfId="22518"/>
    <cellStyle name="RowTitles-Col2 2 2 4 5 5" xfId="22519"/>
    <cellStyle name="RowTitles-Col2 2 2 4 5 5 2" xfId="22520"/>
    <cellStyle name="RowTitles-Col2 2 2 4 5 5 2 2" xfId="22521"/>
    <cellStyle name="RowTitles-Col2 2 2 4 5 6" xfId="22522"/>
    <cellStyle name="RowTitles-Col2 2 2 4 5 6 2" xfId="22523"/>
    <cellStyle name="RowTitles-Col2 2 2 4 6" xfId="22524"/>
    <cellStyle name="RowTitles-Col2 2 2 4 6 2" xfId="22525"/>
    <cellStyle name="RowTitles-Col2 2 2 4 6 2 2" xfId="22526"/>
    <cellStyle name="RowTitles-Col2 2 2 4 6 2 2 2" xfId="22527"/>
    <cellStyle name="RowTitles-Col2 2 2 4 6 2 2 3" xfId="22528"/>
    <cellStyle name="RowTitles-Col2 2 2 4 6 2 3" xfId="22529"/>
    <cellStyle name="RowTitles-Col2 2 2 4 6 2 3 2" xfId="22530"/>
    <cellStyle name="RowTitles-Col2 2 2 4 6 2 3 2 2" xfId="22531"/>
    <cellStyle name="RowTitles-Col2 2 2 4 6 2 4" xfId="22532"/>
    <cellStyle name="RowTitles-Col2 2 2 4 6 3" xfId="22533"/>
    <cellStyle name="RowTitles-Col2 2 2 4 6 3 2" xfId="22534"/>
    <cellStyle name="RowTitles-Col2 2 2 4 6 3 2 2" xfId="22535"/>
    <cellStyle name="RowTitles-Col2 2 2 4 6 3 2 3" xfId="22536"/>
    <cellStyle name="RowTitles-Col2 2 2 4 6 3 3" xfId="22537"/>
    <cellStyle name="RowTitles-Col2 2 2 4 6 3 3 2" xfId="22538"/>
    <cellStyle name="RowTitles-Col2 2 2 4 6 3 3 2 2" xfId="22539"/>
    <cellStyle name="RowTitles-Col2 2 2 4 6 3 4" xfId="22540"/>
    <cellStyle name="RowTitles-Col2 2 2 4 6 4" xfId="22541"/>
    <cellStyle name="RowTitles-Col2 2 2 4 6 4 2" xfId="22542"/>
    <cellStyle name="RowTitles-Col2 2 2 4 6 4 3" xfId="22543"/>
    <cellStyle name="RowTitles-Col2 2 2 4 6 5" xfId="22544"/>
    <cellStyle name="RowTitles-Col2 2 2 4 6 5 2" xfId="22545"/>
    <cellStyle name="RowTitles-Col2 2 2 4 6 5 2 2" xfId="22546"/>
    <cellStyle name="RowTitles-Col2 2 2 4 6 6" xfId="22547"/>
    <cellStyle name="RowTitles-Col2 2 2 4 6 6 2" xfId="22548"/>
    <cellStyle name="RowTitles-Col2 2 2 4 7" xfId="22549"/>
    <cellStyle name="RowTitles-Col2 2 2 4 7 2" xfId="22550"/>
    <cellStyle name="RowTitles-Col2 2 2 4 7 2 2" xfId="22551"/>
    <cellStyle name="RowTitles-Col2 2 2 4 7 2 3" xfId="22552"/>
    <cellStyle name="RowTitles-Col2 2 2 4 7 3" xfId="22553"/>
    <cellStyle name="RowTitles-Col2 2 2 4 7 3 2" xfId="22554"/>
    <cellStyle name="RowTitles-Col2 2 2 4 7 3 2 2" xfId="22555"/>
    <cellStyle name="RowTitles-Col2 2 2 4 7 4" xfId="22556"/>
    <cellStyle name="RowTitles-Col2 2 2 4 8" xfId="22557"/>
    <cellStyle name="RowTitles-Col2 2 2 4 8 2" xfId="22558"/>
    <cellStyle name="RowTitles-Col2 2 2 4 8 2 2" xfId="22559"/>
    <cellStyle name="RowTitles-Col2 2 2 4 8 2 3" xfId="22560"/>
    <cellStyle name="RowTitles-Col2 2 2 4 8 3" xfId="22561"/>
    <cellStyle name="RowTitles-Col2 2 2 4 8 3 2" xfId="22562"/>
    <cellStyle name="RowTitles-Col2 2 2 4 8 3 2 2" xfId="22563"/>
    <cellStyle name="RowTitles-Col2 2 2 4 8 4" xfId="22564"/>
    <cellStyle name="RowTitles-Col2 2 2 4_STUD aligned by INSTIT" xfId="22565"/>
    <cellStyle name="RowTitles-Col2 2 2 5" xfId="22566"/>
    <cellStyle name="RowTitles-Col2 2 2 5 2" xfId="22567"/>
    <cellStyle name="RowTitles-Col2 2 2 5 2 2" xfId="22568"/>
    <cellStyle name="RowTitles-Col2 2 2 5 2 2 2" xfId="22569"/>
    <cellStyle name="RowTitles-Col2 2 2 5 2 2 2 2" xfId="22570"/>
    <cellStyle name="RowTitles-Col2 2 2 5 2 2 2 3" xfId="22571"/>
    <cellStyle name="RowTitles-Col2 2 2 5 2 2 3" xfId="22572"/>
    <cellStyle name="RowTitles-Col2 2 2 5 2 2 3 2" xfId="22573"/>
    <cellStyle name="RowTitles-Col2 2 2 5 2 2 3 2 2" xfId="22574"/>
    <cellStyle name="RowTitles-Col2 2 2 5 2 2 4" xfId="22575"/>
    <cellStyle name="RowTitles-Col2 2 2 5 2 3" xfId="22576"/>
    <cellStyle name="RowTitles-Col2 2 2 5 2 3 2" xfId="22577"/>
    <cellStyle name="RowTitles-Col2 2 2 5 2 3 2 2" xfId="22578"/>
    <cellStyle name="RowTitles-Col2 2 2 5 2 3 2 3" xfId="22579"/>
    <cellStyle name="RowTitles-Col2 2 2 5 2 3 3" xfId="22580"/>
    <cellStyle name="RowTitles-Col2 2 2 5 2 3 3 2" xfId="22581"/>
    <cellStyle name="RowTitles-Col2 2 2 5 2 3 3 2 2" xfId="22582"/>
    <cellStyle name="RowTitles-Col2 2 2 5 2 3 4" xfId="22583"/>
    <cellStyle name="RowTitles-Col2 2 2 5 2 3 4 2" xfId="22584"/>
    <cellStyle name="RowTitles-Col2 2 2 5 2 4" xfId="22585"/>
    <cellStyle name="RowTitles-Col2 2 2 5 2 5" xfId="22586"/>
    <cellStyle name="RowTitles-Col2 2 2 5 2 5 2" xfId="22587"/>
    <cellStyle name="RowTitles-Col2 2 2 5 2 5 3" xfId="22588"/>
    <cellStyle name="RowTitles-Col2 2 2 5 3" xfId="22589"/>
    <cellStyle name="RowTitles-Col2 2 2 5 3 2" xfId="22590"/>
    <cellStyle name="RowTitles-Col2 2 2 5 3 2 2" xfId="22591"/>
    <cellStyle name="RowTitles-Col2 2 2 5 3 2 2 2" xfId="22592"/>
    <cellStyle name="RowTitles-Col2 2 2 5 3 2 2 3" xfId="22593"/>
    <cellStyle name="RowTitles-Col2 2 2 5 3 2 3" xfId="22594"/>
    <cellStyle name="RowTitles-Col2 2 2 5 3 2 3 2" xfId="22595"/>
    <cellStyle name="RowTitles-Col2 2 2 5 3 2 3 2 2" xfId="22596"/>
    <cellStyle name="RowTitles-Col2 2 2 5 3 2 4" xfId="22597"/>
    <cellStyle name="RowTitles-Col2 2 2 5 3 3" xfId="22598"/>
    <cellStyle name="RowTitles-Col2 2 2 5 3 3 2" xfId="22599"/>
    <cellStyle name="RowTitles-Col2 2 2 5 3 3 2 2" xfId="22600"/>
    <cellStyle name="RowTitles-Col2 2 2 5 3 3 2 3" xfId="22601"/>
    <cellStyle name="RowTitles-Col2 2 2 5 3 3 3" xfId="22602"/>
    <cellStyle name="RowTitles-Col2 2 2 5 3 3 3 2" xfId="22603"/>
    <cellStyle name="RowTitles-Col2 2 2 5 3 3 3 2 2" xfId="22604"/>
    <cellStyle name="RowTitles-Col2 2 2 5 3 3 4" xfId="22605"/>
    <cellStyle name="RowTitles-Col2 2 2 5 3 3 4 2" xfId="22606"/>
    <cellStyle name="RowTitles-Col2 2 2 5 3 4" xfId="22607"/>
    <cellStyle name="RowTitles-Col2 2 2 5 3 5" xfId="22608"/>
    <cellStyle name="RowTitles-Col2 2 2 5 3 5 2" xfId="22609"/>
    <cellStyle name="RowTitles-Col2 2 2 5 3 5 2 2" xfId="22610"/>
    <cellStyle name="RowTitles-Col2 2 2 5 3 6" xfId="22611"/>
    <cellStyle name="RowTitles-Col2 2 2 5 3 6 2" xfId="22612"/>
    <cellStyle name="RowTitles-Col2 2 2 5 4" xfId="22613"/>
    <cellStyle name="RowTitles-Col2 2 2 5 4 2" xfId="22614"/>
    <cellStyle name="RowTitles-Col2 2 2 5 4 2 2" xfId="22615"/>
    <cellStyle name="RowTitles-Col2 2 2 5 4 2 2 2" xfId="22616"/>
    <cellStyle name="RowTitles-Col2 2 2 5 4 2 2 3" xfId="22617"/>
    <cellStyle name="RowTitles-Col2 2 2 5 4 2 3" xfId="22618"/>
    <cellStyle name="RowTitles-Col2 2 2 5 4 2 3 2" xfId="22619"/>
    <cellStyle name="RowTitles-Col2 2 2 5 4 2 3 2 2" xfId="22620"/>
    <cellStyle name="RowTitles-Col2 2 2 5 4 2 4" xfId="22621"/>
    <cellStyle name="RowTitles-Col2 2 2 5 4 3" xfId="22622"/>
    <cellStyle name="RowTitles-Col2 2 2 5 4 3 2" xfId="22623"/>
    <cellStyle name="RowTitles-Col2 2 2 5 4 3 2 2" xfId="22624"/>
    <cellStyle name="RowTitles-Col2 2 2 5 4 3 2 3" xfId="22625"/>
    <cellStyle name="RowTitles-Col2 2 2 5 4 3 3" xfId="22626"/>
    <cellStyle name="RowTitles-Col2 2 2 5 4 3 3 2" xfId="22627"/>
    <cellStyle name="RowTitles-Col2 2 2 5 4 3 3 2 2" xfId="22628"/>
    <cellStyle name="RowTitles-Col2 2 2 5 4 3 4" xfId="22629"/>
    <cellStyle name="RowTitles-Col2 2 2 5 4 3 4 2" xfId="22630"/>
    <cellStyle name="RowTitles-Col2 2 2 5 4 4" xfId="22631"/>
    <cellStyle name="RowTitles-Col2 2 2 5 4 5" xfId="22632"/>
    <cellStyle name="RowTitles-Col2 2 2 5 4 5 2" xfId="22633"/>
    <cellStyle name="RowTitles-Col2 2 2 5 4 5 3" xfId="22634"/>
    <cellStyle name="RowTitles-Col2 2 2 5 4 6" xfId="22635"/>
    <cellStyle name="RowTitles-Col2 2 2 5 4 6 2" xfId="22636"/>
    <cellStyle name="RowTitles-Col2 2 2 5 4 6 2 2" xfId="22637"/>
    <cellStyle name="RowTitles-Col2 2 2 5 4 7" xfId="22638"/>
    <cellStyle name="RowTitles-Col2 2 2 5 4 7 2" xfId="22639"/>
    <cellStyle name="RowTitles-Col2 2 2 5 5" xfId="22640"/>
    <cellStyle name="RowTitles-Col2 2 2 5 5 2" xfId="22641"/>
    <cellStyle name="RowTitles-Col2 2 2 5 5 2 2" xfId="22642"/>
    <cellStyle name="RowTitles-Col2 2 2 5 5 2 2 2" xfId="22643"/>
    <cellStyle name="RowTitles-Col2 2 2 5 5 2 2 3" xfId="22644"/>
    <cellStyle name="RowTitles-Col2 2 2 5 5 2 3" xfId="22645"/>
    <cellStyle name="RowTitles-Col2 2 2 5 5 2 3 2" xfId="22646"/>
    <cellStyle name="RowTitles-Col2 2 2 5 5 2 3 2 2" xfId="22647"/>
    <cellStyle name="RowTitles-Col2 2 2 5 5 2 4" xfId="22648"/>
    <cellStyle name="RowTitles-Col2 2 2 5 5 3" xfId="22649"/>
    <cellStyle name="RowTitles-Col2 2 2 5 5 3 2" xfId="22650"/>
    <cellStyle name="RowTitles-Col2 2 2 5 5 3 2 2" xfId="22651"/>
    <cellStyle name="RowTitles-Col2 2 2 5 5 3 2 3" xfId="22652"/>
    <cellStyle name="RowTitles-Col2 2 2 5 5 3 3" xfId="22653"/>
    <cellStyle name="RowTitles-Col2 2 2 5 5 3 3 2" xfId="22654"/>
    <cellStyle name="RowTitles-Col2 2 2 5 5 3 3 2 2" xfId="22655"/>
    <cellStyle name="RowTitles-Col2 2 2 5 5 3 4" xfId="22656"/>
    <cellStyle name="RowTitles-Col2 2 2 5 5 4" xfId="22657"/>
    <cellStyle name="RowTitles-Col2 2 2 5 5 4 2" xfId="22658"/>
    <cellStyle name="RowTitles-Col2 2 2 5 5 4 3" xfId="22659"/>
    <cellStyle name="RowTitles-Col2 2 2 5 5 5" xfId="22660"/>
    <cellStyle name="RowTitles-Col2 2 2 5 5 5 2" xfId="22661"/>
    <cellStyle name="RowTitles-Col2 2 2 5 5 5 2 2" xfId="22662"/>
    <cellStyle name="RowTitles-Col2 2 2 5 5 6" xfId="22663"/>
    <cellStyle name="RowTitles-Col2 2 2 5 5 6 2" xfId="22664"/>
    <cellStyle name="RowTitles-Col2 2 2 5 6" xfId="22665"/>
    <cellStyle name="RowTitles-Col2 2 2 5 6 2" xfId="22666"/>
    <cellStyle name="RowTitles-Col2 2 2 5 6 2 2" xfId="22667"/>
    <cellStyle name="RowTitles-Col2 2 2 5 6 2 2 2" xfId="22668"/>
    <cellStyle name="RowTitles-Col2 2 2 5 6 2 2 3" xfId="22669"/>
    <cellStyle name="RowTitles-Col2 2 2 5 6 2 3" xfId="22670"/>
    <cellStyle name="RowTitles-Col2 2 2 5 6 2 3 2" xfId="22671"/>
    <cellStyle name="RowTitles-Col2 2 2 5 6 2 3 2 2" xfId="22672"/>
    <cellStyle name="RowTitles-Col2 2 2 5 6 2 4" xfId="22673"/>
    <cellStyle name="RowTitles-Col2 2 2 5 6 3" xfId="22674"/>
    <cellStyle name="RowTitles-Col2 2 2 5 6 3 2" xfId="22675"/>
    <cellStyle name="RowTitles-Col2 2 2 5 6 3 2 2" xfId="22676"/>
    <cellStyle name="RowTitles-Col2 2 2 5 6 3 2 3" xfId="22677"/>
    <cellStyle name="RowTitles-Col2 2 2 5 6 3 3" xfId="22678"/>
    <cellStyle name="RowTitles-Col2 2 2 5 6 3 3 2" xfId="22679"/>
    <cellStyle name="RowTitles-Col2 2 2 5 6 3 3 2 2" xfId="22680"/>
    <cellStyle name="RowTitles-Col2 2 2 5 6 3 4" xfId="22681"/>
    <cellStyle name="RowTitles-Col2 2 2 5 6 4" xfId="22682"/>
    <cellStyle name="RowTitles-Col2 2 2 5 6 4 2" xfId="22683"/>
    <cellStyle name="RowTitles-Col2 2 2 5 6 4 3" xfId="22684"/>
    <cellStyle name="RowTitles-Col2 2 2 5 6 5" xfId="22685"/>
    <cellStyle name="RowTitles-Col2 2 2 5 6 5 2" xfId="22686"/>
    <cellStyle name="RowTitles-Col2 2 2 5 6 5 2 2" xfId="22687"/>
    <cellStyle name="RowTitles-Col2 2 2 5 6 6" xfId="22688"/>
    <cellStyle name="RowTitles-Col2 2 2 5 6 6 2" xfId="22689"/>
    <cellStyle name="RowTitles-Col2 2 2 5 7" xfId="22690"/>
    <cellStyle name="RowTitles-Col2 2 2 5 7 2" xfId="22691"/>
    <cellStyle name="RowTitles-Col2 2 2 5 7 2 2" xfId="22692"/>
    <cellStyle name="RowTitles-Col2 2 2 5 7 2 3" xfId="22693"/>
    <cellStyle name="RowTitles-Col2 2 2 5 7 3" xfId="22694"/>
    <cellStyle name="RowTitles-Col2 2 2 5 7 3 2" xfId="22695"/>
    <cellStyle name="RowTitles-Col2 2 2 5 7 3 2 2" xfId="22696"/>
    <cellStyle name="RowTitles-Col2 2 2 5 7 4" xfId="22697"/>
    <cellStyle name="RowTitles-Col2 2 2 5 8" xfId="22698"/>
    <cellStyle name="RowTitles-Col2 2 2 5_STUD aligned by INSTIT" xfId="22699"/>
    <cellStyle name="RowTitles-Col2 2 2 6" xfId="22700"/>
    <cellStyle name="RowTitles-Col2 2 2 6 2" xfId="22701"/>
    <cellStyle name="RowTitles-Col2 2 2 6 2 2" xfId="22702"/>
    <cellStyle name="RowTitles-Col2 2 2 6 2 2 2" xfId="22703"/>
    <cellStyle name="RowTitles-Col2 2 2 6 2 2 3" xfId="22704"/>
    <cellStyle name="RowTitles-Col2 2 2 6 2 3" xfId="22705"/>
    <cellStyle name="RowTitles-Col2 2 2 6 2 3 2" xfId="22706"/>
    <cellStyle name="RowTitles-Col2 2 2 6 2 3 2 2" xfId="22707"/>
    <cellStyle name="RowTitles-Col2 2 2 6 2 4" xfId="22708"/>
    <cellStyle name="RowTitles-Col2 2 2 6 3" xfId="22709"/>
    <cellStyle name="RowTitles-Col2 2 2 6 3 2" xfId="22710"/>
    <cellStyle name="RowTitles-Col2 2 2 6 3 2 2" xfId="22711"/>
    <cellStyle name="RowTitles-Col2 2 2 6 3 2 3" xfId="22712"/>
    <cellStyle name="RowTitles-Col2 2 2 6 3 3" xfId="22713"/>
    <cellStyle name="RowTitles-Col2 2 2 6 3 3 2" xfId="22714"/>
    <cellStyle name="RowTitles-Col2 2 2 6 3 3 2 2" xfId="22715"/>
    <cellStyle name="RowTitles-Col2 2 2 6 3 4" xfId="22716"/>
    <cellStyle name="RowTitles-Col2 2 2 6 3 4 2" xfId="22717"/>
    <cellStyle name="RowTitles-Col2 2 2 6 4" xfId="22718"/>
    <cellStyle name="RowTitles-Col2 2 2 6 5" xfId="22719"/>
    <cellStyle name="RowTitles-Col2 2 2 6 5 2" xfId="22720"/>
    <cellStyle name="RowTitles-Col2 2 2 6 5 3" xfId="22721"/>
    <cellStyle name="RowTitles-Col2 2 2 7" xfId="22722"/>
    <cellStyle name="RowTitles-Col2 2 2 7 2" xfId="22723"/>
    <cellStyle name="RowTitles-Col2 2 2 7 2 2" xfId="22724"/>
    <cellStyle name="RowTitles-Col2 2 2 7 2 2 2" xfId="22725"/>
    <cellStyle name="RowTitles-Col2 2 2 7 2 2 3" xfId="22726"/>
    <cellStyle name="RowTitles-Col2 2 2 7 2 3" xfId="22727"/>
    <cellStyle name="RowTitles-Col2 2 2 7 2 3 2" xfId="22728"/>
    <cellStyle name="RowTitles-Col2 2 2 7 2 3 2 2" xfId="22729"/>
    <cellStyle name="RowTitles-Col2 2 2 7 2 4" xfId="22730"/>
    <cellStyle name="RowTitles-Col2 2 2 7 3" xfId="22731"/>
    <cellStyle name="RowTitles-Col2 2 2 7 3 2" xfId="22732"/>
    <cellStyle name="RowTitles-Col2 2 2 7 3 2 2" xfId="22733"/>
    <cellStyle name="RowTitles-Col2 2 2 7 3 2 3" xfId="22734"/>
    <cellStyle name="RowTitles-Col2 2 2 7 3 3" xfId="22735"/>
    <cellStyle name="RowTitles-Col2 2 2 7 3 3 2" xfId="22736"/>
    <cellStyle name="RowTitles-Col2 2 2 7 3 3 2 2" xfId="22737"/>
    <cellStyle name="RowTitles-Col2 2 2 7 3 4" xfId="22738"/>
    <cellStyle name="RowTitles-Col2 2 2 7 3 4 2" xfId="22739"/>
    <cellStyle name="RowTitles-Col2 2 2 7 4" xfId="22740"/>
    <cellStyle name="RowTitles-Col2 2 2 7 5" xfId="22741"/>
    <cellStyle name="RowTitles-Col2 2 2 7 5 2" xfId="22742"/>
    <cellStyle name="RowTitles-Col2 2 2 7 5 2 2" xfId="22743"/>
    <cellStyle name="RowTitles-Col2 2 2 7 6" xfId="22744"/>
    <cellStyle name="RowTitles-Col2 2 2 7 6 2" xfId="22745"/>
    <cellStyle name="RowTitles-Col2 2 2 8" xfId="22746"/>
    <cellStyle name="RowTitles-Col2 2 2 8 2" xfId="22747"/>
    <cellStyle name="RowTitles-Col2 2 2 8 2 2" xfId="22748"/>
    <cellStyle name="RowTitles-Col2 2 2 8 2 2 2" xfId="22749"/>
    <cellStyle name="RowTitles-Col2 2 2 8 2 2 3" xfId="22750"/>
    <cellStyle name="RowTitles-Col2 2 2 8 2 3" xfId="22751"/>
    <cellStyle name="RowTitles-Col2 2 2 8 2 3 2" xfId="22752"/>
    <cellStyle name="RowTitles-Col2 2 2 8 2 3 2 2" xfId="22753"/>
    <cellStyle name="RowTitles-Col2 2 2 8 2 4" xfId="22754"/>
    <cellStyle name="RowTitles-Col2 2 2 8 3" xfId="22755"/>
    <cellStyle name="RowTitles-Col2 2 2 8 3 2" xfId="22756"/>
    <cellStyle name="RowTitles-Col2 2 2 8 3 2 2" xfId="22757"/>
    <cellStyle name="RowTitles-Col2 2 2 8 3 2 3" xfId="22758"/>
    <cellStyle name="RowTitles-Col2 2 2 8 3 3" xfId="22759"/>
    <cellStyle name="RowTitles-Col2 2 2 8 3 3 2" xfId="22760"/>
    <cellStyle name="RowTitles-Col2 2 2 8 3 3 2 2" xfId="22761"/>
    <cellStyle name="RowTitles-Col2 2 2 8 3 4" xfId="22762"/>
    <cellStyle name="RowTitles-Col2 2 2 8 3 4 2" xfId="22763"/>
    <cellStyle name="RowTitles-Col2 2 2 8 4" xfId="22764"/>
    <cellStyle name="RowTitles-Col2 2 2 8 5" xfId="22765"/>
    <cellStyle name="RowTitles-Col2 2 2 8 5 2" xfId="22766"/>
    <cellStyle name="RowTitles-Col2 2 2 8 5 3" xfId="22767"/>
    <cellStyle name="RowTitles-Col2 2 2 8 6" xfId="22768"/>
    <cellStyle name="RowTitles-Col2 2 2 8 6 2" xfId="22769"/>
    <cellStyle name="RowTitles-Col2 2 2 8 6 2 2" xfId="22770"/>
    <cellStyle name="RowTitles-Col2 2 2 8 7" xfId="22771"/>
    <cellStyle name="RowTitles-Col2 2 2 8 7 2" xfId="22772"/>
    <cellStyle name="RowTitles-Col2 2 2 9" xfId="22773"/>
    <cellStyle name="RowTitles-Col2 2 2 9 2" xfId="22774"/>
    <cellStyle name="RowTitles-Col2 2 2 9 2 2" xfId="22775"/>
    <cellStyle name="RowTitles-Col2 2 2 9 2 2 2" xfId="22776"/>
    <cellStyle name="RowTitles-Col2 2 2 9 2 2 3" xfId="22777"/>
    <cellStyle name="RowTitles-Col2 2 2 9 2 3" xfId="22778"/>
    <cellStyle name="RowTitles-Col2 2 2 9 2 3 2" xfId="22779"/>
    <cellStyle name="RowTitles-Col2 2 2 9 2 3 2 2" xfId="22780"/>
    <cellStyle name="RowTitles-Col2 2 2 9 2 4" xfId="22781"/>
    <cellStyle name="RowTitles-Col2 2 2 9 3" xfId="22782"/>
    <cellStyle name="RowTitles-Col2 2 2 9 3 2" xfId="22783"/>
    <cellStyle name="RowTitles-Col2 2 2 9 3 2 2" xfId="22784"/>
    <cellStyle name="RowTitles-Col2 2 2 9 3 2 3" xfId="22785"/>
    <cellStyle name="RowTitles-Col2 2 2 9 3 3" xfId="22786"/>
    <cellStyle name="RowTitles-Col2 2 2 9 3 3 2" xfId="22787"/>
    <cellStyle name="RowTitles-Col2 2 2 9 3 3 2 2" xfId="22788"/>
    <cellStyle name="RowTitles-Col2 2 2 9 3 4" xfId="22789"/>
    <cellStyle name="RowTitles-Col2 2 2 9 4" xfId="22790"/>
    <cellStyle name="RowTitles-Col2 2 2 9 4 2" xfId="22791"/>
    <cellStyle name="RowTitles-Col2 2 2 9 4 3" xfId="22792"/>
    <cellStyle name="RowTitles-Col2 2 2 9 5" xfId="22793"/>
    <cellStyle name="RowTitles-Col2 2 2 9 5 2" xfId="22794"/>
    <cellStyle name="RowTitles-Col2 2 2 9 5 2 2" xfId="22795"/>
    <cellStyle name="RowTitles-Col2 2 2 9 6" xfId="22796"/>
    <cellStyle name="RowTitles-Col2 2 2 9 6 2" xfId="22797"/>
    <cellStyle name="RowTitles-Col2 2 2_STUD aligned by INSTIT" xfId="22798"/>
    <cellStyle name="RowTitles-Col2 2 3" xfId="22799"/>
    <cellStyle name="RowTitles-Col2 2 3 10" xfId="22800"/>
    <cellStyle name="RowTitles-Col2 2 3 10 2" xfId="22801"/>
    <cellStyle name="RowTitles-Col2 2 3 10 2 2" xfId="22802"/>
    <cellStyle name="RowTitles-Col2 2 3 10 2 3" xfId="22803"/>
    <cellStyle name="RowTitles-Col2 2 3 10 3" xfId="22804"/>
    <cellStyle name="RowTitles-Col2 2 3 10 3 2" xfId="22805"/>
    <cellStyle name="RowTitles-Col2 2 3 10 3 2 2" xfId="22806"/>
    <cellStyle name="RowTitles-Col2 2 3 10 4" xfId="22807"/>
    <cellStyle name="RowTitles-Col2 2 3 11" xfId="22808"/>
    <cellStyle name="RowTitles-Col2 2 3 2" xfId="22809"/>
    <cellStyle name="RowTitles-Col2 2 3 2 2" xfId="22810"/>
    <cellStyle name="RowTitles-Col2 2 3 2 2 2" xfId="22811"/>
    <cellStyle name="RowTitles-Col2 2 3 2 2 2 2" xfId="22812"/>
    <cellStyle name="RowTitles-Col2 2 3 2 2 2 2 2" xfId="22813"/>
    <cellStyle name="RowTitles-Col2 2 3 2 2 2 2 3" xfId="22814"/>
    <cellStyle name="RowTitles-Col2 2 3 2 2 2 3" xfId="22815"/>
    <cellStyle name="RowTitles-Col2 2 3 2 2 2 3 2" xfId="22816"/>
    <cellStyle name="RowTitles-Col2 2 3 2 2 2 3 2 2" xfId="22817"/>
    <cellStyle name="RowTitles-Col2 2 3 2 2 2 4" xfId="22818"/>
    <cellStyle name="RowTitles-Col2 2 3 2 2 3" xfId="22819"/>
    <cellStyle name="RowTitles-Col2 2 3 2 2 3 2" xfId="22820"/>
    <cellStyle name="RowTitles-Col2 2 3 2 2 3 2 2" xfId="22821"/>
    <cellStyle name="RowTitles-Col2 2 3 2 2 3 2 3" xfId="22822"/>
    <cellStyle name="RowTitles-Col2 2 3 2 2 3 3" xfId="22823"/>
    <cellStyle name="RowTitles-Col2 2 3 2 2 3 3 2" xfId="22824"/>
    <cellStyle name="RowTitles-Col2 2 3 2 2 3 3 2 2" xfId="22825"/>
    <cellStyle name="RowTitles-Col2 2 3 2 2 3 4" xfId="22826"/>
    <cellStyle name="RowTitles-Col2 2 3 2 2 3 4 2" xfId="22827"/>
    <cellStyle name="RowTitles-Col2 2 3 2 2 4" xfId="22828"/>
    <cellStyle name="RowTitles-Col2 2 3 2 3" xfId="22829"/>
    <cellStyle name="RowTitles-Col2 2 3 2 3 2" xfId="22830"/>
    <cellStyle name="RowTitles-Col2 2 3 2 3 2 2" xfId="22831"/>
    <cellStyle name="RowTitles-Col2 2 3 2 3 2 2 2" xfId="22832"/>
    <cellStyle name="RowTitles-Col2 2 3 2 3 2 2 3" xfId="22833"/>
    <cellStyle name="RowTitles-Col2 2 3 2 3 2 3" xfId="22834"/>
    <cellStyle name="RowTitles-Col2 2 3 2 3 2 3 2" xfId="22835"/>
    <cellStyle name="RowTitles-Col2 2 3 2 3 2 3 2 2" xfId="22836"/>
    <cellStyle name="RowTitles-Col2 2 3 2 3 2 4" xfId="22837"/>
    <cellStyle name="RowTitles-Col2 2 3 2 3 3" xfId="22838"/>
    <cellStyle name="RowTitles-Col2 2 3 2 3 3 2" xfId="22839"/>
    <cellStyle name="RowTitles-Col2 2 3 2 3 3 2 2" xfId="22840"/>
    <cellStyle name="RowTitles-Col2 2 3 2 3 3 2 3" xfId="22841"/>
    <cellStyle name="RowTitles-Col2 2 3 2 3 3 3" xfId="22842"/>
    <cellStyle name="RowTitles-Col2 2 3 2 3 3 3 2" xfId="22843"/>
    <cellStyle name="RowTitles-Col2 2 3 2 3 3 3 2 2" xfId="22844"/>
    <cellStyle name="RowTitles-Col2 2 3 2 3 3 4" xfId="22845"/>
    <cellStyle name="RowTitles-Col2 2 3 2 3 3 4 2" xfId="22846"/>
    <cellStyle name="RowTitles-Col2 2 3 2 3 4" xfId="22847"/>
    <cellStyle name="RowTitles-Col2 2 3 2 3 5" xfId="22848"/>
    <cellStyle name="RowTitles-Col2 2 3 2 3 5 2" xfId="22849"/>
    <cellStyle name="RowTitles-Col2 2 3 2 3 5 3" xfId="22850"/>
    <cellStyle name="RowTitles-Col2 2 3 2 3 6" xfId="22851"/>
    <cellStyle name="RowTitles-Col2 2 3 2 3 6 2" xfId="22852"/>
    <cellStyle name="RowTitles-Col2 2 3 2 3 6 2 2" xfId="22853"/>
    <cellStyle name="RowTitles-Col2 2 3 2 3 7" xfId="22854"/>
    <cellStyle name="RowTitles-Col2 2 3 2 3 7 2" xfId="22855"/>
    <cellStyle name="RowTitles-Col2 2 3 2 4" xfId="22856"/>
    <cellStyle name="RowTitles-Col2 2 3 2 4 2" xfId="22857"/>
    <cellStyle name="RowTitles-Col2 2 3 2 4 2 2" xfId="22858"/>
    <cellStyle name="RowTitles-Col2 2 3 2 4 2 2 2" xfId="22859"/>
    <cellStyle name="RowTitles-Col2 2 3 2 4 2 2 3" xfId="22860"/>
    <cellStyle name="RowTitles-Col2 2 3 2 4 2 3" xfId="22861"/>
    <cellStyle name="RowTitles-Col2 2 3 2 4 2 3 2" xfId="22862"/>
    <cellStyle name="RowTitles-Col2 2 3 2 4 2 3 2 2" xfId="22863"/>
    <cellStyle name="RowTitles-Col2 2 3 2 4 2 4" xfId="22864"/>
    <cellStyle name="RowTitles-Col2 2 3 2 4 3" xfId="22865"/>
    <cellStyle name="RowTitles-Col2 2 3 2 4 3 2" xfId="22866"/>
    <cellStyle name="RowTitles-Col2 2 3 2 4 3 2 2" xfId="22867"/>
    <cellStyle name="RowTitles-Col2 2 3 2 4 3 2 3" xfId="22868"/>
    <cellStyle name="RowTitles-Col2 2 3 2 4 3 3" xfId="22869"/>
    <cellStyle name="RowTitles-Col2 2 3 2 4 3 3 2" xfId="22870"/>
    <cellStyle name="RowTitles-Col2 2 3 2 4 3 3 2 2" xfId="22871"/>
    <cellStyle name="RowTitles-Col2 2 3 2 4 3 4" xfId="22872"/>
    <cellStyle name="RowTitles-Col2 2 3 2 4 4" xfId="22873"/>
    <cellStyle name="RowTitles-Col2 2 3 2 4 4 2" xfId="22874"/>
    <cellStyle name="RowTitles-Col2 2 3 2 4 4 3" xfId="22875"/>
    <cellStyle name="RowTitles-Col2 2 3 2 4 5" xfId="22876"/>
    <cellStyle name="RowTitles-Col2 2 3 2 4 5 2" xfId="22877"/>
    <cellStyle name="RowTitles-Col2 2 3 2 4 5 2 2" xfId="22878"/>
    <cellStyle name="RowTitles-Col2 2 3 2 4 6" xfId="22879"/>
    <cellStyle name="RowTitles-Col2 2 3 2 4 6 2" xfId="22880"/>
    <cellStyle name="RowTitles-Col2 2 3 2 5" xfId="22881"/>
    <cellStyle name="RowTitles-Col2 2 3 2 5 2" xfId="22882"/>
    <cellStyle name="RowTitles-Col2 2 3 2 5 2 2" xfId="22883"/>
    <cellStyle name="RowTitles-Col2 2 3 2 5 2 2 2" xfId="22884"/>
    <cellStyle name="RowTitles-Col2 2 3 2 5 2 2 3" xfId="22885"/>
    <cellStyle name="RowTitles-Col2 2 3 2 5 2 3" xfId="22886"/>
    <cellStyle name="RowTitles-Col2 2 3 2 5 2 3 2" xfId="22887"/>
    <cellStyle name="RowTitles-Col2 2 3 2 5 2 3 2 2" xfId="22888"/>
    <cellStyle name="RowTitles-Col2 2 3 2 5 2 4" xfId="22889"/>
    <cellStyle name="RowTitles-Col2 2 3 2 5 3" xfId="22890"/>
    <cellStyle name="RowTitles-Col2 2 3 2 5 3 2" xfId="22891"/>
    <cellStyle name="RowTitles-Col2 2 3 2 5 3 2 2" xfId="22892"/>
    <cellStyle name="RowTitles-Col2 2 3 2 5 3 2 3" xfId="22893"/>
    <cellStyle name="RowTitles-Col2 2 3 2 5 3 3" xfId="22894"/>
    <cellStyle name="RowTitles-Col2 2 3 2 5 3 3 2" xfId="22895"/>
    <cellStyle name="RowTitles-Col2 2 3 2 5 3 3 2 2" xfId="22896"/>
    <cellStyle name="RowTitles-Col2 2 3 2 5 3 4" xfId="22897"/>
    <cellStyle name="RowTitles-Col2 2 3 2 5 4" xfId="22898"/>
    <cellStyle name="RowTitles-Col2 2 3 2 5 4 2" xfId="22899"/>
    <cellStyle name="RowTitles-Col2 2 3 2 5 4 3" xfId="22900"/>
    <cellStyle name="RowTitles-Col2 2 3 2 5 5" xfId="22901"/>
    <cellStyle name="RowTitles-Col2 2 3 2 5 5 2" xfId="22902"/>
    <cellStyle name="RowTitles-Col2 2 3 2 5 5 2 2" xfId="22903"/>
    <cellStyle name="RowTitles-Col2 2 3 2 5 6" xfId="22904"/>
    <cellStyle name="RowTitles-Col2 2 3 2 5 6 2" xfId="22905"/>
    <cellStyle name="RowTitles-Col2 2 3 2 6" xfId="22906"/>
    <cellStyle name="RowTitles-Col2 2 3 2 6 2" xfId="22907"/>
    <cellStyle name="RowTitles-Col2 2 3 2 6 2 2" xfId="22908"/>
    <cellStyle name="RowTitles-Col2 2 3 2 6 2 2 2" xfId="22909"/>
    <cellStyle name="RowTitles-Col2 2 3 2 6 2 2 3" xfId="22910"/>
    <cellStyle name="RowTitles-Col2 2 3 2 6 2 3" xfId="22911"/>
    <cellStyle name="RowTitles-Col2 2 3 2 6 2 3 2" xfId="22912"/>
    <cellStyle name="RowTitles-Col2 2 3 2 6 2 3 2 2" xfId="22913"/>
    <cellStyle name="RowTitles-Col2 2 3 2 6 2 4" xfId="22914"/>
    <cellStyle name="RowTitles-Col2 2 3 2 6 3" xfId="22915"/>
    <cellStyle name="RowTitles-Col2 2 3 2 6 3 2" xfId="22916"/>
    <cellStyle name="RowTitles-Col2 2 3 2 6 3 2 2" xfId="22917"/>
    <cellStyle name="RowTitles-Col2 2 3 2 6 3 2 3" xfId="22918"/>
    <cellStyle name="RowTitles-Col2 2 3 2 6 3 3" xfId="22919"/>
    <cellStyle name="RowTitles-Col2 2 3 2 6 3 3 2" xfId="22920"/>
    <cellStyle name="RowTitles-Col2 2 3 2 6 3 3 2 2" xfId="22921"/>
    <cellStyle name="RowTitles-Col2 2 3 2 6 3 4" xfId="22922"/>
    <cellStyle name="RowTitles-Col2 2 3 2 6 4" xfId="22923"/>
    <cellStyle name="RowTitles-Col2 2 3 2 6 4 2" xfId="22924"/>
    <cellStyle name="RowTitles-Col2 2 3 2 6 4 3" xfId="22925"/>
    <cellStyle name="RowTitles-Col2 2 3 2 6 5" xfId="22926"/>
    <cellStyle name="RowTitles-Col2 2 3 2 6 5 2" xfId="22927"/>
    <cellStyle name="RowTitles-Col2 2 3 2 6 5 2 2" xfId="22928"/>
    <cellStyle name="RowTitles-Col2 2 3 2 6 6" xfId="22929"/>
    <cellStyle name="RowTitles-Col2 2 3 2 6 6 2" xfId="22930"/>
    <cellStyle name="RowTitles-Col2 2 3 2 7" xfId="22931"/>
    <cellStyle name="RowTitles-Col2 2 3 2 7 2" xfId="22932"/>
    <cellStyle name="RowTitles-Col2 2 3 2 7 2 2" xfId="22933"/>
    <cellStyle name="RowTitles-Col2 2 3 2 7 2 3" xfId="22934"/>
    <cellStyle name="RowTitles-Col2 2 3 2 7 3" xfId="22935"/>
    <cellStyle name="RowTitles-Col2 2 3 2 7 3 2" xfId="22936"/>
    <cellStyle name="RowTitles-Col2 2 3 2 7 3 2 2" xfId="22937"/>
    <cellStyle name="RowTitles-Col2 2 3 2 7 4" xfId="22938"/>
    <cellStyle name="RowTitles-Col2 2 3 2 8" xfId="22939"/>
    <cellStyle name="RowTitles-Col2 2 3 2_STUD aligned by INSTIT" xfId="22940"/>
    <cellStyle name="RowTitles-Col2 2 3 3" xfId="22941"/>
    <cellStyle name="RowTitles-Col2 2 3 3 2" xfId="22942"/>
    <cellStyle name="RowTitles-Col2 2 3 3 2 2" xfId="22943"/>
    <cellStyle name="RowTitles-Col2 2 3 3 2 2 2" xfId="22944"/>
    <cellStyle name="RowTitles-Col2 2 3 3 2 2 2 2" xfId="22945"/>
    <cellStyle name="RowTitles-Col2 2 3 3 2 2 2 3" xfId="22946"/>
    <cellStyle name="RowTitles-Col2 2 3 3 2 2 3" xfId="22947"/>
    <cellStyle name="RowTitles-Col2 2 3 3 2 2 3 2" xfId="22948"/>
    <cellStyle name="RowTitles-Col2 2 3 3 2 2 3 2 2" xfId="22949"/>
    <cellStyle name="RowTitles-Col2 2 3 3 2 2 4" xfId="22950"/>
    <cellStyle name="RowTitles-Col2 2 3 3 2 3" xfId="22951"/>
    <cellStyle name="RowTitles-Col2 2 3 3 2 3 2" xfId="22952"/>
    <cellStyle name="RowTitles-Col2 2 3 3 2 3 2 2" xfId="22953"/>
    <cellStyle name="RowTitles-Col2 2 3 3 2 3 2 3" xfId="22954"/>
    <cellStyle name="RowTitles-Col2 2 3 3 2 3 3" xfId="22955"/>
    <cellStyle name="RowTitles-Col2 2 3 3 2 3 3 2" xfId="22956"/>
    <cellStyle name="RowTitles-Col2 2 3 3 2 3 3 2 2" xfId="22957"/>
    <cellStyle name="RowTitles-Col2 2 3 3 2 3 4" xfId="22958"/>
    <cellStyle name="RowTitles-Col2 2 3 3 2 3 4 2" xfId="22959"/>
    <cellStyle name="RowTitles-Col2 2 3 3 2 4" xfId="22960"/>
    <cellStyle name="RowTitles-Col2 2 3 3 2 5" xfId="22961"/>
    <cellStyle name="RowTitles-Col2 2 3 3 2 5 2" xfId="22962"/>
    <cellStyle name="RowTitles-Col2 2 3 3 2 5 3" xfId="22963"/>
    <cellStyle name="RowTitles-Col2 2 3 3 2 6" xfId="22964"/>
    <cellStyle name="RowTitles-Col2 2 3 3 2 6 2" xfId="22965"/>
    <cellStyle name="RowTitles-Col2 2 3 3 2 6 2 2" xfId="22966"/>
    <cellStyle name="RowTitles-Col2 2 3 3 2 7" xfId="22967"/>
    <cellStyle name="RowTitles-Col2 2 3 3 2 7 2" xfId="22968"/>
    <cellStyle name="RowTitles-Col2 2 3 3 3" xfId="22969"/>
    <cellStyle name="RowTitles-Col2 2 3 3 3 2" xfId="22970"/>
    <cellStyle name="RowTitles-Col2 2 3 3 3 2 2" xfId="22971"/>
    <cellStyle name="RowTitles-Col2 2 3 3 3 2 2 2" xfId="22972"/>
    <cellStyle name="RowTitles-Col2 2 3 3 3 2 2 3" xfId="22973"/>
    <cellStyle name="RowTitles-Col2 2 3 3 3 2 3" xfId="22974"/>
    <cellStyle name="RowTitles-Col2 2 3 3 3 2 3 2" xfId="22975"/>
    <cellStyle name="RowTitles-Col2 2 3 3 3 2 3 2 2" xfId="22976"/>
    <cellStyle name="RowTitles-Col2 2 3 3 3 2 4" xfId="22977"/>
    <cellStyle name="RowTitles-Col2 2 3 3 3 3" xfId="22978"/>
    <cellStyle name="RowTitles-Col2 2 3 3 3 3 2" xfId="22979"/>
    <cellStyle name="RowTitles-Col2 2 3 3 3 3 2 2" xfId="22980"/>
    <cellStyle name="RowTitles-Col2 2 3 3 3 3 2 3" xfId="22981"/>
    <cellStyle name="RowTitles-Col2 2 3 3 3 3 3" xfId="22982"/>
    <cellStyle name="RowTitles-Col2 2 3 3 3 3 3 2" xfId="22983"/>
    <cellStyle name="RowTitles-Col2 2 3 3 3 3 3 2 2" xfId="22984"/>
    <cellStyle name="RowTitles-Col2 2 3 3 3 3 4" xfId="22985"/>
    <cellStyle name="RowTitles-Col2 2 3 3 3 3 4 2" xfId="22986"/>
    <cellStyle name="RowTitles-Col2 2 3 3 3 4" xfId="22987"/>
    <cellStyle name="RowTitles-Col2 2 3 3 4" xfId="22988"/>
    <cellStyle name="RowTitles-Col2 2 3 3 4 2" xfId="22989"/>
    <cellStyle name="RowTitles-Col2 2 3 3 4 2 2" xfId="22990"/>
    <cellStyle name="RowTitles-Col2 2 3 3 4 2 2 2" xfId="22991"/>
    <cellStyle name="RowTitles-Col2 2 3 3 4 2 2 3" xfId="22992"/>
    <cellStyle name="RowTitles-Col2 2 3 3 4 2 3" xfId="22993"/>
    <cellStyle name="RowTitles-Col2 2 3 3 4 2 3 2" xfId="22994"/>
    <cellStyle name="RowTitles-Col2 2 3 3 4 2 3 2 2" xfId="22995"/>
    <cellStyle name="RowTitles-Col2 2 3 3 4 2 4" xfId="22996"/>
    <cellStyle name="RowTitles-Col2 2 3 3 4 3" xfId="22997"/>
    <cellStyle name="RowTitles-Col2 2 3 3 4 3 2" xfId="22998"/>
    <cellStyle name="RowTitles-Col2 2 3 3 4 3 2 2" xfId="22999"/>
    <cellStyle name="RowTitles-Col2 2 3 3 4 3 2 3" xfId="23000"/>
    <cellStyle name="RowTitles-Col2 2 3 3 4 3 3" xfId="23001"/>
    <cellStyle name="RowTitles-Col2 2 3 3 4 3 3 2" xfId="23002"/>
    <cellStyle name="RowTitles-Col2 2 3 3 4 3 3 2 2" xfId="23003"/>
    <cellStyle name="RowTitles-Col2 2 3 3 4 3 4" xfId="23004"/>
    <cellStyle name="RowTitles-Col2 2 3 3 4 4" xfId="23005"/>
    <cellStyle name="RowTitles-Col2 2 3 3 4 4 2" xfId="23006"/>
    <cellStyle name="RowTitles-Col2 2 3 3 4 4 3" xfId="23007"/>
    <cellStyle name="RowTitles-Col2 2 3 3 4 5" xfId="23008"/>
    <cellStyle name="RowTitles-Col2 2 3 3 4 5 2" xfId="23009"/>
    <cellStyle name="RowTitles-Col2 2 3 3 4 5 2 2" xfId="23010"/>
    <cellStyle name="RowTitles-Col2 2 3 3 4 6" xfId="23011"/>
    <cellStyle name="RowTitles-Col2 2 3 3 4 6 2" xfId="23012"/>
    <cellStyle name="RowTitles-Col2 2 3 3 5" xfId="23013"/>
    <cellStyle name="RowTitles-Col2 2 3 3 5 2" xfId="23014"/>
    <cellStyle name="RowTitles-Col2 2 3 3 5 2 2" xfId="23015"/>
    <cellStyle name="RowTitles-Col2 2 3 3 5 2 2 2" xfId="23016"/>
    <cellStyle name="RowTitles-Col2 2 3 3 5 2 2 3" xfId="23017"/>
    <cellStyle name="RowTitles-Col2 2 3 3 5 2 3" xfId="23018"/>
    <cellStyle name="RowTitles-Col2 2 3 3 5 2 3 2" xfId="23019"/>
    <cellStyle name="RowTitles-Col2 2 3 3 5 2 3 2 2" xfId="23020"/>
    <cellStyle name="RowTitles-Col2 2 3 3 5 2 4" xfId="23021"/>
    <cellStyle name="RowTitles-Col2 2 3 3 5 3" xfId="23022"/>
    <cellStyle name="RowTitles-Col2 2 3 3 5 3 2" xfId="23023"/>
    <cellStyle name="RowTitles-Col2 2 3 3 5 3 2 2" xfId="23024"/>
    <cellStyle name="RowTitles-Col2 2 3 3 5 3 2 3" xfId="23025"/>
    <cellStyle name="RowTitles-Col2 2 3 3 5 3 3" xfId="23026"/>
    <cellStyle name="RowTitles-Col2 2 3 3 5 3 3 2" xfId="23027"/>
    <cellStyle name="RowTitles-Col2 2 3 3 5 3 3 2 2" xfId="23028"/>
    <cellStyle name="RowTitles-Col2 2 3 3 5 3 4" xfId="23029"/>
    <cellStyle name="RowTitles-Col2 2 3 3 5 4" xfId="23030"/>
    <cellStyle name="RowTitles-Col2 2 3 3 5 4 2" xfId="23031"/>
    <cellStyle name="RowTitles-Col2 2 3 3 5 4 3" xfId="23032"/>
    <cellStyle name="RowTitles-Col2 2 3 3 5 5" xfId="23033"/>
    <cellStyle name="RowTitles-Col2 2 3 3 5 5 2" xfId="23034"/>
    <cellStyle name="RowTitles-Col2 2 3 3 5 5 2 2" xfId="23035"/>
    <cellStyle name="RowTitles-Col2 2 3 3 5 6" xfId="23036"/>
    <cellStyle name="RowTitles-Col2 2 3 3 5 6 2" xfId="23037"/>
    <cellStyle name="RowTitles-Col2 2 3 3 6" xfId="23038"/>
    <cellStyle name="RowTitles-Col2 2 3 3 6 2" xfId="23039"/>
    <cellStyle name="RowTitles-Col2 2 3 3 6 2 2" xfId="23040"/>
    <cellStyle name="RowTitles-Col2 2 3 3 6 2 2 2" xfId="23041"/>
    <cellStyle name="RowTitles-Col2 2 3 3 6 2 2 3" xfId="23042"/>
    <cellStyle name="RowTitles-Col2 2 3 3 6 2 3" xfId="23043"/>
    <cellStyle name="RowTitles-Col2 2 3 3 6 2 3 2" xfId="23044"/>
    <cellStyle name="RowTitles-Col2 2 3 3 6 2 3 2 2" xfId="23045"/>
    <cellStyle name="RowTitles-Col2 2 3 3 6 2 4" xfId="23046"/>
    <cellStyle name="RowTitles-Col2 2 3 3 6 3" xfId="23047"/>
    <cellStyle name="RowTitles-Col2 2 3 3 6 3 2" xfId="23048"/>
    <cellStyle name="RowTitles-Col2 2 3 3 6 3 2 2" xfId="23049"/>
    <cellStyle name="RowTitles-Col2 2 3 3 6 3 2 3" xfId="23050"/>
    <cellStyle name="RowTitles-Col2 2 3 3 6 3 3" xfId="23051"/>
    <cellStyle name="RowTitles-Col2 2 3 3 6 3 3 2" xfId="23052"/>
    <cellStyle name="RowTitles-Col2 2 3 3 6 3 3 2 2" xfId="23053"/>
    <cellStyle name="RowTitles-Col2 2 3 3 6 3 4" xfId="23054"/>
    <cellStyle name="RowTitles-Col2 2 3 3 6 4" xfId="23055"/>
    <cellStyle name="RowTitles-Col2 2 3 3 6 4 2" xfId="23056"/>
    <cellStyle name="RowTitles-Col2 2 3 3 6 4 3" xfId="23057"/>
    <cellStyle name="RowTitles-Col2 2 3 3 6 5" xfId="23058"/>
    <cellStyle name="RowTitles-Col2 2 3 3 6 5 2" xfId="23059"/>
    <cellStyle name="RowTitles-Col2 2 3 3 6 5 2 2" xfId="23060"/>
    <cellStyle name="RowTitles-Col2 2 3 3 6 6" xfId="23061"/>
    <cellStyle name="RowTitles-Col2 2 3 3 6 6 2" xfId="23062"/>
    <cellStyle name="RowTitles-Col2 2 3 3 7" xfId="23063"/>
    <cellStyle name="RowTitles-Col2 2 3 3 7 2" xfId="23064"/>
    <cellStyle name="RowTitles-Col2 2 3 3 7 2 2" xfId="23065"/>
    <cellStyle name="RowTitles-Col2 2 3 3 7 2 3" xfId="23066"/>
    <cellStyle name="RowTitles-Col2 2 3 3 7 3" xfId="23067"/>
    <cellStyle name="RowTitles-Col2 2 3 3 7 3 2" xfId="23068"/>
    <cellStyle name="RowTitles-Col2 2 3 3 7 3 2 2" xfId="23069"/>
    <cellStyle name="RowTitles-Col2 2 3 3 7 4" xfId="23070"/>
    <cellStyle name="RowTitles-Col2 2 3 3 8" xfId="23071"/>
    <cellStyle name="RowTitles-Col2 2 3 3 8 2" xfId="23072"/>
    <cellStyle name="RowTitles-Col2 2 3 3 8 2 2" xfId="23073"/>
    <cellStyle name="RowTitles-Col2 2 3 3 8 2 3" xfId="23074"/>
    <cellStyle name="RowTitles-Col2 2 3 3 8 3" xfId="23075"/>
    <cellStyle name="RowTitles-Col2 2 3 3 8 3 2" xfId="23076"/>
    <cellStyle name="RowTitles-Col2 2 3 3 8 3 2 2" xfId="23077"/>
    <cellStyle name="RowTitles-Col2 2 3 3 8 4" xfId="23078"/>
    <cellStyle name="RowTitles-Col2 2 3 3_STUD aligned by INSTIT" xfId="23079"/>
    <cellStyle name="RowTitles-Col2 2 3 4" xfId="23080"/>
    <cellStyle name="RowTitles-Col2 2 3 4 2" xfId="23081"/>
    <cellStyle name="RowTitles-Col2 2 3 4 2 2" xfId="23082"/>
    <cellStyle name="RowTitles-Col2 2 3 4 2 2 2" xfId="23083"/>
    <cellStyle name="RowTitles-Col2 2 3 4 2 2 2 2" xfId="23084"/>
    <cellStyle name="RowTitles-Col2 2 3 4 2 2 2 3" xfId="23085"/>
    <cellStyle name="RowTitles-Col2 2 3 4 2 2 3" xfId="23086"/>
    <cellStyle name="RowTitles-Col2 2 3 4 2 2 3 2" xfId="23087"/>
    <cellStyle name="RowTitles-Col2 2 3 4 2 2 3 2 2" xfId="23088"/>
    <cellStyle name="RowTitles-Col2 2 3 4 2 2 4" xfId="23089"/>
    <cellStyle name="RowTitles-Col2 2 3 4 2 3" xfId="23090"/>
    <cellStyle name="RowTitles-Col2 2 3 4 2 3 2" xfId="23091"/>
    <cellStyle name="RowTitles-Col2 2 3 4 2 3 2 2" xfId="23092"/>
    <cellStyle name="RowTitles-Col2 2 3 4 2 3 2 3" xfId="23093"/>
    <cellStyle name="RowTitles-Col2 2 3 4 2 3 3" xfId="23094"/>
    <cellStyle name="RowTitles-Col2 2 3 4 2 3 3 2" xfId="23095"/>
    <cellStyle name="RowTitles-Col2 2 3 4 2 3 3 2 2" xfId="23096"/>
    <cellStyle name="RowTitles-Col2 2 3 4 2 3 4" xfId="23097"/>
    <cellStyle name="RowTitles-Col2 2 3 4 2 3 4 2" xfId="23098"/>
    <cellStyle name="RowTitles-Col2 2 3 4 2 4" xfId="23099"/>
    <cellStyle name="RowTitles-Col2 2 3 4 2 5" xfId="23100"/>
    <cellStyle name="RowTitles-Col2 2 3 4 2 5 2" xfId="23101"/>
    <cellStyle name="RowTitles-Col2 2 3 4 2 5 3" xfId="23102"/>
    <cellStyle name="RowTitles-Col2 2 3 4 3" xfId="23103"/>
    <cellStyle name="RowTitles-Col2 2 3 4 3 2" xfId="23104"/>
    <cellStyle name="RowTitles-Col2 2 3 4 3 2 2" xfId="23105"/>
    <cellStyle name="RowTitles-Col2 2 3 4 3 2 2 2" xfId="23106"/>
    <cellStyle name="RowTitles-Col2 2 3 4 3 2 2 3" xfId="23107"/>
    <cellStyle name="RowTitles-Col2 2 3 4 3 2 3" xfId="23108"/>
    <cellStyle name="RowTitles-Col2 2 3 4 3 2 3 2" xfId="23109"/>
    <cellStyle name="RowTitles-Col2 2 3 4 3 2 3 2 2" xfId="23110"/>
    <cellStyle name="RowTitles-Col2 2 3 4 3 2 4" xfId="23111"/>
    <cellStyle name="RowTitles-Col2 2 3 4 3 3" xfId="23112"/>
    <cellStyle name="RowTitles-Col2 2 3 4 3 3 2" xfId="23113"/>
    <cellStyle name="RowTitles-Col2 2 3 4 3 3 2 2" xfId="23114"/>
    <cellStyle name="RowTitles-Col2 2 3 4 3 3 2 3" xfId="23115"/>
    <cellStyle name="RowTitles-Col2 2 3 4 3 3 3" xfId="23116"/>
    <cellStyle name="RowTitles-Col2 2 3 4 3 3 3 2" xfId="23117"/>
    <cellStyle name="RowTitles-Col2 2 3 4 3 3 3 2 2" xfId="23118"/>
    <cellStyle name="RowTitles-Col2 2 3 4 3 3 4" xfId="23119"/>
    <cellStyle name="RowTitles-Col2 2 3 4 3 3 4 2" xfId="23120"/>
    <cellStyle name="RowTitles-Col2 2 3 4 3 4" xfId="23121"/>
    <cellStyle name="RowTitles-Col2 2 3 4 3 5" xfId="23122"/>
    <cellStyle name="RowTitles-Col2 2 3 4 3 5 2" xfId="23123"/>
    <cellStyle name="RowTitles-Col2 2 3 4 3 5 2 2" xfId="23124"/>
    <cellStyle name="RowTitles-Col2 2 3 4 3 6" xfId="23125"/>
    <cellStyle name="RowTitles-Col2 2 3 4 3 6 2" xfId="23126"/>
    <cellStyle name="RowTitles-Col2 2 3 4 4" xfId="23127"/>
    <cellStyle name="RowTitles-Col2 2 3 4 4 2" xfId="23128"/>
    <cellStyle name="RowTitles-Col2 2 3 4 4 2 2" xfId="23129"/>
    <cellStyle name="RowTitles-Col2 2 3 4 4 2 2 2" xfId="23130"/>
    <cellStyle name="RowTitles-Col2 2 3 4 4 2 2 3" xfId="23131"/>
    <cellStyle name="RowTitles-Col2 2 3 4 4 2 3" xfId="23132"/>
    <cellStyle name="RowTitles-Col2 2 3 4 4 2 3 2" xfId="23133"/>
    <cellStyle name="RowTitles-Col2 2 3 4 4 2 3 2 2" xfId="23134"/>
    <cellStyle name="RowTitles-Col2 2 3 4 4 2 4" xfId="23135"/>
    <cellStyle name="RowTitles-Col2 2 3 4 4 3" xfId="23136"/>
    <cellStyle name="RowTitles-Col2 2 3 4 4 3 2" xfId="23137"/>
    <cellStyle name="RowTitles-Col2 2 3 4 4 3 2 2" xfId="23138"/>
    <cellStyle name="RowTitles-Col2 2 3 4 4 3 2 3" xfId="23139"/>
    <cellStyle name="RowTitles-Col2 2 3 4 4 3 3" xfId="23140"/>
    <cellStyle name="RowTitles-Col2 2 3 4 4 3 3 2" xfId="23141"/>
    <cellStyle name="RowTitles-Col2 2 3 4 4 3 3 2 2" xfId="23142"/>
    <cellStyle name="RowTitles-Col2 2 3 4 4 3 4" xfId="23143"/>
    <cellStyle name="RowTitles-Col2 2 3 4 4 3 4 2" xfId="23144"/>
    <cellStyle name="RowTitles-Col2 2 3 4 4 4" xfId="23145"/>
    <cellStyle name="RowTitles-Col2 2 3 4 4 5" xfId="23146"/>
    <cellStyle name="RowTitles-Col2 2 3 4 4 5 2" xfId="23147"/>
    <cellStyle name="RowTitles-Col2 2 3 4 4 5 3" xfId="23148"/>
    <cellStyle name="RowTitles-Col2 2 3 4 4 6" xfId="23149"/>
    <cellStyle name="RowTitles-Col2 2 3 4 4 6 2" xfId="23150"/>
    <cellStyle name="RowTitles-Col2 2 3 4 4 6 2 2" xfId="23151"/>
    <cellStyle name="RowTitles-Col2 2 3 4 4 7" xfId="23152"/>
    <cellStyle name="RowTitles-Col2 2 3 4 4 7 2" xfId="23153"/>
    <cellStyle name="RowTitles-Col2 2 3 4 5" xfId="23154"/>
    <cellStyle name="RowTitles-Col2 2 3 4 5 2" xfId="23155"/>
    <cellStyle name="RowTitles-Col2 2 3 4 5 2 2" xfId="23156"/>
    <cellStyle name="RowTitles-Col2 2 3 4 5 2 2 2" xfId="23157"/>
    <cellStyle name="RowTitles-Col2 2 3 4 5 2 2 3" xfId="23158"/>
    <cellStyle name="RowTitles-Col2 2 3 4 5 2 3" xfId="23159"/>
    <cellStyle name="RowTitles-Col2 2 3 4 5 2 3 2" xfId="23160"/>
    <cellStyle name="RowTitles-Col2 2 3 4 5 2 3 2 2" xfId="23161"/>
    <cellStyle name="RowTitles-Col2 2 3 4 5 2 4" xfId="23162"/>
    <cellStyle name="RowTitles-Col2 2 3 4 5 3" xfId="23163"/>
    <cellStyle name="RowTitles-Col2 2 3 4 5 3 2" xfId="23164"/>
    <cellStyle name="RowTitles-Col2 2 3 4 5 3 2 2" xfId="23165"/>
    <cellStyle name="RowTitles-Col2 2 3 4 5 3 2 3" xfId="23166"/>
    <cellStyle name="RowTitles-Col2 2 3 4 5 3 3" xfId="23167"/>
    <cellStyle name="RowTitles-Col2 2 3 4 5 3 3 2" xfId="23168"/>
    <cellStyle name="RowTitles-Col2 2 3 4 5 3 3 2 2" xfId="23169"/>
    <cellStyle name="RowTitles-Col2 2 3 4 5 3 4" xfId="23170"/>
    <cellStyle name="RowTitles-Col2 2 3 4 5 4" xfId="23171"/>
    <cellStyle name="RowTitles-Col2 2 3 4 5 4 2" xfId="23172"/>
    <cellStyle name="RowTitles-Col2 2 3 4 5 4 3" xfId="23173"/>
    <cellStyle name="RowTitles-Col2 2 3 4 5 5" xfId="23174"/>
    <cellStyle name="RowTitles-Col2 2 3 4 5 5 2" xfId="23175"/>
    <cellStyle name="RowTitles-Col2 2 3 4 5 5 2 2" xfId="23176"/>
    <cellStyle name="RowTitles-Col2 2 3 4 5 6" xfId="23177"/>
    <cellStyle name="RowTitles-Col2 2 3 4 5 6 2" xfId="23178"/>
    <cellStyle name="RowTitles-Col2 2 3 4 6" xfId="23179"/>
    <cellStyle name="RowTitles-Col2 2 3 4 6 2" xfId="23180"/>
    <cellStyle name="RowTitles-Col2 2 3 4 6 2 2" xfId="23181"/>
    <cellStyle name="RowTitles-Col2 2 3 4 6 2 2 2" xfId="23182"/>
    <cellStyle name="RowTitles-Col2 2 3 4 6 2 2 3" xfId="23183"/>
    <cellStyle name="RowTitles-Col2 2 3 4 6 2 3" xfId="23184"/>
    <cellStyle name="RowTitles-Col2 2 3 4 6 2 3 2" xfId="23185"/>
    <cellStyle name="RowTitles-Col2 2 3 4 6 2 3 2 2" xfId="23186"/>
    <cellStyle name="RowTitles-Col2 2 3 4 6 2 4" xfId="23187"/>
    <cellStyle name="RowTitles-Col2 2 3 4 6 3" xfId="23188"/>
    <cellStyle name="RowTitles-Col2 2 3 4 6 3 2" xfId="23189"/>
    <cellStyle name="RowTitles-Col2 2 3 4 6 3 2 2" xfId="23190"/>
    <cellStyle name="RowTitles-Col2 2 3 4 6 3 2 3" xfId="23191"/>
    <cellStyle name="RowTitles-Col2 2 3 4 6 3 3" xfId="23192"/>
    <cellStyle name="RowTitles-Col2 2 3 4 6 3 3 2" xfId="23193"/>
    <cellStyle name="RowTitles-Col2 2 3 4 6 3 3 2 2" xfId="23194"/>
    <cellStyle name="RowTitles-Col2 2 3 4 6 3 4" xfId="23195"/>
    <cellStyle name="RowTitles-Col2 2 3 4 6 4" xfId="23196"/>
    <cellStyle name="RowTitles-Col2 2 3 4 6 4 2" xfId="23197"/>
    <cellStyle name="RowTitles-Col2 2 3 4 6 4 3" xfId="23198"/>
    <cellStyle name="RowTitles-Col2 2 3 4 6 5" xfId="23199"/>
    <cellStyle name="RowTitles-Col2 2 3 4 6 5 2" xfId="23200"/>
    <cellStyle name="RowTitles-Col2 2 3 4 6 5 2 2" xfId="23201"/>
    <cellStyle name="RowTitles-Col2 2 3 4 6 6" xfId="23202"/>
    <cellStyle name="RowTitles-Col2 2 3 4 6 6 2" xfId="23203"/>
    <cellStyle name="RowTitles-Col2 2 3 4 7" xfId="23204"/>
    <cellStyle name="RowTitles-Col2 2 3 4 7 2" xfId="23205"/>
    <cellStyle name="RowTitles-Col2 2 3 4 7 2 2" xfId="23206"/>
    <cellStyle name="RowTitles-Col2 2 3 4 7 2 3" xfId="23207"/>
    <cellStyle name="RowTitles-Col2 2 3 4 7 3" xfId="23208"/>
    <cellStyle name="RowTitles-Col2 2 3 4 7 3 2" xfId="23209"/>
    <cellStyle name="RowTitles-Col2 2 3 4 7 3 2 2" xfId="23210"/>
    <cellStyle name="RowTitles-Col2 2 3 4 7 4" xfId="23211"/>
    <cellStyle name="RowTitles-Col2 2 3 4 8" xfId="23212"/>
    <cellStyle name="RowTitles-Col2 2 3 4_STUD aligned by INSTIT" xfId="23213"/>
    <cellStyle name="RowTitles-Col2 2 3 5" xfId="23214"/>
    <cellStyle name="RowTitles-Col2 2 3 5 2" xfId="23215"/>
    <cellStyle name="RowTitles-Col2 2 3 5 2 2" xfId="23216"/>
    <cellStyle name="RowTitles-Col2 2 3 5 2 2 2" xfId="23217"/>
    <cellStyle name="RowTitles-Col2 2 3 5 2 2 3" xfId="23218"/>
    <cellStyle name="RowTitles-Col2 2 3 5 2 3" xfId="23219"/>
    <cellStyle name="RowTitles-Col2 2 3 5 2 3 2" xfId="23220"/>
    <cellStyle name="RowTitles-Col2 2 3 5 2 3 2 2" xfId="23221"/>
    <cellStyle name="RowTitles-Col2 2 3 5 2 4" xfId="23222"/>
    <cellStyle name="RowTitles-Col2 2 3 5 3" xfId="23223"/>
    <cellStyle name="RowTitles-Col2 2 3 5 3 2" xfId="23224"/>
    <cellStyle name="RowTitles-Col2 2 3 5 3 2 2" xfId="23225"/>
    <cellStyle name="RowTitles-Col2 2 3 5 3 2 3" xfId="23226"/>
    <cellStyle name="RowTitles-Col2 2 3 5 3 3" xfId="23227"/>
    <cellStyle name="RowTitles-Col2 2 3 5 3 3 2" xfId="23228"/>
    <cellStyle name="RowTitles-Col2 2 3 5 3 3 2 2" xfId="23229"/>
    <cellStyle name="RowTitles-Col2 2 3 5 3 4" xfId="23230"/>
    <cellStyle name="RowTitles-Col2 2 3 5 3 4 2" xfId="23231"/>
    <cellStyle name="RowTitles-Col2 2 3 5 4" xfId="23232"/>
    <cellStyle name="RowTitles-Col2 2 3 5 5" xfId="23233"/>
    <cellStyle name="RowTitles-Col2 2 3 5 5 2" xfId="23234"/>
    <cellStyle name="RowTitles-Col2 2 3 5 5 3" xfId="23235"/>
    <cellStyle name="RowTitles-Col2 2 3 6" xfId="23236"/>
    <cellStyle name="RowTitles-Col2 2 3 6 2" xfId="23237"/>
    <cellStyle name="RowTitles-Col2 2 3 6 2 2" xfId="23238"/>
    <cellStyle name="RowTitles-Col2 2 3 6 2 2 2" xfId="23239"/>
    <cellStyle name="RowTitles-Col2 2 3 6 2 2 3" xfId="23240"/>
    <cellStyle name="RowTitles-Col2 2 3 6 2 3" xfId="23241"/>
    <cellStyle name="RowTitles-Col2 2 3 6 2 3 2" xfId="23242"/>
    <cellStyle name="RowTitles-Col2 2 3 6 2 3 2 2" xfId="23243"/>
    <cellStyle name="RowTitles-Col2 2 3 6 2 4" xfId="23244"/>
    <cellStyle name="RowTitles-Col2 2 3 6 3" xfId="23245"/>
    <cellStyle name="RowTitles-Col2 2 3 6 3 2" xfId="23246"/>
    <cellStyle name="RowTitles-Col2 2 3 6 3 2 2" xfId="23247"/>
    <cellStyle name="RowTitles-Col2 2 3 6 3 2 3" xfId="23248"/>
    <cellStyle name="RowTitles-Col2 2 3 6 3 3" xfId="23249"/>
    <cellStyle name="RowTitles-Col2 2 3 6 3 3 2" xfId="23250"/>
    <cellStyle name="RowTitles-Col2 2 3 6 3 3 2 2" xfId="23251"/>
    <cellStyle name="RowTitles-Col2 2 3 6 3 4" xfId="23252"/>
    <cellStyle name="RowTitles-Col2 2 3 6 3 4 2" xfId="23253"/>
    <cellStyle name="RowTitles-Col2 2 3 6 4" xfId="23254"/>
    <cellStyle name="RowTitles-Col2 2 3 6 5" xfId="23255"/>
    <cellStyle name="RowTitles-Col2 2 3 6 5 2" xfId="23256"/>
    <cellStyle name="RowTitles-Col2 2 3 6 5 2 2" xfId="23257"/>
    <cellStyle name="RowTitles-Col2 2 3 6 6" xfId="23258"/>
    <cellStyle name="RowTitles-Col2 2 3 6 6 2" xfId="23259"/>
    <cellStyle name="RowTitles-Col2 2 3 7" xfId="23260"/>
    <cellStyle name="RowTitles-Col2 2 3 7 2" xfId="23261"/>
    <cellStyle name="RowTitles-Col2 2 3 7 2 2" xfId="23262"/>
    <cellStyle name="RowTitles-Col2 2 3 7 2 2 2" xfId="23263"/>
    <cellStyle name="RowTitles-Col2 2 3 7 2 2 3" xfId="23264"/>
    <cellStyle name="RowTitles-Col2 2 3 7 2 3" xfId="23265"/>
    <cellStyle name="RowTitles-Col2 2 3 7 2 3 2" xfId="23266"/>
    <cellStyle name="RowTitles-Col2 2 3 7 2 3 2 2" xfId="23267"/>
    <cellStyle name="RowTitles-Col2 2 3 7 2 4" xfId="23268"/>
    <cellStyle name="RowTitles-Col2 2 3 7 3" xfId="23269"/>
    <cellStyle name="RowTitles-Col2 2 3 7 3 2" xfId="23270"/>
    <cellStyle name="RowTitles-Col2 2 3 7 3 2 2" xfId="23271"/>
    <cellStyle name="RowTitles-Col2 2 3 7 3 2 3" xfId="23272"/>
    <cellStyle name="RowTitles-Col2 2 3 7 3 3" xfId="23273"/>
    <cellStyle name="RowTitles-Col2 2 3 7 3 3 2" xfId="23274"/>
    <cellStyle name="RowTitles-Col2 2 3 7 3 3 2 2" xfId="23275"/>
    <cellStyle name="RowTitles-Col2 2 3 7 3 4" xfId="23276"/>
    <cellStyle name="RowTitles-Col2 2 3 7 3 4 2" xfId="23277"/>
    <cellStyle name="RowTitles-Col2 2 3 7 4" xfId="23278"/>
    <cellStyle name="RowTitles-Col2 2 3 7 5" xfId="23279"/>
    <cellStyle name="RowTitles-Col2 2 3 7 5 2" xfId="23280"/>
    <cellStyle name="RowTitles-Col2 2 3 7 5 3" xfId="23281"/>
    <cellStyle name="RowTitles-Col2 2 3 7 6" xfId="23282"/>
    <cellStyle name="RowTitles-Col2 2 3 7 6 2" xfId="23283"/>
    <cellStyle name="RowTitles-Col2 2 3 7 6 2 2" xfId="23284"/>
    <cellStyle name="RowTitles-Col2 2 3 7 7" xfId="23285"/>
    <cellStyle name="RowTitles-Col2 2 3 7 7 2" xfId="23286"/>
    <cellStyle name="RowTitles-Col2 2 3 8" xfId="23287"/>
    <cellStyle name="RowTitles-Col2 2 3 8 2" xfId="23288"/>
    <cellStyle name="RowTitles-Col2 2 3 8 2 2" xfId="23289"/>
    <cellStyle name="RowTitles-Col2 2 3 8 2 2 2" xfId="23290"/>
    <cellStyle name="RowTitles-Col2 2 3 8 2 2 3" xfId="23291"/>
    <cellStyle name="RowTitles-Col2 2 3 8 2 3" xfId="23292"/>
    <cellStyle name="RowTitles-Col2 2 3 8 2 3 2" xfId="23293"/>
    <cellStyle name="RowTitles-Col2 2 3 8 2 3 2 2" xfId="23294"/>
    <cellStyle name="RowTitles-Col2 2 3 8 2 4" xfId="23295"/>
    <cellStyle name="RowTitles-Col2 2 3 8 3" xfId="23296"/>
    <cellStyle name="RowTitles-Col2 2 3 8 3 2" xfId="23297"/>
    <cellStyle name="RowTitles-Col2 2 3 8 3 2 2" xfId="23298"/>
    <cellStyle name="RowTitles-Col2 2 3 8 3 2 3" xfId="23299"/>
    <cellStyle name="RowTitles-Col2 2 3 8 3 3" xfId="23300"/>
    <cellStyle name="RowTitles-Col2 2 3 8 3 3 2" xfId="23301"/>
    <cellStyle name="RowTitles-Col2 2 3 8 3 3 2 2" xfId="23302"/>
    <cellStyle name="RowTitles-Col2 2 3 8 3 4" xfId="23303"/>
    <cellStyle name="RowTitles-Col2 2 3 8 4" xfId="23304"/>
    <cellStyle name="RowTitles-Col2 2 3 8 4 2" xfId="23305"/>
    <cellStyle name="RowTitles-Col2 2 3 8 4 3" xfId="23306"/>
    <cellStyle name="RowTitles-Col2 2 3 8 5" xfId="23307"/>
    <cellStyle name="RowTitles-Col2 2 3 8 5 2" xfId="23308"/>
    <cellStyle name="RowTitles-Col2 2 3 8 5 2 2" xfId="23309"/>
    <cellStyle name="RowTitles-Col2 2 3 8 6" xfId="23310"/>
    <cellStyle name="RowTitles-Col2 2 3 8 6 2" xfId="23311"/>
    <cellStyle name="RowTitles-Col2 2 3 9" xfId="23312"/>
    <cellStyle name="RowTitles-Col2 2 3 9 2" xfId="23313"/>
    <cellStyle name="RowTitles-Col2 2 3 9 2 2" xfId="23314"/>
    <cellStyle name="RowTitles-Col2 2 3 9 2 2 2" xfId="23315"/>
    <cellStyle name="RowTitles-Col2 2 3 9 2 2 3" xfId="23316"/>
    <cellStyle name="RowTitles-Col2 2 3 9 2 3" xfId="23317"/>
    <cellStyle name="RowTitles-Col2 2 3 9 2 3 2" xfId="23318"/>
    <cellStyle name="RowTitles-Col2 2 3 9 2 3 2 2" xfId="23319"/>
    <cellStyle name="RowTitles-Col2 2 3 9 2 4" xfId="23320"/>
    <cellStyle name="RowTitles-Col2 2 3 9 3" xfId="23321"/>
    <cellStyle name="RowTitles-Col2 2 3 9 3 2" xfId="23322"/>
    <cellStyle name="RowTitles-Col2 2 3 9 3 2 2" xfId="23323"/>
    <cellStyle name="RowTitles-Col2 2 3 9 3 2 3" xfId="23324"/>
    <cellStyle name="RowTitles-Col2 2 3 9 3 3" xfId="23325"/>
    <cellStyle name="RowTitles-Col2 2 3 9 3 3 2" xfId="23326"/>
    <cellStyle name="RowTitles-Col2 2 3 9 3 3 2 2" xfId="23327"/>
    <cellStyle name="RowTitles-Col2 2 3 9 3 4" xfId="23328"/>
    <cellStyle name="RowTitles-Col2 2 3 9 4" xfId="23329"/>
    <cellStyle name="RowTitles-Col2 2 3 9 4 2" xfId="23330"/>
    <cellStyle name="RowTitles-Col2 2 3 9 4 3" xfId="23331"/>
    <cellStyle name="RowTitles-Col2 2 3 9 5" xfId="23332"/>
    <cellStyle name="RowTitles-Col2 2 3 9 5 2" xfId="23333"/>
    <cellStyle name="RowTitles-Col2 2 3 9 5 2 2" xfId="23334"/>
    <cellStyle name="RowTitles-Col2 2 3 9 6" xfId="23335"/>
    <cellStyle name="RowTitles-Col2 2 3 9 6 2" xfId="23336"/>
    <cellStyle name="RowTitles-Col2 2 3_STUD aligned by INSTIT" xfId="23337"/>
    <cellStyle name="RowTitles-Col2 2 4" xfId="23338"/>
    <cellStyle name="RowTitles-Col2 2 4 2" xfId="23339"/>
    <cellStyle name="RowTitles-Col2 2 4 2 2" xfId="23340"/>
    <cellStyle name="RowTitles-Col2 2 4 2 2 2" xfId="23341"/>
    <cellStyle name="RowTitles-Col2 2 4 2 2 2 2" xfId="23342"/>
    <cellStyle name="RowTitles-Col2 2 4 2 2 2 3" xfId="23343"/>
    <cellStyle name="RowTitles-Col2 2 4 2 2 3" xfId="23344"/>
    <cellStyle name="RowTitles-Col2 2 4 2 2 3 2" xfId="23345"/>
    <cellStyle name="RowTitles-Col2 2 4 2 2 3 2 2" xfId="23346"/>
    <cellStyle name="RowTitles-Col2 2 4 2 2 4" xfId="23347"/>
    <cellStyle name="RowTitles-Col2 2 4 2 3" xfId="23348"/>
    <cellStyle name="RowTitles-Col2 2 4 2 3 2" xfId="23349"/>
    <cellStyle name="RowTitles-Col2 2 4 2 3 2 2" xfId="23350"/>
    <cellStyle name="RowTitles-Col2 2 4 2 3 2 3" xfId="23351"/>
    <cellStyle name="RowTitles-Col2 2 4 2 3 3" xfId="23352"/>
    <cellStyle name="RowTitles-Col2 2 4 2 3 3 2" xfId="23353"/>
    <cellStyle name="RowTitles-Col2 2 4 2 3 3 2 2" xfId="23354"/>
    <cellStyle name="RowTitles-Col2 2 4 2 3 4" xfId="23355"/>
    <cellStyle name="RowTitles-Col2 2 4 2 3 4 2" xfId="23356"/>
    <cellStyle name="RowTitles-Col2 2 4 2 4" xfId="23357"/>
    <cellStyle name="RowTitles-Col2 2 4 3" xfId="23358"/>
    <cellStyle name="RowTitles-Col2 2 4 3 2" xfId="23359"/>
    <cellStyle name="RowTitles-Col2 2 4 3 2 2" xfId="23360"/>
    <cellStyle name="RowTitles-Col2 2 4 3 2 2 2" xfId="23361"/>
    <cellStyle name="RowTitles-Col2 2 4 3 2 2 3" xfId="23362"/>
    <cellStyle name="RowTitles-Col2 2 4 3 2 3" xfId="23363"/>
    <cellStyle name="RowTitles-Col2 2 4 3 2 3 2" xfId="23364"/>
    <cellStyle name="RowTitles-Col2 2 4 3 2 3 2 2" xfId="23365"/>
    <cellStyle name="RowTitles-Col2 2 4 3 2 4" xfId="23366"/>
    <cellStyle name="RowTitles-Col2 2 4 3 3" xfId="23367"/>
    <cellStyle name="RowTitles-Col2 2 4 3 3 2" xfId="23368"/>
    <cellStyle name="RowTitles-Col2 2 4 3 3 2 2" xfId="23369"/>
    <cellStyle name="RowTitles-Col2 2 4 3 3 2 3" xfId="23370"/>
    <cellStyle name="RowTitles-Col2 2 4 3 3 3" xfId="23371"/>
    <cellStyle name="RowTitles-Col2 2 4 3 3 3 2" xfId="23372"/>
    <cellStyle name="RowTitles-Col2 2 4 3 3 3 2 2" xfId="23373"/>
    <cellStyle name="RowTitles-Col2 2 4 3 3 4" xfId="23374"/>
    <cellStyle name="RowTitles-Col2 2 4 3 3 4 2" xfId="23375"/>
    <cellStyle name="RowTitles-Col2 2 4 3 4" xfId="23376"/>
    <cellStyle name="RowTitles-Col2 2 4 3 5" xfId="23377"/>
    <cellStyle name="RowTitles-Col2 2 4 3 5 2" xfId="23378"/>
    <cellStyle name="RowTitles-Col2 2 4 3 5 3" xfId="23379"/>
    <cellStyle name="RowTitles-Col2 2 4 3 6" xfId="23380"/>
    <cellStyle name="RowTitles-Col2 2 4 3 6 2" xfId="23381"/>
    <cellStyle name="RowTitles-Col2 2 4 3 6 2 2" xfId="23382"/>
    <cellStyle name="RowTitles-Col2 2 4 3 7" xfId="23383"/>
    <cellStyle name="RowTitles-Col2 2 4 3 7 2" xfId="23384"/>
    <cellStyle name="RowTitles-Col2 2 4 4" xfId="23385"/>
    <cellStyle name="RowTitles-Col2 2 4 4 2" xfId="23386"/>
    <cellStyle name="RowTitles-Col2 2 4 4 2 2" xfId="23387"/>
    <cellStyle name="RowTitles-Col2 2 4 4 2 2 2" xfId="23388"/>
    <cellStyle name="RowTitles-Col2 2 4 4 2 2 3" xfId="23389"/>
    <cellStyle name="RowTitles-Col2 2 4 4 2 3" xfId="23390"/>
    <cellStyle name="RowTitles-Col2 2 4 4 2 3 2" xfId="23391"/>
    <cellStyle name="RowTitles-Col2 2 4 4 2 3 2 2" xfId="23392"/>
    <cellStyle name="RowTitles-Col2 2 4 4 2 4" xfId="23393"/>
    <cellStyle name="RowTitles-Col2 2 4 4 3" xfId="23394"/>
    <cellStyle name="RowTitles-Col2 2 4 4 3 2" xfId="23395"/>
    <cellStyle name="RowTitles-Col2 2 4 4 3 2 2" xfId="23396"/>
    <cellStyle name="RowTitles-Col2 2 4 4 3 2 3" xfId="23397"/>
    <cellStyle name="RowTitles-Col2 2 4 4 3 3" xfId="23398"/>
    <cellStyle name="RowTitles-Col2 2 4 4 3 3 2" xfId="23399"/>
    <cellStyle name="RowTitles-Col2 2 4 4 3 3 2 2" xfId="23400"/>
    <cellStyle name="RowTitles-Col2 2 4 4 3 4" xfId="23401"/>
    <cellStyle name="RowTitles-Col2 2 4 4 4" xfId="23402"/>
    <cellStyle name="RowTitles-Col2 2 4 4 4 2" xfId="23403"/>
    <cellStyle name="RowTitles-Col2 2 4 4 4 3" xfId="23404"/>
    <cellStyle name="RowTitles-Col2 2 4 4 5" xfId="23405"/>
    <cellStyle name="RowTitles-Col2 2 4 4 5 2" xfId="23406"/>
    <cellStyle name="RowTitles-Col2 2 4 4 5 2 2" xfId="23407"/>
    <cellStyle name="RowTitles-Col2 2 4 4 6" xfId="23408"/>
    <cellStyle name="RowTitles-Col2 2 4 4 6 2" xfId="23409"/>
    <cellStyle name="RowTitles-Col2 2 4 5" xfId="23410"/>
    <cellStyle name="RowTitles-Col2 2 4 5 2" xfId="23411"/>
    <cellStyle name="RowTitles-Col2 2 4 5 2 2" xfId="23412"/>
    <cellStyle name="RowTitles-Col2 2 4 5 2 2 2" xfId="23413"/>
    <cellStyle name="RowTitles-Col2 2 4 5 2 2 3" xfId="23414"/>
    <cellStyle name="RowTitles-Col2 2 4 5 2 3" xfId="23415"/>
    <cellStyle name="RowTitles-Col2 2 4 5 2 3 2" xfId="23416"/>
    <cellStyle name="RowTitles-Col2 2 4 5 2 3 2 2" xfId="23417"/>
    <cellStyle name="RowTitles-Col2 2 4 5 2 4" xfId="23418"/>
    <cellStyle name="RowTitles-Col2 2 4 5 3" xfId="23419"/>
    <cellStyle name="RowTitles-Col2 2 4 5 3 2" xfId="23420"/>
    <cellStyle name="RowTitles-Col2 2 4 5 3 2 2" xfId="23421"/>
    <cellStyle name="RowTitles-Col2 2 4 5 3 2 3" xfId="23422"/>
    <cellStyle name="RowTitles-Col2 2 4 5 3 3" xfId="23423"/>
    <cellStyle name="RowTitles-Col2 2 4 5 3 3 2" xfId="23424"/>
    <cellStyle name="RowTitles-Col2 2 4 5 3 3 2 2" xfId="23425"/>
    <cellStyle name="RowTitles-Col2 2 4 5 3 4" xfId="23426"/>
    <cellStyle name="RowTitles-Col2 2 4 5 4" xfId="23427"/>
    <cellStyle name="RowTitles-Col2 2 4 5 4 2" xfId="23428"/>
    <cellStyle name="RowTitles-Col2 2 4 5 4 3" xfId="23429"/>
    <cellStyle name="RowTitles-Col2 2 4 5 5" xfId="23430"/>
    <cellStyle name="RowTitles-Col2 2 4 5 5 2" xfId="23431"/>
    <cellStyle name="RowTitles-Col2 2 4 5 5 2 2" xfId="23432"/>
    <cellStyle name="RowTitles-Col2 2 4 5 6" xfId="23433"/>
    <cellStyle name="RowTitles-Col2 2 4 5 6 2" xfId="23434"/>
    <cellStyle name="RowTitles-Col2 2 4 6" xfId="23435"/>
    <cellStyle name="RowTitles-Col2 2 4 6 2" xfId="23436"/>
    <cellStyle name="RowTitles-Col2 2 4 6 2 2" xfId="23437"/>
    <cellStyle name="RowTitles-Col2 2 4 6 2 2 2" xfId="23438"/>
    <cellStyle name="RowTitles-Col2 2 4 6 2 2 3" xfId="23439"/>
    <cellStyle name="RowTitles-Col2 2 4 6 2 3" xfId="23440"/>
    <cellStyle name="RowTitles-Col2 2 4 6 2 3 2" xfId="23441"/>
    <cellStyle name="RowTitles-Col2 2 4 6 2 3 2 2" xfId="23442"/>
    <cellStyle name="RowTitles-Col2 2 4 6 2 4" xfId="23443"/>
    <cellStyle name="RowTitles-Col2 2 4 6 3" xfId="23444"/>
    <cellStyle name="RowTitles-Col2 2 4 6 3 2" xfId="23445"/>
    <cellStyle name="RowTitles-Col2 2 4 6 3 2 2" xfId="23446"/>
    <cellStyle name="RowTitles-Col2 2 4 6 3 2 3" xfId="23447"/>
    <cellStyle name="RowTitles-Col2 2 4 6 3 3" xfId="23448"/>
    <cellStyle name="RowTitles-Col2 2 4 6 3 3 2" xfId="23449"/>
    <cellStyle name="RowTitles-Col2 2 4 6 3 3 2 2" xfId="23450"/>
    <cellStyle name="RowTitles-Col2 2 4 6 3 4" xfId="23451"/>
    <cellStyle name="RowTitles-Col2 2 4 6 4" xfId="23452"/>
    <cellStyle name="RowTitles-Col2 2 4 6 4 2" xfId="23453"/>
    <cellStyle name="RowTitles-Col2 2 4 6 4 3" xfId="23454"/>
    <cellStyle name="RowTitles-Col2 2 4 6 5" xfId="23455"/>
    <cellStyle name="RowTitles-Col2 2 4 6 5 2" xfId="23456"/>
    <cellStyle name="RowTitles-Col2 2 4 6 5 2 2" xfId="23457"/>
    <cellStyle name="RowTitles-Col2 2 4 6 6" xfId="23458"/>
    <cellStyle name="RowTitles-Col2 2 4 6 6 2" xfId="23459"/>
    <cellStyle name="RowTitles-Col2 2 4 7" xfId="23460"/>
    <cellStyle name="RowTitles-Col2 2 4 7 2" xfId="23461"/>
    <cellStyle name="RowTitles-Col2 2 4 7 2 2" xfId="23462"/>
    <cellStyle name="RowTitles-Col2 2 4 7 2 3" xfId="23463"/>
    <cellStyle name="RowTitles-Col2 2 4 7 3" xfId="23464"/>
    <cellStyle name="RowTitles-Col2 2 4 7 3 2" xfId="23465"/>
    <cellStyle name="RowTitles-Col2 2 4 7 3 2 2" xfId="23466"/>
    <cellStyle name="RowTitles-Col2 2 4 7 4" xfId="23467"/>
    <cellStyle name="RowTitles-Col2 2 4 8" xfId="23468"/>
    <cellStyle name="RowTitles-Col2 2 4_STUD aligned by INSTIT" xfId="23469"/>
    <cellStyle name="RowTitles-Col2 2 5" xfId="23470"/>
    <cellStyle name="RowTitles-Col2 2 5 2" xfId="23471"/>
    <cellStyle name="RowTitles-Col2 2 5 2 2" xfId="23472"/>
    <cellStyle name="RowTitles-Col2 2 5 2 2 2" xfId="23473"/>
    <cellStyle name="RowTitles-Col2 2 5 2 2 2 2" xfId="23474"/>
    <cellStyle name="RowTitles-Col2 2 5 2 2 2 3" xfId="23475"/>
    <cellStyle name="RowTitles-Col2 2 5 2 2 3" xfId="23476"/>
    <cellStyle name="RowTitles-Col2 2 5 2 2 3 2" xfId="23477"/>
    <cellStyle name="RowTitles-Col2 2 5 2 2 3 2 2" xfId="23478"/>
    <cellStyle name="RowTitles-Col2 2 5 2 2 4" xfId="23479"/>
    <cellStyle name="RowTitles-Col2 2 5 2 3" xfId="23480"/>
    <cellStyle name="RowTitles-Col2 2 5 2 3 2" xfId="23481"/>
    <cellStyle name="RowTitles-Col2 2 5 2 3 2 2" xfId="23482"/>
    <cellStyle name="RowTitles-Col2 2 5 2 3 2 3" xfId="23483"/>
    <cellStyle name="RowTitles-Col2 2 5 2 3 3" xfId="23484"/>
    <cellStyle name="RowTitles-Col2 2 5 2 3 3 2" xfId="23485"/>
    <cellStyle name="RowTitles-Col2 2 5 2 3 3 2 2" xfId="23486"/>
    <cellStyle name="RowTitles-Col2 2 5 2 3 4" xfId="23487"/>
    <cellStyle name="RowTitles-Col2 2 5 2 3 4 2" xfId="23488"/>
    <cellStyle name="RowTitles-Col2 2 5 2 4" xfId="23489"/>
    <cellStyle name="RowTitles-Col2 2 5 2 5" xfId="23490"/>
    <cellStyle name="RowTitles-Col2 2 5 2 5 2" xfId="23491"/>
    <cellStyle name="RowTitles-Col2 2 5 2 5 3" xfId="23492"/>
    <cellStyle name="RowTitles-Col2 2 5 2 6" xfId="23493"/>
    <cellStyle name="RowTitles-Col2 2 5 2 6 2" xfId="23494"/>
    <cellStyle name="RowTitles-Col2 2 5 2 6 2 2" xfId="23495"/>
    <cellStyle name="RowTitles-Col2 2 5 2 7" xfId="23496"/>
    <cellStyle name="RowTitles-Col2 2 5 2 7 2" xfId="23497"/>
    <cellStyle name="RowTitles-Col2 2 5 3" xfId="23498"/>
    <cellStyle name="RowTitles-Col2 2 5 3 2" xfId="23499"/>
    <cellStyle name="RowTitles-Col2 2 5 3 2 2" xfId="23500"/>
    <cellStyle name="RowTitles-Col2 2 5 3 2 2 2" xfId="23501"/>
    <cellStyle name="RowTitles-Col2 2 5 3 2 2 3" xfId="23502"/>
    <cellStyle name="RowTitles-Col2 2 5 3 2 3" xfId="23503"/>
    <cellStyle name="RowTitles-Col2 2 5 3 2 3 2" xfId="23504"/>
    <cellStyle name="RowTitles-Col2 2 5 3 2 3 2 2" xfId="23505"/>
    <cellStyle name="RowTitles-Col2 2 5 3 2 4" xfId="23506"/>
    <cellStyle name="RowTitles-Col2 2 5 3 3" xfId="23507"/>
    <cellStyle name="RowTitles-Col2 2 5 3 3 2" xfId="23508"/>
    <cellStyle name="RowTitles-Col2 2 5 3 3 2 2" xfId="23509"/>
    <cellStyle name="RowTitles-Col2 2 5 3 3 2 3" xfId="23510"/>
    <cellStyle name="RowTitles-Col2 2 5 3 3 3" xfId="23511"/>
    <cellStyle name="RowTitles-Col2 2 5 3 3 3 2" xfId="23512"/>
    <cellStyle name="RowTitles-Col2 2 5 3 3 3 2 2" xfId="23513"/>
    <cellStyle name="RowTitles-Col2 2 5 3 3 4" xfId="23514"/>
    <cellStyle name="RowTitles-Col2 2 5 3 3 4 2" xfId="23515"/>
    <cellStyle name="RowTitles-Col2 2 5 3 4" xfId="23516"/>
    <cellStyle name="RowTitles-Col2 2 5 4" xfId="23517"/>
    <cellStyle name="RowTitles-Col2 2 5 4 2" xfId="23518"/>
    <cellStyle name="RowTitles-Col2 2 5 4 2 2" xfId="23519"/>
    <cellStyle name="RowTitles-Col2 2 5 4 2 2 2" xfId="23520"/>
    <cellStyle name="RowTitles-Col2 2 5 4 2 2 3" xfId="23521"/>
    <cellStyle name="RowTitles-Col2 2 5 4 2 3" xfId="23522"/>
    <cellStyle name="RowTitles-Col2 2 5 4 2 3 2" xfId="23523"/>
    <cellStyle name="RowTitles-Col2 2 5 4 2 3 2 2" xfId="23524"/>
    <cellStyle name="RowTitles-Col2 2 5 4 2 4" xfId="23525"/>
    <cellStyle name="RowTitles-Col2 2 5 4 3" xfId="23526"/>
    <cellStyle name="RowTitles-Col2 2 5 4 3 2" xfId="23527"/>
    <cellStyle name="RowTitles-Col2 2 5 4 3 2 2" xfId="23528"/>
    <cellStyle name="RowTitles-Col2 2 5 4 3 2 3" xfId="23529"/>
    <cellStyle name="RowTitles-Col2 2 5 4 3 3" xfId="23530"/>
    <cellStyle name="RowTitles-Col2 2 5 4 3 3 2" xfId="23531"/>
    <cellStyle name="RowTitles-Col2 2 5 4 3 3 2 2" xfId="23532"/>
    <cellStyle name="RowTitles-Col2 2 5 4 3 4" xfId="23533"/>
    <cellStyle name="RowTitles-Col2 2 5 4 4" xfId="23534"/>
    <cellStyle name="RowTitles-Col2 2 5 4 4 2" xfId="23535"/>
    <cellStyle name="RowTitles-Col2 2 5 4 4 3" xfId="23536"/>
    <cellStyle name="RowTitles-Col2 2 5 4 5" xfId="23537"/>
    <cellStyle name="RowTitles-Col2 2 5 4 5 2" xfId="23538"/>
    <cellStyle name="RowTitles-Col2 2 5 4 5 2 2" xfId="23539"/>
    <cellStyle name="RowTitles-Col2 2 5 4 6" xfId="23540"/>
    <cellStyle name="RowTitles-Col2 2 5 4 6 2" xfId="23541"/>
    <cellStyle name="RowTitles-Col2 2 5 5" xfId="23542"/>
    <cellStyle name="RowTitles-Col2 2 5 5 2" xfId="23543"/>
    <cellStyle name="RowTitles-Col2 2 5 5 2 2" xfId="23544"/>
    <cellStyle name="RowTitles-Col2 2 5 5 2 2 2" xfId="23545"/>
    <cellStyle name="RowTitles-Col2 2 5 5 2 2 3" xfId="23546"/>
    <cellStyle name="RowTitles-Col2 2 5 5 2 3" xfId="23547"/>
    <cellStyle name="RowTitles-Col2 2 5 5 2 3 2" xfId="23548"/>
    <cellStyle name="RowTitles-Col2 2 5 5 2 3 2 2" xfId="23549"/>
    <cellStyle name="RowTitles-Col2 2 5 5 2 4" xfId="23550"/>
    <cellStyle name="RowTitles-Col2 2 5 5 3" xfId="23551"/>
    <cellStyle name="RowTitles-Col2 2 5 5 3 2" xfId="23552"/>
    <cellStyle name="RowTitles-Col2 2 5 5 3 2 2" xfId="23553"/>
    <cellStyle name="RowTitles-Col2 2 5 5 3 2 3" xfId="23554"/>
    <cellStyle name="RowTitles-Col2 2 5 5 3 3" xfId="23555"/>
    <cellStyle name="RowTitles-Col2 2 5 5 3 3 2" xfId="23556"/>
    <cellStyle name="RowTitles-Col2 2 5 5 3 3 2 2" xfId="23557"/>
    <cellStyle name="RowTitles-Col2 2 5 5 3 4" xfId="23558"/>
    <cellStyle name="RowTitles-Col2 2 5 5 4" xfId="23559"/>
    <cellStyle name="RowTitles-Col2 2 5 5 4 2" xfId="23560"/>
    <cellStyle name="RowTitles-Col2 2 5 5 4 3" xfId="23561"/>
    <cellStyle name="RowTitles-Col2 2 5 5 5" xfId="23562"/>
    <cellStyle name="RowTitles-Col2 2 5 5 5 2" xfId="23563"/>
    <cellStyle name="RowTitles-Col2 2 5 5 5 2 2" xfId="23564"/>
    <cellStyle name="RowTitles-Col2 2 5 5 6" xfId="23565"/>
    <cellStyle name="RowTitles-Col2 2 5 5 6 2" xfId="23566"/>
    <cellStyle name="RowTitles-Col2 2 5 6" xfId="23567"/>
    <cellStyle name="RowTitles-Col2 2 5 6 2" xfId="23568"/>
    <cellStyle name="RowTitles-Col2 2 5 6 2 2" xfId="23569"/>
    <cellStyle name="RowTitles-Col2 2 5 6 2 2 2" xfId="23570"/>
    <cellStyle name="RowTitles-Col2 2 5 6 2 2 3" xfId="23571"/>
    <cellStyle name="RowTitles-Col2 2 5 6 2 3" xfId="23572"/>
    <cellStyle name="RowTitles-Col2 2 5 6 2 3 2" xfId="23573"/>
    <cellStyle name="RowTitles-Col2 2 5 6 2 3 2 2" xfId="23574"/>
    <cellStyle name="RowTitles-Col2 2 5 6 2 4" xfId="23575"/>
    <cellStyle name="RowTitles-Col2 2 5 6 3" xfId="23576"/>
    <cellStyle name="RowTitles-Col2 2 5 6 3 2" xfId="23577"/>
    <cellStyle name="RowTitles-Col2 2 5 6 3 2 2" xfId="23578"/>
    <cellStyle name="RowTitles-Col2 2 5 6 3 2 3" xfId="23579"/>
    <cellStyle name="RowTitles-Col2 2 5 6 3 3" xfId="23580"/>
    <cellStyle name="RowTitles-Col2 2 5 6 3 3 2" xfId="23581"/>
    <cellStyle name="RowTitles-Col2 2 5 6 3 3 2 2" xfId="23582"/>
    <cellStyle name="RowTitles-Col2 2 5 6 3 4" xfId="23583"/>
    <cellStyle name="RowTitles-Col2 2 5 6 4" xfId="23584"/>
    <cellStyle name="RowTitles-Col2 2 5 6 4 2" xfId="23585"/>
    <cellStyle name="RowTitles-Col2 2 5 6 4 3" xfId="23586"/>
    <cellStyle name="RowTitles-Col2 2 5 6 5" xfId="23587"/>
    <cellStyle name="RowTitles-Col2 2 5 6 5 2" xfId="23588"/>
    <cellStyle name="RowTitles-Col2 2 5 6 5 2 2" xfId="23589"/>
    <cellStyle name="RowTitles-Col2 2 5 6 6" xfId="23590"/>
    <cellStyle name="RowTitles-Col2 2 5 6 6 2" xfId="23591"/>
    <cellStyle name="RowTitles-Col2 2 5 7" xfId="23592"/>
    <cellStyle name="RowTitles-Col2 2 5 7 2" xfId="23593"/>
    <cellStyle name="RowTitles-Col2 2 5 7 2 2" xfId="23594"/>
    <cellStyle name="RowTitles-Col2 2 5 7 2 3" xfId="23595"/>
    <cellStyle name="RowTitles-Col2 2 5 7 3" xfId="23596"/>
    <cellStyle name="RowTitles-Col2 2 5 7 3 2" xfId="23597"/>
    <cellStyle name="RowTitles-Col2 2 5 7 3 2 2" xfId="23598"/>
    <cellStyle name="RowTitles-Col2 2 5 7 4" xfId="23599"/>
    <cellStyle name="RowTitles-Col2 2 5 8" xfId="23600"/>
    <cellStyle name="RowTitles-Col2 2 5 8 2" xfId="23601"/>
    <cellStyle name="RowTitles-Col2 2 5 8 2 2" xfId="23602"/>
    <cellStyle name="RowTitles-Col2 2 5 8 2 3" xfId="23603"/>
    <cellStyle name="RowTitles-Col2 2 5 8 3" xfId="23604"/>
    <cellStyle name="RowTitles-Col2 2 5 8 3 2" xfId="23605"/>
    <cellStyle name="RowTitles-Col2 2 5 8 3 2 2" xfId="23606"/>
    <cellStyle name="RowTitles-Col2 2 5 8 4" xfId="23607"/>
    <cellStyle name="RowTitles-Col2 2 5_STUD aligned by INSTIT" xfId="23608"/>
    <cellStyle name="RowTitles-Col2 2 6" xfId="23609"/>
    <cellStyle name="RowTitles-Col2 2 6 2" xfId="23610"/>
    <cellStyle name="RowTitles-Col2 2 6 2 2" xfId="23611"/>
    <cellStyle name="RowTitles-Col2 2 6 2 2 2" xfId="23612"/>
    <cellStyle name="RowTitles-Col2 2 6 2 2 2 2" xfId="23613"/>
    <cellStyle name="RowTitles-Col2 2 6 2 2 2 3" xfId="23614"/>
    <cellStyle name="RowTitles-Col2 2 6 2 2 3" xfId="23615"/>
    <cellStyle name="RowTitles-Col2 2 6 2 2 3 2" xfId="23616"/>
    <cellStyle name="RowTitles-Col2 2 6 2 2 3 2 2" xfId="23617"/>
    <cellStyle name="RowTitles-Col2 2 6 2 2 4" xfId="23618"/>
    <cellStyle name="RowTitles-Col2 2 6 2 3" xfId="23619"/>
    <cellStyle name="RowTitles-Col2 2 6 2 3 2" xfId="23620"/>
    <cellStyle name="RowTitles-Col2 2 6 2 3 2 2" xfId="23621"/>
    <cellStyle name="RowTitles-Col2 2 6 2 3 2 3" xfId="23622"/>
    <cellStyle name="RowTitles-Col2 2 6 2 3 3" xfId="23623"/>
    <cellStyle name="RowTitles-Col2 2 6 2 3 3 2" xfId="23624"/>
    <cellStyle name="RowTitles-Col2 2 6 2 3 3 2 2" xfId="23625"/>
    <cellStyle name="RowTitles-Col2 2 6 2 3 4" xfId="23626"/>
    <cellStyle name="RowTitles-Col2 2 6 2 3 4 2" xfId="23627"/>
    <cellStyle name="RowTitles-Col2 2 6 2 4" xfId="23628"/>
    <cellStyle name="RowTitles-Col2 2 6 2 5" xfId="23629"/>
    <cellStyle name="RowTitles-Col2 2 6 2 5 2" xfId="23630"/>
    <cellStyle name="RowTitles-Col2 2 6 2 5 3" xfId="23631"/>
    <cellStyle name="RowTitles-Col2 2 6 3" xfId="23632"/>
    <cellStyle name="RowTitles-Col2 2 6 3 2" xfId="23633"/>
    <cellStyle name="RowTitles-Col2 2 6 3 2 2" xfId="23634"/>
    <cellStyle name="RowTitles-Col2 2 6 3 2 2 2" xfId="23635"/>
    <cellStyle name="RowTitles-Col2 2 6 3 2 2 3" xfId="23636"/>
    <cellStyle name="RowTitles-Col2 2 6 3 2 3" xfId="23637"/>
    <cellStyle name="RowTitles-Col2 2 6 3 2 3 2" xfId="23638"/>
    <cellStyle name="RowTitles-Col2 2 6 3 2 3 2 2" xfId="23639"/>
    <cellStyle name="RowTitles-Col2 2 6 3 2 4" xfId="23640"/>
    <cellStyle name="RowTitles-Col2 2 6 3 3" xfId="23641"/>
    <cellStyle name="RowTitles-Col2 2 6 3 3 2" xfId="23642"/>
    <cellStyle name="RowTitles-Col2 2 6 3 3 2 2" xfId="23643"/>
    <cellStyle name="RowTitles-Col2 2 6 3 3 2 3" xfId="23644"/>
    <cellStyle name="RowTitles-Col2 2 6 3 3 3" xfId="23645"/>
    <cellStyle name="RowTitles-Col2 2 6 3 3 3 2" xfId="23646"/>
    <cellStyle name="RowTitles-Col2 2 6 3 3 3 2 2" xfId="23647"/>
    <cellStyle name="RowTitles-Col2 2 6 3 3 4" xfId="23648"/>
    <cellStyle name="RowTitles-Col2 2 6 3 3 4 2" xfId="23649"/>
    <cellStyle name="RowTitles-Col2 2 6 3 4" xfId="23650"/>
    <cellStyle name="RowTitles-Col2 2 6 3 5" xfId="23651"/>
    <cellStyle name="RowTitles-Col2 2 6 3 5 2" xfId="23652"/>
    <cellStyle name="RowTitles-Col2 2 6 3 5 2 2" xfId="23653"/>
    <cellStyle name="RowTitles-Col2 2 6 3 6" xfId="23654"/>
    <cellStyle name="RowTitles-Col2 2 6 3 6 2" xfId="23655"/>
    <cellStyle name="RowTitles-Col2 2 6 4" xfId="23656"/>
    <cellStyle name="RowTitles-Col2 2 6 4 2" xfId="23657"/>
    <cellStyle name="RowTitles-Col2 2 6 4 2 2" xfId="23658"/>
    <cellStyle name="RowTitles-Col2 2 6 4 2 2 2" xfId="23659"/>
    <cellStyle name="RowTitles-Col2 2 6 4 2 2 3" xfId="23660"/>
    <cellStyle name="RowTitles-Col2 2 6 4 2 3" xfId="23661"/>
    <cellStyle name="RowTitles-Col2 2 6 4 2 3 2" xfId="23662"/>
    <cellStyle name="RowTitles-Col2 2 6 4 2 3 2 2" xfId="23663"/>
    <cellStyle name="RowTitles-Col2 2 6 4 2 4" xfId="23664"/>
    <cellStyle name="RowTitles-Col2 2 6 4 3" xfId="23665"/>
    <cellStyle name="RowTitles-Col2 2 6 4 3 2" xfId="23666"/>
    <cellStyle name="RowTitles-Col2 2 6 4 3 2 2" xfId="23667"/>
    <cellStyle name="RowTitles-Col2 2 6 4 3 2 3" xfId="23668"/>
    <cellStyle name="RowTitles-Col2 2 6 4 3 3" xfId="23669"/>
    <cellStyle name="RowTitles-Col2 2 6 4 3 3 2" xfId="23670"/>
    <cellStyle name="RowTitles-Col2 2 6 4 3 3 2 2" xfId="23671"/>
    <cellStyle name="RowTitles-Col2 2 6 4 3 4" xfId="23672"/>
    <cellStyle name="RowTitles-Col2 2 6 4 3 4 2" xfId="23673"/>
    <cellStyle name="RowTitles-Col2 2 6 4 4" xfId="23674"/>
    <cellStyle name="RowTitles-Col2 2 6 4 5" xfId="23675"/>
    <cellStyle name="RowTitles-Col2 2 6 4 5 2" xfId="23676"/>
    <cellStyle name="RowTitles-Col2 2 6 4 5 3" xfId="23677"/>
    <cellStyle name="RowTitles-Col2 2 6 4 6" xfId="23678"/>
    <cellStyle name="RowTitles-Col2 2 6 4 6 2" xfId="23679"/>
    <cellStyle name="RowTitles-Col2 2 6 4 6 2 2" xfId="23680"/>
    <cellStyle name="RowTitles-Col2 2 6 4 7" xfId="23681"/>
    <cellStyle name="RowTitles-Col2 2 6 4 7 2" xfId="23682"/>
    <cellStyle name="RowTitles-Col2 2 6 5" xfId="23683"/>
    <cellStyle name="RowTitles-Col2 2 6 5 2" xfId="23684"/>
    <cellStyle name="RowTitles-Col2 2 6 5 2 2" xfId="23685"/>
    <cellStyle name="RowTitles-Col2 2 6 5 2 2 2" xfId="23686"/>
    <cellStyle name="RowTitles-Col2 2 6 5 2 2 3" xfId="23687"/>
    <cellStyle name="RowTitles-Col2 2 6 5 2 3" xfId="23688"/>
    <cellStyle name="RowTitles-Col2 2 6 5 2 3 2" xfId="23689"/>
    <cellStyle name="RowTitles-Col2 2 6 5 2 3 2 2" xfId="23690"/>
    <cellStyle name="RowTitles-Col2 2 6 5 2 4" xfId="23691"/>
    <cellStyle name="RowTitles-Col2 2 6 5 3" xfId="23692"/>
    <cellStyle name="RowTitles-Col2 2 6 5 3 2" xfId="23693"/>
    <cellStyle name="RowTitles-Col2 2 6 5 3 2 2" xfId="23694"/>
    <cellStyle name="RowTitles-Col2 2 6 5 3 2 3" xfId="23695"/>
    <cellStyle name="RowTitles-Col2 2 6 5 3 3" xfId="23696"/>
    <cellStyle name="RowTitles-Col2 2 6 5 3 3 2" xfId="23697"/>
    <cellStyle name="RowTitles-Col2 2 6 5 3 3 2 2" xfId="23698"/>
    <cellStyle name="RowTitles-Col2 2 6 5 3 4" xfId="23699"/>
    <cellStyle name="RowTitles-Col2 2 6 5 4" xfId="23700"/>
    <cellStyle name="RowTitles-Col2 2 6 5 4 2" xfId="23701"/>
    <cellStyle name="RowTitles-Col2 2 6 5 4 3" xfId="23702"/>
    <cellStyle name="RowTitles-Col2 2 6 5 5" xfId="23703"/>
    <cellStyle name="RowTitles-Col2 2 6 5 5 2" xfId="23704"/>
    <cellStyle name="RowTitles-Col2 2 6 5 5 2 2" xfId="23705"/>
    <cellStyle name="RowTitles-Col2 2 6 5 6" xfId="23706"/>
    <cellStyle name="RowTitles-Col2 2 6 5 6 2" xfId="23707"/>
    <cellStyle name="RowTitles-Col2 2 6 6" xfId="23708"/>
    <cellStyle name="RowTitles-Col2 2 6 6 2" xfId="23709"/>
    <cellStyle name="RowTitles-Col2 2 6 6 2 2" xfId="23710"/>
    <cellStyle name="RowTitles-Col2 2 6 6 2 2 2" xfId="23711"/>
    <cellStyle name="RowTitles-Col2 2 6 6 2 2 3" xfId="23712"/>
    <cellStyle name="RowTitles-Col2 2 6 6 2 3" xfId="23713"/>
    <cellStyle name="RowTitles-Col2 2 6 6 2 3 2" xfId="23714"/>
    <cellStyle name="RowTitles-Col2 2 6 6 2 3 2 2" xfId="23715"/>
    <cellStyle name="RowTitles-Col2 2 6 6 2 4" xfId="23716"/>
    <cellStyle name="RowTitles-Col2 2 6 6 3" xfId="23717"/>
    <cellStyle name="RowTitles-Col2 2 6 6 3 2" xfId="23718"/>
    <cellStyle name="RowTitles-Col2 2 6 6 3 2 2" xfId="23719"/>
    <cellStyle name="RowTitles-Col2 2 6 6 3 2 3" xfId="23720"/>
    <cellStyle name="RowTitles-Col2 2 6 6 3 3" xfId="23721"/>
    <cellStyle name="RowTitles-Col2 2 6 6 3 3 2" xfId="23722"/>
    <cellStyle name="RowTitles-Col2 2 6 6 3 3 2 2" xfId="23723"/>
    <cellStyle name="RowTitles-Col2 2 6 6 3 4" xfId="23724"/>
    <cellStyle name="RowTitles-Col2 2 6 6 4" xfId="23725"/>
    <cellStyle name="RowTitles-Col2 2 6 6 4 2" xfId="23726"/>
    <cellStyle name="RowTitles-Col2 2 6 6 4 3" xfId="23727"/>
    <cellStyle name="RowTitles-Col2 2 6 6 5" xfId="23728"/>
    <cellStyle name="RowTitles-Col2 2 6 6 5 2" xfId="23729"/>
    <cellStyle name="RowTitles-Col2 2 6 6 5 2 2" xfId="23730"/>
    <cellStyle name="RowTitles-Col2 2 6 6 6" xfId="23731"/>
    <cellStyle name="RowTitles-Col2 2 6 6 6 2" xfId="23732"/>
    <cellStyle name="RowTitles-Col2 2 6 7" xfId="23733"/>
    <cellStyle name="RowTitles-Col2 2 6 7 2" xfId="23734"/>
    <cellStyle name="RowTitles-Col2 2 6 7 2 2" xfId="23735"/>
    <cellStyle name="RowTitles-Col2 2 6 7 2 3" xfId="23736"/>
    <cellStyle name="RowTitles-Col2 2 6 7 3" xfId="23737"/>
    <cellStyle name="RowTitles-Col2 2 6 7 3 2" xfId="23738"/>
    <cellStyle name="RowTitles-Col2 2 6 7 3 2 2" xfId="23739"/>
    <cellStyle name="RowTitles-Col2 2 6 7 4" xfId="23740"/>
    <cellStyle name="RowTitles-Col2 2 6 8" xfId="23741"/>
    <cellStyle name="RowTitles-Col2 2 6_STUD aligned by INSTIT" xfId="23742"/>
    <cellStyle name="RowTitles-Col2 2 7" xfId="23743"/>
    <cellStyle name="RowTitles-Col2 2 7 2" xfId="23744"/>
    <cellStyle name="RowTitles-Col2 2 7 2 2" xfId="23745"/>
    <cellStyle name="RowTitles-Col2 2 7 2 2 2" xfId="23746"/>
    <cellStyle name="RowTitles-Col2 2 7 2 2 3" xfId="23747"/>
    <cellStyle name="RowTitles-Col2 2 7 2 3" xfId="23748"/>
    <cellStyle name="RowTitles-Col2 2 7 2 3 2" xfId="23749"/>
    <cellStyle name="RowTitles-Col2 2 7 2 3 2 2" xfId="23750"/>
    <cellStyle name="RowTitles-Col2 2 7 2 4" xfId="23751"/>
    <cellStyle name="RowTitles-Col2 2 7 3" xfId="23752"/>
    <cellStyle name="RowTitles-Col2 2 7 3 2" xfId="23753"/>
    <cellStyle name="RowTitles-Col2 2 7 3 2 2" xfId="23754"/>
    <cellStyle name="RowTitles-Col2 2 7 3 2 3" xfId="23755"/>
    <cellStyle name="RowTitles-Col2 2 7 3 3" xfId="23756"/>
    <cellStyle name="RowTitles-Col2 2 7 3 3 2" xfId="23757"/>
    <cellStyle name="RowTitles-Col2 2 7 3 3 2 2" xfId="23758"/>
    <cellStyle name="RowTitles-Col2 2 7 3 4" xfId="23759"/>
    <cellStyle name="RowTitles-Col2 2 7 3 4 2" xfId="23760"/>
    <cellStyle name="RowTitles-Col2 2 7 4" xfId="23761"/>
    <cellStyle name="RowTitles-Col2 2 7 5" xfId="23762"/>
    <cellStyle name="RowTitles-Col2 2 7 5 2" xfId="23763"/>
    <cellStyle name="RowTitles-Col2 2 7 5 3" xfId="23764"/>
    <cellStyle name="RowTitles-Col2 2 8" xfId="23765"/>
    <cellStyle name="RowTitles-Col2 2 8 2" xfId="23766"/>
    <cellStyle name="RowTitles-Col2 2 8 2 2" xfId="23767"/>
    <cellStyle name="RowTitles-Col2 2 8 2 2 2" xfId="23768"/>
    <cellStyle name="RowTitles-Col2 2 8 2 2 3" xfId="23769"/>
    <cellStyle name="RowTitles-Col2 2 8 2 3" xfId="23770"/>
    <cellStyle name="RowTitles-Col2 2 8 2 3 2" xfId="23771"/>
    <cellStyle name="RowTitles-Col2 2 8 2 3 2 2" xfId="23772"/>
    <cellStyle name="RowTitles-Col2 2 8 2 4" xfId="23773"/>
    <cellStyle name="RowTitles-Col2 2 8 3" xfId="23774"/>
    <cellStyle name="RowTitles-Col2 2 8 3 2" xfId="23775"/>
    <cellStyle name="RowTitles-Col2 2 8 3 2 2" xfId="23776"/>
    <cellStyle name="RowTitles-Col2 2 8 3 2 3" xfId="23777"/>
    <cellStyle name="RowTitles-Col2 2 8 3 3" xfId="23778"/>
    <cellStyle name="RowTitles-Col2 2 8 3 3 2" xfId="23779"/>
    <cellStyle name="RowTitles-Col2 2 8 3 3 2 2" xfId="23780"/>
    <cellStyle name="RowTitles-Col2 2 8 3 4" xfId="23781"/>
    <cellStyle name="RowTitles-Col2 2 8 3 4 2" xfId="23782"/>
    <cellStyle name="RowTitles-Col2 2 8 4" xfId="23783"/>
    <cellStyle name="RowTitles-Col2 2 8 5" xfId="23784"/>
    <cellStyle name="RowTitles-Col2 2 8 5 2" xfId="23785"/>
    <cellStyle name="RowTitles-Col2 2 8 5 2 2" xfId="23786"/>
    <cellStyle name="RowTitles-Col2 2 8 6" xfId="23787"/>
    <cellStyle name="RowTitles-Col2 2 8 6 2" xfId="23788"/>
    <cellStyle name="RowTitles-Col2 2 9" xfId="23789"/>
    <cellStyle name="RowTitles-Col2 2 9 2" xfId="23790"/>
    <cellStyle name="RowTitles-Col2 2 9 2 2" xfId="23791"/>
    <cellStyle name="RowTitles-Col2 2 9 2 2 2" xfId="23792"/>
    <cellStyle name="RowTitles-Col2 2 9 2 2 3" xfId="23793"/>
    <cellStyle name="RowTitles-Col2 2 9 2 3" xfId="23794"/>
    <cellStyle name="RowTitles-Col2 2 9 2 3 2" xfId="23795"/>
    <cellStyle name="RowTitles-Col2 2 9 2 3 2 2" xfId="23796"/>
    <cellStyle name="RowTitles-Col2 2 9 2 4" xfId="23797"/>
    <cellStyle name="RowTitles-Col2 2 9 3" xfId="23798"/>
    <cellStyle name="RowTitles-Col2 2 9 3 2" xfId="23799"/>
    <cellStyle name="RowTitles-Col2 2 9 3 2 2" xfId="23800"/>
    <cellStyle name="RowTitles-Col2 2 9 3 2 3" xfId="23801"/>
    <cellStyle name="RowTitles-Col2 2 9 3 3" xfId="23802"/>
    <cellStyle name="RowTitles-Col2 2 9 3 3 2" xfId="23803"/>
    <cellStyle name="RowTitles-Col2 2 9 3 3 2 2" xfId="23804"/>
    <cellStyle name="RowTitles-Col2 2 9 3 4" xfId="23805"/>
    <cellStyle name="RowTitles-Col2 2 9 3 4 2" xfId="23806"/>
    <cellStyle name="RowTitles-Col2 2 9 4" xfId="23807"/>
    <cellStyle name="RowTitles-Col2 2 9 5" xfId="23808"/>
    <cellStyle name="RowTitles-Col2 2 9 5 2" xfId="23809"/>
    <cellStyle name="RowTitles-Col2 2 9 5 3" xfId="23810"/>
    <cellStyle name="RowTitles-Col2 2 9 6" xfId="23811"/>
    <cellStyle name="RowTitles-Col2 2 9 6 2" xfId="23812"/>
    <cellStyle name="RowTitles-Col2 2 9 6 2 2" xfId="23813"/>
    <cellStyle name="RowTitles-Col2 2 9 7" xfId="23814"/>
    <cellStyle name="RowTitles-Col2 2 9 7 2" xfId="23815"/>
    <cellStyle name="RowTitles-Col2 2_STUD aligned by INSTIT" xfId="23816"/>
    <cellStyle name="RowTitles-Col2 3" xfId="23817"/>
    <cellStyle name="RowTitles-Col2 3 10" xfId="23818"/>
    <cellStyle name="RowTitles-Col2 3 10 2" xfId="23819"/>
    <cellStyle name="RowTitles-Col2 3 10 2 2" xfId="23820"/>
    <cellStyle name="RowTitles-Col2 3 10 2 3" xfId="23821"/>
    <cellStyle name="RowTitles-Col2 3 10 3" xfId="23822"/>
    <cellStyle name="RowTitles-Col2 3 10 3 2" xfId="23823"/>
    <cellStyle name="RowTitles-Col2 3 10 3 2 2" xfId="23824"/>
    <cellStyle name="RowTitles-Col2 3 10 4" xfId="23825"/>
    <cellStyle name="RowTitles-Col2 3 11" xfId="23826"/>
    <cellStyle name="RowTitles-Col2 3 2" xfId="23827"/>
    <cellStyle name="RowTitles-Col2 3 2 2" xfId="23828"/>
    <cellStyle name="RowTitles-Col2 3 2 2 2" xfId="23829"/>
    <cellStyle name="RowTitles-Col2 3 2 2 2 2" xfId="23830"/>
    <cellStyle name="RowTitles-Col2 3 2 2 2 2 2" xfId="23831"/>
    <cellStyle name="RowTitles-Col2 3 2 2 2 2 3" xfId="23832"/>
    <cellStyle name="RowTitles-Col2 3 2 2 2 3" xfId="23833"/>
    <cellStyle name="RowTitles-Col2 3 2 2 2 3 2" xfId="23834"/>
    <cellStyle name="RowTitles-Col2 3 2 2 2 3 2 2" xfId="23835"/>
    <cellStyle name="RowTitles-Col2 3 2 2 2 4" xfId="23836"/>
    <cellStyle name="RowTitles-Col2 3 2 2 3" xfId="23837"/>
    <cellStyle name="RowTitles-Col2 3 2 2 3 2" xfId="23838"/>
    <cellStyle name="RowTitles-Col2 3 2 2 3 2 2" xfId="23839"/>
    <cellStyle name="RowTitles-Col2 3 2 2 3 2 3" xfId="23840"/>
    <cellStyle name="RowTitles-Col2 3 2 2 3 3" xfId="23841"/>
    <cellStyle name="RowTitles-Col2 3 2 2 3 3 2" xfId="23842"/>
    <cellStyle name="RowTitles-Col2 3 2 2 3 3 2 2" xfId="23843"/>
    <cellStyle name="RowTitles-Col2 3 2 2 3 4" xfId="23844"/>
    <cellStyle name="RowTitles-Col2 3 2 2 3 4 2" xfId="23845"/>
    <cellStyle name="RowTitles-Col2 3 2 2 4" xfId="23846"/>
    <cellStyle name="RowTitles-Col2 3 2 3" xfId="23847"/>
    <cellStyle name="RowTitles-Col2 3 2 3 2" xfId="23848"/>
    <cellStyle name="RowTitles-Col2 3 2 3 2 2" xfId="23849"/>
    <cellStyle name="RowTitles-Col2 3 2 3 2 2 2" xfId="23850"/>
    <cellStyle name="RowTitles-Col2 3 2 3 2 2 3" xfId="23851"/>
    <cellStyle name="RowTitles-Col2 3 2 3 2 3" xfId="23852"/>
    <cellStyle name="RowTitles-Col2 3 2 3 2 3 2" xfId="23853"/>
    <cellStyle name="RowTitles-Col2 3 2 3 2 3 2 2" xfId="23854"/>
    <cellStyle name="RowTitles-Col2 3 2 3 2 4" xfId="23855"/>
    <cellStyle name="RowTitles-Col2 3 2 3 3" xfId="23856"/>
    <cellStyle name="RowTitles-Col2 3 2 3 3 2" xfId="23857"/>
    <cellStyle name="RowTitles-Col2 3 2 3 3 2 2" xfId="23858"/>
    <cellStyle name="RowTitles-Col2 3 2 3 3 2 3" xfId="23859"/>
    <cellStyle name="RowTitles-Col2 3 2 3 3 3" xfId="23860"/>
    <cellStyle name="RowTitles-Col2 3 2 3 3 3 2" xfId="23861"/>
    <cellStyle name="RowTitles-Col2 3 2 3 3 3 2 2" xfId="23862"/>
    <cellStyle name="RowTitles-Col2 3 2 3 3 4" xfId="23863"/>
    <cellStyle name="RowTitles-Col2 3 2 3 3 4 2" xfId="23864"/>
    <cellStyle name="RowTitles-Col2 3 2 3 4" xfId="23865"/>
    <cellStyle name="RowTitles-Col2 3 2 3 5" xfId="23866"/>
    <cellStyle name="RowTitles-Col2 3 2 3 5 2" xfId="23867"/>
    <cellStyle name="RowTitles-Col2 3 2 3 5 3" xfId="23868"/>
    <cellStyle name="RowTitles-Col2 3 2 3 6" xfId="23869"/>
    <cellStyle name="RowTitles-Col2 3 2 3 6 2" xfId="23870"/>
    <cellStyle name="RowTitles-Col2 3 2 3 6 2 2" xfId="23871"/>
    <cellStyle name="RowTitles-Col2 3 2 3 7" xfId="23872"/>
    <cellStyle name="RowTitles-Col2 3 2 3 7 2" xfId="23873"/>
    <cellStyle name="RowTitles-Col2 3 2 4" xfId="23874"/>
    <cellStyle name="RowTitles-Col2 3 2 4 2" xfId="23875"/>
    <cellStyle name="RowTitles-Col2 3 2 4 2 2" xfId="23876"/>
    <cellStyle name="RowTitles-Col2 3 2 4 2 2 2" xfId="23877"/>
    <cellStyle name="RowTitles-Col2 3 2 4 2 2 3" xfId="23878"/>
    <cellStyle name="RowTitles-Col2 3 2 4 2 3" xfId="23879"/>
    <cellStyle name="RowTitles-Col2 3 2 4 2 3 2" xfId="23880"/>
    <cellStyle name="RowTitles-Col2 3 2 4 2 3 2 2" xfId="23881"/>
    <cellStyle name="RowTitles-Col2 3 2 4 2 4" xfId="23882"/>
    <cellStyle name="RowTitles-Col2 3 2 4 3" xfId="23883"/>
    <cellStyle name="RowTitles-Col2 3 2 4 3 2" xfId="23884"/>
    <cellStyle name="RowTitles-Col2 3 2 4 3 2 2" xfId="23885"/>
    <cellStyle name="RowTitles-Col2 3 2 4 3 2 3" xfId="23886"/>
    <cellStyle name="RowTitles-Col2 3 2 4 3 3" xfId="23887"/>
    <cellStyle name="RowTitles-Col2 3 2 4 3 3 2" xfId="23888"/>
    <cellStyle name="RowTitles-Col2 3 2 4 3 3 2 2" xfId="23889"/>
    <cellStyle name="RowTitles-Col2 3 2 4 3 4" xfId="23890"/>
    <cellStyle name="RowTitles-Col2 3 2 4 4" xfId="23891"/>
    <cellStyle name="RowTitles-Col2 3 2 4 4 2" xfId="23892"/>
    <cellStyle name="RowTitles-Col2 3 2 4 4 3" xfId="23893"/>
    <cellStyle name="RowTitles-Col2 3 2 4 5" xfId="23894"/>
    <cellStyle name="RowTitles-Col2 3 2 4 5 2" xfId="23895"/>
    <cellStyle name="RowTitles-Col2 3 2 4 5 2 2" xfId="23896"/>
    <cellStyle name="RowTitles-Col2 3 2 4 6" xfId="23897"/>
    <cellStyle name="RowTitles-Col2 3 2 4 6 2" xfId="23898"/>
    <cellStyle name="RowTitles-Col2 3 2 5" xfId="23899"/>
    <cellStyle name="RowTitles-Col2 3 2 5 2" xfId="23900"/>
    <cellStyle name="RowTitles-Col2 3 2 5 2 2" xfId="23901"/>
    <cellStyle name="RowTitles-Col2 3 2 5 2 2 2" xfId="23902"/>
    <cellStyle name="RowTitles-Col2 3 2 5 2 2 3" xfId="23903"/>
    <cellStyle name="RowTitles-Col2 3 2 5 2 3" xfId="23904"/>
    <cellStyle name="RowTitles-Col2 3 2 5 2 3 2" xfId="23905"/>
    <cellStyle name="RowTitles-Col2 3 2 5 2 3 2 2" xfId="23906"/>
    <cellStyle name="RowTitles-Col2 3 2 5 2 4" xfId="23907"/>
    <cellStyle name="RowTitles-Col2 3 2 5 3" xfId="23908"/>
    <cellStyle name="RowTitles-Col2 3 2 5 3 2" xfId="23909"/>
    <cellStyle name="RowTitles-Col2 3 2 5 3 2 2" xfId="23910"/>
    <cellStyle name="RowTitles-Col2 3 2 5 3 2 3" xfId="23911"/>
    <cellStyle name="RowTitles-Col2 3 2 5 3 3" xfId="23912"/>
    <cellStyle name="RowTitles-Col2 3 2 5 3 3 2" xfId="23913"/>
    <cellStyle name="RowTitles-Col2 3 2 5 3 3 2 2" xfId="23914"/>
    <cellStyle name="RowTitles-Col2 3 2 5 3 4" xfId="23915"/>
    <cellStyle name="RowTitles-Col2 3 2 5 4" xfId="23916"/>
    <cellStyle name="RowTitles-Col2 3 2 5 4 2" xfId="23917"/>
    <cellStyle name="RowTitles-Col2 3 2 5 4 3" xfId="23918"/>
    <cellStyle name="RowTitles-Col2 3 2 5 5" xfId="23919"/>
    <cellStyle name="RowTitles-Col2 3 2 5 5 2" xfId="23920"/>
    <cellStyle name="RowTitles-Col2 3 2 5 5 2 2" xfId="23921"/>
    <cellStyle name="RowTitles-Col2 3 2 5 6" xfId="23922"/>
    <cellStyle name="RowTitles-Col2 3 2 5 6 2" xfId="23923"/>
    <cellStyle name="RowTitles-Col2 3 2 6" xfId="23924"/>
    <cellStyle name="RowTitles-Col2 3 2 6 2" xfId="23925"/>
    <cellStyle name="RowTitles-Col2 3 2 6 2 2" xfId="23926"/>
    <cellStyle name="RowTitles-Col2 3 2 6 2 2 2" xfId="23927"/>
    <cellStyle name="RowTitles-Col2 3 2 6 2 2 3" xfId="23928"/>
    <cellStyle name="RowTitles-Col2 3 2 6 2 3" xfId="23929"/>
    <cellStyle name="RowTitles-Col2 3 2 6 2 3 2" xfId="23930"/>
    <cellStyle name="RowTitles-Col2 3 2 6 2 3 2 2" xfId="23931"/>
    <cellStyle name="RowTitles-Col2 3 2 6 2 4" xfId="23932"/>
    <cellStyle name="RowTitles-Col2 3 2 6 3" xfId="23933"/>
    <cellStyle name="RowTitles-Col2 3 2 6 3 2" xfId="23934"/>
    <cellStyle name="RowTitles-Col2 3 2 6 3 2 2" xfId="23935"/>
    <cellStyle name="RowTitles-Col2 3 2 6 3 2 3" xfId="23936"/>
    <cellStyle name="RowTitles-Col2 3 2 6 3 3" xfId="23937"/>
    <cellStyle name="RowTitles-Col2 3 2 6 3 3 2" xfId="23938"/>
    <cellStyle name="RowTitles-Col2 3 2 6 3 3 2 2" xfId="23939"/>
    <cellStyle name="RowTitles-Col2 3 2 6 3 4" xfId="23940"/>
    <cellStyle name="RowTitles-Col2 3 2 6 4" xfId="23941"/>
    <cellStyle name="RowTitles-Col2 3 2 6 4 2" xfId="23942"/>
    <cellStyle name="RowTitles-Col2 3 2 6 4 3" xfId="23943"/>
    <cellStyle name="RowTitles-Col2 3 2 6 5" xfId="23944"/>
    <cellStyle name="RowTitles-Col2 3 2 6 5 2" xfId="23945"/>
    <cellStyle name="RowTitles-Col2 3 2 6 5 2 2" xfId="23946"/>
    <cellStyle name="RowTitles-Col2 3 2 6 6" xfId="23947"/>
    <cellStyle name="RowTitles-Col2 3 2 6 6 2" xfId="23948"/>
    <cellStyle name="RowTitles-Col2 3 2 7" xfId="23949"/>
    <cellStyle name="RowTitles-Col2 3 2 7 2" xfId="23950"/>
    <cellStyle name="RowTitles-Col2 3 2 7 2 2" xfId="23951"/>
    <cellStyle name="RowTitles-Col2 3 2 7 2 3" xfId="23952"/>
    <cellStyle name="RowTitles-Col2 3 2 7 3" xfId="23953"/>
    <cellStyle name="RowTitles-Col2 3 2 7 3 2" xfId="23954"/>
    <cellStyle name="RowTitles-Col2 3 2 7 3 2 2" xfId="23955"/>
    <cellStyle name="RowTitles-Col2 3 2 7 4" xfId="23956"/>
    <cellStyle name="RowTitles-Col2 3 2 8" xfId="23957"/>
    <cellStyle name="RowTitles-Col2 3 2_STUD aligned by INSTIT" xfId="23958"/>
    <cellStyle name="RowTitles-Col2 3 3" xfId="23959"/>
    <cellStyle name="RowTitles-Col2 3 3 2" xfId="23960"/>
    <cellStyle name="RowTitles-Col2 3 3 2 2" xfId="23961"/>
    <cellStyle name="RowTitles-Col2 3 3 2 2 2" xfId="23962"/>
    <cellStyle name="RowTitles-Col2 3 3 2 2 2 2" xfId="23963"/>
    <cellStyle name="RowTitles-Col2 3 3 2 2 2 3" xfId="23964"/>
    <cellStyle name="RowTitles-Col2 3 3 2 2 3" xfId="23965"/>
    <cellStyle name="RowTitles-Col2 3 3 2 2 3 2" xfId="23966"/>
    <cellStyle name="RowTitles-Col2 3 3 2 2 3 2 2" xfId="23967"/>
    <cellStyle name="RowTitles-Col2 3 3 2 2 4" xfId="23968"/>
    <cellStyle name="RowTitles-Col2 3 3 2 3" xfId="23969"/>
    <cellStyle name="RowTitles-Col2 3 3 2 3 2" xfId="23970"/>
    <cellStyle name="RowTitles-Col2 3 3 2 3 2 2" xfId="23971"/>
    <cellStyle name="RowTitles-Col2 3 3 2 3 2 3" xfId="23972"/>
    <cellStyle name="RowTitles-Col2 3 3 2 3 3" xfId="23973"/>
    <cellStyle name="RowTitles-Col2 3 3 2 3 3 2" xfId="23974"/>
    <cellStyle name="RowTitles-Col2 3 3 2 3 3 2 2" xfId="23975"/>
    <cellStyle name="RowTitles-Col2 3 3 2 3 4" xfId="23976"/>
    <cellStyle name="RowTitles-Col2 3 3 2 3 4 2" xfId="23977"/>
    <cellStyle name="RowTitles-Col2 3 3 2 4" xfId="23978"/>
    <cellStyle name="RowTitles-Col2 3 3 2 5" xfId="23979"/>
    <cellStyle name="RowTitles-Col2 3 3 2 5 2" xfId="23980"/>
    <cellStyle name="RowTitles-Col2 3 3 2 5 3" xfId="23981"/>
    <cellStyle name="RowTitles-Col2 3 3 2 6" xfId="23982"/>
    <cellStyle name="RowTitles-Col2 3 3 2 6 2" xfId="23983"/>
    <cellStyle name="RowTitles-Col2 3 3 2 6 2 2" xfId="23984"/>
    <cellStyle name="RowTitles-Col2 3 3 2 7" xfId="23985"/>
    <cellStyle name="RowTitles-Col2 3 3 2 7 2" xfId="23986"/>
    <cellStyle name="RowTitles-Col2 3 3 3" xfId="23987"/>
    <cellStyle name="RowTitles-Col2 3 3 3 2" xfId="23988"/>
    <cellStyle name="RowTitles-Col2 3 3 3 2 2" xfId="23989"/>
    <cellStyle name="RowTitles-Col2 3 3 3 2 2 2" xfId="23990"/>
    <cellStyle name="RowTitles-Col2 3 3 3 2 2 3" xfId="23991"/>
    <cellStyle name="RowTitles-Col2 3 3 3 2 3" xfId="23992"/>
    <cellStyle name="RowTitles-Col2 3 3 3 2 3 2" xfId="23993"/>
    <cellStyle name="RowTitles-Col2 3 3 3 2 3 2 2" xfId="23994"/>
    <cellStyle name="RowTitles-Col2 3 3 3 2 4" xfId="23995"/>
    <cellStyle name="RowTitles-Col2 3 3 3 3" xfId="23996"/>
    <cellStyle name="RowTitles-Col2 3 3 3 3 2" xfId="23997"/>
    <cellStyle name="RowTitles-Col2 3 3 3 3 2 2" xfId="23998"/>
    <cellStyle name="RowTitles-Col2 3 3 3 3 2 3" xfId="23999"/>
    <cellStyle name="RowTitles-Col2 3 3 3 3 3" xfId="24000"/>
    <cellStyle name="RowTitles-Col2 3 3 3 3 3 2" xfId="24001"/>
    <cellStyle name="RowTitles-Col2 3 3 3 3 3 2 2" xfId="24002"/>
    <cellStyle name="RowTitles-Col2 3 3 3 3 4" xfId="24003"/>
    <cellStyle name="RowTitles-Col2 3 3 3 3 4 2" xfId="24004"/>
    <cellStyle name="RowTitles-Col2 3 3 3 4" xfId="24005"/>
    <cellStyle name="RowTitles-Col2 3 3 4" xfId="24006"/>
    <cellStyle name="RowTitles-Col2 3 3 4 2" xfId="24007"/>
    <cellStyle name="RowTitles-Col2 3 3 4 2 2" xfId="24008"/>
    <cellStyle name="RowTitles-Col2 3 3 4 2 2 2" xfId="24009"/>
    <cellStyle name="RowTitles-Col2 3 3 4 2 2 3" xfId="24010"/>
    <cellStyle name="RowTitles-Col2 3 3 4 2 3" xfId="24011"/>
    <cellStyle name="RowTitles-Col2 3 3 4 2 3 2" xfId="24012"/>
    <cellStyle name="RowTitles-Col2 3 3 4 2 3 2 2" xfId="24013"/>
    <cellStyle name="RowTitles-Col2 3 3 4 2 4" xfId="24014"/>
    <cellStyle name="RowTitles-Col2 3 3 4 3" xfId="24015"/>
    <cellStyle name="RowTitles-Col2 3 3 4 3 2" xfId="24016"/>
    <cellStyle name="RowTitles-Col2 3 3 4 3 2 2" xfId="24017"/>
    <cellStyle name="RowTitles-Col2 3 3 4 3 2 3" xfId="24018"/>
    <cellStyle name="RowTitles-Col2 3 3 4 3 3" xfId="24019"/>
    <cellStyle name="RowTitles-Col2 3 3 4 3 3 2" xfId="24020"/>
    <cellStyle name="RowTitles-Col2 3 3 4 3 3 2 2" xfId="24021"/>
    <cellStyle name="RowTitles-Col2 3 3 4 3 4" xfId="24022"/>
    <cellStyle name="RowTitles-Col2 3 3 4 4" xfId="24023"/>
    <cellStyle name="RowTitles-Col2 3 3 4 4 2" xfId="24024"/>
    <cellStyle name="RowTitles-Col2 3 3 4 4 3" xfId="24025"/>
    <cellStyle name="RowTitles-Col2 3 3 4 5" xfId="24026"/>
    <cellStyle name="RowTitles-Col2 3 3 4 5 2" xfId="24027"/>
    <cellStyle name="RowTitles-Col2 3 3 4 5 2 2" xfId="24028"/>
    <cellStyle name="RowTitles-Col2 3 3 4 6" xfId="24029"/>
    <cellStyle name="RowTitles-Col2 3 3 4 6 2" xfId="24030"/>
    <cellStyle name="RowTitles-Col2 3 3 5" xfId="24031"/>
    <cellStyle name="RowTitles-Col2 3 3 5 2" xfId="24032"/>
    <cellStyle name="RowTitles-Col2 3 3 5 2 2" xfId="24033"/>
    <cellStyle name="RowTitles-Col2 3 3 5 2 2 2" xfId="24034"/>
    <cellStyle name="RowTitles-Col2 3 3 5 2 2 3" xfId="24035"/>
    <cellStyle name="RowTitles-Col2 3 3 5 2 3" xfId="24036"/>
    <cellStyle name="RowTitles-Col2 3 3 5 2 3 2" xfId="24037"/>
    <cellStyle name="RowTitles-Col2 3 3 5 2 3 2 2" xfId="24038"/>
    <cellStyle name="RowTitles-Col2 3 3 5 2 4" xfId="24039"/>
    <cellStyle name="RowTitles-Col2 3 3 5 3" xfId="24040"/>
    <cellStyle name="RowTitles-Col2 3 3 5 3 2" xfId="24041"/>
    <cellStyle name="RowTitles-Col2 3 3 5 3 2 2" xfId="24042"/>
    <cellStyle name="RowTitles-Col2 3 3 5 3 2 3" xfId="24043"/>
    <cellStyle name="RowTitles-Col2 3 3 5 3 3" xfId="24044"/>
    <cellStyle name="RowTitles-Col2 3 3 5 3 3 2" xfId="24045"/>
    <cellStyle name="RowTitles-Col2 3 3 5 3 3 2 2" xfId="24046"/>
    <cellStyle name="RowTitles-Col2 3 3 5 3 4" xfId="24047"/>
    <cellStyle name="RowTitles-Col2 3 3 5 4" xfId="24048"/>
    <cellStyle name="RowTitles-Col2 3 3 5 4 2" xfId="24049"/>
    <cellStyle name="RowTitles-Col2 3 3 5 4 3" xfId="24050"/>
    <cellStyle name="RowTitles-Col2 3 3 5 5" xfId="24051"/>
    <cellStyle name="RowTitles-Col2 3 3 5 5 2" xfId="24052"/>
    <cellStyle name="RowTitles-Col2 3 3 5 5 2 2" xfId="24053"/>
    <cellStyle name="RowTitles-Col2 3 3 5 6" xfId="24054"/>
    <cellStyle name="RowTitles-Col2 3 3 5 6 2" xfId="24055"/>
    <cellStyle name="RowTitles-Col2 3 3 6" xfId="24056"/>
    <cellStyle name="RowTitles-Col2 3 3 6 2" xfId="24057"/>
    <cellStyle name="RowTitles-Col2 3 3 6 2 2" xfId="24058"/>
    <cellStyle name="RowTitles-Col2 3 3 6 2 2 2" xfId="24059"/>
    <cellStyle name="RowTitles-Col2 3 3 6 2 2 3" xfId="24060"/>
    <cellStyle name="RowTitles-Col2 3 3 6 2 3" xfId="24061"/>
    <cellStyle name="RowTitles-Col2 3 3 6 2 3 2" xfId="24062"/>
    <cellStyle name="RowTitles-Col2 3 3 6 2 3 2 2" xfId="24063"/>
    <cellStyle name="RowTitles-Col2 3 3 6 2 4" xfId="24064"/>
    <cellStyle name="RowTitles-Col2 3 3 6 3" xfId="24065"/>
    <cellStyle name="RowTitles-Col2 3 3 6 3 2" xfId="24066"/>
    <cellStyle name="RowTitles-Col2 3 3 6 3 2 2" xfId="24067"/>
    <cellStyle name="RowTitles-Col2 3 3 6 3 2 3" xfId="24068"/>
    <cellStyle name="RowTitles-Col2 3 3 6 3 3" xfId="24069"/>
    <cellStyle name="RowTitles-Col2 3 3 6 3 3 2" xfId="24070"/>
    <cellStyle name="RowTitles-Col2 3 3 6 3 3 2 2" xfId="24071"/>
    <cellStyle name="RowTitles-Col2 3 3 6 3 4" xfId="24072"/>
    <cellStyle name="RowTitles-Col2 3 3 6 4" xfId="24073"/>
    <cellStyle name="RowTitles-Col2 3 3 6 4 2" xfId="24074"/>
    <cellStyle name="RowTitles-Col2 3 3 6 4 3" xfId="24075"/>
    <cellStyle name="RowTitles-Col2 3 3 6 5" xfId="24076"/>
    <cellStyle name="RowTitles-Col2 3 3 6 5 2" xfId="24077"/>
    <cellStyle name="RowTitles-Col2 3 3 6 5 2 2" xfId="24078"/>
    <cellStyle name="RowTitles-Col2 3 3 6 6" xfId="24079"/>
    <cellStyle name="RowTitles-Col2 3 3 6 6 2" xfId="24080"/>
    <cellStyle name="RowTitles-Col2 3 3 7" xfId="24081"/>
    <cellStyle name="RowTitles-Col2 3 3 7 2" xfId="24082"/>
    <cellStyle name="RowTitles-Col2 3 3 7 2 2" xfId="24083"/>
    <cellStyle name="RowTitles-Col2 3 3 7 2 3" xfId="24084"/>
    <cellStyle name="RowTitles-Col2 3 3 7 3" xfId="24085"/>
    <cellStyle name="RowTitles-Col2 3 3 7 3 2" xfId="24086"/>
    <cellStyle name="RowTitles-Col2 3 3 7 3 2 2" xfId="24087"/>
    <cellStyle name="RowTitles-Col2 3 3 7 4" xfId="24088"/>
    <cellStyle name="RowTitles-Col2 3 3 8" xfId="24089"/>
    <cellStyle name="RowTitles-Col2 3 3 8 2" xfId="24090"/>
    <cellStyle name="RowTitles-Col2 3 3 8 2 2" xfId="24091"/>
    <cellStyle name="RowTitles-Col2 3 3 8 2 3" xfId="24092"/>
    <cellStyle name="RowTitles-Col2 3 3 8 3" xfId="24093"/>
    <cellStyle name="RowTitles-Col2 3 3 8 3 2" xfId="24094"/>
    <cellStyle name="RowTitles-Col2 3 3 8 3 2 2" xfId="24095"/>
    <cellStyle name="RowTitles-Col2 3 3 8 4" xfId="24096"/>
    <cellStyle name="RowTitles-Col2 3 3_STUD aligned by INSTIT" xfId="24097"/>
    <cellStyle name="RowTitles-Col2 3 4" xfId="24098"/>
    <cellStyle name="RowTitles-Col2 3 4 2" xfId="24099"/>
    <cellStyle name="RowTitles-Col2 3 4 2 2" xfId="24100"/>
    <cellStyle name="RowTitles-Col2 3 4 2 2 2" xfId="24101"/>
    <cellStyle name="RowTitles-Col2 3 4 2 2 2 2" xfId="24102"/>
    <cellStyle name="RowTitles-Col2 3 4 2 2 2 3" xfId="24103"/>
    <cellStyle name="RowTitles-Col2 3 4 2 2 3" xfId="24104"/>
    <cellStyle name="RowTitles-Col2 3 4 2 2 3 2" xfId="24105"/>
    <cellStyle name="RowTitles-Col2 3 4 2 2 3 2 2" xfId="24106"/>
    <cellStyle name="RowTitles-Col2 3 4 2 2 4" xfId="24107"/>
    <cellStyle name="RowTitles-Col2 3 4 2 3" xfId="24108"/>
    <cellStyle name="RowTitles-Col2 3 4 2 3 2" xfId="24109"/>
    <cellStyle name="RowTitles-Col2 3 4 2 3 2 2" xfId="24110"/>
    <cellStyle name="RowTitles-Col2 3 4 2 3 2 3" xfId="24111"/>
    <cellStyle name="RowTitles-Col2 3 4 2 3 3" xfId="24112"/>
    <cellStyle name="RowTitles-Col2 3 4 2 3 3 2" xfId="24113"/>
    <cellStyle name="RowTitles-Col2 3 4 2 3 3 2 2" xfId="24114"/>
    <cellStyle name="RowTitles-Col2 3 4 2 3 4" xfId="24115"/>
    <cellStyle name="RowTitles-Col2 3 4 2 3 4 2" xfId="24116"/>
    <cellStyle name="RowTitles-Col2 3 4 2 4" xfId="24117"/>
    <cellStyle name="RowTitles-Col2 3 4 2 5" xfId="24118"/>
    <cellStyle name="RowTitles-Col2 3 4 2 5 2" xfId="24119"/>
    <cellStyle name="RowTitles-Col2 3 4 2 5 3" xfId="24120"/>
    <cellStyle name="RowTitles-Col2 3 4 3" xfId="24121"/>
    <cellStyle name="RowTitles-Col2 3 4 3 2" xfId="24122"/>
    <cellStyle name="RowTitles-Col2 3 4 3 2 2" xfId="24123"/>
    <cellStyle name="RowTitles-Col2 3 4 3 2 2 2" xfId="24124"/>
    <cellStyle name="RowTitles-Col2 3 4 3 2 2 3" xfId="24125"/>
    <cellStyle name="RowTitles-Col2 3 4 3 2 3" xfId="24126"/>
    <cellStyle name="RowTitles-Col2 3 4 3 2 3 2" xfId="24127"/>
    <cellStyle name="RowTitles-Col2 3 4 3 2 3 2 2" xfId="24128"/>
    <cellStyle name="RowTitles-Col2 3 4 3 2 4" xfId="24129"/>
    <cellStyle name="RowTitles-Col2 3 4 3 3" xfId="24130"/>
    <cellStyle name="RowTitles-Col2 3 4 3 3 2" xfId="24131"/>
    <cellStyle name="RowTitles-Col2 3 4 3 3 2 2" xfId="24132"/>
    <cellStyle name="RowTitles-Col2 3 4 3 3 2 3" xfId="24133"/>
    <cellStyle name="RowTitles-Col2 3 4 3 3 3" xfId="24134"/>
    <cellStyle name="RowTitles-Col2 3 4 3 3 3 2" xfId="24135"/>
    <cellStyle name="RowTitles-Col2 3 4 3 3 3 2 2" xfId="24136"/>
    <cellStyle name="RowTitles-Col2 3 4 3 3 4" xfId="24137"/>
    <cellStyle name="RowTitles-Col2 3 4 3 3 4 2" xfId="24138"/>
    <cellStyle name="RowTitles-Col2 3 4 3 4" xfId="24139"/>
    <cellStyle name="RowTitles-Col2 3 4 3 5" xfId="24140"/>
    <cellStyle name="RowTitles-Col2 3 4 3 5 2" xfId="24141"/>
    <cellStyle name="RowTitles-Col2 3 4 3 5 2 2" xfId="24142"/>
    <cellStyle name="RowTitles-Col2 3 4 3 6" xfId="24143"/>
    <cellStyle name="RowTitles-Col2 3 4 3 6 2" xfId="24144"/>
    <cellStyle name="RowTitles-Col2 3 4 4" xfId="24145"/>
    <cellStyle name="RowTitles-Col2 3 4 4 2" xfId="24146"/>
    <cellStyle name="RowTitles-Col2 3 4 4 2 2" xfId="24147"/>
    <cellStyle name="RowTitles-Col2 3 4 4 2 2 2" xfId="24148"/>
    <cellStyle name="RowTitles-Col2 3 4 4 2 2 3" xfId="24149"/>
    <cellStyle name="RowTitles-Col2 3 4 4 2 3" xfId="24150"/>
    <cellStyle name="RowTitles-Col2 3 4 4 2 3 2" xfId="24151"/>
    <cellStyle name="RowTitles-Col2 3 4 4 2 3 2 2" xfId="24152"/>
    <cellStyle name="RowTitles-Col2 3 4 4 2 4" xfId="24153"/>
    <cellStyle name="RowTitles-Col2 3 4 4 3" xfId="24154"/>
    <cellStyle name="RowTitles-Col2 3 4 4 3 2" xfId="24155"/>
    <cellStyle name="RowTitles-Col2 3 4 4 3 2 2" xfId="24156"/>
    <cellStyle name="RowTitles-Col2 3 4 4 3 2 3" xfId="24157"/>
    <cellStyle name="RowTitles-Col2 3 4 4 3 3" xfId="24158"/>
    <cellStyle name="RowTitles-Col2 3 4 4 3 3 2" xfId="24159"/>
    <cellStyle name="RowTitles-Col2 3 4 4 3 3 2 2" xfId="24160"/>
    <cellStyle name="RowTitles-Col2 3 4 4 3 4" xfId="24161"/>
    <cellStyle name="RowTitles-Col2 3 4 4 3 4 2" xfId="24162"/>
    <cellStyle name="RowTitles-Col2 3 4 4 4" xfId="24163"/>
    <cellStyle name="RowTitles-Col2 3 4 4 5" xfId="24164"/>
    <cellStyle name="RowTitles-Col2 3 4 4 5 2" xfId="24165"/>
    <cellStyle name="RowTitles-Col2 3 4 4 5 3" xfId="24166"/>
    <cellStyle name="RowTitles-Col2 3 4 4 6" xfId="24167"/>
    <cellStyle name="RowTitles-Col2 3 4 4 6 2" xfId="24168"/>
    <cellStyle name="RowTitles-Col2 3 4 4 6 2 2" xfId="24169"/>
    <cellStyle name="RowTitles-Col2 3 4 4 7" xfId="24170"/>
    <cellStyle name="RowTitles-Col2 3 4 4 7 2" xfId="24171"/>
    <cellStyle name="RowTitles-Col2 3 4 5" xfId="24172"/>
    <cellStyle name="RowTitles-Col2 3 4 5 2" xfId="24173"/>
    <cellStyle name="RowTitles-Col2 3 4 5 2 2" xfId="24174"/>
    <cellStyle name="RowTitles-Col2 3 4 5 2 2 2" xfId="24175"/>
    <cellStyle name="RowTitles-Col2 3 4 5 2 2 3" xfId="24176"/>
    <cellStyle name="RowTitles-Col2 3 4 5 2 3" xfId="24177"/>
    <cellStyle name="RowTitles-Col2 3 4 5 2 3 2" xfId="24178"/>
    <cellStyle name="RowTitles-Col2 3 4 5 2 3 2 2" xfId="24179"/>
    <cellStyle name="RowTitles-Col2 3 4 5 2 4" xfId="24180"/>
    <cellStyle name="RowTitles-Col2 3 4 5 3" xfId="24181"/>
    <cellStyle name="RowTitles-Col2 3 4 5 3 2" xfId="24182"/>
    <cellStyle name="RowTitles-Col2 3 4 5 3 2 2" xfId="24183"/>
    <cellStyle name="RowTitles-Col2 3 4 5 3 2 3" xfId="24184"/>
    <cellStyle name="RowTitles-Col2 3 4 5 3 3" xfId="24185"/>
    <cellStyle name="RowTitles-Col2 3 4 5 3 3 2" xfId="24186"/>
    <cellStyle name="RowTitles-Col2 3 4 5 3 3 2 2" xfId="24187"/>
    <cellStyle name="RowTitles-Col2 3 4 5 3 4" xfId="24188"/>
    <cellStyle name="RowTitles-Col2 3 4 5 4" xfId="24189"/>
    <cellStyle name="RowTitles-Col2 3 4 5 4 2" xfId="24190"/>
    <cellStyle name="RowTitles-Col2 3 4 5 4 3" xfId="24191"/>
    <cellStyle name="RowTitles-Col2 3 4 5 5" xfId="24192"/>
    <cellStyle name="RowTitles-Col2 3 4 5 5 2" xfId="24193"/>
    <cellStyle name="RowTitles-Col2 3 4 5 5 2 2" xfId="24194"/>
    <cellStyle name="RowTitles-Col2 3 4 5 6" xfId="24195"/>
    <cellStyle name="RowTitles-Col2 3 4 5 6 2" xfId="24196"/>
    <cellStyle name="RowTitles-Col2 3 4 6" xfId="24197"/>
    <cellStyle name="RowTitles-Col2 3 4 6 2" xfId="24198"/>
    <cellStyle name="RowTitles-Col2 3 4 6 2 2" xfId="24199"/>
    <cellStyle name="RowTitles-Col2 3 4 6 2 2 2" xfId="24200"/>
    <cellStyle name="RowTitles-Col2 3 4 6 2 2 3" xfId="24201"/>
    <cellStyle name="RowTitles-Col2 3 4 6 2 3" xfId="24202"/>
    <cellStyle name="RowTitles-Col2 3 4 6 2 3 2" xfId="24203"/>
    <cellStyle name="RowTitles-Col2 3 4 6 2 3 2 2" xfId="24204"/>
    <cellStyle name="RowTitles-Col2 3 4 6 2 4" xfId="24205"/>
    <cellStyle name="RowTitles-Col2 3 4 6 3" xfId="24206"/>
    <cellStyle name="RowTitles-Col2 3 4 6 3 2" xfId="24207"/>
    <cellStyle name="RowTitles-Col2 3 4 6 3 2 2" xfId="24208"/>
    <cellStyle name="RowTitles-Col2 3 4 6 3 2 3" xfId="24209"/>
    <cellStyle name="RowTitles-Col2 3 4 6 3 3" xfId="24210"/>
    <cellStyle name="RowTitles-Col2 3 4 6 3 3 2" xfId="24211"/>
    <cellStyle name="RowTitles-Col2 3 4 6 3 3 2 2" xfId="24212"/>
    <cellStyle name="RowTitles-Col2 3 4 6 3 4" xfId="24213"/>
    <cellStyle name="RowTitles-Col2 3 4 6 4" xfId="24214"/>
    <cellStyle name="RowTitles-Col2 3 4 6 4 2" xfId="24215"/>
    <cellStyle name="RowTitles-Col2 3 4 6 4 3" xfId="24216"/>
    <cellStyle name="RowTitles-Col2 3 4 6 5" xfId="24217"/>
    <cellStyle name="RowTitles-Col2 3 4 6 5 2" xfId="24218"/>
    <cellStyle name="RowTitles-Col2 3 4 6 5 2 2" xfId="24219"/>
    <cellStyle name="RowTitles-Col2 3 4 6 6" xfId="24220"/>
    <cellStyle name="RowTitles-Col2 3 4 6 6 2" xfId="24221"/>
    <cellStyle name="RowTitles-Col2 3 4 7" xfId="24222"/>
    <cellStyle name="RowTitles-Col2 3 4 7 2" xfId="24223"/>
    <cellStyle name="RowTitles-Col2 3 4 7 2 2" xfId="24224"/>
    <cellStyle name="RowTitles-Col2 3 4 7 2 3" xfId="24225"/>
    <cellStyle name="RowTitles-Col2 3 4 7 3" xfId="24226"/>
    <cellStyle name="RowTitles-Col2 3 4 7 3 2" xfId="24227"/>
    <cellStyle name="RowTitles-Col2 3 4 7 3 2 2" xfId="24228"/>
    <cellStyle name="RowTitles-Col2 3 4 7 4" xfId="24229"/>
    <cellStyle name="RowTitles-Col2 3 4 8" xfId="24230"/>
    <cellStyle name="RowTitles-Col2 3 4_STUD aligned by INSTIT" xfId="24231"/>
    <cellStyle name="RowTitles-Col2 3 5" xfId="24232"/>
    <cellStyle name="RowTitles-Col2 3 5 2" xfId="24233"/>
    <cellStyle name="RowTitles-Col2 3 5 2 2" xfId="24234"/>
    <cellStyle name="RowTitles-Col2 3 5 2 2 2" xfId="24235"/>
    <cellStyle name="RowTitles-Col2 3 5 2 2 3" xfId="24236"/>
    <cellStyle name="RowTitles-Col2 3 5 2 3" xfId="24237"/>
    <cellStyle name="RowTitles-Col2 3 5 2 3 2" xfId="24238"/>
    <cellStyle name="RowTitles-Col2 3 5 2 3 2 2" xfId="24239"/>
    <cellStyle name="RowTitles-Col2 3 5 2 4" xfId="24240"/>
    <cellStyle name="RowTitles-Col2 3 5 3" xfId="24241"/>
    <cellStyle name="RowTitles-Col2 3 5 3 2" xfId="24242"/>
    <cellStyle name="RowTitles-Col2 3 5 3 2 2" xfId="24243"/>
    <cellStyle name="RowTitles-Col2 3 5 3 2 3" xfId="24244"/>
    <cellStyle name="RowTitles-Col2 3 5 3 3" xfId="24245"/>
    <cellStyle name="RowTitles-Col2 3 5 3 3 2" xfId="24246"/>
    <cellStyle name="RowTitles-Col2 3 5 3 3 2 2" xfId="24247"/>
    <cellStyle name="RowTitles-Col2 3 5 3 4" xfId="24248"/>
    <cellStyle name="RowTitles-Col2 3 5 3 4 2" xfId="24249"/>
    <cellStyle name="RowTitles-Col2 3 5 4" xfId="24250"/>
    <cellStyle name="RowTitles-Col2 3 5 5" xfId="24251"/>
    <cellStyle name="RowTitles-Col2 3 5 5 2" xfId="24252"/>
    <cellStyle name="RowTitles-Col2 3 5 5 3" xfId="24253"/>
    <cellStyle name="RowTitles-Col2 3 6" xfId="24254"/>
    <cellStyle name="RowTitles-Col2 3 6 2" xfId="24255"/>
    <cellStyle name="RowTitles-Col2 3 6 2 2" xfId="24256"/>
    <cellStyle name="RowTitles-Col2 3 6 2 2 2" xfId="24257"/>
    <cellStyle name="RowTitles-Col2 3 6 2 2 3" xfId="24258"/>
    <cellStyle name="RowTitles-Col2 3 6 2 3" xfId="24259"/>
    <cellStyle name="RowTitles-Col2 3 6 2 3 2" xfId="24260"/>
    <cellStyle name="RowTitles-Col2 3 6 2 3 2 2" xfId="24261"/>
    <cellStyle name="RowTitles-Col2 3 6 2 4" xfId="24262"/>
    <cellStyle name="RowTitles-Col2 3 6 3" xfId="24263"/>
    <cellStyle name="RowTitles-Col2 3 6 3 2" xfId="24264"/>
    <cellStyle name="RowTitles-Col2 3 6 3 2 2" xfId="24265"/>
    <cellStyle name="RowTitles-Col2 3 6 3 2 3" xfId="24266"/>
    <cellStyle name="RowTitles-Col2 3 6 3 3" xfId="24267"/>
    <cellStyle name="RowTitles-Col2 3 6 3 3 2" xfId="24268"/>
    <cellStyle name="RowTitles-Col2 3 6 3 3 2 2" xfId="24269"/>
    <cellStyle name="RowTitles-Col2 3 6 3 4" xfId="24270"/>
    <cellStyle name="RowTitles-Col2 3 6 3 4 2" xfId="24271"/>
    <cellStyle name="RowTitles-Col2 3 6 4" xfId="24272"/>
    <cellStyle name="RowTitles-Col2 3 6 5" xfId="24273"/>
    <cellStyle name="RowTitles-Col2 3 6 5 2" xfId="24274"/>
    <cellStyle name="RowTitles-Col2 3 6 5 2 2" xfId="24275"/>
    <cellStyle name="RowTitles-Col2 3 6 6" xfId="24276"/>
    <cellStyle name="RowTitles-Col2 3 6 6 2" xfId="24277"/>
    <cellStyle name="RowTitles-Col2 3 7" xfId="24278"/>
    <cellStyle name="RowTitles-Col2 3 7 2" xfId="24279"/>
    <cellStyle name="RowTitles-Col2 3 7 2 2" xfId="24280"/>
    <cellStyle name="RowTitles-Col2 3 7 2 2 2" xfId="24281"/>
    <cellStyle name="RowTitles-Col2 3 7 2 2 3" xfId="24282"/>
    <cellStyle name="RowTitles-Col2 3 7 2 3" xfId="24283"/>
    <cellStyle name="RowTitles-Col2 3 7 2 3 2" xfId="24284"/>
    <cellStyle name="RowTitles-Col2 3 7 2 3 2 2" xfId="24285"/>
    <cellStyle name="RowTitles-Col2 3 7 2 4" xfId="24286"/>
    <cellStyle name="RowTitles-Col2 3 7 3" xfId="24287"/>
    <cellStyle name="RowTitles-Col2 3 7 3 2" xfId="24288"/>
    <cellStyle name="RowTitles-Col2 3 7 3 2 2" xfId="24289"/>
    <cellStyle name="RowTitles-Col2 3 7 3 2 3" xfId="24290"/>
    <cellStyle name="RowTitles-Col2 3 7 3 3" xfId="24291"/>
    <cellStyle name="RowTitles-Col2 3 7 3 3 2" xfId="24292"/>
    <cellStyle name="RowTitles-Col2 3 7 3 3 2 2" xfId="24293"/>
    <cellStyle name="RowTitles-Col2 3 7 3 4" xfId="24294"/>
    <cellStyle name="RowTitles-Col2 3 7 3 4 2" xfId="24295"/>
    <cellStyle name="RowTitles-Col2 3 7 4" xfId="24296"/>
    <cellStyle name="RowTitles-Col2 3 7 5" xfId="24297"/>
    <cellStyle name="RowTitles-Col2 3 7 5 2" xfId="24298"/>
    <cellStyle name="RowTitles-Col2 3 7 5 3" xfId="24299"/>
    <cellStyle name="RowTitles-Col2 3 7 6" xfId="24300"/>
    <cellStyle name="RowTitles-Col2 3 7 6 2" xfId="24301"/>
    <cellStyle name="RowTitles-Col2 3 7 6 2 2" xfId="24302"/>
    <cellStyle name="RowTitles-Col2 3 7 7" xfId="24303"/>
    <cellStyle name="RowTitles-Col2 3 7 7 2" xfId="24304"/>
    <cellStyle name="RowTitles-Col2 3 8" xfId="24305"/>
    <cellStyle name="RowTitles-Col2 3 8 2" xfId="24306"/>
    <cellStyle name="RowTitles-Col2 3 8 2 2" xfId="24307"/>
    <cellStyle name="RowTitles-Col2 3 8 2 2 2" xfId="24308"/>
    <cellStyle name="RowTitles-Col2 3 8 2 2 3" xfId="24309"/>
    <cellStyle name="RowTitles-Col2 3 8 2 3" xfId="24310"/>
    <cellStyle name="RowTitles-Col2 3 8 2 3 2" xfId="24311"/>
    <cellStyle name="RowTitles-Col2 3 8 2 3 2 2" xfId="24312"/>
    <cellStyle name="RowTitles-Col2 3 8 2 4" xfId="24313"/>
    <cellStyle name="RowTitles-Col2 3 8 3" xfId="24314"/>
    <cellStyle name="RowTitles-Col2 3 8 3 2" xfId="24315"/>
    <cellStyle name="RowTitles-Col2 3 8 3 2 2" xfId="24316"/>
    <cellStyle name="RowTitles-Col2 3 8 3 2 3" xfId="24317"/>
    <cellStyle name="RowTitles-Col2 3 8 3 3" xfId="24318"/>
    <cellStyle name="RowTitles-Col2 3 8 3 3 2" xfId="24319"/>
    <cellStyle name="RowTitles-Col2 3 8 3 3 2 2" xfId="24320"/>
    <cellStyle name="RowTitles-Col2 3 8 3 4" xfId="24321"/>
    <cellStyle name="RowTitles-Col2 3 8 4" xfId="24322"/>
    <cellStyle name="RowTitles-Col2 3 8 4 2" xfId="24323"/>
    <cellStyle name="RowTitles-Col2 3 8 4 3" xfId="24324"/>
    <cellStyle name="RowTitles-Col2 3 8 5" xfId="24325"/>
    <cellStyle name="RowTitles-Col2 3 8 5 2" xfId="24326"/>
    <cellStyle name="RowTitles-Col2 3 8 5 2 2" xfId="24327"/>
    <cellStyle name="RowTitles-Col2 3 8 6" xfId="24328"/>
    <cellStyle name="RowTitles-Col2 3 8 6 2" xfId="24329"/>
    <cellStyle name="RowTitles-Col2 3 9" xfId="24330"/>
    <cellStyle name="RowTitles-Col2 3 9 2" xfId="24331"/>
    <cellStyle name="RowTitles-Col2 3 9 2 2" xfId="24332"/>
    <cellStyle name="RowTitles-Col2 3 9 2 2 2" xfId="24333"/>
    <cellStyle name="RowTitles-Col2 3 9 2 2 3" xfId="24334"/>
    <cellStyle name="RowTitles-Col2 3 9 2 3" xfId="24335"/>
    <cellStyle name="RowTitles-Col2 3 9 2 3 2" xfId="24336"/>
    <cellStyle name="RowTitles-Col2 3 9 2 3 2 2" xfId="24337"/>
    <cellStyle name="RowTitles-Col2 3 9 2 4" xfId="24338"/>
    <cellStyle name="RowTitles-Col2 3 9 3" xfId="24339"/>
    <cellStyle name="RowTitles-Col2 3 9 3 2" xfId="24340"/>
    <cellStyle name="RowTitles-Col2 3 9 3 2 2" xfId="24341"/>
    <cellStyle name="RowTitles-Col2 3 9 3 2 3" xfId="24342"/>
    <cellStyle name="RowTitles-Col2 3 9 3 3" xfId="24343"/>
    <cellStyle name="RowTitles-Col2 3 9 3 3 2" xfId="24344"/>
    <cellStyle name="RowTitles-Col2 3 9 3 3 2 2" xfId="24345"/>
    <cellStyle name="RowTitles-Col2 3 9 3 4" xfId="24346"/>
    <cellStyle name="RowTitles-Col2 3 9 4" xfId="24347"/>
    <cellStyle name="RowTitles-Col2 3 9 4 2" xfId="24348"/>
    <cellStyle name="RowTitles-Col2 3 9 4 3" xfId="24349"/>
    <cellStyle name="RowTitles-Col2 3 9 5" xfId="24350"/>
    <cellStyle name="RowTitles-Col2 3 9 5 2" xfId="24351"/>
    <cellStyle name="RowTitles-Col2 3 9 5 2 2" xfId="24352"/>
    <cellStyle name="RowTitles-Col2 3 9 6" xfId="24353"/>
    <cellStyle name="RowTitles-Col2 3 9 6 2" xfId="24354"/>
    <cellStyle name="RowTitles-Col2 3_STUD aligned by INSTIT" xfId="24355"/>
    <cellStyle name="RowTitles-Col2 4" xfId="24356"/>
    <cellStyle name="RowTitles-Col2 4 2" xfId="24357"/>
    <cellStyle name="RowTitles-Col2 4 2 2" xfId="24358"/>
    <cellStyle name="RowTitles-Col2 4 2 2 2" xfId="24359"/>
    <cellStyle name="RowTitles-Col2 4 2 2 2 2" xfId="24360"/>
    <cellStyle name="RowTitles-Col2 4 2 2 2 3" xfId="24361"/>
    <cellStyle name="RowTitles-Col2 4 2 2 3" xfId="24362"/>
    <cellStyle name="RowTitles-Col2 4 2 2 3 2" xfId="24363"/>
    <cellStyle name="RowTitles-Col2 4 2 2 3 2 2" xfId="24364"/>
    <cellStyle name="RowTitles-Col2 4 2 2 4" xfId="24365"/>
    <cellStyle name="RowTitles-Col2 4 2 3" xfId="24366"/>
    <cellStyle name="RowTitles-Col2 4 2 3 2" xfId="24367"/>
    <cellStyle name="RowTitles-Col2 4 2 3 2 2" xfId="24368"/>
    <cellStyle name="RowTitles-Col2 4 2 3 2 3" xfId="24369"/>
    <cellStyle name="RowTitles-Col2 4 2 3 3" xfId="24370"/>
    <cellStyle name="RowTitles-Col2 4 2 3 3 2" xfId="24371"/>
    <cellStyle name="RowTitles-Col2 4 2 3 3 2 2" xfId="24372"/>
    <cellStyle name="RowTitles-Col2 4 2 3 4" xfId="24373"/>
    <cellStyle name="RowTitles-Col2 4 2 3 4 2" xfId="24374"/>
    <cellStyle name="RowTitles-Col2 4 2 4" xfId="24375"/>
    <cellStyle name="RowTitles-Col2 4 3" xfId="24376"/>
    <cellStyle name="RowTitles-Col2 4 3 2" xfId="24377"/>
    <cellStyle name="RowTitles-Col2 4 3 2 2" xfId="24378"/>
    <cellStyle name="RowTitles-Col2 4 3 2 2 2" xfId="24379"/>
    <cellStyle name="RowTitles-Col2 4 3 2 2 3" xfId="24380"/>
    <cellStyle name="RowTitles-Col2 4 3 2 3" xfId="24381"/>
    <cellStyle name="RowTitles-Col2 4 3 2 3 2" xfId="24382"/>
    <cellStyle name="RowTitles-Col2 4 3 2 3 2 2" xfId="24383"/>
    <cellStyle name="RowTitles-Col2 4 3 2 4" xfId="24384"/>
    <cellStyle name="RowTitles-Col2 4 3 3" xfId="24385"/>
    <cellStyle name="RowTitles-Col2 4 3 3 2" xfId="24386"/>
    <cellStyle name="RowTitles-Col2 4 3 3 2 2" xfId="24387"/>
    <cellStyle name="RowTitles-Col2 4 3 3 2 3" xfId="24388"/>
    <cellStyle name="RowTitles-Col2 4 3 3 3" xfId="24389"/>
    <cellStyle name="RowTitles-Col2 4 3 3 3 2" xfId="24390"/>
    <cellStyle name="RowTitles-Col2 4 3 3 3 2 2" xfId="24391"/>
    <cellStyle name="RowTitles-Col2 4 3 3 4" xfId="24392"/>
    <cellStyle name="RowTitles-Col2 4 3 3 4 2" xfId="24393"/>
    <cellStyle name="RowTitles-Col2 4 3 4" xfId="24394"/>
    <cellStyle name="RowTitles-Col2 4 3 5" xfId="24395"/>
    <cellStyle name="RowTitles-Col2 4 3 5 2" xfId="24396"/>
    <cellStyle name="RowTitles-Col2 4 3 5 3" xfId="24397"/>
    <cellStyle name="RowTitles-Col2 4 3 6" xfId="24398"/>
    <cellStyle name="RowTitles-Col2 4 3 6 2" xfId="24399"/>
    <cellStyle name="RowTitles-Col2 4 3 6 2 2" xfId="24400"/>
    <cellStyle name="RowTitles-Col2 4 3 7" xfId="24401"/>
    <cellStyle name="RowTitles-Col2 4 3 7 2" xfId="24402"/>
    <cellStyle name="RowTitles-Col2 4 4" xfId="24403"/>
    <cellStyle name="RowTitles-Col2 4 4 2" xfId="24404"/>
    <cellStyle name="RowTitles-Col2 4 4 2 2" xfId="24405"/>
    <cellStyle name="RowTitles-Col2 4 4 2 2 2" xfId="24406"/>
    <cellStyle name="RowTitles-Col2 4 4 2 2 3" xfId="24407"/>
    <cellStyle name="RowTitles-Col2 4 4 2 3" xfId="24408"/>
    <cellStyle name="RowTitles-Col2 4 4 2 3 2" xfId="24409"/>
    <cellStyle name="RowTitles-Col2 4 4 2 3 2 2" xfId="24410"/>
    <cellStyle name="RowTitles-Col2 4 4 2 4" xfId="24411"/>
    <cellStyle name="RowTitles-Col2 4 4 3" xfId="24412"/>
    <cellStyle name="RowTitles-Col2 4 4 3 2" xfId="24413"/>
    <cellStyle name="RowTitles-Col2 4 4 3 2 2" xfId="24414"/>
    <cellStyle name="RowTitles-Col2 4 4 3 2 3" xfId="24415"/>
    <cellStyle name="RowTitles-Col2 4 4 3 3" xfId="24416"/>
    <cellStyle name="RowTitles-Col2 4 4 3 3 2" xfId="24417"/>
    <cellStyle name="RowTitles-Col2 4 4 3 3 2 2" xfId="24418"/>
    <cellStyle name="RowTitles-Col2 4 4 3 4" xfId="24419"/>
    <cellStyle name="RowTitles-Col2 4 4 4" xfId="24420"/>
    <cellStyle name="RowTitles-Col2 4 4 4 2" xfId="24421"/>
    <cellStyle name="RowTitles-Col2 4 4 4 3" xfId="24422"/>
    <cellStyle name="RowTitles-Col2 4 4 5" xfId="24423"/>
    <cellStyle name="RowTitles-Col2 4 4 5 2" xfId="24424"/>
    <cellStyle name="RowTitles-Col2 4 4 5 2 2" xfId="24425"/>
    <cellStyle name="RowTitles-Col2 4 4 6" xfId="24426"/>
    <cellStyle name="RowTitles-Col2 4 4 6 2" xfId="24427"/>
    <cellStyle name="RowTitles-Col2 4 5" xfId="24428"/>
    <cellStyle name="RowTitles-Col2 4 5 2" xfId="24429"/>
    <cellStyle name="RowTitles-Col2 4 5 2 2" xfId="24430"/>
    <cellStyle name="RowTitles-Col2 4 5 2 2 2" xfId="24431"/>
    <cellStyle name="RowTitles-Col2 4 5 2 2 3" xfId="24432"/>
    <cellStyle name="RowTitles-Col2 4 5 2 3" xfId="24433"/>
    <cellStyle name="RowTitles-Col2 4 5 2 3 2" xfId="24434"/>
    <cellStyle name="RowTitles-Col2 4 5 2 3 2 2" xfId="24435"/>
    <cellStyle name="RowTitles-Col2 4 5 2 4" xfId="24436"/>
    <cellStyle name="RowTitles-Col2 4 5 3" xfId="24437"/>
    <cellStyle name="RowTitles-Col2 4 5 3 2" xfId="24438"/>
    <cellStyle name="RowTitles-Col2 4 5 3 2 2" xfId="24439"/>
    <cellStyle name="RowTitles-Col2 4 5 3 2 3" xfId="24440"/>
    <cellStyle name="RowTitles-Col2 4 5 3 3" xfId="24441"/>
    <cellStyle name="RowTitles-Col2 4 5 3 3 2" xfId="24442"/>
    <cellStyle name="RowTitles-Col2 4 5 3 3 2 2" xfId="24443"/>
    <cellStyle name="RowTitles-Col2 4 5 3 4" xfId="24444"/>
    <cellStyle name="RowTitles-Col2 4 5 4" xfId="24445"/>
    <cellStyle name="RowTitles-Col2 4 5 4 2" xfId="24446"/>
    <cellStyle name="RowTitles-Col2 4 5 4 3" xfId="24447"/>
    <cellStyle name="RowTitles-Col2 4 5 5" xfId="24448"/>
    <cellStyle name="RowTitles-Col2 4 5 5 2" xfId="24449"/>
    <cellStyle name="RowTitles-Col2 4 5 5 2 2" xfId="24450"/>
    <cellStyle name="RowTitles-Col2 4 5 6" xfId="24451"/>
    <cellStyle name="RowTitles-Col2 4 5 6 2" xfId="24452"/>
    <cellStyle name="RowTitles-Col2 4 6" xfId="24453"/>
    <cellStyle name="RowTitles-Col2 4 6 2" xfId="24454"/>
    <cellStyle name="RowTitles-Col2 4 6 2 2" xfId="24455"/>
    <cellStyle name="RowTitles-Col2 4 6 2 2 2" xfId="24456"/>
    <cellStyle name="RowTitles-Col2 4 6 2 2 3" xfId="24457"/>
    <cellStyle name="RowTitles-Col2 4 6 2 3" xfId="24458"/>
    <cellStyle name="RowTitles-Col2 4 6 2 3 2" xfId="24459"/>
    <cellStyle name="RowTitles-Col2 4 6 2 3 2 2" xfId="24460"/>
    <cellStyle name="RowTitles-Col2 4 6 2 4" xfId="24461"/>
    <cellStyle name="RowTitles-Col2 4 6 3" xfId="24462"/>
    <cellStyle name="RowTitles-Col2 4 6 3 2" xfId="24463"/>
    <cellStyle name="RowTitles-Col2 4 6 3 2 2" xfId="24464"/>
    <cellStyle name="RowTitles-Col2 4 6 3 2 3" xfId="24465"/>
    <cellStyle name="RowTitles-Col2 4 6 3 3" xfId="24466"/>
    <cellStyle name="RowTitles-Col2 4 6 3 3 2" xfId="24467"/>
    <cellStyle name="RowTitles-Col2 4 6 3 3 2 2" xfId="24468"/>
    <cellStyle name="RowTitles-Col2 4 6 3 4" xfId="24469"/>
    <cellStyle name="RowTitles-Col2 4 6 4" xfId="24470"/>
    <cellStyle name="RowTitles-Col2 4 6 4 2" xfId="24471"/>
    <cellStyle name="RowTitles-Col2 4 6 4 3" xfId="24472"/>
    <cellStyle name="RowTitles-Col2 4 6 5" xfId="24473"/>
    <cellStyle name="RowTitles-Col2 4 6 5 2" xfId="24474"/>
    <cellStyle name="RowTitles-Col2 4 6 5 2 2" xfId="24475"/>
    <cellStyle name="RowTitles-Col2 4 6 6" xfId="24476"/>
    <cellStyle name="RowTitles-Col2 4 6 6 2" xfId="24477"/>
    <cellStyle name="RowTitles-Col2 4 7" xfId="24478"/>
    <cellStyle name="RowTitles-Col2 4 7 2" xfId="24479"/>
    <cellStyle name="RowTitles-Col2 4 7 2 2" xfId="24480"/>
    <cellStyle name="RowTitles-Col2 4 7 2 3" xfId="24481"/>
    <cellStyle name="RowTitles-Col2 4 7 3" xfId="24482"/>
    <cellStyle name="RowTitles-Col2 4 7 3 2" xfId="24483"/>
    <cellStyle name="RowTitles-Col2 4 7 3 2 2" xfId="24484"/>
    <cellStyle name="RowTitles-Col2 4 7 4" xfId="24485"/>
    <cellStyle name="RowTitles-Col2 4 8" xfId="24486"/>
    <cellStyle name="RowTitles-Col2 4_STUD aligned by INSTIT" xfId="24487"/>
    <cellStyle name="RowTitles-Col2 5" xfId="24488"/>
    <cellStyle name="RowTitles-Col2 5 2" xfId="24489"/>
    <cellStyle name="RowTitles-Col2 5 2 2" xfId="24490"/>
    <cellStyle name="RowTitles-Col2 5 2 2 2" xfId="24491"/>
    <cellStyle name="RowTitles-Col2 5 2 2 2 2" xfId="24492"/>
    <cellStyle name="RowTitles-Col2 5 2 2 2 3" xfId="24493"/>
    <cellStyle name="RowTitles-Col2 5 2 2 3" xfId="24494"/>
    <cellStyle name="RowTitles-Col2 5 2 2 3 2" xfId="24495"/>
    <cellStyle name="RowTitles-Col2 5 2 2 3 2 2" xfId="24496"/>
    <cellStyle name="RowTitles-Col2 5 2 2 4" xfId="24497"/>
    <cellStyle name="RowTitles-Col2 5 2 3" xfId="24498"/>
    <cellStyle name="RowTitles-Col2 5 2 3 2" xfId="24499"/>
    <cellStyle name="RowTitles-Col2 5 2 3 2 2" xfId="24500"/>
    <cellStyle name="RowTitles-Col2 5 2 3 2 3" xfId="24501"/>
    <cellStyle name="RowTitles-Col2 5 2 3 3" xfId="24502"/>
    <cellStyle name="RowTitles-Col2 5 2 3 3 2" xfId="24503"/>
    <cellStyle name="RowTitles-Col2 5 2 3 3 2 2" xfId="24504"/>
    <cellStyle name="RowTitles-Col2 5 2 3 4" xfId="24505"/>
    <cellStyle name="RowTitles-Col2 5 2 3 4 2" xfId="24506"/>
    <cellStyle name="RowTitles-Col2 5 2 4" xfId="24507"/>
    <cellStyle name="RowTitles-Col2 5 2 5" xfId="24508"/>
    <cellStyle name="RowTitles-Col2 5 2 5 2" xfId="24509"/>
    <cellStyle name="RowTitles-Col2 5 2 5 3" xfId="24510"/>
    <cellStyle name="RowTitles-Col2 5 2 6" xfId="24511"/>
    <cellStyle name="RowTitles-Col2 5 2 6 2" xfId="24512"/>
    <cellStyle name="RowTitles-Col2 5 2 6 2 2" xfId="24513"/>
    <cellStyle name="RowTitles-Col2 5 2 7" xfId="24514"/>
    <cellStyle name="RowTitles-Col2 5 2 7 2" xfId="24515"/>
    <cellStyle name="RowTitles-Col2 5 3" xfId="24516"/>
    <cellStyle name="RowTitles-Col2 5 3 2" xfId="24517"/>
    <cellStyle name="RowTitles-Col2 5 3 2 2" xfId="24518"/>
    <cellStyle name="RowTitles-Col2 5 3 2 2 2" xfId="24519"/>
    <cellStyle name="RowTitles-Col2 5 3 2 2 3" xfId="24520"/>
    <cellStyle name="RowTitles-Col2 5 3 2 3" xfId="24521"/>
    <cellStyle name="RowTitles-Col2 5 3 2 3 2" xfId="24522"/>
    <cellStyle name="RowTitles-Col2 5 3 2 3 2 2" xfId="24523"/>
    <cellStyle name="RowTitles-Col2 5 3 2 4" xfId="24524"/>
    <cellStyle name="RowTitles-Col2 5 3 3" xfId="24525"/>
    <cellStyle name="RowTitles-Col2 5 3 3 2" xfId="24526"/>
    <cellStyle name="RowTitles-Col2 5 3 3 2 2" xfId="24527"/>
    <cellStyle name="RowTitles-Col2 5 3 3 2 3" xfId="24528"/>
    <cellStyle name="RowTitles-Col2 5 3 3 3" xfId="24529"/>
    <cellStyle name="RowTitles-Col2 5 3 3 3 2" xfId="24530"/>
    <cellStyle name="RowTitles-Col2 5 3 3 3 2 2" xfId="24531"/>
    <cellStyle name="RowTitles-Col2 5 3 3 4" xfId="24532"/>
    <cellStyle name="RowTitles-Col2 5 3 3 4 2" xfId="24533"/>
    <cellStyle name="RowTitles-Col2 5 3 4" xfId="24534"/>
    <cellStyle name="RowTitles-Col2 5 4" xfId="24535"/>
    <cellStyle name="RowTitles-Col2 5 4 2" xfId="24536"/>
    <cellStyle name="RowTitles-Col2 5 4 2 2" xfId="24537"/>
    <cellStyle name="RowTitles-Col2 5 4 2 2 2" xfId="24538"/>
    <cellStyle name="RowTitles-Col2 5 4 2 2 3" xfId="24539"/>
    <cellStyle name="RowTitles-Col2 5 4 2 3" xfId="24540"/>
    <cellStyle name="RowTitles-Col2 5 4 2 3 2" xfId="24541"/>
    <cellStyle name="RowTitles-Col2 5 4 2 3 2 2" xfId="24542"/>
    <cellStyle name="RowTitles-Col2 5 4 2 4" xfId="24543"/>
    <cellStyle name="RowTitles-Col2 5 4 3" xfId="24544"/>
    <cellStyle name="RowTitles-Col2 5 4 3 2" xfId="24545"/>
    <cellStyle name="RowTitles-Col2 5 4 3 2 2" xfId="24546"/>
    <cellStyle name="RowTitles-Col2 5 4 3 2 3" xfId="24547"/>
    <cellStyle name="RowTitles-Col2 5 4 3 3" xfId="24548"/>
    <cellStyle name="RowTitles-Col2 5 4 3 3 2" xfId="24549"/>
    <cellStyle name="RowTitles-Col2 5 4 3 3 2 2" xfId="24550"/>
    <cellStyle name="RowTitles-Col2 5 4 3 4" xfId="24551"/>
    <cellStyle name="RowTitles-Col2 5 4 4" xfId="24552"/>
    <cellStyle name="RowTitles-Col2 5 4 4 2" xfId="24553"/>
    <cellStyle name="RowTitles-Col2 5 4 4 3" xfId="24554"/>
    <cellStyle name="RowTitles-Col2 5 4 5" xfId="24555"/>
    <cellStyle name="RowTitles-Col2 5 4 5 2" xfId="24556"/>
    <cellStyle name="RowTitles-Col2 5 4 5 2 2" xfId="24557"/>
    <cellStyle name="RowTitles-Col2 5 4 6" xfId="24558"/>
    <cellStyle name="RowTitles-Col2 5 4 6 2" xfId="24559"/>
    <cellStyle name="RowTitles-Col2 5 5" xfId="24560"/>
    <cellStyle name="RowTitles-Col2 5 5 2" xfId="24561"/>
    <cellStyle name="RowTitles-Col2 5 5 2 2" xfId="24562"/>
    <cellStyle name="RowTitles-Col2 5 5 2 2 2" xfId="24563"/>
    <cellStyle name="RowTitles-Col2 5 5 2 2 3" xfId="24564"/>
    <cellStyle name="RowTitles-Col2 5 5 2 3" xfId="24565"/>
    <cellStyle name="RowTitles-Col2 5 5 2 3 2" xfId="24566"/>
    <cellStyle name="RowTitles-Col2 5 5 2 3 2 2" xfId="24567"/>
    <cellStyle name="RowTitles-Col2 5 5 2 4" xfId="24568"/>
    <cellStyle name="RowTitles-Col2 5 5 3" xfId="24569"/>
    <cellStyle name="RowTitles-Col2 5 5 3 2" xfId="24570"/>
    <cellStyle name="RowTitles-Col2 5 5 3 2 2" xfId="24571"/>
    <cellStyle name="RowTitles-Col2 5 5 3 2 3" xfId="24572"/>
    <cellStyle name="RowTitles-Col2 5 5 3 3" xfId="24573"/>
    <cellStyle name="RowTitles-Col2 5 5 3 3 2" xfId="24574"/>
    <cellStyle name="RowTitles-Col2 5 5 3 3 2 2" xfId="24575"/>
    <cellStyle name="RowTitles-Col2 5 5 3 4" xfId="24576"/>
    <cellStyle name="RowTitles-Col2 5 5 4" xfId="24577"/>
    <cellStyle name="RowTitles-Col2 5 5 4 2" xfId="24578"/>
    <cellStyle name="RowTitles-Col2 5 5 4 3" xfId="24579"/>
    <cellStyle name="RowTitles-Col2 5 5 5" xfId="24580"/>
    <cellStyle name="RowTitles-Col2 5 5 5 2" xfId="24581"/>
    <cellStyle name="RowTitles-Col2 5 5 5 2 2" xfId="24582"/>
    <cellStyle name="RowTitles-Col2 5 5 6" xfId="24583"/>
    <cellStyle name="RowTitles-Col2 5 5 6 2" xfId="24584"/>
    <cellStyle name="RowTitles-Col2 5 6" xfId="24585"/>
    <cellStyle name="RowTitles-Col2 5 6 2" xfId="24586"/>
    <cellStyle name="RowTitles-Col2 5 6 2 2" xfId="24587"/>
    <cellStyle name="RowTitles-Col2 5 6 2 2 2" xfId="24588"/>
    <cellStyle name="RowTitles-Col2 5 6 2 2 3" xfId="24589"/>
    <cellStyle name="RowTitles-Col2 5 6 2 3" xfId="24590"/>
    <cellStyle name="RowTitles-Col2 5 6 2 3 2" xfId="24591"/>
    <cellStyle name="RowTitles-Col2 5 6 2 3 2 2" xfId="24592"/>
    <cellStyle name="RowTitles-Col2 5 6 2 4" xfId="24593"/>
    <cellStyle name="RowTitles-Col2 5 6 3" xfId="24594"/>
    <cellStyle name="RowTitles-Col2 5 6 3 2" xfId="24595"/>
    <cellStyle name="RowTitles-Col2 5 6 3 2 2" xfId="24596"/>
    <cellStyle name="RowTitles-Col2 5 6 3 2 3" xfId="24597"/>
    <cellStyle name="RowTitles-Col2 5 6 3 3" xfId="24598"/>
    <cellStyle name="RowTitles-Col2 5 6 3 3 2" xfId="24599"/>
    <cellStyle name="RowTitles-Col2 5 6 3 3 2 2" xfId="24600"/>
    <cellStyle name="RowTitles-Col2 5 6 3 4" xfId="24601"/>
    <cellStyle name="RowTitles-Col2 5 6 4" xfId="24602"/>
    <cellStyle name="RowTitles-Col2 5 6 4 2" xfId="24603"/>
    <cellStyle name="RowTitles-Col2 5 6 4 3" xfId="24604"/>
    <cellStyle name="RowTitles-Col2 5 6 5" xfId="24605"/>
    <cellStyle name="RowTitles-Col2 5 6 5 2" xfId="24606"/>
    <cellStyle name="RowTitles-Col2 5 6 5 2 2" xfId="24607"/>
    <cellStyle name="RowTitles-Col2 5 6 6" xfId="24608"/>
    <cellStyle name="RowTitles-Col2 5 6 6 2" xfId="24609"/>
    <cellStyle name="RowTitles-Col2 5 7" xfId="24610"/>
    <cellStyle name="RowTitles-Col2 5 7 2" xfId="24611"/>
    <cellStyle name="RowTitles-Col2 5 7 2 2" xfId="24612"/>
    <cellStyle name="RowTitles-Col2 5 7 2 3" xfId="24613"/>
    <cellStyle name="RowTitles-Col2 5 7 3" xfId="24614"/>
    <cellStyle name="RowTitles-Col2 5 7 3 2" xfId="24615"/>
    <cellStyle name="RowTitles-Col2 5 7 3 2 2" xfId="24616"/>
    <cellStyle name="RowTitles-Col2 5 7 4" xfId="24617"/>
    <cellStyle name="RowTitles-Col2 5 8" xfId="24618"/>
    <cellStyle name="RowTitles-Col2 5 8 2" xfId="24619"/>
    <cellStyle name="RowTitles-Col2 5 8 2 2" xfId="24620"/>
    <cellStyle name="RowTitles-Col2 5 8 2 3" xfId="24621"/>
    <cellStyle name="RowTitles-Col2 5 8 3" xfId="24622"/>
    <cellStyle name="RowTitles-Col2 5 8 3 2" xfId="24623"/>
    <cellStyle name="RowTitles-Col2 5 8 3 2 2" xfId="24624"/>
    <cellStyle name="RowTitles-Col2 5 8 4" xfId="24625"/>
    <cellStyle name="RowTitles-Col2 5_STUD aligned by INSTIT" xfId="24626"/>
    <cellStyle name="RowTitles-Col2 6" xfId="24627"/>
    <cellStyle name="RowTitles-Col2 6 2" xfId="24628"/>
    <cellStyle name="RowTitles-Col2 6 2 2" xfId="24629"/>
    <cellStyle name="RowTitles-Col2 6 2 2 2" xfId="24630"/>
    <cellStyle name="RowTitles-Col2 6 2 2 2 2" xfId="24631"/>
    <cellStyle name="RowTitles-Col2 6 2 2 2 3" xfId="24632"/>
    <cellStyle name="RowTitles-Col2 6 2 2 3" xfId="24633"/>
    <cellStyle name="RowTitles-Col2 6 2 2 3 2" xfId="24634"/>
    <cellStyle name="RowTitles-Col2 6 2 2 3 2 2" xfId="24635"/>
    <cellStyle name="RowTitles-Col2 6 2 2 4" xfId="24636"/>
    <cellStyle name="RowTitles-Col2 6 2 3" xfId="24637"/>
    <cellStyle name="RowTitles-Col2 6 2 3 2" xfId="24638"/>
    <cellStyle name="RowTitles-Col2 6 2 3 2 2" xfId="24639"/>
    <cellStyle name="RowTitles-Col2 6 2 3 2 3" xfId="24640"/>
    <cellStyle name="RowTitles-Col2 6 2 3 3" xfId="24641"/>
    <cellStyle name="RowTitles-Col2 6 2 3 3 2" xfId="24642"/>
    <cellStyle name="RowTitles-Col2 6 2 3 3 2 2" xfId="24643"/>
    <cellStyle name="RowTitles-Col2 6 2 3 4" xfId="24644"/>
    <cellStyle name="RowTitles-Col2 6 2 3 4 2" xfId="24645"/>
    <cellStyle name="RowTitles-Col2 6 2 4" xfId="24646"/>
    <cellStyle name="RowTitles-Col2 6 2 5" xfId="24647"/>
    <cellStyle name="RowTitles-Col2 6 2 5 2" xfId="24648"/>
    <cellStyle name="RowTitles-Col2 6 2 5 2 2" xfId="24649"/>
    <cellStyle name="RowTitles-Col2 6 2 6" xfId="24650"/>
    <cellStyle name="RowTitles-Col2 6 2 6 2" xfId="24651"/>
    <cellStyle name="RowTitles-Col2 6 3" xfId="24652"/>
    <cellStyle name="RowTitles-Col2 6 3 2" xfId="24653"/>
    <cellStyle name="RowTitles-Col2 6 3 2 2" xfId="24654"/>
    <cellStyle name="RowTitles-Col2 6 3 2 2 2" xfId="24655"/>
    <cellStyle name="RowTitles-Col2 6 3 2 2 3" xfId="24656"/>
    <cellStyle name="RowTitles-Col2 6 3 2 3" xfId="24657"/>
    <cellStyle name="RowTitles-Col2 6 3 2 3 2" xfId="24658"/>
    <cellStyle name="RowTitles-Col2 6 3 2 3 2 2" xfId="24659"/>
    <cellStyle name="RowTitles-Col2 6 3 2 4" xfId="24660"/>
    <cellStyle name="RowTitles-Col2 6 3 3" xfId="24661"/>
    <cellStyle name="RowTitles-Col2 6 3 3 2" xfId="24662"/>
    <cellStyle name="RowTitles-Col2 6 3 3 2 2" xfId="24663"/>
    <cellStyle name="RowTitles-Col2 6 3 3 2 3" xfId="24664"/>
    <cellStyle name="RowTitles-Col2 6 3 3 3" xfId="24665"/>
    <cellStyle name="RowTitles-Col2 6 3 3 3 2" xfId="24666"/>
    <cellStyle name="RowTitles-Col2 6 3 3 3 2 2" xfId="24667"/>
    <cellStyle name="RowTitles-Col2 6 3 3 4" xfId="24668"/>
    <cellStyle name="RowTitles-Col2 6 3 4" xfId="24669"/>
    <cellStyle name="RowTitles-Col2 6 3 4 2" xfId="24670"/>
    <cellStyle name="RowTitles-Col2 6 3 4 3" xfId="24671"/>
    <cellStyle name="RowTitles-Col2 6 4" xfId="24672"/>
    <cellStyle name="RowTitles-Col2 6 4 2" xfId="24673"/>
    <cellStyle name="RowTitles-Col2 6 4 2 2" xfId="24674"/>
    <cellStyle name="RowTitles-Col2 6 4 2 2 2" xfId="24675"/>
    <cellStyle name="RowTitles-Col2 6 4 2 2 3" xfId="24676"/>
    <cellStyle name="RowTitles-Col2 6 4 2 3" xfId="24677"/>
    <cellStyle name="RowTitles-Col2 6 4 2 3 2" xfId="24678"/>
    <cellStyle name="RowTitles-Col2 6 4 2 3 2 2" xfId="24679"/>
    <cellStyle name="RowTitles-Col2 6 4 2 4" xfId="24680"/>
    <cellStyle name="RowTitles-Col2 6 4 3" xfId="24681"/>
    <cellStyle name="RowTitles-Col2 6 4 3 2" xfId="24682"/>
    <cellStyle name="RowTitles-Col2 6 4 3 2 2" xfId="24683"/>
    <cellStyle name="RowTitles-Col2 6 4 3 2 3" xfId="24684"/>
    <cellStyle name="RowTitles-Col2 6 4 3 3" xfId="24685"/>
    <cellStyle name="RowTitles-Col2 6 4 3 3 2" xfId="24686"/>
    <cellStyle name="RowTitles-Col2 6 4 3 3 2 2" xfId="24687"/>
    <cellStyle name="RowTitles-Col2 6 4 3 4" xfId="24688"/>
    <cellStyle name="RowTitles-Col2 6 4 4" xfId="24689"/>
    <cellStyle name="RowTitles-Col2 6 4 4 2" xfId="24690"/>
    <cellStyle name="RowTitles-Col2 6 4 4 3" xfId="24691"/>
    <cellStyle name="RowTitles-Col2 6 4 5" xfId="24692"/>
    <cellStyle name="RowTitles-Col2 6 4 5 2" xfId="24693"/>
    <cellStyle name="RowTitles-Col2 6 4 5 2 2" xfId="24694"/>
    <cellStyle name="RowTitles-Col2 6 4 6" xfId="24695"/>
    <cellStyle name="RowTitles-Col2 6 4 6 2" xfId="24696"/>
    <cellStyle name="RowTitles-Col2 6 5" xfId="24697"/>
    <cellStyle name="RowTitles-Col2 6 5 2" xfId="24698"/>
    <cellStyle name="RowTitles-Col2 6 5 2 2" xfId="24699"/>
    <cellStyle name="RowTitles-Col2 6 5 2 2 2" xfId="24700"/>
    <cellStyle name="RowTitles-Col2 6 5 2 2 3" xfId="24701"/>
    <cellStyle name="RowTitles-Col2 6 5 2 3" xfId="24702"/>
    <cellStyle name="RowTitles-Col2 6 5 2 3 2" xfId="24703"/>
    <cellStyle name="RowTitles-Col2 6 5 2 3 2 2" xfId="24704"/>
    <cellStyle name="RowTitles-Col2 6 5 2 4" xfId="24705"/>
    <cellStyle name="RowTitles-Col2 6 5 3" xfId="24706"/>
    <cellStyle name="RowTitles-Col2 6 5 3 2" xfId="24707"/>
    <cellStyle name="RowTitles-Col2 6 5 3 2 2" xfId="24708"/>
    <cellStyle name="RowTitles-Col2 6 5 3 2 3" xfId="24709"/>
    <cellStyle name="RowTitles-Col2 6 5 3 3" xfId="24710"/>
    <cellStyle name="RowTitles-Col2 6 5 3 3 2" xfId="24711"/>
    <cellStyle name="RowTitles-Col2 6 5 3 3 2 2" xfId="24712"/>
    <cellStyle name="RowTitles-Col2 6 5 3 4" xfId="24713"/>
    <cellStyle name="RowTitles-Col2 6 5 4" xfId="24714"/>
    <cellStyle name="RowTitles-Col2 6 5 4 2" xfId="24715"/>
    <cellStyle name="RowTitles-Col2 6 5 4 3" xfId="24716"/>
    <cellStyle name="RowTitles-Col2 6 5 5" xfId="24717"/>
    <cellStyle name="RowTitles-Col2 6 5 5 2" xfId="24718"/>
    <cellStyle name="RowTitles-Col2 6 5 5 2 2" xfId="24719"/>
    <cellStyle name="RowTitles-Col2 6 5 6" xfId="24720"/>
    <cellStyle name="RowTitles-Col2 6 5 6 2" xfId="24721"/>
    <cellStyle name="RowTitles-Col2 6 6" xfId="24722"/>
    <cellStyle name="RowTitles-Col2 6 6 2" xfId="24723"/>
    <cellStyle name="RowTitles-Col2 6 6 2 2" xfId="24724"/>
    <cellStyle name="RowTitles-Col2 6 6 2 2 2" xfId="24725"/>
    <cellStyle name="RowTitles-Col2 6 6 2 2 3" xfId="24726"/>
    <cellStyle name="RowTitles-Col2 6 6 2 3" xfId="24727"/>
    <cellStyle name="RowTitles-Col2 6 6 2 3 2" xfId="24728"/>
    <cellStyle name="RowTitles-Col2 6 6 2 3 2 2" xfId="24729"/>
    <cellStyle name="RowTitles-Col2 6 6 2 4" xfId="24730"/>
    <cellStyle name="RowTitles-Col2 6 6 3" xfId="24731"/>
    <cellStyle name="RowTitles-Col2 6 6 3 2" xfId="24732"/>
    <cellStyle name="RowTitles-Col2 6 6 3 2 2" xfId="24733"/>
    <cellStyle name="RowTitles-Col2 6 6 3 2 3" xfId="24734"/>
    <cellStyle name="RowTitles-Col2 6 6 3 3" xfId="24735"/>
    <cellStyle name="RowTitles-Col2 6 6 3 3 2" xfId="24736"/>
    <cellStyle name="RowTitles-Col2 6 6 3 3 2 2" xfId="24737"/>
    <cellStyle name="RowTitles-Col2 6 6 3 4" xfId="24738"/>
    <cellStyle name="RowTitles-Col2 6 6 4" xfId="24739"/>
    <cellStyle name="RowTitles-Col2 6 6 4 2" xfId="24740"/>
    <cellStyle name="RowTitles-Col2 6 6 4 3" xfId="24741"/>
    <cellStyle name="RowTitles-Col2 6 6 5" xfId="24742"/>
    <cellStyle name="RowTitles-Col2 6 6 5 2" xfId="24743"/>
    <cellStyle name="RowTitles-Col2 6 6 5 2 2" xfId="24744"/>
    <cellStyle name="RowTitles-Col2 6 6 6" xfId="24745"/>
    <cellStyle name="RowTitles-Col2 6 6 6 2" xfId="24746"/>
    <cellStyle name="RowTitles-Col2 6 7" xfId="24747"/>
    <cellStyle name="RowTitles-Col2 6 7 2" xfId="24748"/>
    <cellStyle name="RowTitles-Col2 6 7 2 2" xfId="24749"/>
    <cellStyle name="RowTitles-Col2 6 7 2 3" xfId="24750"/>
    <cellStyle name="RowTitles-Col2 6 7 3" xfId="24751"/>
    <cellStyle name="RowTitles-Col2 6 7 3 2" xfId="24752"/>
    <cellStyle name="RowTitles-Col2 6 7 3 2 2" xfId="24753"/>
    <cellStyle name="RowTitles-Col2 6 7 4" xfId="24754"/>
    <cellStyle name="RowTitles-Col2 6 8" xfId="24755"/>
    <cellStyle name="RowTitles-Col2 6 8 2" xfId="24756"/>
    <cellStyle name="RowTitles-Col2 6 8 2 2" xfId="24757"/>
    <cellStyle name="RowTitles-Col2 6 8 2 3" xfId="24758"/>
    <cellStyle name="RowTitles-Col2 6 8 3" xfId="24759"/>
    <cellStyle name="RowTitles-Col2 6 8 3 2" xfId="24760"/>
    <cellStyle name="RowTitles-Col2 6 8 3 2 2" xfId="24761"/>
    <cellStyle name="RowTitles-Col2 6 8 4" xfId="24762"/>
    <cellStyle name="RowTitles-Col2 6_STUD aligned by INSTIT" xfId="24763"/>
    <cellStyle name="RowTitles-Col2 7" xfId="24764"/>
    <cellStyle name="RowTitles-Col2 7 2" xfId="24765"/>
    <cellStyle name="RowTitles-Col2 7 2 2" xfId="24766"/>
    <cellStyle name="RowTitles-Col2 7 2 2 2" xfId="24767"/>
    <cellStyle name="RowTitles-Col2 7 2 2 3" xfId="24768"/>
    <cellStyle name="RowTitles-Col2 7 2 3" xfId="24769"/>
    <cellStyle name="RowTitles-Col2 7 2 3 2" xfId="24770"/>
    <cellStyle name="RowTitles-Col2 7 2 3 2 2" xfId="24771"/>
    <cellStyle name="RowTitles-Col2 7 2 4" xfId="24772"/>
    <cellStyle name="RowTitles-Col2 7 3" xfId="24773"/>
    <cellStyle name="RowTitles-Col2 7 3 2" xfId="24774"/>
    <cellStyle name="RowTitles-Col2 7 3 2 2" xfId="24775"/>
    <cellStyle name="RowTitles-Col2 7 3 2 3" xfId="24776"/>
    <cellStyle name="RowTitles-Col2 7 3 3" xfId="24777"/>
    <cellStyle name="RowTitles-Col2 7 3 3 2" xfId="24778"/>
    <cellStyle name="RowTitles-Col2 7 3 3 2 2" xfId="24779"/>
    <cellStyle name="RowTitles-Col2 7 3 4" xfId="24780"/>
    <cellStyle name="RowTitles-Col2 7 3 4 2" xfId="24781"/>
    <cellStyle name="RowTitles-Col2 7 4" xfId="24782"/>
    <cellStyle name="RowTitles-Col2 7 5" xfId="24783"/>
    <cellStyle name="RowTitles-Col2 7 5 2" xfId="24784"/>
    <cellStyle name="RowTitles-Col2 7 5 3" xfId="24785"/>
    <cellStyle name="RowTitles-Col2 8" xfId="24786"/>
    <cellStyle name="RowTitles-Col2 8 2" xfId="24787"/>
    <cellStyle name="RowTitles-Col2 8 2 2" xfId="24788"/>
    <cellStyle name="RowTitles-Col2 8 2 2 2" xfId="24789"/>
    <cellStyle name="RowTitles-Col2 8 2 2 3" xfId="24790"/>
    <cellStyle name="RowTitles-Col2 8 2 3" xfId="24791"/>
    <cellStyle name="RowTitles-Col2 8 2 3 2" xfId="24792"/>
    <cellStyle name="RowTitles-Col2 8 2 3 2 2" xfId="24793"/>
    <cellStyle name="RowTitles-Col2 8 2 4" xfId="24794"/>
    <cellStyle name="RowTitles-Col2 8 3" xfId="24795"/>
    <cellStyle name="RowTitles-Col2 8 3 2" xfId="24796"/>
    <cellStyle name="RowTitles-Col2 8 3 2 2" xfId="24797"/>
    <cellStyle name="RowTitles-Col2 8 3 2 3" xfId="24798"/>
    <cellStyle name="RowTitles-Col2 8 3 3" xfId="24799"/>
    <cellStyle name="RowTitles-Col2 8 3 3 2" xfId="24800"/>
    <cellStyle name="RowTitles-Col2 8 3 3 2 2" xfId="24801"/>
    <cellStyle name="RowTitles-Col2 8 3 4" xfId="24802"/>
    <cellStyle name="RowTitles-Col2 8 3 4 2" xfId="24803"/>
    <cellStyle name="RowTitles-Col2 8 4" xfId="24804"/>
    <cellStyle name="RowTitles-Col2 8 5" xfId="24805"/>
    <cellStyle name="RowTitles-Col2 8 5 2" xfId="24806"/>
    <cellStyle name="RowTitles-Col2 8 5 2 2" xfId="24807"/>
    <cellStyle name="RowTitles-Col2 8 6" xfId="24808"/>
    <cellStyle name="RowTitles-Col2 8 6 2" xfId="24809"/>
    <cellStyle name="RowTitles-Col2 9" xfId="24810"/>
    <cellStyle name="RowTitles-Col2 9 2" xfId="24811"/>
    <cellStyle name="RowTitles-Col2 9 2 2" xfId="24812"/>
    <cellStyle name="RowTitles-Col2 9 2 2 2" xfId="24813"/>
    <cellStyle name="RowTitles-Col2 9 2 2 3" xfId="24814"/>
    <cellStyle name="RowTitles-Col2 9 2 3" xfId="24815"/>
    <cellStyle name="RowTitles-Col2 9 2 3 2" xfId="24816"/>
    <cellStyle name="RowTitles-Col2 9 2 3 2 2" xfId="24817"/>
    <cellStyle name="RowTitles-Col2 9 2 4" xfId="24818"/>
    <cellStyle name="RowTitles-Col2 9 3" xfId="24819"/>
    <cellStyle name="RowTitles-Col2 9 3 2" xfId="24820"/>
    <cellStyle name="RowTitles-Col2 9 3 2 2" xfId="24821"/>
    <cellStyle name="RowTitles-Col2 9 3 2 3" xfId="24822"/>
    <cellStyle name="RowTitles-Col2 9 3 3" xfId="24823"/>
    <cellStyle name="RowTitles-Col2 9 3 3 2" xfId="24824"/>
    <cellStyle name="RowTitles-Col2 9 3 3 2 2" xfId="24825"/>
    <cellStyle name="RowTitles-Col2 9 3 4" xfId="24826"/>
    <cellStyle name="RowTitles-Col2 9 3 4 2" xfId="24827"/>
    <cellStyle name="RowTitles-Col2 9 4" xfId="24828"/>
    <cellStyle name="RowTitles-Col2 9 5" xfId="24829"/>
    <cellStyle name="RowTitles-Col2 9 5 2" xfId="24830"/>
    <cellStyle name="RowTitles-Col2 9 5 3" xfId="24831"/>
    <cellStyle name="RowTitles-Col2 9 6" xfId="24832"/>
    <cellStyle name="RowTitles-Col2 9 6 2" xfId="24833"/>
    <cellStyle name="RowTitles-Col2 9 6 2 2" xfId="24834"/>
    <cellStyle name="RowTitles-Col2 9 7" xfId="24835"/>
    <cellStyle name="RowTitles-Col2 9 7 2" xfId="24836"/>
    <cellStyle name="RowTitles-Col2_STUD aligned by INSTIT" xfId="24837"/>
    <cellStyle name="RowTitles-Detail" xfId="11"/>
    <cellStyle name="RowTitles-Detail 10" xfId="24838"/>
    <cellStyle name="RowTitles-Detail 10 2" xfId="24839"/>
    <cellStyle name="RowTitles-Detail 10 2 2" xfId="24840"/>
    <cellStyle name="RowTitles-Detail 10 2 2 2" xfId="24841"/>
    <cellStyle name="RowTitles-Detail 10 2 2 2 2" xfId="24842"/>
    <cellStyle name="RowTitles-Detail 10 2 2 3" xfId="24843"/>
    <cellStyle name="RowTitles-Detail 10 2 3" xfId="24844"/>
    <cellStyle name="RowTitles-Detail 10 2 3 2" xfId="24845"/>
    <cellStyle name="RowTitles-Detail 10 2 3 2 2" xfId="24846"/>
    <cellStyle name="RowTitles-Detail 10 2 4" xfId="24847"/>
    <cellStyle name="RowTitles-Detail 10 2 4 2" xfId="24848"/>
    <cellStyle name="RowTitles-Detail 10 2 5" xfId="24849"/>
    <cellStyle name="RowTitles-Detail 10 3" xfId="24850"/>
    <cellStyle name="RowTitles-Detail 10 3 2" xfId="24851"/>
    <cellStyle name="RowTitles-Detail 10 3 2 2" xfId="24852"/>
    <cellStyle name="RowTitles-Detail 10 3 2 2 2" xfId="24853"/>
    <cellStyle name="RowTitles-Detail 10 3 2 3" xfId="24854"/>
    <cellStyle name="RowTitles-Detail 10 3 3" xfId="24855"/>
    <cellStyle name="RowTitles-Detail 10 3 3 2" xfId="24856"/>
    <cellStyle name="RowTitles-Detail 10 3 3 2 2" xfId="24857"/>
    <cellStyle name="RowTitles-Detail 10 3 4" xfId="24858"/>
    <cellStyle name="RowTitles-Detail 10 3 4 2" xfId="24859"/>
    <cellStyle name="RowTitles-Detail 10 3 5" xfId="24860"/>
    <cellStyle name="RowTitles-Detail 10 4" xfId="24861"/>
    <cellStyle name="RowTitles-Detail 10 4 2" xfId="24862"/>
    <cellStyle name="RowTitles-Detail 10 4 2 2" xfId="24863"/>
    <cellStyle name="RowTitles-Detail 10 4 3" xfId="24864"/>
    <cellStyle name="RowTitles-Detail 10 5" xfId="24865"/>
    <cellStyle name="RowTitles-Detail 10 5 2" xfId="24866"/>
    <cellStyle name="RowTitles-Detail 10 5 2 2" xfId="24867"/>
    <cellStyle name="RowTitles-Detail 10 6" xfId="24868"/>
    <cellStyle name="RowTitles-Detail 10 6 2" xfId="24869"/>
    <cellStyle name="RowTitles-Detail 10 7" xfId="24870"/>
    <cellStyle name="RowTitles-Detail 11" xfId="24871"/>
    <cellStyle name="RowTitles-Detail 11 2" xfId="24872"/>
    <cellStyle name="RowTitles-Detail 11 2 2" xfId="24873"/>
    <cellStyle name="RowTitles-Detail 11 2 2 2" xfId="24874"/>
    <cellStyle name="RowTitles-Detail 11 2 2 2 2" xfId="24875"/>
    <cellStyle name="RowTitles-Detail 11 2 2 3" xfId="24876"/>
    <cellStyle name="RowTitles-Detail 11 2 3" xfId="24877"/>
    <cellStyle name="RowTitles-Detail 11 2 3 2" xfId="24878"/>
    <cellStyle name="RowTitles-Detail 11 2 3 2 2" xfId="24879"/>
    <cellStyle name="RowTitles-Detail 11 2 4" xfId="24880"/>
    <cellStyle name="RowTitles-Detail 11 2 4 2" xfId="24881"/>
    <cellStyle name="RowTitles-Detail 11 2 5" xfId="24882"/>
    <cellStyle name="RowTitles-Detail 11 3" xfId="24883"/>
    <cellStyle name="RowTitles-Detail 11 3 2" xfId="24884"/>
    <cellStyle name="RowTitles-Detail 11 3 2 2" xfId="24885"/>
    <cellStyle name="RowTitles-Detail 11 3 2 2 2" xfId="24886"/>
    <cellStyle name="RowTitles-Detail 11 3 2 3" xfId="24887"/>
    <cellStyle name="RowTitles-Detail 11 3 3" xfId="24888"/>
    <cellStyle name="RowTitles-Detail 11 3 3 2" xfId="24889"/>
    <cellStyle name="RowTitles-Detail 11 3 3 2 2" xfId="24890"/>
    <cellStyle name="RowTitles-Detail 11 3 4" xfId="24891"/>
    <cellStyle name="RowTitles-Detail 11 3 4 2" xfId="24892"/>
    <cellStyle name="RowTitles-Detail 11 3 5" xfId="24893"/>
    <cellStyle name="RowTitles-Detail 11 4" xfId="24894"/>
    <cellStyle name="RowTitles-Detail 11 4 2" xfId="24895"/>
    <cellStyle name="RowTitles-Detail 11 4 2 2" xfId="24896"/>
    <cellStyle name="RowTitles-Detail 11 4 3" xfId="24897"/>
    <cellStyle name="RowTitles-Detail 11 5" xfId="24898"/>
    <cellStyle name="RowTitles-Detail 11 5 2" xfId="24899"/>
    <cellStyle name="RowTitles-Detail 11 5 2 2" xfId="24900"/>
    <cellStyle name="RowTitles-Detail 11 6" xfId="24901"/>
    <cellStyle name="RowTitles-Detail 11 6 2" xfId="24902"/>
    <cellStyle name="RowTitles-Detail 11 7" xfId="24903"/>
    <cellStyle name="RowTitles-Detail 12" xfId="24904"/>
    <cellStyle name="RowTitles-Detail 12 2" xfId="24905"/>
    <cellStyle name="RowTitles-Detail 12 2 2" xfId="24906"/>
    <cellStyle name="RowTitles-Detail 12 2 2 2" xfId="24907"/>
    <cellStyle name="RowTitles-Detail 12 2 2 2 2" xfId="24908"/>
    <cellStyle name="RowTitles-Detail 12 2 2 3" xfId="24909"/>
    <cellStyle name="RowTitles-Detail 12 2 3" xfId="24910"/>
    <cellStyle name="RowTitles-Detail 12 2 3 2" xfId="24911"/>
    <cellStyle name="RowTitles-Detail 12 2 3 2 2" xfId="24912"/>
    <cellStyle name="RowTitles-Detail 12 2 4" xfId="24913"/>
    <cellStyle name="RowTitles-Detail 12 2 4 2" xfId="24914"/>
    <cellStyle name="RowTitles-Detail 12 2 5" xfId="24915"/>
    <cellStyle name="RowTitles-Detail 12 3" xfId="24916"/>
    <cellStyle name="RowTitles-Detail 12 3 2" xfId="24917"/>
    <cellStyle name="RowTitles-Detail 12 3 2 2" xfId="24918"/>
    <cellStyle name="RowTitles-Detail 12 3 2 2 2" xfId="24919"/>
    <cellStyle name="RowTitles-Detail 12 3 2 3" xfId="24920"/>
    <cellStyle name="RowTitles-Detail 12 3 3" xfId="24921"/>
    <cellStyle name="RowTitles-Detail 12 3 3 2" xfId="24922"/>
    <cellStyle name="RowTitles-Detail 12 3 3 2 2" xfId="24923"/>
    <cellStyle name="RowTitles-Detail 12 3 4" xfId="24924"/>
    <cellStyle name="RowTitles-Detail 12 3 4 2" xfId="24925"/>
    <cellStyle name="RowTitles-Detail 12 3 5" xfId="24926"/>
    <cellStyle name="RowTitles-Detail 12 4" xfId="24927"/>
    <cellStyle name="RowTitles-Detail 12 4 2" xfId="24928"/>
    <cellStyle name="RowTitles-Detail 12 4 2 2" xfId="24929"/>
    <cellStyle name="RowTitles-Detail 12 4 3" xfId="24930"/>
    <cellStyle name="RowTitles-Detail 12 5" xfId="24931"/>
    <cellStyle name="RowTitles-Detail 12 5 2" xfId="24932"/>
    <cellStyle name="RowTitles-Detail 12 5 2 2" xfId="24933"/>
    <cellStyle name="RowTitles-Detail 12 6" xfId="24934"/>
    <cellStyle name="RowTitles-Detail 12 6 2" xfId="24935"/>
    <cellStyle name="RowTitles-Detail 12 7" xfId="24936"/>
    <cellStyle name="RowTitles-Detail 13" xfId="24937"/>
    <cellStyle name="RowTitles-Detail 13 2" xfId="24938"/>
    <cellStyle name="RowTitles-Detail 13 2 2" xfId="24939"/>
    <cellStyle name="RowTitles-Detail 13 2 2 2" xfId="24940"/>
    <cellStyle name="RowTitles-Detail 13 2 3" xfId="24941"/>
    <cellStyle name="RowTitles-Detail 13 3" xfId="24942"/>
    <cellStyle name="RowTitles-Detail 13 3 2" xfId="24943"/>
    <cellStyle name="RowTitles-Detail 13 3 2 2" xfId="24944"/>
    <cellStyle name="RowTitles-Detail 13 4" xfId="24945"/>
    <cellStyle name="RowTitles-Detail 13 4 2" xfId="24946"/>
    <cellStyle name="RowTitles-Detail 13 5" xfId="24947"/>
    <cellStyle name="RowTitles-Detail 14" xfId="24948"/>
    <cellStyle name="RowTitles-Detail 14 2" xfId="24949"/>
    <cellStyle name="RowTitles-Detail 14 2 2" xfId="24950"/>
    <cellStyle name="RowTitles-Detail 15" xfId="24951"/>
    <cellStyle name="RowTitles-Detail 15 2" xfId="24952"/>
    <cellStyle name="RowTitles-Detail 15 2 2" xfId="24953"/>
    <cellStyle name="RowTitles-Detail 16" xfId="24954"/>
    <cellStyle name="RowTitles-Detail 17" xfId="24955"/>
    <cellStyle name="RowTitles-Detail 2" xfId="16"/>
    <cellStyle name="RowTitles-Detail 2 10" xfId="24956"/>
    <cellStyle name="RowTitles-Detail 2 10 2" xfId="24957"/>
    <cellStyle name="RowTitles-Detail 2 10 2 2" xfId="24958"/>
    <cellStyle name="RowTitles-Detail 2 10 2 2 2" xfId="24959"/>
    <cellStyle name="RowTitles-Detail 2 10 2 2 2 2" xfId="24960"/>
    <cellStyle name="RowTitles-Detail 2 10 2 2 3" xfId="24961"/>
    <cellStyle name="RowTitles-Detail 2 10 2 3" xfId="24962"/>
    <cellStyle name="RowTitles-Detail 2 10 2 3 2" xfId="24963"/>
    <cellStyle name="RowTitles-Detail 2 10 2 3 2 2" xfId="24964"/>
    <cellStyle name="RowTitles-Detail 2 10 2 4" xfId="24965"/>
    <cellStyle name="RowTitles-Detail 2 10 2 4 2" xfId="24966"/>
    <cellStyle name="RowTitles-Detail 2 10 2 5" xfId="24967"/>
    <cellStyle name="RowTitles-Detail 2 10 3" xfId="24968"/>
    <cellStyle name="RowTitles-Detail 2 10 3 2" xfId="24969"/>
    <cellStyle name="RowTitles-Detail 2 10 3 2 2" xfId="24970"/>
    <cellStyle name="RowTitles-Detail 2 10 3 2 2 2" xfId="24971"/>
    <cellStyle name="RowTitles-Detail 2 10 3 2 3" xfId="24972"/>
    <cellStyle name="RowTitles-Detail 2 10 3 3" xfId="24973"/>
    <cellStyle name="RowTitles-Detail 2 10 3 3 2" xfId="24974"/>
    <cellStyle name="RowTitles-Detail 2 10 3 3 2 2" xfId="24975"/>
    <cellStyle name="RowTitles-Detail 2 10 3 4" xfId="24976"/>
    <cellStyle name="RowTitles-Detail 2 10 3 4 2" xfId="24977"/>
    <cellStyle name="RowTitles-Detail 2 10 3 5" xfId="24978"/>
    <cellStyle name="RowTitles-Detail 2 10 4" xfId="24979"/>
    <cellStyle name="RowTitles-Detail 2 10 4 2" xfId="24980"/>
    <cellStyle name="RowTitles-Detail 2 10 5" xfId="24981"/>
    <cellStyle name="RowTitles-Detail 2 10 5 2" xfId="24982"/>
    <cellStyle name="RowTitles-Detail 2 10 5 2 2" xfId="24983"/>
    <cellStyle name="RowTitles-Detail 2 10 5 3" xfId="24984"/>
    <cellStyle name="RowTitles-Detail 2 10 6" xfId="24985"/>
    <cellStyle name="RowTitles-Detail 2 10 6 2" xfId="24986"/>
    <cellStyle name="RowTitles-Detail 2 10 6 2 2" xfId="24987"/>
    <cellStyle name="RowTitles-Detail 2 10 7" xfId="24988"/>
    <cellStyle name="RowTitles-Detail 2 10 7 2" xfId="24989"/>
    <cellStyle name="RowTitles-Detail 2 10 8" xfId="24990"/>
    <cellStyle name="RowTitles-Detail 2 11" xfId="24991"/>
    <cellStyle name="RowTitles-Detail 2 11 2" xfId="24992"/>
    <cellStyle name="RowTitles-Detail 2 11 2 2" xfId="24993"/>
    <cellStyle name="RowTitles-Detail 2 11 2 2 2" xfId="24994"/>
    <cellStyle name="RowTitles-Detail 2 11 2 2 2 2" xfId="24995"/>
    <cellStyle name="RowTitles-Detail 2 11 2 2 3" xfId="24996"/>
    <cellStyle name="RowTitles-Detail 2 11 2 3" xfId="24997"/>
    <cellStyle name="RowTitles-Detail 2 11 2 3 2" xfId="24998"/>
    <cellStyle name="RowTitles-Detail 2 11 2 3 2 2" xfId="24999"/>
    <cellStyle name="RowTitles-Detail 2 11 2 4" xfId="25000"/>
    <cellStyle name="RowTitles-Detail 2 11 2 4 2" xfId="25001"/>
    <cellStyle name="RowTitles-Detail 2 11 2 5" xfId="25002"/>
    <cellStyle name="RowTitles-Detail 2 11 3" xfId="25003"/>
    <cellStyle name="RowTitles-Detail 2 11 3 2" xfId="25004"/>
    <cellStyle name="RowTitles-Detail 2 11 3 2 2" xfId="25005"/>
    <cellStyle name="RowTitles-Detail 2 11 3 2 2 2" xfId="25006"/>
    <cellStyle name="RowTitles-Detail 2 11 3 2 3" xfId="25007"/>
    <cellStyle name="RowTitles-Detail 2 11 3 3" xfId="25008"/>
    <cellStyle name="RowTitles-Detail 2 11 3 3 2" xfId="25009"/>
    <cellStyle name="RowTitles-Detail 2 11 3 3 2 2" xfId="25010"/>
    <cellStyle name="RowTitles-Detail 2 11 3 4" xfId="25011"/>
    <cellStyle name="RowTitles-Detail 2 11 3 4 2" xfId="25012"/>
    <cellStyle name="RowTitles-Detail 2 11 3 5" xfId="25013"/>
    <cellStyle name="RowTitles-Detail 2 11 4" xfId="25014"/>
    <cellStyle name="RowTitles-Detail 2 11 4 2" xfId="25015"/>
    <cellStyle name="RowTitles-Detail 2 11 4 2 2" xfId="25016"/>
    <cellStyle name="RowTitles-Detail 2 11 4 3" xfId="25017"/>
    <cellStyle name="RowTitles-Detail 2 11 5" xfId="25018"/>
    <cellStyle name="RowTitles-Detail 2 11 5 2" xfId="25019"/>
    <cellStyle name="RowTitles-Detail 2 11 5 2 2" xfId="25020"/>
    <cellStyle name="RowTitles-Detail 2 11 6" xfId="25021"/>
    <cellStyle name="RowTitles-Detail 2 11 6 2" xfId="25022"/>
    <cellStyle name="RowTitles-Detail 2 11 7" xfId="25023"/>
    <cellStyle name="RowTitles-Detail 2 12" xfId="25024"/>
    <cellStyle name="RowTitles-Detail 2 12 2" xfId="25025"/>
    <cellStyle name="RowTitles-Detail 2 12 2 2" xfId="25026"/>
    <cellStyle name="RowTitles-Detail 2 12 2 2 2" xfId="25027"/>
    <cellStyle name="RowTitles-Detail 2 12 2 2 2 2" xfId="25028"/>
    <cellStyle name="RowTitles-Detail 2 12 2 2 3" xfId="25029"/>
    <cellStyle name="RowTitles-Detail 2 12 2 3" xfId="25030"/>
    <cellStyle name="RowTitles-Detail 2 12 2 3 2" xfId="25031"/>
    <cellStyle name="RowTitles-Detail 2 12 2 3 2 2" xfId="25032"/>
    <cellStyle name="RowTitles-Detail 2 12 2 4" xfId="25033"/>
    <cellStyle name="RowTitles-Detail 2 12 2 4 2" xfId="25034"/>
    <cellStyle name="RowTitles-Detail 2 12 2 5" xfId="25035"/>
    <cellStyle name="RowTitles-Detail 2 12 3" xfId="25036"/>
    <cellStyle name="RowTitles-Detail 2 12 3 2" xfId="25037"/>
    <cellStyle name="RowTitles-Detail 2 12 3 2 2" xfId="25038"/>
    <cellStyle name="RowTitles-Detail 2 12 3 2 2 2" xfId="25039"/>
    <cellStyle name="RowTitles-Detail 2 12 3 2 3" xfId="25040"/>
    <cellStyle name="RowTitles-Detail 2 12 3 3" xfId="25041"/>
    <cellStyle name="RowTitles-Detail 2 12 3 3 2" xfId="25042"/>
    <cellStyle name="RowTitles-Detail 2 12 3 3 2 2" xfId="25043"/>
    <cellStyle name="RowTitles-Detail 2 12 3 4" xfId="25044"/>
    <cellStyle name="RowTitles-Detail 2 12 3 4 2" xfId="25045"/>
    <cellStyle name="RowTitles-Detail 2 12 3 5" xfId="25046"/>
    <cellStyle name="RowTitles-Detail 2 12 4" xfId="25047"/>
    <cellStyle name="RowTitles-Detail 2 12 4 2" xfId="25048"/>
    <cellStyle name="RowTitles-Detail 2 12 4 2 2" xfId="25049"/>
    <cellStyle name="RowTitles-Detail 2 12 4 3" xfId="25050"/>
    <cellStyle name="RowTitles-Detail 2 12 5" xfId="25051"/>
    <cellStyle name="RowTitles-Detail 2 12 5 2" xfId="25052"/>
    <cellStyle name="RowTitles-Detail 2 12 5 2 2" xfId="25053"/>
    <cellStyle name="RowTitles-Detail 2 12 6" xfId="25054"/>
    <cellStyle name="RowTitles-Detail 2 12 6 2" xfId="25055"/>
    <cellStyle name="RowTitles-Detail 2 12 7" xfId="25056"/>
    <cellStyle name="RowTitles-Detail 2 13" xfId="25057"/>
    <cellStyle name="RowTitles-Detail 2 13 2" xfId="25058"/>
    <cellStyle name="RowTitles-Detail 2 13 2 2" xfId="25059"/>
    <cellStyle name="RowTitles-Detail 2 13 2 2 2" xfId="25060"/>
    <cellStyle name="RowTitles-Detail 2 13 2 3" xfId="25061"/>
    <cellStyle name="RowTitles-Detail 2 13 3" xfId="25062"/>
    <cellStyle name="RowTitles-Detail 2 13 3 2" xfId="25063"/>
    <cellStyle name="RowTitles-Detail 2 13 3 2 2" xfId="25064"/>
    <cellStyle name="RowTitles-Detail 2 13 4" xfId="25065"/>
    <cellStyle name="RowTitles-Detail 2 13 4 2" xfId="25066"/>
    <cellStyle name="RowTitles-Detail 2 13 5" xfId="25067"/>
    <cellStyle name="RowTitles-Detail 2 14" xfId="25068"/>
    <cellStyle name="RowTitles-Detail 2 14 2" xfId="25069"/>
    <cellStyle name="RowTitles-Detail 2 14 2 2" xfId="25070"/>
    <cellStyle name="RowTitles-Detail 2 15" xfId="25071"/>
    <cellStyle name="RowTitles-Detail 2 15 2" xfId="25072"/>
    <cellStyle name="RowTitles-Detail 2 16" xfId="25073"/>
    <cellStyle name="RowTitles-Detail 2 16 2" xfId="25074"/>
    <cellStyle name="RowTitles-Detail 2 16 2 2" xfId="25075"/>
    <cellStyle name="RowTitles-Detail 2 17" xfId="25076"/>
    <cellStyle name="RowTitles-Detail 2 2" xfId="98"/>
    <cellStyle name="RowTitles-Detail 2 2 10" xfId="25077"/>
    <cellStyle name="RowTitles-Detail 2 2 10 2" xfId="25078"/>
    <cellStyle name="RowTitles-Detail 2 2 10 2 2" xfId="25079"/>
    <cellStyle name="RowTitles-Detail 2 2 10 2 2 2" xfId="25080"/>
    <cellStyle name="RowTitles-Detail 2 2 10 2 2 2 2" xfId="25081"/>
    <cellStyle name="RowTitles-Detail 2 2 10 2 2 3" xfId="25082"/>
    <cellStyle name="RowTitles-Detail 2 2 10 2 3" xfId="25083"/>
    <cellStyle name="RowTitles-Detail 2 2 10 2 3 2" xfId="25084"/>
    <cellStyle name="RowTitles-Detail 2 2 10 2 3 2 2" xfId="25085"/>
    <cellStyle name="RowTitles-Detail 2 2 10 2 4" xfId="25086"/>
    <cellStyle name="RowTitles-Detail 2 2 10 2 4 2" xfId="25087"/>
    <cellStyle name="RowTitles-Detail 2 2 10 2 5" xfId="25088"/>
    <cellStyle name="RowTitles-Detail 2 2 10 3" xfId="25089"/>
    <cellStyle name="RowTitles-Detail 2 2 10 3 2" xfId="25090"/>
    <cellStyle name="RowTitles-Detail 2 2 10 3 2 2" xfId="25091"/>
    <cellStyle name="RowTitles-Detail 2 2 10 3 2 2 2" xfId="25092"/>
    <cellStyle name="RowTitles-Detail 2 2 10 3 2 3" xfId="25093"/>
    <cellStyle name="RowTitles-Detail 2 2 10 3 3" xfId="25094"/>
    <cellStyle name="RowTitles-Detail 2 2 10 3 3 2" xfId="25095"/>
    <cellStyle name="RowTitles-Detail 2 2 10 3 3 2 2" xfId="25096"/>
    <cellStyle name="RowTitles-Detail 2 2 10 3 4" xfId="25097"/>
    <cellStyle name="RowTitles-Detail 2 2 10 3 4 2" xfId="25098"/>
    <cellStyle name="RowTitles-Detail 2 2 10 3 5" xfId="25099"/>
    <cellStyle name="RowTitles-Detail 2 2 10 4" xfId="25100"/>
    <cellStyle name="RowTitles-Detail 2 2 10 4 2" xfId="25101"/>
    <cellStyle name="RowTitles-Detail 2 2 10 4 2 2" xfId="25102"/>
    <cellStyle name="RowTitles-Detail 2 2 10 4 3" xfId="25103"/>
    <cellStyle name="RowTitles-Detail 2 2 10 5" xfId="25104"/>
    <cellStyle name="RowTitles-Detail 2 2 10 5 2" xfId="25105"/>
    <cellStyle name="RowTitles-Detail 2 2 10 5 2 2" xfId="25106"/>
    <cellStyle name="RowTitles-Detail 2 2 10 6" xfId="25107"/>
    <cellStyle name="RowTitles-Detail 2 2 10 6 2" xfId="25108"/>
    <cellStyle name="RowTitles-Detail 2 2 10 7" xfId="25109"/>
    <cellStyle name="RowTitles-Detail 2 2 11" xfId="25110"/>
    <cellStyle name="RowTitles-Detail 2 2 11 2" xfId="25111"/>
    <cellStyle name="RowTitles-Detail 2 2 11 2 2" xfId="25112"/>
    <cellStyle name="RowTitles-Detail 2 2 11 2 2 2" xfId="25113"/>
    <cellStyle name="RowTitles-Detail 2 2 11 2 2 2 2" xfId="25114"/>
    <cellStyle name="RowTitles-Detail 2 2 11 2 2 3" xfId="25115"/>
    <cellStyle name="RowTitles-Detail 2 2 11 2 3" xfId="25116"/>
    <cellStyle name="RowTitles-Detail 2 2 11 2 3 2" xfId="25117"/>
    <cellStyle name="RowTitles-Detail 2 2 11 2 3 2 2" xfId="25118"/>
    <cellStyle name="RowTitles-Detail 2 2 11 2 4" xfId="25119"/>
    <cellStyle name="RowTitles-Detail 2 2 11 2 4 2" xfId="25120"/>
    <cellStyle name="RowTitles-Detail 2 2 11 2 5" xfId="25121"/>
    <cellStyle name="RowTitles-Detail 2 2 11 3" xfId="25122"/>
    <cellStyle name="RowTitles-Detail 2 2 11 3 2" xfId="25123"/>
    <cellStyle name="RowTitles-Detail 2 2 11 3 2 2" xfId="25124"/>
    <cellStyle name="RowTitles-Detail 2 2 11 3 2 2 2" xfId="25125"/>
    <cellStyle name="RowTitles-Detail 2 2 11 3 2 3" xfId="25126"/>
    <cellStyle name="RowTitles-Detail 2 2 11 3 3" xfId="25127"/>
    <cellStyle name="RowTitles-Detail 2 2 11 3 3 2" xfId="25128"/>
    <cellStyle name="RowTitles-Detail 2 2 11 3 3 2 2" xfId="25129"/>
    <cellStyle name="RowTitles-Detail 2 2 11 3 4" xfId="25130"/>
    <cellStyle name="RowTitles-Detail 2 2 11 3 4 2" xfId="25131"/>
    <cellStyle name="RowTitles-Detail 2 2 11 3 5" xfId="25132"/>
    <cellStyle name="RowTitles-Detail 2 2 11 4" xfId="25133"/>
    <cellStyle name="RowTitles-Detail 2 2 11 4 2" xfId="25134"/>
    <cellStyle name="RowTitles-Detail 2 2 11 4 2 2" xfId="25135"/>
    <cellStyle name="RowTitles-Detail 2 2 11 4 3" xfId="25136"/>
    <cellStyle name="RowTitles-Detail 2 2 11 5" xfId="25137"/>
    <cellStyle name="RowTitles-Detail 2 2 11 5 2" xfId="25138"/>
    <cellStyle name="RowTitles-Detail 2 2 11 5 2 2" xfId="25139"/>
    <cellStyle name="RowTitles-Detail 2 2 11 6" xfId="25140"/>
    <cellStyle name="RowTitles-Detail 2 2 11 6 2" xfId="25141"/>
    <cellStyle name="RowTitles-Detail 2 2 11 7" xfId="25142"/>
    <cellStyle name="RowTitles-Detail 2 2 12" xfId="25143"/>
    <cellStyle name="RowTitles-Detail 2 2 12 2" xfId="25144"/>
    <cellStyle name="RowTitles-Detail 2 2 12 2 2" xfId="25145"/>
    <cellStyle name="RowTitles-Detail 2 2 12 2 2 2" xfId="25146"/>
    <cellStyle name="RowTitles-Detail 2 2 12 2 3" xfId="25147"/>
    <cellStyle name="RowTitles-Detail 2 2 12 3" xfId="25148"/>
    <cellStyle name="RowTitles-Detail 2 2 12 3 2" xfId="25149"/>
    <cellStyle name="RowTitles-Detail 2 2 12 3 2 2" xfId="25150"/>
    <cellStyle name="RowTitles-Detail 2 2 12 4" xfId="25151"/>
    <cellStyle name="RowTitles-Detail 2 2 12 4 2" xfId="25152"/>
    <cellStyle name="RowTitles-Detail 2 2 12 5" xfId="25153"/>
    <cellStyle name="RowTitles-Detail 2 2 13" xfId="25154"/>
    <cellStyle name="RowTitles-Detail 2 2 13 2" xfId="25155"/>
    <cellStyle name="RowTitles-Detail 2 2 13 2 2" xfId="25156"/>
    <cellStyle name="RowTitles-Detail 2 2 14" xfId="25157"/>
    <cellStyle name="RowTitles-Detail 2 2 14 2" xfId="25158"/>
    <cellStyle name="RowTitles-Detail 2 2 15" xfId="25159"/>
    <cellStyle name="RowTitles-Detail 2 2 15 2" xfId="25160"/>
    <cellStyle name="RowTitles-Detail 2 2 15 2 2" xfId="25161"/>
    <cellStyle name="RowTitles-Detail 2 2 16" xfId="25162"/>
    <cellStyle name="RowTitles-Detail 2 2 17" xfId="25163"/>
    <cellStyle name="RowTitles-Detail 2 2 2" xfId="25164"/>
    <cellStyle name="RowTitles-Detail 2 2 2 10" xfId="25165"/>
    <cellStyle name="RowTitles-Detail 2 2 2 10 2" xfId="25166"/>
    <cellStyle name="RowTitles-Detail 2 2 2 10 2 2" xfId="25167"/>
    <cellStyle name="RowTitles-Detail 2 2 2 10 2 2 2" xfId="25168"/>
    <cellStyle name="RowTitles-Detail 2 2 2 10 2 2 2 2" xfId="25169"/>
    <cellStyle name="RowTitles-Detail 2 2 2 10 2 2 3" xfId="25170"/>
    <cellStyle name="RowTitles-Detail 2 2 2 10 2 3" xfId="25171"/>
    <cellStyle name="RowTitles-Detail 2 2 2 10 2 3 2" xfId="25172"/>
    <cellStyle name="RowTitles-Detail 2 2 2 10 2 3 2 2" xfId="25173"/>
    <cellStyle name="RowTitles-Detail 2 2 2 10 2 4" xfId="25174"/>
    <cellStyle name="RowTitles-Detail 2 2 2 10 2 4 2" xfId="25175"/>
    <cellStyle name="RowTitles-Detail 2 2 2 10 2 5" xfId="25176"/>
    <cellStyle name="RowTitles-Detail 2 2 2 10 3" xfId="25177"/>
    <cellStyle name="RowTitles-Detail 2 2 2 10 3 2" xfId="25178"/>
    <cellStyle name="RowTitles-Detail 2 2 2 10 3 2 2" xfId="25179"/>
    <cellStyle name="RowTitles-Detail 2 2 2 10 3 2 2 2" xfId="25180"/>
    <cellStyle name="RowTitles-Detail 2 2 2 10 3 2 3" xfId="25181"/>
    <cellStyle name="RowTitles-Detail 2 2 2 10 3 3" xfId="25182"/>
    <cellStyle name="RowTitles-Detail 2 2 2 10 3 3 2" xfId="25183"/>
    <cellStyle name="RowTitles-Detail 2 2 2 10 3 3 2 2" xfId="25184"/>
    <cellStyle name="RowTitles-Detail 2 2 2 10 3 4" xfId="25185"/>
    <cellStyle name="RowTitles-Detail 2 2 2 10 3 4 2" xfId="25186"/>
    <cellStyle name="RowTitles-Detail 2 2 2 10 3 5" xfId="25187"/>
    <cellStyle name="RowTitles-Detail 2 2 2 10 4" xfId="25188"/>
    <cellStyle name="RowTitles-Detail 2 2 2 10 4 2" xfId="25189"/>
    <cellStyle name="RowTitles-Detail 2 2 2 10 4 2 2" xfId="25190"/>
    <cellStyle name="RowTitles-Detail 2 2 2 10 4 3" xfId="25191"/>
    <cellStyle name="RowTitles-Detail 2 2 2 10 5" xfId="25192"/>
    <cellStyle name="RowTitles-Detail 2 2 2 10 5 2" xfId="25193"/>
    <cellStyle name="RowTitles-Detail 2 2 2 10 5 2 2" xfId="25194"/>
    <cellStyle name="RowTitles-Detail 2 2 2 10 6" xfId="25195"/>
    <cellStyle name="RowTitles-Detail 2 2 2 10 6 2" xfId="25196"/>
    <cellStyle name="RowTitles-Detail 2 2 2 10 7" xfId="25197"/>
    <cellStyle name="RowTitles-Detail 2 2 2 11" xfId="25198"/>
    <cellStyle name="RowTitles-Detail 2 2 2 11 2" xfId="25199"/>
    <cellStyle name="RowTitles-Detail 2 2 2 11 2 2" xfId="25200"/>
    <cellStyle name="RowTitles-Detail 2 2 2 11 2 2 2" xfId="25201"/>
    <cellStyle name="RowTitles-Detail 2 2 2 11 2 3" xfId="25202"/>
    <cellStyle name="RowTitles-Detail 2 2 2 11 3" xfId="25203"/>
    <cellStyle name="RowTitles-Detail 2 2 2 11 3 2" xfId="25204"/>
    <cellStyle name="RowTitles-Detail 2 2 2 11 3 2 2" xfId="25205"/>
    <cellStyle name="RowTitles-Detail 2 2 2 11 4" xfId="25206"/>
    <cellStyle name="RowTitles-Detail 2 2 2 11 4 2" xfId="25207"/>
    <cellStyle name="RowTitles-Detail 2 2 2 11 5" xfId="25208"/>
    <cellStyle name="RowTitles-Detail 2 2 2 12" xfId="25209"/>
    <cellStyle name="RowTitles-Detail 2 2 2 12 2" xfId="25210"/>
    <cellStyle name="RowTitles-Detail 2 2 2 13" xfId="25211"/>
    <cellStyle name="RowTitles-Detail 2 2 2 13 2" xfId="25212"/>
    <cellStyle name="RowTitles-Detail 2 2 2 13 2 2" xfId="25213"/>
    <cellStyle name="RowTitles-Detail 2 2 2 2" xfId="25214"/>
    <cellStyle name="RowTitles-Detail 2 2 2 2 10" xfId="25215"/>
    <cellStyle name="RowTitles-Detail 2 2 2 2 10 2" xfId="25216"/>
    <cellStyle name="RowTitles-Detail 2 2 2 2 10 2 2" xfId="25217"/>
    <cellStyle name="RowTitles-Detail 2 2 2 2 10 2 2 2" xfId="25218"/>
    <cellStyle name="RowTitles-Detail 2 2 2 2 10 2 3" xfId="25219"/>
    <cellStyle name="RowTitles-Detail 2 2 2 2 10 3" xfId="25220"/>
    <cellStyle name="RowTitles-Detail 2 2 2 2 10 3 2" xfId="25221"/>
    <cellStyle name="RowTitles-Detail 2 2 2 2 10 3 2 2" xfId="25222"/>
    <cellStyle name="RowTitles-Detail 2 2 2 2 10 4" xfId="25223"/>
    <cellStyle name="RowTitles-Detail 2 2 2 2 10 4 2" xfId="25224"/>
    <cellStyle name="RowTitles-Detail 2 2 2 2 10 5" xfId="25225"/>
    <cellStyle name="RowTitles-Detail 2 2 2 2 11" xfId="25226"/>
    <cellStyle name="RowTitles-Detail 2 2 2 2 11 2" xfId="25227"/>
    <cellStyle name="RowTitles-Detail 2 2 2 2 12" xfId="25228"/>
    <cellStyle name="RowTitles-Detail 2 2 2 2 12 2" xfId="25229"/>
    <cellStyle name="RowTitles-Detail 2 2 2 2 12 2 2" xfId="25230"/>
    <cellStyle name="RowTitles-Detail 2 2 2 2 2" xfId="25231"/>
    <cellStyle name="RowTitles-Detail 2 2 2 2 2 2" xfId="25232"/>
    <cellStyle name="RowTitles-Detail 2 2 2 2 2 2 2" xfId="25233"/>
    <cellStyle name="RowTitles-Detail 2 2 2 2 2 2 2 2" xfId="25234"/>
    <cellStyle name="RowTitles-Detail 2 2 2 2 2 2 2 2 2" xfId="25235"/>
    <cellStyle name="RowTitles-Detail 2 2 2 2 2 2 2 2 2 2" xfId="25236"/>
    <cellStyle name="RowTitles-Detail 2 2 2 2 2 2 2 2 3" xfId="25237"/>
    <cellStyle name="RowTitles-Detail 2 2 2 2 2 2 2 3" xfId="25238"/>
    <cellStyle name="RowTitles-Detail 2 2 2 2 2 2 2 3 2" xfId="25239"/>
    <cellStyle name="RowTitles-Detail 2 2 2 2 2 2 2 3 2 2" xfId="25240"/>
    <cellStyle name="RowTitles-Detail 2 2 2 2 2 2 2 4" xfId="25241"/>
    <cellStyle name="RowTitles-Detail 2 2 2 2 2 2 2 4 2" xfId="25242"/>
    <cellStyle name="RowTitles-Detail 2 2 2 2 2 2 2 5" xfId="25243"/>
    <cellStyle name="RowTitles-Detail 2 2 2 2 2 2 3" xfId="25244"/>
    <cellStyle name="RowTitles-Detail 2 2 2 2 2 2 3 2" xfId="25245"/>
    <cellStyle name="RowTitles-Detail 2 2 2 2 2 2 3 2 2" xfId="25246"/>
    <cellStyle name="RowTitles-Detail 2 2 2 2 2 2 3 2 2 2" xfId="25247"/>
    <cellStyle name="RowTitles-Detail 2 2 2 2 2 2 3 2 3" xfId="25248"/>
    <cellStyle name="RowTitles-Detail 2 2 2 2 2 2 3 3" xfId="25249"/>
    <cellStyle name="RowTitles-Detail 2 2 2 2 2 2 3 3 2" xfId="25250"/>
    <cellStyle name="RowTitles-Detail 2 2 2 2 2 2 3 3 2 2" xfId="25251"/>
    <cellStyle name="RowTitles-Detail 2 2 2 2 2 2 3 4" xfId="25252"/>
    <cellStyle name="RowTitles-Detail 2 2 2 2 2 2 3 4 2" xfId="25253"/>
    <cellStyle name="RowTitles-Detail 2 2 2 2 2 2 3 5" xfId="25254"/>
    <cellStyle name="RowTitles-Detail 2 2 2 2 2 2 4" xfId="25255"/>
    <cellStyle name="RowTitles-Detail 2 2 2 2 2 2 4 2" xfId="25256"/>
    <cellStyle name="RowTitles-Detail 2 2 2 2 2 2 5" xfId="25257"/>
    <cellStyle name="RowTitles-Detail 2 2 2 2 2 2 5 2" xfId="25258"/>
    <cellStyle name="RowTitles-Detail 2 2 2 2 2 2 5 2 2" xfId="25259"/>
    <cellStyle name="RowTitles-Detail 2 2 2 2 2 3" xfId="25260"/>
    <cellStyle name="RowTitles-Detail 2 2 2 2 2 3 2" xfId="25261"/>
    <cellStyle name="RowTitles-Detail 2 2 2 2 2 3 2 2" xfId="25262"/>
    <cellStyle name="RowTitles-Detail 2 2 2 2 2 3 2 2 2" xfId="25263"/>
    <cellStyle name="RowTitles-Detail 2 2 2 2 2 3 2 2 2 2" xfId="25264"/>
    <cellStyle name="RowTitles-Detail 2 2 2 2 2 3 2 2 3" xfId="25265"/>
    <cellStyle name="RowTitles-Detail 2 2 2 2 2 3 2 3" xfId="25266"/>
    <cellStyle name="RowTitles-Detail 2 2 2 2 2 3 2 3 2" xfId="25267"/>
    <cellStyle name="RowTitles-Detail 2 2 2 2 2 3 2 3 2 2" xfId="25268"/>
    <cellStyle name="RowTitles-Detail 2 2 2 2 2 3 2 4" xfId="25269"/>
    <cellStyle name="RowTitles-Detail 2 2 2 2 2 3 2 4 2" xfId="25270"/>
    <cellStyle name="RowTitles-Detail 2 2 2 2 2 3 2 5" xfId="25271"/>
    <cellStyle name="RowTitles-Detail 2 2 2 2 2 3 3" xfId="25272"/>
    <cellStyle name="RowTitles-Detail 2 2 2 2 2 3 3 2" xfId="25273"/>
    <cellStyle name="RowTitles-Detail 2 2 2 2 2 3 3 2 2" xfId="25274"/>
    <cellStyle name="RowTitles-Detail 2 2 2 2 2 3 3 2 2 2" xfId="25275"/>
    <cellStyle name="RowTitles-Detail 2 2 2 2 2 3 3 2 3" xfId="25276"/>
    <cellStyle name="RowTitles-Detail 2 2 2 2 2 3 3 3" xfId="25277"/>
    <cellStyle name="RowTitles-Detail 2 2 2 2 2 3 3 3 2" xfId="25278"/>
    <cellStyle name="RowTitles-Detail 2 2 2 2 2 3 3 3 2 2" xfId="25279"/>
    <cellStyle name="RowTitles-Detail 2 2 2 2 2 3 3 4" xfId="25280"/>
    <cellStyle name="RowTitles-Detail 2 2 2 2 2 3 3 4 2" xfId="25281"/>
    <cellStyle name="RowTitles-Detail 2 2 2 2 2 3 3 5" xfId="25282"/>
    <cellStyle name="RowTitles-Detail 2 2 2 2 2 3 4" xfId="25283"/>
    <cellStyle name="RowTitles-Detail 2 2 2 2 2 3 4 2" xfId="25284"/>
    <cellStyle name="RowTitles-Detail 2 2 2 2 2 3 5" xfId="25285"/>
    <cellStyle name="RowTitles-Detail 2 2 2 2 2 3 5 2" xfId="25286"/>
    <cellStyle name="RowTitles-Detail 2 2 2 2 2 3 5 2 2" xfId="25287"/>
    <cellStyle name="RowTitles-Detail 2 2 2 2 2 3 5 3" xfId="25288"/>
    <cellStyle name="RowTitles-Detail 2 2 2 2 2 3 6" xfId="25289"/>
    <cellStyle name="RowTitles-Detail 2 2 2 2 2 3 6 2" xfId="25290"/>
    <cellStyle name="RowTitles-Detail 2 2 2 2 2 3 6 2 2" xfId="25291"/>
    <cellStyle name="RowTitles-Detail 2 2 2 2 2 3 7" xfId="25292"/>
    <cellStyle name="RowTitles-Detail 2 2 2 2 2 3 7 2" xfId="25293"/>
    <cellStyle name="RowTitles-Detail 2 2 2 2 2 3 8" xfId="25294"/>
    <cellStyle name="RowTitles-Detail 2 2 2 2 2 4" xfId="25295"/>
    <cellStyle name="RowTitles-Detail 2 2 2 2 2 4 2" xfId="25296"/>
    <cellStyle name="RowTitles-Detail 2 2 2 2 2 4 2 2" xfId="25297"/>
    <cellStyle name="RowTitles-Detail 2 2 2 2 2 4 2 2 2" xfId="25298"/>
    <cellStyle name="RowTitles-Detail 2 2 2 2 2 4 2 2 2 2" xfId="25299"/>
    <cellStyle name="RowTitles-Detail 2 2 2 2 2 4 2 2 3" xfId="25300"/>
    <cellStyle name="RowTitles-Detail 2 2 2 2 2 4 2 3" xfId="25301"/>
    <cellStyle name="RowTitles-Detail 2 2 2 2 2 4 2 3 2" xfId="25302"/>
    <cellStyle name="RowTitles-Detail 2 2 2 2 2 4 2 3 2 2" xfId="25303"/>
    <cellStyle name="RowTitles-Detail 2 2 2 2 2 4 2 4" xfId="25304"/>
    <cellStyle name="RowTitles-Detail 2 2 2 2 2 4 2 4 2" xfId="25305"/>
    <cellStyle name="RowTitles-Detail 2 2 2 2 2 4 2 5" xfId="25306"/>
    <cellStyle name="RowTitles-Detail 2 2 2 2 2 4 3" xfId="25307"/>
    <cellStyle name="RowTitles-Detail 2 2 2 2 2 4 3 2" xfId="25308"/>
    <cellStyle name="RowTitles-Detail 2 2 2 2 2 4 3 2 2" xfId="25309"/>
    <cellStyle name="RowTitles-Detail 2 2 2 2 2 4 3 2 2 2" xfId="25310"/>
    <cellStyle name="RowTitles-Detail 2 2 2 2 2 4 3 2 3" xfId="25311"/>
    <cellStyle name="RowTitles-Detail 2 2 2 2 2 4 3 3" xfId="25312"/>
    <cellStyle name="RowTitles-Detail 2 2 2 2 2 4 3 3 2" xfId="25313"/>
    <cellStyle name="RowTitles-Detail 2 2 2 2 2 4 3 3 2 2" xfId="25314"/>
    <cellStyle name="RowTitles-Detail 2 2 2 2 2 4 3 4" xfId="25315"/>
    <cellStyle name="RowTitles-Detail 2 2 2 2 2 4 3 4 2" xfId="25316"/>
    <cellStyle name="RowTitles-Detail 2 2 2 2 2 4 3 5" xfId="25317"/>
    <cellStyle name="RowTitles-Detail 2 2 2 2 2 4 4" xfId="25318"/>
    <cellStyle name="RowTitles-Detail 2 2 2 2 2 4 4 2" xfId="25319"/>
    <cellStyle name="RowTitles-Detail 2 2 2 2 2 4 4 2 2" xfId="25320"/>
    <cellStyle name="RowTitles-Detail 2 2 2 2 2 4 4 3" xfId="25321"/>
    <cellStyle name="RowTitles-Detail 2 2 2 2 2 4 5" xfId="25322"/>
    <cellStyle name="RowTitles-Detail 2 2 2 2 2 4 5 2" xfId="25323"/>
    <cellStyle name="RowTitles-Detail 2 2 2 2 2 4 5 2 2" xfId="25324"/>
    <cellStyle name="RowTitles-Detail 2 2 2 2 2 4 6" xfId="25325"/>
    <cellStyle name="RowTitles-Detail 2 2 2 2 2 4 6 2" xfId="25326"/>
    <cellStyle name="RowTitles-Detail 2 2 2 2 2 4 7" xfId="25327"/>
    <cellStyle name="RowTitles-Detail 2 2 2 2 2 5" xfId="25328"/>
    <cellStyle name="RowTitles-Detail 2 2 2 2 2 5 2" xfId="25329"/>
    <cellStyle name="RowTitles-Detail 2 2 2 2 2 5 2 2" xfId="25330"/>
    <cellStyle name="RowTitles-Detail 2 2 2 2 2 5 2 2 2" xfId="25331"/>
    <cellStyle name="RowTitles-Detail 2 2 2 2 2 5 2 2 2 2" xfId="25332"/>
    <cellStyle name="RowTitles-Detail 2 2 2 2 2 5 2 2 3" xfId="25333"/>
    <cellStyle name="RowTitles-Detail 2 2 2 2 2 5 2 3" xfId="25334"/>
    <cellStyle name="RowTitles-Detail 2 2 2 2 2 5 2 3 2" xfId="25335"/>
    <cellStyle name="RowTitles-Detail 2 2 2 2 2 5 2 3 2 2" xfId="25336"/>
    <cellStyle name="RowTitles-Detail 2 2 2 2 2 5 2 4" xfId="25337"/>
    <cellStyle name="RowTitles-Detail 2 2 2 2 2 5 2 4 2" xfId="25338"/>
    <cellStyle name="RowTitles-Detail 2 2 2 2 2 5 2 5" xfId="25339"/>
    <cellStyle name="RowTitles-Detail 2 2 2 2 2 5 3" xfId="25340"/>
    <cellStyle name="RowTitles-Detail 2 2 2 2 2 5 3 2" xfId="25341"/>
    <cellStyle name="RowTitles-Detail 2 2 2 2 2 5 3 2 2" xfId="25342"/>
    <cellStyle name="RowTitles-Detail 2 2 2 2 2 5 3 2 2 2" xfId="25343"/>
    <cellStyle name="RowTitles-Detail 2 2 2 2 2 5 3 2 3" xfId="25344"/>
    <cellStyle name="RowTitles-Detail 2 2 2 2 2 5 3 3" xfId="25345"/>
    <cellStyle name="RowTitles-Detail 2 2 2 2 2 5 3 3 2" xfId="25346"/>
    <cellStyle name="RowTitles-Detail 2 2 2 2 2 5 3 3 2 2" xfId="25347"/>
    <cellStyle name="RowTitles-Detail 2 2 2 2 2 5 3 4" xfId="25348"/>
    <cellStyle name="RowTitles-Detail 2 2 2 2 2 5 3 4 2" xfId="25349"/>
    <cellStyle name="RowTitles-Detail 2 2 2 2 2 5 3 5" xfId="25350"/>
    <cellStyle name="RowTitles-Detail 2 2 2 2 2 5 4" xfId="25351"/>
    <cellStyle name="RowTitles-Detail 2 2 2 2 2 5 4 2" xfId="25352"/>
    <cellStyle name="RowTitles-Detail 2 2 2 2 2 5 4 2 2" xfId="25353"/>
    <cellStyle name="RowTitles-Detail 2 2 2 2 2 5 4 3" xfId="25354"/>
    <cellStyle name="RowTitles-Detail 2 2 2 2 2 5 5" xfId="25355"/>
    <cellStyle name="RowTitles-Detail 2 2 2 2 2 5 5 2" xfId="25356"/>
    <cellStyle name="RowTitles-Detail 2 2 2 2 2 5 5 2 2" xfId="25357"/>
    <cellStyle name="RowTitles-Detail 2 2 2 2 2 5 6" xfId="25358"/>
    <cellStyle name="RowTitles-Detail 2 2 2 2 2 5 6 2" xfId="25359"/>
    <cellStyle name="RowTitles-Detail 2 2 2 2 2 5 7" xfId="25360"/>
    <cellStyle name="RowTitles-Detail 2 2 2 2 2 6" xfId="25361"/>
    <cellStyle name="RowTitles-Detail 2 2 2 2 2 6 2" xfId="25362"/>
    <cellStyle name="RowTitles-Detail 2 2 2 2 2 6 2 2" xfId="25363"/>
    <cellStyle name="RowTitles-Detail 2 2 2 2 2 6 2 2 2" xfId="25364"/>
    <cellStyle name="RowTitles-Detail 2 2 2 2 2 6 2 2 2 2" xfId="25365"/>
    <cellStyle name="RowTitles-Detail 2 2 2 2 2 6 2 2 3" xfId="25366"/>
    <cellStyle name="RowTitles-Detail 2 2 2 2 2 6 2 3" xfId="25367"/>
    <cellStyle name="RowTitles-Detail 2 2 2 2 2 6 2 3 2" xfId="25368"/>
    <cellStyle name="RowTitles-Detail 2 2 2 2 2 6 2 3 2 2" xfId="25369"/>
    <cellStyle name="RowTitles-Detail 2 2 2 2 2 6 2 4" xfId="25370"/>
    <cellStyle name="RowTitles-Detail 2 2 2 2 2 6 2 4 2" xfId="25371"/>
    <cellStyle name="RowTitles-Detail 2 2 2 2 2 6 2 5" xfId="25372"/>
    <cellStyle name="RowTitles-Detail 2 2 2 2 2 6 3" xfId="25373"/>
    <cellStyle name="RowTitles-Detail 2 2 2 2 2 6 3 2" xfId="25374"/>
    <cellStyle name="RowTitles-Detail 2 2 2 2 2 6 3 2 2" xfId="25375"/>
    <cellStyle name="RowTitles-Detail 2 2 2 2 2 6 3 2 2 2" xfId="25376"/>
    <cellStyle name="RowTitles-Detail 2 2 2 2 2 6 3 2 3" xfId="25377"/>
    <cellStyle name="RowTitles-Detail 2 2 2 2 2 6 3 3" xfId="25378"/>
    <cellStyle name="RowTitles-Detail 2 2 2 2 2 6 3 3 2" xfId="25379"/>
    <cellStyle name="RowTitles-Detail 2 2 2 2 2 6 3 3 2 2" xfId="25380"/>
    <cellStyle name="RowTitles-Detail 2 2 2 2 2 6 3 4" xfId="25381"/>
    <cellStyle name="RowTitles-Detail 2 2 2 2 2 6 3 4 2" xfId="25382"/>
    <cellStyle name="RowTitles-Detail 2 2 2 2 2 6 3 5" xfId="25383"/>
    <cellStyle name="RowTitles-Detail 2 2 2 2 2 6 4" xfId="25384"/>
    <cellStyle name="RowTitles-Detail 2 2 2 2 2 6 4 2" xfId="25385"/>
    <cellStyle name="RowTitles-Detail 2 2 2 2 2 6 4 2 2" xfId="25386"/>
    <cellStyle name="RowTitles-Detail 2 2 2 2 2 6 4 3" xfId="25387"/>
    <cellStyle name="RowTitles-Detail 2 2 2 2 2 6 5" xfId="25388"/>
    <cellStyle name="RowTitles-Detail 2 2 2 2 2 6 5 2" xfId="25389"/>
    <cellStyle name="RowTitles-Detail 2 2 2 2 2 6 5 2 2" xfId="25390"/>
    <cellStyle name="RowTitles-Detail 2 2 2 2 2 6 6" xfId="25391"/>
    <cellStyle name="RowTitles-Detail 2 2 2 2 2 6 6 2" xfId="25392"/>
    <cellStyle name="RowTitles-Detail 2 2 2 2 2 6 7" xfId="25393"/>
    <cellStyle name="RowTitles-Detail 2 2 2 2 2 7" xfId="25394"/>
    <cellStyle name="RowTitles-Detail 2 2 2 2 2 7 2" xfId="25395"/>
    <cellStyle name="RowTitles-Detail 2 2 2 2 2 7 2 2" xfId="25396"/>
    <cellStyle name="RowTitles-Detail 2 2 2 2 2 7 2 2 2" xfId="25397"/>
    <cellStyle name="RowTitles-Detail 2 2 2 2 2 7 2 3" xfId="25398"/>
    <cellStyle name="RowTitles-Detail 2 2 2 2 2 7 3" xfId="25399"/>
    <cellStyle name="RowTitles-Detail 2 2 2 2 2 7 3 2" xfId="25400"/>
    <cellStyle name="RowTitles-Detail 2 2 2 2 2 7 3 2 2" xfId="25401"/>
    <cellStyle name="RowTitles-Detail 2 2 2 2 2 7 4" xfId="25402"/>
    <cellStyle name="RowTitles-Detail 2 2 2 2 2 7 4 2" xfId="25403"/>
    <cellStyle name="RowTitles-Detail 2 2 2 2 2 7 5" xfId="25404"/>
    <cellStyle name="RowTitles-Detail 2 2 2 2 2 8" xfId="25405"/>
    <cellStyle name="RowTitles-Detail 2 2 2 2 2 8 2" xfId="25406"/>
    <cellStyle name="RowTitles-Detail 2 2 2 2 2 9" xfId="25407"/>
    <cellStyle name="RowTitles-Detail 2 2 2 2 2 9 2" xfId="25408"/>
    <cellStyle name="RowTitles-Detail 2 2 2 2 2 9 2 2" xfId="25409"/>
    <cellStyle name="RowTitles-Detail 2 2 2 2 2_STUD aligned by INSTIT" xfId="25410"/>
    <cellStyle name="RowTitles-Detail 2 2 2 2 3" xfId="25411"/>
    <cellStyle name="RowTitles-Detail 2 2 2 2 3 2" xfId="25412"/>
    <cellStyle name="RowTitles-Detail 2 2 2 2 3 2 2" xfId="25413"/>
    <cellStyle name="RowTitles-Detail 2 2 2 2 3 2 2 2" xfId="25414"/>
    <cellStyle name="RowTitles-Detail 2 2 2 2 3 2 2 2 2" xfId="25415"/>
    <cellStyle name="RowTitles-Detail 2 2 2 2 3 2 2 2 2 2" xfId="25416"/>
    <cellStyle name="RowTitles-Detail 2 2 2 2 3 2 2 2 3" xfId="25417"/>
    <cellStyle name="RowTitles-Detail 2 2 2 2 3 2 2 3" xfId="25418"/>
    <cellStyle name="RowTitles-Detail 2 2 2 2 3 2 2 3 2" xfId="25419"/>
    <cellStyle name="RowTitles-Detail 2 2 2 2 3 2 2 3 2 2" xfId="25420"/>
    <cellStyle name="RowTitles-Detail 2 2 2 2 3 2 2 4" xfId="25421"/>
    <cellStyle name="RowTitles-Detail 2 2 2 2 3 2 2 4 2" xfId="25422"/>
    <cellStyle name="RowTitles-Detail 2 2 2 2 3 2 2 5" xfId="25423"/>
    <cellStyle name="RowTitles-Detail 2 2 2 2 3 2 3" xfId="25424"/>
    <cellStyle name="RowTitles-Detail 2 2 2 2 3 2 3 2" xfId="25425"/>
    <cellStyle name="RowTitles-Detail 2 2 2 2 3 2 3 2 2" xfId="25426"/>
    <cellStyle name="RowTitles-Detail 2 2 2 2 3 2 3 2 2 2" xfId="25427"/>
    <cellStyle name="RowTitles-Detail 2 2 2 2 3 2 3 2 3" xfId="25428"/>
    <cellStyle name="RowTitles-Detail 2 2 2 2 3 2 3 3" xfId="25429"/>
    <cellStyle name="RowTitles-Detail 2 2 2 2 3 2 3 3 2" xfId="25430"/>
    <cellStyle name="RowTitles-Detail 2 2 2 2 3 2 3 3 2 2" xfId="25431"/>
    <cellStyle name="RowTitles-Detail 2 2 2 2 3 2 3 4" xfId="25432"/>
    <cellStyle name="RowTitles-Detail 2 2 2 2 3 2 3 4 2" xfId="25433"/>
    <cellStyle name="RowTitles-Detail 2 2 2 2 3 2 3 5" xfId="25434"/>
    <cellStyle name="RowTitles-Detail 2 2 2 2 3 2 4" xfId="25435"/>
    <cellStyle name="RowTitles-Detail 2 2 2 2 3 2 4 2" xfId="25436"/>
    <cellStyle name="RowTitles-Detail 2 2 2 2 3 2 5" xfId="25437"/>
    <cellStyle name="RowTitles-Detail 2 2 2 2 3 2 5 2" xfId="25438"/>
    <cellStyle name="RowTitles-Detail 2 2 2 2 3 2 5 2 2" xfId="25439"/>
    <cellStyle name="RowTitles-Detail 2 2 2 2 3 2 5 3" xfId="25440"/>
    <cellStyle name="RowTitles-Detail 2 2 2 2 3 2 6" xfId="25441"/>
    <cellStyle name="RowTitles-Detail 2 2 2 2 3 2 6 2" xfId="25442"/>
    <cellStyle name="RowTitles-Detail 2 2 2 2 3 2 6 2 2" xfId="25443"/>
    <cellStyle name="RowTitles-Detail 2 2 2 2 3 2 7" xfId="25444"/>
    <cellStyle name="RowTitles-Detail 2 2 2 2 3 2 7 2" xfId="25445"/>
    <cellStyle name="RowTitles-Detail 2 2 2 2 3 2 8" xfId="25446"/>
    <cellStyle name="RowTitles-Detail 2 2 2 2 3 3" xfId="25447"/>
    <cellStyle name="RowTitles-Detail 2 2 2 2 3 3 2" xfId="25448"/>
    <cellStyle name="RowTitles-Detail 2 2 2 2 3 3 2 2" xfId="25449"/>
    <cellStyle name="RowTitles-Detail 2 2 2 2 3 3 2 2 2" xfId="25450"/>
    <cellStyle name="RowTitles-Detail 2 2 2 2 3 3 2 2 2 2" xfId="25451"/>
    <cellStyle name="RowTitles-Detail 2 2 2 2 3 3 2 2 3" xfId="25452"/>
    <cellStyle name="RowTitles-Detail 2 2 2 2 3 3 2 3" xfId="25453"/>
    <cellStyle name="RowTitles-Detail 2 2 2 2 3 3 2 3 2" xfId="25454"/>
    <cellStyle name="RowTitles-Detail 2 2 2 2 3 3 2 3 2 2" xfId="25455"/>
    <cellStyle name="RowTitles-Detail 2 2 2 2 3 3 2 4" xfId="25456"/>
    <cellStyle name="RowTitles-Detail 2 2 2 2 3 3 2 4 2" xfId="25457"/>
    <cellStyle name="RowTitles-Detail 2 2 2 2 3 3 2 5" xfId="25458"/>
    <cellStyle name="RowTitles-Detail 2 2 2 2 3 3 3" xfId="25459"/>
    <cellStyle name="RowTitles-Detail 2 2 2 2 3 3 3 2" xfId="25460"/>
    <cellStyle name="RowTitles-Detail 2 2 2 2 3 3 3 2 2" xfId="25461"/>
    <cellStyle name="RowTitles-Detail 2 2 2 2 3 3 3 2 2 2" xfId="25462"/>
    <cellStyle name="RowTitles-Detail 2 2 2 2 3 3 3 2 3" xfId="25463"/>
    <cellStyle name="RowTitles-Detail 2 2 2 2 3 3 3 3" xfId="25464"/>
    <cellStyle name="RowTitles-Detail 2 2 2 2 3 3 3 3 2" xfId="25465"/>
    <cellStyle name="RowTitles-Detail 2 2 2 2 3 3 3 3 2 2" xfId="25466"/>
    <cellStyle name="RowTitles-Detail 2 2 2 2 3 3 3 4" xfId="25467"/>
    <cellStyle name="RowTitles-Detail 2 2 2 2 3 3 3 4 2" xfId="25468"/>
    <cellStyle name="RowTitles-Detail 2 2 2 2 3 3 3 5" xfId="25469"/>
    <cellStyle name="RowTitles-Detail 2 2 2 2 3 3 4" xfId="25470"/>
    <cellStyle name="RowTitles-Detail 2 2 2 2 3 3 4 2" xfId="25471"/>
    <cellStyle name="RowTitles-Detail 2 2 2 2 3 3 5" xfId="25472"/>
    <cellStyle name="RowTitles-Detail 2 2 2 2 3 3 5 2" xfId="25473"/>
    <cellStyle name="RowTitles-Detail 2 2 2 2 3 3 5 2 2" xfId="25474"/>
    <cellStyle name="RowTitles-Detail 2 2 2 2 3 4" xfId="25475"/>
    <cellStyle name="RowTitles-Detail 2 2 2 2 3 4 2" xfId="25476"/>
    <cellStyle name="RowTitles-Detail 2 2 2 2 3 4 2 2" xfId="25477"/>
    <cellStyle name="RowTitles-Detail 2 2 2 2 3 4 2 2 2" xfId="25478"/>
    <cellStyle name="RowTitles-Detail 2 2 2 2 3 4 2 2 2 2" xfId="25479"/>
    <cellStyle name="RowTitles-Detail 2 2 2 2 3 4 2 2 3" xfId="25480"/>
    <cellStyle name="RowTitles-Detail 2 2 2 2 3 4 2 3" xfId="25481"/>
    <cellStyle name="RowTitles-Detail 2 2 2 2 3 4 2 3 2" xfId="25482"/>
    <cellStyle name="RowTitles-Detail 2 2 2 2 3 4 2 3 2 2" xfId="25483"/>
    <cellStyle name="RowTitles-Detail 2 2 2 2 3 4 2 4" xfId="25484"/>
    <cellStyle name="RowTitles-Detail 2 2 2 2 3 4 2 4 2" xfId="25485"/>
    <cellStyle name="RowTitles-Detail 2 2 2 2 3 4 2 5" xfId="25486"/>
    <cellStyle name="RowTitles-Detail 2 2 2 2 3 4 3" xfId="25487"/>
    <cellStyle name="RowTitles-Detail 2 2 2 2 3 4 3 2" xfId="25488"/>
    <cellStyle name="RowTitles-Detail 2 2 2 2 3 4 3 2 2" xfId="25489"/>
    <cellStyle name="RowTitles-Detail 2 2 2 2 3 4 3 2 2 2" xfId="25490"/>
    <cellStyle name="RowTitles-Detail 2 2 2 2 3 4 3 2 3" xfId="25491"/>
    <cellStyle name="RowTitles-Detail 2 2 2 2 3 4 3 3" xfId="25492"/>
    <cellStyle name="RowTitles-Detail 2 2 2 2 3 4 3 3 2" xfId="25493"/>
    <cellStyle name="RowTitles-Detail 2 2 2 2 3 4 3 3 2 2" xfId="25494"/>
    <cellStyle name="RowTitles-Detail 2 2 2 2 3 4 3 4" xfId="25495"/>
    <cellStyle name="RowTitles-Detail 2 2 2 2 3 4 3 4 2" xfId="25496"/>
    <cellStyle name="RowTitles-Detail 2 2 2 2 3 4 3 5" xfId="25497"/>
    <cellStyle name="RowTitles-Detail 2 2 2 2 3 4 4" xfId="25498"/>
    <cellStyle name="RowTitles-Detail 2 2 2 2 3 4 4 2" xfId="25499"/>
    <cellStyle name="RowTitles-Detail 2 2 2 2 3 4 4 2 2" xfId="25500"/>
    <cellStyle name="RowTitles-Detail 2 2 2 2 3 4 4 3" xfId="25501"/>
    <cellStyle name="RowTitles-Detail 2 2 2 2 3 4 5" xfId="25502"/>
    <cellStyle name="RowTitles-Detail 2 2 2 2 3 4 5 2" xfId="25503"/>
    <cellStyle name="RowTitles-Detail 2 2 2 2 3 4 5 2 2" xfId="25504"/>
    <cellStyle name="RowTitles-Detail 2 2 2 2 3 4 6" xfId="25505"/>
    <cellStyle name="RowTitles-Detail 2 2 2 2 3 4 6 2" xfId="25506"/>
    <cellStyle name="RowTitles-Detail 2 2 2 2 3 4 7" xfId="25507"/>
    <cellStyle name="RowTitles-Detail 2 2 2 2 3 5" xfId="25508"/>
    <cellStyle name="RowTitles-Detail 2 2 2 2 3 5 2" xfId="25509"/>
    <cellStyle name="RowTitles-Detail 2 2 2 2 3 5 2 2" xfId="25510"/>
    <cellStyle name="RowTitles-Detail 2 2 2 2 3 5 2 2 2" xfId="25511"/>
    <cellStyle name="RowTitles-Detail 2 2 2 2 3 5 2 2 2 2" xfId="25512"/>
    <cellStyle name="RowTitles-Detail 2 2 2 2 3 5 2 2 3" xfId="25513"/>
    <cellStyle name="RowTitles-Detail 2 2 2 2 3 5 2 3" xfId="25514"/>
    <cellStyle name="RowTitles-Detail 2 2 2 2 3 5 2 3 2" xfId="25515"/>
    <cellStyle name="RowTitles-Detail 2 2 2 2 3 5 2 3 2 2" xfId="25516"/>
    <cellStyle name="RowTitles-Detail 2 2 2 2 3 5 2 4" xfId="25517"/>
    <cellStyle name="RowTitles-Detail 2 2 2 2 3 5 2 4 2" xfId="25518"/>
    <cellStyle name="RowTitles-Detail 2 2 2 2 3 5 2 5" xfId="25519"/>
    <cellStyle name="RowTitles-Detail 2 2 2 2 3 5 3" xfId="25520"/>
    <cellStyle name="RowTitles-Detail 2 2 2 2 3 5 3 2" xfId="25521"/>
    <cellStyle name="RowTitles-Detail 2 2 2 2 3 5 3 2 2" xfId="25522"/>
    <cellStyle name="RowTitles-Detail 2 2 2 2 3 5 3 2 2 2" xfId="25523"/>
    <cellStyle name="RowTitles-Detail 2 2 2 2 3 5 3 2 3" xfId="25524"/>
    <cellStyle name="RowTitles-Detail 2 2 2 2 3 5 3 3" xfId="25525"/>
    <cellStyle name="RowTitles-Detail 2 2 2 2 3 5 3 3 2" xfId="25526"/>
    <cellStyle name="RowTitles-Detail 2 2 2 2 3 5 3 3 2 2" xfId="25527"/>
    <cellStyle name="RowTitles-Detail 2 2 2 2 3 5 3 4" xfId="25528"/>
    <cellStyle name="RowTitles-Detail 2 2 2 2 3 5 3 4 2" xfId="25529"/>
    <cellStyle name="RowTitles-Detail 2 2 2 2 3 5 3 5" xfId="25530"/>
    <cellStyle name="RowTitles-Detail 2 2 2 2 3 5 4" xfId="25531"/>
    <cellStyle name="RowTitles-Detail 2 2 2 2 3 5 4 2" xfId="25532"/>
    <cellStyle name="RowTitles-Detail 2 2 2 2 3 5 4 2 2" xfId="25533"/>
    <cellStyle name="RowTitles-Detail 2 2 2 2 3 5 4 3" xfId="25534"/>
    <cellStyle name="RowTitles-Detail 2 2 2 2 3 5 5" xfId="25535"/>
    <cellStyle name="RowTitles-Detail 2 2 2 2 3 5 5 2" xfId="25536"/>
    <cellStyle name="RowTitles-Detail 2 2 2 2 3 5 5 2 2" xfId="25537"/>
    <cellStyle name="RowTitles-Detail 2 2 2 2 3 5 6" xfId="25538"/>
    <cellStyle name="RowTitles-Detail 2 2 2 2 3 5 6 2" xfId="25539"/>
    <cellStyle name="RowTitles-Detail 2 2 2 2 3 5 7" xfId="25540"/>
    <cellStyle name="RowTitles-Detail 2 2 2 2 3 6" xfId="25541"/>
    <cellStyle name="RowTitles-Detail 2 2 2 2 3 6 2" xfId="25542"/>
    <cellStyle name="RowTitles-Detail 2 2 2 2 3 6 2 2" xfId="25543"/>
    <cellStyle name="RowTitles-Detail 2 2 2 2 3 6 2 2 2" xfId="25544"/>
    <cellStyle name="RowTitles-Detail 2 2 2 2 3 6 2 2 2 2" xfId="25545"/>
    <cellStyle name="RowTitles-Detail 2 2 2 2 3 6 2 2 3" xfId="25546"/>
    <cellStyle name="RowTitles-Detail 2 2 2 2 3 6 2 3" xfId="25547"/>
    <cellStyle name="RowTitles-Detail 2 2 2 2 3 6 2 3 2" xfId="25548"/>
    <cellStyle name="RowTitles-Detail 2 2 2 2 3 6 2 3 2 2" xfId="25549"/>
    <cellStyle name="RowTitles-Detail 2 2 2 2 3 6 2 4" xfId="25550"/>
    <cellStyle name="RowTitles-Detail 2 2 2 2 3 6 2 4 2" xfId="25551"/>
    <cellStyle name="RowTitles-Detail 2 2 2 2 3 6 2 5" xfId="25552"/>
    <cellStyle name="RowTitles-Detail 2 2 2 2 3 6 3" xfId="25553"/>
    <cellStyle name="RowTitles-Detail 2 2 2 2 3 6 3 2" xfId="25554"/>
    <cellStyle name="RowTitles-Detail 2 2 2 2 3 6 3 2 2" xfId="25555"/>
    <cellStyle name="RowTitles-Detail 2 2 2 2 3 6 3 2 2 2" xfId="25556"/>
    <cellStyle name="RowTitles-Detail 2 2 2 2 3 6 3 2 3" xfId="25557"/>
    <cellStyle name="RowTitles-Detail 2 2 2 2 3 6 3 3" xfId="25558"/>
    <cellStyle name="RowTitles-Detail 2 2 2 2 3 6 3 3 2" xfId="25559"/>
    <cellStyle name="RowTitles-Detail 2 2 2 2 3 6 3 3 2 2" xfId="25560"/>
    <cellStyle name="RowTitles-Detail 2 2 2 2 3 6 3 4" xfId="25561"/>
    <cellStyle name="RowTitles-Detail 2 2 2 2 3 6 3 4 2" xfId="25562"/>
    <cellStyle name="RowTitles-Detail 2 2 2 2 3 6 3 5" xfId="25563"/>
    <cellStyle name="RowTitles-Detail 2 2 2 2 3 6 4" xfId="25564"/>
    <cellStyle name="RowTitles-Detail 2 2 2 2 3 6 4 2" xfId="25565"/>
    <cellStyle name="RowTitles-Detail 2 2 2 2 3 6 4 2 2" xfId="25566"/>
    <cellStyle name="RowTitles-Detail 2 2 2 2 3 6 4 3" xfId="25567"/>
    <cellStyle name="RowTitles-Detail 2 2 2 2 3 6 5" xfId="25568"/>
    <cellStyle name="RowTitles-Detail 2 2 2 2 3 6 5 2" xfId="25569"/>
    <cellStyle name="RowTitles-Detail 2 2 2 2 3 6 5 2 2" xfId="25570"/>
    <cellStyle name="RowTitles-Detail 2 2 2 2 3 6 6" xfId="25571"/>
    <cellStyle name="RowTitles-Detail 2 2 2 2 3 6 6 2" xfId="25572"/>
    <cellStyle name="RowTitles-Detail 2 2 2 2 3 6 7" xfId="25573"/>
    <cellStyle name="RowTitles-Detail 2 2 2 2 3 7" xfId="25574"/>
    <cellStyle name="RowTitles-Detail 2 2 2 2 3 7 2" xfId="25575"/>
    <cellStyle name="RowTitles-Detail 2 2 2 2 3 7 2 2" xfId="25576"/>
    <cellStyle name="RowTitles-Detail 2 2 2 2 3 7 2 2 2" xfId="25577"/>
    <cellStyle name="RowTitles-Detail 2 2 2 2 3 7 2 3" xfId="25578"/>
    <cellStyle name="RowTitles-Detail 2 2 2 2 3 7 3" xfId="25579"/>
    <cellStyle name="RowTitles-Detail 2 2 2 2 3 7 3 2" xfId="25580"/>
    <cellStyle name="RowTitles-Detail 2 2 2 2 3 7 3 2 2" xfId="25581"/>
    <cellStyle name="RowTitles-Detail 2 2 2 2 3 7 4" xfId="25582"/>
    <cellStyle name="RowTitles-Detail 2 2 2 2 3 7 4 2" xfId="25583"/>
    <cellStyle name="RowTitles-Detail 2 2 2 2 3 7 5" xfId="25584"/>
    <cellStyle name="RowTitles-Detail 2 2 2 2 3 8" xfId="25585"/>
    <cellStyle name="RowTitles-Detail 2 2 2 2 3 8 2" xfId="25586"/>
    <cellStyle name="RowTitles-Detail 2 2 2 2 3 8 2 2" xfId="25587"/>
    <cellStyle name="RowTitles-Detail 2 2 2 2 3 8 2 2 2" xfId="25588"/>
    <cellStyle name="RowTitles-Detail 2 2 2 2 3 8 2 3" xfId="25589"/>
    <cellStyle name="RowTitles-Detail 2 2 2 2 3 8 3" xfId="25590"/>
    <cellStyle name="RowTitles-Detail 2 2 2 2 3 8 3 2" xfId="25591"/>
    <cellStyle name="RowTitles-Detail 2 2 2 2 3 8 3 2 2" xfId="25592"/>
    <cellStyle name="RowTitles-Detail 2 2 2 2 3 8 4" xfId="25593"/>
    <cellStyle name="RowTitles-Detail 2 2 2 2 3 8 4 2" xfId="25594"/>
    <cellStyle name="RowTitles-Detail 2 2 2 2 3 8 5" xfId="25595"/>
    <cellStyle name="RowTitles-Detail 2 2 2 2 3 9" xfId="25596"/>
    <cellStyle name="RowTitles-Detail 2 2 2 2 3 9 2" xfId="25597"/>
    <cellStyle name="RowTitles-Detail 2 2 2 2 3 9 2 2" xfId="25598"/>
    <cellStyle name="RowTitles-Detail 2 2 2 2 3_STUD aligned by INSTIT" xfId="25599"/>
    <cellStyle name="RowTitles-Detail 2 2 2 2 4" xfId="25600"/>
    <cellStyle name="RowTitles-Detail 2 2 2 2 4 2" xfId="25601"/>
    <cellStyle name="RowTitles-Detail 2 2 2 2 4 2 2" xfId="25602"/>
    <cellStyle name="RowTitles-Detail 2 2 2 2 4 2 2 2" xfId="25603"/>
    <cellStyle name="RowTitles-Detail 2 2 2 2 4 2 2 2 2" xfId="25604"/>
    <cellStyle name="RowTitles-Detail 2 2 2 2 4 2 2 2 2 2" xfId="25605"/>
    <cellStyle name="RowTitles-Detail 2 2 2 2 4 2 2 2 3" xfId="25606"/>
    <cellStyle name="RowTitles-Detail 2 2 2 2 4 2 2 3" xfId="25607"/>
    <cellStyle name="RowTitles-Detail 2 2 2 2 4 2 2 3 2" xfId="25608"/>
    <cellStyle name="RowTitles-Detail 2 2 2 2 4 2 2 3 2 2" xfId="25609"/>
    <cellStyle name="RowTitles-Detail 2 2 2 2 4 2 2 4" xfId="25610"/>
    <cellStyle name="RowTitles-Detail 2 2 2 2 4 2 2 4 2" xfId="25611"/>
    <cellStyle name="RowTitles-Detail 2 2 2 2 4 2 2 5" xfId="25612"/>
    <cellStyle name="RowTitles-Detail 2 2 2 2 4 2 3" xfId="25613"/>
    <cellStyle name="RowTitles-Detail 2 2 2 2 4 2 3 2" xfId="25614"/>
    <cellStyle name="RowTitles-Detail 2 2 2 2 4 2 3 2 2" xfId="25615"/>
    <cellStyle name="RowTitles-Detail 2 2 2 2 4 2 3 2 2 2" xfId="25616"/>
    <cellStyle name="RowTitles-Detail 2 2 2 2 4 2 3 2 3" xfId="25617"/>
    <cellStyle name="RowTitles-Detail 2 2 2 2 4 2 3 3" xfId="25618"/>
    <cellStyle name="RowTitles-Detail 2 2 2 2 4 2 3 3 2" xfId="25619"/>
    <cellStyle name="RowTitles-Detail 2 2 2 2 4 2 3 3 2 2" xfId="25620"/>
    <cellStyle name="RowTitles-Detail 2 2 2 2 4 2 3 4" xfId="25621"/>
    <cellStyle name="RowTitles-Detail 2 2 2 2 4 2 3 4 2" xfId="25622"/>
    <cellStyle name="RowTitles-Detail 2 2 2 2 4 2 3 5" xfId="25623"/>
    <cellStyle name="RowTitles-Detail 2 2 2 2 4 2 4" xfId="25624"/>
    <cellStyle name="RowTitles-Detail 2 2 2 2 4 2 4 2" xfId="25625"/>
    <cellStyle name="RowTitles-Detail 2 2 2 2 4 2 5" xfId="25626"/>
    <cellStyle name="RowTitles-Detail 2 2 2 2 4 2 5 2" xfId="25627"/>
    <cellStyle name="RowTitles-Detail 2 2 2 2 4 2 5 2 2" xfId="25628"/>
    <cellStyle name="RowTitles-Detail 2 2 2 2 4 2 5 3" xfId="25629"/>
    <cellStyle name="RowTitles-Detail 2 2 2 2 4 2 6" xfId="25630"/>
    <cellStyle name="RowTitles-Detail 2 2 2 2 4 2 6 2" xfId="25631"/>
    <cellStyle name="RowTitles-Detail 2 2 2 2 4 2 6 2 2" xfId="25632"/>
    <cellStyle name="RowTitles-Detail 2 2 2 2 4 3" xfId="25633"/>
    <cellStyle name="RowTitles-Detail 2 2 2 2 4 3 2" xfId="25634"/>
    <cellStyle name="RowTitles-Detail 2 2 2 2 4 3 2 2" xfId="25635"/>
    <cellStyle name="RowTitles-Detail 2 2 2 2 4 3 2 2 2" xfId="25636"/>
    <cellStyle name="RowTitles-Detail 2 2 2 2 4 3 2 2 2 2" xfId="25637"/>
    <cellStyle name="RowTitles-Detail 2 2 2 2 4 3 2 2 3" xfId="25638"/>
    <cellStyle name="RowTitles-Detail 2 2 2 2 4 3 2 3" xfId="25639"/>
    <cellStyle name="RowTitles-Detail 2 2 2 2 4 3 2 3 2" xfId="25640"/>
    <cellStyle name="RowTitles-Detail 2 2 2 2 4 3 2 3 2 2" xfId="25641"/>
    <cellStyle name="RowTitles-Detail 2 2 2 2 4 3 2 4" xfId="25642"/>
    <cellStyle name="RowTitles-Detail 2 2 2 2 4 3 2 4 2" xfId="25643"/>
    <cellStyle name="RowTitles-Detail 2 2 2 2 4 3 2 5" xfId="25644"/>
    <cellStyle name="RowTitles-Detail 2 2 2 2 4 3 3" xfId="25645"/>
    <cellStyle name="RowTitles-Detail 2 2 2 2 4 3 3 2" xfId="25646"/>
    <cellStyle name="RowTitles-Detail 2 2 2 2 4 3 3 2 2" xfId="25647"/>
    <cellStyle name="RowTitles-Detail 2 2 2 2 4 3 3 2 2 2" xfId="25648"/>
    <cellStyle name="RowTitles-Detail 2 2 2 2 4 3 3 2 3" xfId="25649"/>
    <cellStyle name="RowTitles-Detail 2 2 2 2 4 3 3 3" xfId="25650"/>
    <cellStyle name="RowTitles-Detail 2 2 2 2 4 3 3 3 2" xfId="25651"/>
    <cellStyle name="RowTitles-Detail 2 2 2 2 4 3 3 3 2 2" xfId="25652"/>
    <cellStyle name="RowTitles-Detail 2 2 2 2 4 3 3 4" xfId="25653"/>
    <cellStyle name="RowTitles-Detail 2 2 2 2 4 3 3 4 2" xfId="25654"/>
    <cellStyle name="RowTitles-Detail 2 2 2 2 4 3 3 5" xfId="25655"/>
    <cellStyle name="RowTitles-Detail 2 2 2 2 4 3 4" xfId="25656"/>
    <cellStyle name="RowTitles-Detail 2 2 2 2 4 3 4 2" xfId="25657"/>
    <cellStyle name="RowTitles-Detail 2 2 2 2 4 3 5" xfId="25658"/>
    <cellStyle name="RowTitles-Detail 2 2 2 2 4 3 5 2" xfId="25659"/>
    <cellStyle name="RowTitles-Detail 2 2 2 2 4 3 5 2 2" xfId="25660"/>
    <cellStyle name="RowTitles-Detail 2 2 2 2 4 3 6" xfId="25661"/>
    <cellStyle name="RowTitles-Detail 2 2 2 2 4 3 6 2" xfId="25662"/>
    <cellStyle name="RowTitles-Detail 2 2 2 2 4 3 7" xfId="25663"/>
    <cellStyle name="RowTitles-Detail 2 2 2 2 4 4" xfId="25664"/>
    <cellStyle name="RowTitles-Detail 2 2 2 2 4 4 2" xfId="25665"/>
    <cellStyle name="RowTitles-Detail 2 2 2 2 4 4 2 2" xfId="25666"/>
    <cellStyle name="RowTitles-Detail 2 2 2 2 4 4 2 2 2" xfId="25667"/>
    <cellStyle name="RowTitles-Detail 2 2 2 2 4 4 2 2 2 2" xfId="25668"/>
    <cellStyle name="RowTitles-Detail 2 2 2 2 4 4 2 2 3" xfId="25669"/>
    <cellStyle name="RowTitles-Detail 2 2 2 2 4 4 2 3" xfId="25670"/>
    <cellStyle name="RowTitles-Detail 2 2 2 2 4 4 2 3 2" xfId="25671"/>
    <cellStyle name="RowTitles-Detail 2 2 2 2 4 4 2 3 2 2" xfId="25672"/>
    <cellStyle name="RowTitles-Detail 2 2 2 2 4 4 2 4" xfId="25673"/>
    <cellStyle name="RowTitles-Detail 2 2 2 2 4 4 2 4 2" xfId="25674"/>
    <cellStyle name="RowTitles-Detail 2 2 2 2 4 4 2 5" xfId="25675"/>
    <cellStyle name="RowTitles-Detail 2 2 2 2 4 4 3" xfId="25676"/>
    <cellStyle name="RowTitles-Detail 2 2 2 2 4 4 3 2" xfId="25677"/>
    <cellStyle name="RowTitles-Detail 2 2 2 2 4 4 3 2 2" xfId="25678"/>
    <cellStyle name="RowTitles-Detail 2 2 2 2 4 4 3 2 2 2" xfId="25679"/>
    <cellStyle name="RowTitles-Detail 2 2 2 2 4 4 3 2 3" xfId="25680"/>
    <cellStyle name="RowTitles-Detail 2 2 2 2 4 4 3 3" xfId="25681"/>
    <cellStyle name="RowTitles-Detail 2 2 2 2 4 4 3 3 2" xfId="25682"/>
    <cellStyle name="RowTitles-Detail 2 2 2 2 4 4 3 3 2 2" xfId="25683"/>
    <cellStyle name="RowTitles-Detail 2 2 2 2 4 4 3 4" xfId="25684"/>
    <cellStyle name="RowTitles-Detail 2 2 2 2 4 4 3 4 2" xfId="25685"/>
    <cellStyle name="RowTitles-Detail 2 2 2 2 4 4 3 5" xfId="25686"/>
    <cellStyle name="RowTitles-Detail 2 2 2 2 4 4 4" xfId="25687"/>
    <cellStyle name="RowTitles-Detail 2 2 2 2 4 4 4 2" xfId="25688"/>
    <cellStyle name="RowTitles-Detail 2 2 2 2 4 4 5" xfId="25689"/>
    <cellStyle name="RowTitles-Detail 2 2 2 2 4 4 5 2" xfId="25690"/>
    <cellStyle name="RowTitles-Detail 2 2 2 2 4 4 5 2 2" xfId="25691"/>
    <cellStyle name="RowTitles-Detail 2 2 2 2 4 4 5 3" xfId="25692"/>
    <cellStyle name="RowTitles-Detail 2 2 2 2 4 4 6" xfId="25693"/>
    <cellStyle name="RowTitles-Detail 2 2 2 2 4 4 6 2" xfId="25694"/>
    <cellStyle name="RowTitles-Detail 2 2 2 2 4 4 6 2 2" xfId="25695"/>
    <cellStyle name="RowTitles-Detail 2 2 2 2 4 4 7" xfId="25696"/>
    <cellStyle name="RowTitles-Detail 2 2 2 2 4 4 7 2" xfId="25697"/>
    <cellStyle name="RowTitles-Detail 2 2 2 2 4 4 8" xfId="25698"/>
    <cellStyle name="RowTitles-Detail 2 2 2 2 4 5" xfId="25699"/>
    <cellStyle name="RowTitles-Detail 2 2 2 2 4 5 2" xfId="25700"/>
    <cellStyle name="RowTitles-Detail 2 2 2 2 4 5 2 2" xfId="25701"/>
    <cellStyle name="RowTitles-Detail 2 2 2 2 4 5 2 2 2" xfId="25702"/>
    <cellStyle name="RowTitles-Detail 2 2 2 2 4 5 2 2 2 2" xfId="25703"/>
    <cellStyle name="RowTitles-Detail 2 2 2 2 4 5 2 2 3" xfId="25704"/>
    <cellStyle name="RowTitles-Detail 2 2 2 2 4 5 2 3" xfId="25705"/>
    <cellStyle name="RowTitles-Detail 2 2 2 2 4 5 2 3 2" xfId="25706"/>
    <cellStyle name="RowTitles-Detail 2 2 2 2 4 5 2 3 2 2" xfId="25707"/>
    <cellStyle name="RowTitles-Detail 2 2 2 2 4 5 2 4" xfId="25708"/>
    <cellStyle name="RowTitles-Detail 2 2 2 2 4 5 2 4 2" xfId="25709"/>
    <cellStyle name="RowTitles-Detail 2 2 2 2 4 5 2 5" xfId="25710"/>
    <cellStyle name="RowTitles-Detail 2 2 2 2 4 5 3" xfId="25711"/>
    <cellStyle name="RowTitles-Detail 2 2 2 2 4 5 3 2" xfId="25712"/>
    <cellStyle name="RowTitles-Detail 2 2 2 2 4 5 3 2 2" xfId="25713"/>
    <cellStyle name="RowTitles-Detail 2 2 2 2 4 5 3 2 2 2" xfId="25714"/>
    <cellStyle name="RowTitles-Detail 2 2 2 2 4 5 3 2 3" xfId="25715"/>
    <cellStyle name="RowTitles-Detail 2 2 2 2 4 5 3 3" xfId="25716"/>
    <cellStyle name="RowTitles-Detail 2 2 2 2 4 5 3 3 2" xfId="25717"/>
    <cellStyle name="RowTitles-Detail 2 2 2 2 4 5 3 3 2 2" xfId="25718"/>
    <cellStyle name="RowTitles-Detail 2 2 2 2 4 5 3 4" xfId="25719"/>
    <cellStyle name="RowTitles-Detail 2 2 2 2 4 5 3 4 2" xfId="25720"/>
    <cellStyle name="RowTitles-Detail 2 2 2 2 4 5 3 5" xfId="25721"/>
    <cellStyle name="RowTitles-Detail 2 2 2 2 4 5 4" xfId="25722"/>
    <cellStyle name="RowTitles-Detail 2 2 2 2 4 5 4 2" xfId="25723"/>
    <cellStyle name="RowTitles-Detail 2 2 2 2 4 5 4 2 2" xfId="25724"/>
    <cellStyle name="RowTitles-Detail 2 2 2 2 4 5 4 3" xfId="25725"/>
    <cellStyle name="RowTitles-Detail 2 2 2 2 4 5 5" xfId="25726"/>
    <cellStyle name="RowTitles-Detail 2 2 2 2 4 5 5 2" xfId="25727"/>
    <cellStyle name="RowTitles-Detail 2 2 2 2 4 5 5 2 2" xfId="25728"/>
    <cellStyle name="RowTitles-Detail 2 2 2 2 4 5 6" xfId="25729"/>
    <cellStyle name="RowTitles-Detail 2 2 2 2 4 5 6 2" xfId="25730"/>
    <cellStyle name="RowTitles-Detail 2 2 2 2 4 5 7" xfId="25731"/>
    <cellStyle name="RowTitles-Detail 2 2 2 2 4 6" xfId="25732"/>
    <cellStyle name="RowTitles-Detail 2 2 2 2 4 6 2" xfId="25733"/>
    <cellStyle name="RowTitles-Detail 2 2 2 2 4 6 2 2" xfId="25734"/>
    <cellStyle name="RowTitles-Detail 2 2 2 2 4 6 2 2 2" xfId="25735"/>
    <cellStyle name="RowTitles-Detail 2 2 2 2 4 6 2 2 2 2" xfId="25736"/>
    <cellStyle name="RowTitles-Detail 2 2 2 2 4 6 2 2 3" xfId="25737"/>
    <cellStyle name="RowTitles-Detail 2 2 2 2 4 6 2 3" xfId="25738"/>
    <cellStyle name="RowTitles-Detail 2 2 2 2 4 6 2 3 2" xfId="25739"/>
    <cellStyle name="RowTitles-Detail 2 2 2 2 4 6 2 3 2 2" xfId="25740"/>
    <cellStyle name="RowTitles-Detail 2 2 2 2 4 6 2 4" xfId="25741"/>
    <cellStyle name="RowTitles-Detail 2 2 2 2 4 6 2 4 2" xfId="25742"/>
    <cellStyle name="RowTitles-Detail 2 2 2 2 4 6 2 5" xfId="25743"/>
    <cellStyle name="RowTitles-Detail 2 2 2 2 4 6 3" xfId="25744"/>
    <cellStyle name="RowTitles-Detail 2 2 2 2 4 6 3 2" xfId="25745"/>
    <cellStyle name="RowTitles-Detail 2 2 2 2 4 6 3 2 2" xfId="25746"/>
    <cellStyle name="RowTitles-Detail 2 2 2 2 4 6 3 2 2 2" xfId="25747"/>
    <cellStyle name="RowTitles-Detail 2 2 2 2 4 6 3 2 3" xfId="25748"/>
    <cellStyle name="RowTitles-Detail 2 2 2 2 4 6 3 3" xfId="25749"/>
    <cellStyle name="RowTitles-Detail 2 2 2 2 4 6 3 3 2" xfId="25750"/>
    <cellStyle name="RowTitles-Detail 2 2 2 2 4 6 3 3 2 2" xfId="25751"/>
    <cellStyle name="RowTitles-Detail 2 2 2 2 4 6 3 4" xfId="25752"/>
    <cellStyle name="RowTitles-Detail 2 2 2 2 4 6 3 4 2" xfId="25753"/>
    <cellStyle name="RowTitles-Detail 2 2 2 2 4 6 3 5" xfId="25754"/>
    <cellStyle name="RowTitles-Detail 2 2 2 2 4 6 4" xfId="25755"/>
    <cellStyle name="RowTitles-Detail 2 2 2 2 4 6 4 2" xfId="25756"/>
    <cellStyle name="RowTitles-Detail 2 2 2 2 4 6 4 2 2" xfId="25757"/>
    <cellStyle name="RowTitles-Detail 2 2 2 2 4 6 4 3" xfId="25758"/>
    <cellStyle name="RowTitles-Detail 2 2 2 2 4 6 5" xfId="25759"/>
    <cellStyle name="RowTitles-Detail 2 2 2 2 4 6 5 2" xfId="25760"/>
    <cellStyle name="RowTitles-Detail 2 2 2 2 4 6 5 2 2" xfId="25761"/>
    <cellStyle name="RowTitles-Detail 2 2 2 2 4 6 6" xfId="25762"/>
    <cellStyle name="RowTitles-Detail 2 2 2 2 4 6 6 2" xfId="25763"/>
    <cellStyle name="RowTitles-Detail 2 2 2 2 4 6 7" xfId="25764"/>
    <cellStyle name="RowTitles-Detail 2 2 2 2 4 7" xfId="25765"/>
    <cellStyle name="RowTitles-Detail 2 2 2 2 4 7 2" xfId="25766"/>
    <cellStyle name="RowTitles-Detail 2 2 2 2 4 7 2 2" xfId="25767"/>
    <cellStyle name="RowTitles-Detail 2 2 2 2 4 7 2 2 2" xfId="25768"/>
    <cellStyle name="RowTitles-Detail 2 2 2 2 4 7 2 3" xfId="25769"/>
    <cellStyle name="RowTitles-Detail 2 2 2 2 4 7 3" xfId="25770"/>
    <cellStyle name="RowTitles-Detail 2 2 2 2 4 7 3 2" xfId="25771"/>
    <cellStyle name="RowTitles-Detail 2 2 2 2 4 7 3 2 2" xfId="25772"/>
    <cellStyle name="RowTitles-Detail 2 2 2 2 4 7 4" xfId="25773"/>
    <cellStyle name="RowTitles-Detail 2 2 2 2 4 7 4 2" xfId="25774"/>
    <cellStyle name="RowTitles-Detail 2 2 2 2 4 7 5" xfId="25775"/>
    <cellStyle name="RowTitles-Detail 2 2 2 2 4 8" xfId="25776"/>
    <cellStyle name="RowTitles-Detail 2 2 2 2 4 8 2" xfId="25777"/>
    <cellStyle name="RowTitles-Detail 2 2 2 2 4 9" xfId="25778"/>
    <cellStyle name="RowTitles-Detail 2 2 2 2 4 9 2" xfId="25779"/>
    <cellStyle name="RowTitles-Detail 2 2 2 2 4 9 2 2" xfId="25780"/>
    <cellStyle name="RowTitles-Detail 2 2 2 2 4_STUD aligned by INSTIT" xfId="25781"/>
    <cellStyle name="RowTitles-Detail 2 2 2 2 5" xfId="25782"/>
    <cellStyle name="RowTitles-Detail 2 2 2 2 5 2" xfId="25783"/>
    <cellStyle name="RowTitles-Detail 2 2 2 2 5 2 2" xfId="25784"/>
    <cellStyle name="RowTitles-Detail 2 2 2 2 5 2 2 2" xfId="25785"/>
    <cellStyle name="RowTitles-Detail 2 2 2 2 5 2 2 2 2" xfId="25786"/>
    <cellStyle name="RowTitles-Detail 2 2 2 2 5 2 2 3" xfId="25787"/>
    <cellStyle name="RowTitles-Detail 2 2 2 2 5 2 3" xfId="25788"/>
    <cellStyle name="RowTitles-Detail 2 2 2 2 5 2 3 2" xfId="25789"/>
    <cellStyle name="RowTitles-Detail 2 2 2 2 5 2 3 2 2" xfId="25790"/>
    <cellStyle name="RowTitles-Detail 2 2 2 2 5 2 4" xfId="25791"/>
    <cellStyle name="RowTitles-Detail 2 2 2 2 5 2 4 2" xfId="25792"/>
    <cellStyle name="RowTitles-Detail 2 2 2 2 5 2 5" xfId="25793"/>
    <cellStyle name="RowTitles-Detail 2 2 2 2 5 3" xfId="25794"/>
    <cellStyle name="RowTitles-Detail 2 2 2 2 5 3 2" xfId="25795"/>
    <cellStyle name="RowTitles-Detail 2 2 2 2 5 3 2 2" xfId="25796"/>
    <cellStyle name="RowTitles-Detail 2 2 2 2 5 3 2 2 2" xfId="25797"/>
    <cellStyle name="RowTitles-Detail 2 2 2 2 5 3 2 3" xfId="25798"/>
    <cellStyle name="RowTitles-Detail 2 2 2 2 5 3 3" xfId="25799"/>
    <cellStyle name="RowTitles-Detail 2 2 2 2 5 3 3 2" xfId="25800"/>
    <cellStyle name="RowTitles-Detail 2 2 2 2 5 3 3 2 2" xfId="25801"/>
    <cellStyle name="RowTitles-Detail 2 2 2 2 5 3 4" xfId="25802"/>
    <cellStyle name="RowTitles-Detail 2 2 2 2 5 3 4 2" xfId="25803"/>
    <cellStyle name="RowTitles-Detail 2 2 2 2 5 3 5" xfId="25804"/>
    <cellStyle name="RowTitles-Detail 2 2 2 2 5 4" xfId="25805"/>
    <cellStyle name="RowTitles-Detail 2 2 2 2 5 4 2" xfId="25806"/>
    <cellStyle name="RowTitles-Detail 2 2 2 2 5 5" xfId="25807"/>
    <cellStyle name="RowTitles-Detail 2 2 2 2 5 5 2" xfId="25808"/>
    <cellStyle name="RowTitles-Detail 2 2 2 2 5 5 2 2" xfId="25809"/>
    <cellStyle name="RowTitles-Detail 2 2 2 2 5 5 3" xfId="25810"/>
    <cellStyle name="RowTitles-Detail 2 2 2 2 5 6" xfId="25811"/>
    <cellStyle name="RowTitles-Detail 2 2 2 2 5 6 2" xfId="25812"/>
    <cellStyle name="RowTitles-Detail 2 2 2 2 5 6 2 2" xfId="25813"/>
    <cellStyle name="RowTitles-Detail 2 2 2 2 6" xfId="25814"/>
    <cellStyle name="RowTitles-Detail 2 2 2 2 6 2" xfId="25815"/>
    <cellStyle name="RowTitles-Detail 2 2 2 2 6 2 2" xfId="25816"/>
    <cellStyle name="RowTitles-Detail 2 2 2 2 6 2 2 2" xfId="25817"/>
    <cellStyle name="RowTitles-Detail 2 2 2 2 6 2 2 2 2" xfId="25818"/>
    <cellStyle name="RowTitles-Detail 2 2 2 2 6 2 2 3" xfId="25819"/>
    <cellStyle name="RowTitles-Detail 2 2 2 2 6 2 3" xfId="25820"/>
    <cellStyle name="RowTitles-Detail 2 2 2 2 6 2 3 2" xfId="25821"/>
    <cellStyle name="RowTitles-Detail 2 2 2 2 6 2 3 2 2" xfId="25822"/>
    <cellStyle name="RowTitles-Detail 2 2 2 2 6 2 4" xfId="25823"/>
    <cellStyle name="RowTitles-Detail 2 2 2 2 6 2 4 2" xfId="25824"/>
    <cellStyle name="RowTitles-Detail 2 2 2 2 6 2 5" xfId="25825"/>
    <cellStyle name="RowTitles-Detail 2 2 2 2 6 3" xfId="25826"/>
    <cellStyle name="RowTitles-Detail 2 2 2 2 6 3 2" xfId="25827"/>
    <cellStyle name="RowTitles-Detail 2 2 2 2 6 3 2 2" xfId="25828"/>
    <cellStyle name="RowTitles-Detail 2 2 2 2 6 3 2 2 2" xfId="25829"/>
    <cellStyle name="RowTitles-Detail 2 2 2 2 6 3 2 3" xfId="25830"/>
    <cellStyle name="RowTitles-Detail 2 2 2 2 6 3 3" xfId="25831"/>
    <cellStyle name="RowTitles-Detail 2 2 2 2 6 3 3 2" xfId="25832"/>
    <cellStyle name="RowTitles-Detail 2 2 2 2 6 3 3 2 2" xfId="25833"/>
    <cellStyle name="RowTitles-Detail 2 2 2 2 6 3 4" xfId="25834"/>
    <cellStyle name="RowTitles-Detail 2 2 2 2 6 3 4 2" xfId="25835"/>
    <cellStyle name="RowTitles-Detail 2 2 2 2 6 3 5" xfId="25836"/>
    <cellStyle name="RowTitles-Detail 2 2 2 2 6 4" xfId="25837"/>
    <cellStyle name="RowTitles-Detail 2 2 2 2 6 4 2" xfId="25838"/>
    <cellStyle name="RowTitles-Detail 2 2 2 2 6 5" xfId="25839"/>
    <cellStyle name="RowTitles-Detail 2 2 2 2 6 5 2" xfId="25840"/>
    <cellStyle name="RowTitles-Detail 2 2 2 2 6 5 2 2" xfId="25841"/>
    <cellStyle name="RowTitles-Detail 2 2 2 2 6 6" xfId="25842"/>
    <cellStyle name="RowTitles-Detail 2 2 2 2 6 6 2" xfId="25843"/>
    <cellStyle name="RowTitles-Detail 2 2 2 2 6 7" xfId="25844"/>
    <cellStyle name="RowTitles-Detail 2 2 2 2 7" xfId="25845"/>
    <cellStyle name="RowTitles-Detail 2 2 2 2 7 2" xfId="25846"/>
    <cellStyle name="RowTitles-Detail 2 2 2 2 7 2 2" xfId="25847"/>
    <cellStyle name="RowTitles-Detail 2 2 2 2 7 2 2 2" xfId="25848"/>
    <cellStyle name="RowTitles-Detail 2 2 2 2 7 2 2 2 2" xfId="25849"/>
    <cellStyle name="RowTitles-Detail 2 2 2 2 7 2 2 3" xfId="25850"/>
    <cellStyle name="RowTitles-Detail 2 2 2 2 7 2 3" xfId="25851"/>
    <cellStyle name="RowTitles-Detail 2 2 2 2 7 2 3 2" xfId="25852"/>
    <cellStyle name="RowTitles-Detail 2 2 2 2 7 2 3 2 2" xfId="25853"/>
    <cellStyle name="RowTitles-Detail 2 2 2 2 7 2 4" xfId="25854"/>
    <cellStyle name="RowTitles-Detail 2 2 2 2 7 2 4 2" xfId="25855"/>
    <cellStyle name="RowTitles-Detail 2 2 2 2 7 2 5" xfId="25856"/>
    <cellStyle name="RowTitles-Detail 2 2 2 2 7 3" xfId="25857"/>
    <cellStyle name="RowTitles-Detail 2 2 2 2 7 3 2" xfId="25858"/>
    <cellStyle name="RowTitles-Detail 2 2 2 2 7 3 2 2" xfId="25859"/>
    <cellStyle name="RowTitles-Detail 2 2 2 2 7 3 2 2 2" xfId="25860"/>
    <cellStyle name="RowTitles-Detail 2 2 2 2 7 3 2 3" xfId="25861"/>
    <cellStyle name="RowTitles-Detail 2 2 2 2 7 3 3" xfId="25862"/>
    <cellStyle name="RowTitles-Detail 2 2 2 2 7 3 3 2" xfId="25863"/>
    <cellStyle name="RowTitles-Detail 2 2 2 2 7 3 3 2 2" xfId="25864"/>
    <cellStyle name="RowTitles-Detail 2 2 2 2 7 3 4" xfId="25865"/>
    <cellStyle name="RowTitles-Detail 2 2 2 2 7 3 4 2" xfId="25866"/>
    <cellStyle name="RowTitles-Detail 2 2 2 2 7 3 5" xfId="25867"/>
    <cellStyle name="RowTitles-Detail 2 2 2 2 7 4" xfId="25868"/>
    <cellStyle name="RowTitles-Detail 2 2 2 2 7 4 2" xfId="25869"/>
    <cellStyle name="RowTitles-Detail 2 2 2 2 7 5" xfId="25870"/>
    <cellStyle name="RowTitles-Detail 2 2 2 2 7 5 2" xfId="25871"/>
    <cellStyle name="RowTitles-Detail 2 2 2 2 7 5 2 2" xfId="25872"/>
    <cellStyle name="RowTitles-Detail 2 2 2 2 7 5 3" xfId="25873"/>
    <cellStyle name="RowTitles-Detail 2 2 2 2 7 6" xfId="25874"/>
    <cellStyle name="RowTitles-Detail 2 2 2 2 7 6 2" xfId="25875"/>
    <cellStyle name="RowTitles-Detail 2 2 2 2 7 6 2 2" xfId="25876"/>
    <cellStyle name="RowTitles-Detail 2 2 2 2 7 7" xfId="25877"/>
    <cellStyle name="RowTitles-Detail 2 2 2 2 7 7 2" xfId="25878"/>
    <cellStyle name="RowTitles-Detail 2 2 2 2 7 8" xfId="25879"/>
    <cellStyle name="RowTitles-Detail 2 2 2 2 8" xfId="25880"/>
    <cellStyle name="RowTitles-Detail 2 2 2 2 8 2" xfId="25881"/>
    <cellStyle name="RowTitles-Detail 2 2 2 2 8 2 2" xfId="25882"/>
    <cellStyle name="RowTitles-Detail 2 2 2 2 8 2 2 2" xfId="25883"/>
    <cellStyle name="RowTitles-Detail 2 2 2 2 8 2 2 2 2" xfId="25884"/>
    <cellStyle name="RowTitles-Detail 2 2 2 2 8 2 2 3" xfId="25885"/>
    <cellStyle name="RowTitles-Detail 2 2 2 2 8 2 3" xfId="25886"/>
    <cellStyle name="RowTitles-Detail 2 2 2 2 8 2 3 2" xfId="25887"/>
    <cellStyle name="RowTitles-Detail 2 2 2 2 8 2 3 2 2" xfId="25888"/>
    <cellStyle name="RowTitles-Detail 2 2 2 2 8 2 4" xfId="25889"/>
    <cellStyle name="RowTitles-Detail 2 2 2 2 8 2 4 2" xfId="25890"/>
    <cellStyle name="RowTitles-Detail 2 2 2 2 8 2 5" xfId="25891"/>
    <cellStyle name="RowTitles-Detail 2 2 2 2 8 3" xfId="25892"/>
    <cellStyle name="RowTitles-Detail 2 2 2 2 8 3 2" xfId="25893"/>
    <cellStyle name="RowTitles-Detail 2 2 2 2 8 3 2 2" xfId="25894"/>
    <cellStyle name="RowTitles-Detail 2 2 2 2 8 3 2 2 2" xfId="25895"/>
    <cellStyle name="RowTitles-Detail 2 2 2 2 8 3 2 3" xfId="25896"/>
    <cellStyle name="RowTitles-Detail 2 2 2 2 8 3 3" xfId="25897"/>
    <cellStyle name="RowTitles-Detail 2 2 2 2 8 3 3 2" xfId="25898"/>
    <cellStyle name="RowTitles-Detail 2 2 2 2 8 3 3 2 2" xfId="25899"/>
    <cellStyle name="RowTitles-Detail 2 2 2 2 8 3 4" xfId="25900"/>
    <cellStyle name="RowTitles-Detail 2 2 2 2 8 3 4 2" xfId="25901"/>
    <cellStyle name="RowTitles-Detail 2 2 2 2 8 3 5" xfId="25902"/>
    <cellStyle name="RowTitles-Detail 2 2 2 2 8 4" xfId="25903"/>
    <cellStyle name="RowTitles-Detail 2 2 2 2 8 4 2" xfId="25904"/>
    <cellStyle name="RowTitles-Detail 2 2 2 2 8 4 2 2" xfId="25905"/>
    <cellStyle name="RowTitles-Detail 2 2 2 2 8 4 3" xfId="25906"/>
    <cellStyle name="RowTitles-Detail 2 2 2 2 8 5" xfId="25907"/>
    <cellStyle name="RowTitles-Detail 2 2 2 2 8 5 2" xfId="25908"/>
    <cellStyle name="RowTitles-Detail 2 2 2 2 8 5 2 2" xfId="25909"/>
    <cellStyle name="RowTitles-Detail 2 2 2 2 8 6" xfId="25910"/>
    <cellStyle name="RowTitles-Detail 2 2 2 2 8 6 2" xfId="25911"/>
    <cellStyle name="RowTitles-Detail 2 2 2 2 8 7" xfId="25912"/>
    <cellStyle name="RowTitles-Detail 2 2 2 2 9" xfId="25913"/>
    <cellStyle name="RowTitles-Detail 2 2 2 2 9 2" xfId="25914"/>
    <cellStyle name="RowTitles-Detail 2 2 2 2 9 2 2" xfId="25915"/>
    <cellStyle name="RowTitles-Detail 2 2 2 2 9 2 2 2" xfId="25916"/>
    <cellStyle name="RowTitles-Detail 2 2 2 2 9 2 2 2 2" xfId="25917"/>
    <cellStyle name="RowTitles-Detail 2 2 2 2 9 2 2 3" xfId="25918"/>
    <cellStyle name="RowTitles-Detail 2 2 2 2 9 2 3" xfId="25919"/>
    <cellStyle name="RowTitles-Detail 2 2 2 2 9 2 3 2" xfId="25920"/>
    <cellStyle name="RowTitles-Detail 2 2 2 2 9 2 3 2 2" xfId="25921"/>
    <cellStyle name="RowTitles-Detail 2 2 2 2 9 2 4" xfId="25922"/>
    <cellStyle name="RowTitles-Detail 2 2 2 2 9 2 4 2" xfId="25923"/>
    <cellStyle name="RowTitles-Detail 2 2 2 2 9 2 5" xfId="25924"/>
    <cellStyle name="RowTitles-Detail 2 2 2 2 9 3" xfId="25925"/>
    <cellStyle name="RowTitles-Detail 2 2 2 2 9 3 2" xfId="25926"/>
    <cellStyle name="RowTitles-Detail 2 2 2 2 9 3 2 2" xfId="25927"/>
    <cellStyle name="RowTitles-Detail 2 2 2 2 9 3 2 2 2" xfId="25928"/>
    <cellStyle name="RowTitles-Detail 2 2 2 2 9 3 2 3" xfId="25929"/>
    <cellStyle name="RowTitles-Detail 2 2 2 2 9 3 3" xfId="25930"/>
    <cellStyle name="RowTitles-Detail 2 2 2 2 9 3 3 2" xfId="25931"/>
    <cellStyle name="RowTitles-Detail 2 2 2 2 9 3 3 2 2" xfId="25932"/>
    <cellStyle name="RowTitles-Detail 2 2 2 2 9 3 4" xfId="25933"/>
    <cellStyle name="RowTitles-Detail 2 2 2 2 9 3 4 2" xfId="25934"/>
    <cellStyle name="RowTitles-Detail 2 2 2 2 9 3 5" xfId="25935"/>
    <cellStyle name="RowTitles-Detail 2 2 2 2 9 4" xfId="25936"/>
    <cellStyle name="RowTitles-Detail 2 2 2 2 9 4 2" xfId="25937"/>
    <cellStyle name="RowTitles-Detail 2 2 2 2 9 4 2 2" xfId="25938"/>
    <cellStyle name="RowTitles-Detail 2 2 2 2 9 4 3" xfId="25939"/>
    <cellStyle name="RowTitles-Detail 2 2 2 2 9 5" xfId="25940"/>
    <cellStyle name="RowTitles-Detail 2 2 2 2 9 5 2" xfId="25941"/>
    <cellStyle name="RowTitles-Detail 2 2 2 2 9 5 2 2" xfId="25942"/>
    <cellStyle name="RowTitles-Detail 2 2 2 2 9 6" xfId="25943"/>
    <cellStyle name="RowTitles-Detail 2 2 2 2 9 6 2" xfId="25944"/>
    <cellStyle name="RowTitles-Detail 2 2 2 2 9 7" xfId="25945"/>
    <cellStyle name="RowTitles-Detail 2 2 2 2_STUD aligned by INSTIT" xfId="25946"/>
    <cellStyle name="RowTitles-Detail 2 2 2 3" xfId="25947"/>
    <cellStyle name="RowTitles-Detail 2 2 2 3 2" xfId="25948"/>
    <cellStyle name="RowTitles-Detail 2 2 2 3 2 2" xfId="25949"/>
    <cellStyle name="RowTitles-Detail 2 2 2 3 2 2 2" xfId="25950"/>
    <cellStyle name="RowTitles-Detail 2 2 2 3 2 2 2 2" xfId="25951"/>
    <cellStyle name="RowTitles-Detail 2 2 2 3 2 2 2 2 2" xfId="25952"/>
    <cellStyle name="RowTitles-Detail 2 2 2 3 2 2 2 3" xfId="25953"/>
    <cellStyle name="RowTitles-Detail 2 2 2 3 2 2 3" xfId="25954"/>
    <cellStyle name="RowTitles-Detail 2 2 2 3 2 2 3 2" xfId="25955"/>
    <cellStyle name="RowTitles-Detail 2 2 2 3 2 2 3 2 2" xfId="25956"/>
    <cellStyle name="RowTitles-Detail 2 2 2 3 2 2 4" xfId="25957"/>
    <cellStyle name="RowTitles-Detail 2 2 2 3 2 2 4 2" xfId="25958"/>
    <cellStyle name="RowTitles-Detail 2 2 2 3 2 2 5" xfId="25959"/>
    <cellStyle name="RowTitles-Detail 2 2 2 3 2 3" xfId="25960"/>
    <cellStyle name="RowTitles-Detail 2 2 2 3 2 3 2" xfId="25961"/>
    <cellStyle name="RowTitles-Detail 2 2 2 3 2 3 2 2" xfId="25962"/>
    <cellStyle name="RowTitles-Detail 2 2 2 3 2 3 2 2 2" xfId="25963"/>
    <cellStyle name="RowTitles-Detail 2 2 2 3 2 3 2 3" xfId="25964"/>
    <cellStyle name="RowTitles-Detail 2 2 2 3 2 3 3" xfId="25965"/>
    <cellStyle name="RowTitles-Detail 2 2 2 3 2 3 3 2" xfId="25966"/>
    <cellStyle name="RowTitles-Detail 2 2 2 3 2 3 3 2 2" xfId="25967"/>
    <cellStyle name="RowTitles-Detail 2 2 2 3 2 3 4" xfId="25968"/>
    <cellStyle name="RowTitles-Detail 2 2 2 3 2 3 4 2" xfId="25969"/>
    <cellStyle name="RowTitles-Detail 2 2 2 3 2 3 5" xfId="25970"/>
    <cellStyle name="RowTitles-Detail 2 2 2 3 2 4" xfId="25971"/>
    <cellStyle name="RowTitles-Detail 2 2 2 3 2 4 2" xfId="25972"/>
    <cellStyle name="RowTitles-Detail 2 2 2 3 2 5" xfId="25973"/>
    <cellStyle name="RowTitles-Detail 2 2 2 3 2 5 2" xfId="25974"/>
    <cellStyle name="RowTitles-Detail 2 2 2 3 2 5 2 2" xfId="25975"/>
    <cellStyle name="RowTitles-Detail 2 2 2 3 3" xfId="25976"/>
    <cellStyle name="RowTitles-Detail 2 2 2 3 3 2" xfId="25977"/>
    <cellStyle name="RowTitles-Detail 2 2 2 3 3 2 2" xfId="25978"/>
    <cellStyle name="RowTitles-Detail 2 2 2 3 3 2 2 2" xfId="25979"/>
    <cellStyle name="RowTitles-Detail 2 2 2 3 3 2 2 2 2" xfId="25980"/>
    <cellStyle name="RowTitles-Detail 2 2 2 3 3 2 2 3" xfId="25981"/>
    <cellStyle name="RowTitles-Detail 2 2 2 3 3 2 3" xfId="25982"/>
    <cellStyle name="RowTitles-Detail 2 2 2 3 3 2 3 2" xfId="25983"/>
    <cellStyle name="RowTitles-Detail 2 2 2 3 3 2 3 2 2" xfId="25984"/>
    <cellStyle name="RowTitles-Detail 2 2 2 3 3 2 4" xfId="25985"/>
    <cellStyle name="RowTitles-Detail 2 2 2 3 3 2 4 2" xfId="25986"/>
    <cellStyle name="RowTitles-Detail 2 2 2 3 3 2 5" xfId="25987"/>
    <cellStyle name="RowTitles-Detail 2 2 2 3 3 3" xfId="25988"/>
    <cellStyle name="RowTitles-Detail 2 2 2 3 3 3 2" xfId="25989"/>
    <cellStyle name="RowTitles-Detail 2 2 2 3 3 3 2 2" xfId="25990"/>
    <cellStyle name="RowTitles-Detail 2 2 2 3 3 3 2 2 2" xfId="25991"/>
    <cellStyle name="RowTitles-Detail 2 2 2 3 3 3 2 3" xfId="25992"/>
    <cellStyle name="RowTitles-Detail 2 2 2 3 3 3 3" xfId="25993"/>
    <cellStyle name="RowTitles-Detail 2 2 2 3 3 3 3 2" xfId="25994"/>
    <cellStyle name="RowTitles-Detail 2 2 2 3 3 3 3 2 2" xfId="25995"/>
    <cellStyle name="RowTitles-Detail 2 2 2 3 3 3 4" xfId="25996"/>
    <cellStyle name="RowTitles-Detail 2 2 2 3 3 3 4 2" xfId="25997"/>
    <cellStyle name="RowTitles-Detail 2 2 2 3 3 3 5" xfId="25998"/>
    <cellStyle name="RowTitles-Detail 2 2 2 3 3 4" xfId="25999"/>
    <cellStyle name="RowTitles-Detail 2 2 2 3 3 4 2" xfId="26000"/>
    <cellStyle name="RowTitles-Detail 2 2 2 3 3 5" xfId="26001"/>
    <cellStyle name="RowTitles-Detail 2 2 2 3 3 5 2" xfId="26002"/>
    <cellStyle name="RowTitles-Detail 2 2 2 3 3 5 2 2" xfId="26003"/>
    <cellStyle name="RowTitles-Detail 2 2 2 3 3 5 3" xfId="26004"/>
    <cellStyle name="RowTitles-Detail 2 2 2 3 3 6" xfId="26005"/>
    <cellStyle name="RowTitles-Detail 2 2 2 3 3 6 2" xfId="26006"/>
    <cellStyle name="RowTitles-Detail 2 2 2 3 3 6 2 2" xfId="26007"/>
    <cellStyle name="RowTitles-Detail 2 2 2 3 3 7" xfId="26008"/>
    <cellStyle name="RowTitles-Detail 2 2 2 3 3 7 2" xfId="26009"/>
    <cellStyle name="RowTitles-Detail 2 2 2 3 3 8" xfId="26010"/>
    <cellStyle name="RowTitles-Detail 2 2 2 3 4" xfId="26011"/>
    <cellStyle name="RowTitles-Detail 2 2 2 3 4 2" xfId="26012"/>
    <cellStyle name="RowTitles-Detail 2 2 2 3 4 2 2" xfId="26013"/>
    <cellStyle name="RowTitles-Detail 2 2 2 3 4 2 2 2" xfId="26014"/>
    <cellStyle name="RowTitles-Detail 2 2 2 3 4 2 2 2 2" xfId="26015"/>
    <cellStyle name="RowTitles-Detail 2 2 2 3 4 2 2 3" xfId="26016"/>
    <cellStyle name="RowTitles-Detail 2 2 2 3 4 2 3" xfId="26017"/>
    <cellStyle name="RowTitles-Detail 2 2 2 3 4 2 3 2" xfId="26018"/>
    <cellStyle name="RowTitles-Detail 2 2 2 3 4 2 3 2 2" xfId="26019"/>
    <cellStyle name="RowTitles-Detail 2 2 2 3 4 2 4" xfId="26020"/>
    <cellStyle name="RowTitles-Detail 2 2 2 3 4 2 4 2" xfId="26021"/>
    <cellStyle name="RowTitles-Detail 2 2 2 3 4 2 5" xfId="26022"/>
    <cellStyle name="RowTitles-Detail 2 2 2 3 4 3" xfId="26023"/>
    <cellStyle name="RowTitles-Detail 2 2 2 3 4 3 2" xfId="26024"/>
    <cellStyle name="RowTitles-Detail 2 2 2 3 4 3 2 2" xfId="26025"/>
    <cellStyle name="RowTitles-Detail 2 2 2 3 4 3 2 2 2" xfId="26026"/>
    <cellStyle name="RowTitles-Detail 2 2 2 3 4 3 2 3" xfId="26027"/>
    <cellStyle name="RowTitles-Detail 2 2 2 3 4 3 3" xfId="26028"/>
    <cellStyle name="RowTitles-Detail 2 2 2 3 4 3 3 2" xfId="26029"/>
    <cellStyle name="RowTitles-Detail 2 2 2 3 4 3 3 2 2" xfId="26030"/>
    <cellStyle name="RowTitles-Detail 2 2 2 3 4 3 4" xfId="26031"/>
    <cellStyle name="RowTitles-Detail 2 2 2 3 4 3 4 2" xfId="26032"/>
    <cellStyle name="RowTitles-Detail 2 2 2 3 4 3 5" xfId="26033"/>
    <cellStyle name="RowTitles-Detail 2 2 2 3 4 4" xfId="26034"/>
    <cellStyle name="RowTitles-Detail 2 2 2 3 4 4 2" xfId="26035"/>
    <cellStyle name="RowTitles-Detail 2 2 2 3 4 4 2 2" xfId="26036"/>
    <cellStyle name="RowTitles-Detail 2 2 2 3 4 4 3" xfId="26037"/>
    <cellStyle name="RowTitles-Detail 2 2 2 3 4 5" xfId="26038"/>
    <cellStyle name="RowTitles-Detail 2 2 2 3 4 5 2" xfId="26039"/>
    <cellStyle name="RowTitles-Detail 2 2 2 3 4 5 2 2" xfId="26040"/>
    <cellStyle name="RowTitles-Detail 2 2 2 3 4 6" xfId="26041"/>
    <cellStyle name="RowTitles-Detail 2 2 2 3 4 6 2" xfId="26042"/>
    <cellStyle name="RowTitles-Detail 2 2 2 3 4 7" xfId="26043"/>
    <cellStyle name="RowTitles-Detail 2 2 2 3 5" xfId="26044"/>
    <cellStyle name="RowTitles-Detail 2 2 2 3 5 2" xfId="26045"/>
    <cellStyle name="RowTitles-Detail 2 2 2 3 5 2 2" xfId="26046"/>
    <cellStyle name="RowTitles-Detail 2 2 2 3 5 2 2 2" xfId="26047"/>
    <cellStyle name="RowTitles-Detail 2 2 2 3 5 2 2 2 2" xfId="26048"/>
    <cellStyle name="RowTitles-Detail 2 2 2 3 5 2 2 3" xfId="26049"/>
    <cellStyle name="RowTitles-Detail 2 2 2 3 5 2 3" xfId="26050"/>
    <cellStyle name="RowTitles-Detail 2 2 2 3 5 2 3 2" xfId="26051"/>
    <cellStyle name="RowTitles-Detail 2 2 2 3 5 2 3 2 2" xfId="26052"/>
    <cellStyle name="RowTitles-Detail 2 2 2 3 5 2 4" xfId="26053"/>
    <cellStyle name="RowTitles-Detail 2 2 2 3 5 2 4 2" xfId="26054"/>
    <cellStyle name="RowTitles-Detail 2 2 2 3 5 2 5" xfId="26055"/>
    <cellStyle name="RowTitles-Detail 2 2 2 3 5 3" xfId="26056"/>
    <cellStyle name="RowTitles-Detail 2 2 2 3 5 3 2" xfId="26057"/>
    <cellStyle name="RowTitles-Detail 2 2 2 3 5 3 2 2" xfId="26058"/>
    <cellStyle name="RowTitles-Detail 2 2 2 3 5 3 2 2 2" xfId="26059"/>
    <cellStyle name="RowTitles-Detail 2 2 2 3 5 3 2 3" xfId="26060"/>
    <cellStyle name="RowTitles-Detail 2 2 2 3 5 3 3" xfId="26061"/>
    <cellStyle name="RowTitles-Detail 2 2 2 3 5 3 3 2" xfId="26062"/>
    <cellStyle name="RowTitles-Detail 2 2 2 3 5 3 3 2 2" xfId="26063"/>
    <cellStyle name="RowTitles-Detail 2 2 2 3 5 3 4" xfId="26064"/>
    <cellStyle name="RowTitles-Detail 2 2 2 3 5 3 4 2" xfId="26065"/>
    <cellStyle name="RowTitles-Detail 2 2 2 3 5 3 5" xfId="26066"/>
    <cellStyle name="RowTitles-Detail 2 2 2 3 5 4" xfId="26067"/>
    <cellStyle name="RowTitles-Detail 2 2 2 3 5 4 2" xfId="26068"/>
    <cellStyle name="RowTitles-Detail 2 2 2 3 5 4 2 2" xfId="26069"/>
    <cellStyle name="RowTitles-Detail 2 2 2 3 5 4 3" xfId="26070"/>
    <cellStyle name="RowTitles-Detail 2 2 2 3 5 5" xfId="26071"/>
    <cellStyle name="RowTitles-Detail 2 2 2 3 5 5 2" xfId="26072"/>
    <cellStyle name="RowTitles-Detail 2 2 2 3 5 5 2 2" xfId="26073"/>
    <cellStyle name="RowTitles-Detail 2 2 2 3 5 6" xfId="26074"/>
    <cellStyle name="RowTitles-Detail 2 2 2 3 5 6 2" xfId="26075"/>
    <cellStyle name="RowTitles-Detail 2 2 2 3 5 7" xfId="26076"/>
    <cellStyle name="RowTitles-Detail 2 2 2 3 6" xfId="26077"/>
    <cellStyle name="RowTitles-Detail 2 2 2 3 6 2" xfId="26078"/>
    <cellStyle name="RowTitles-Detail 2 2 2 3 6 2 2" xfId="26079"/>
    <cellStyle name="RowTitles-Detail 2 2 2 3 6 2 2 2" xfId="26080"/>
    <cellStyle name="RowTitles-Detail 2 2 2 3 6 2 2 2 2" xfId="26081"/>
    <cellStyle name="RowTitles-Detail 2 2 2 3 6 2 2 3" xfId="26082"/>
    <cellStyle name="RowTitles-Detail 2 2 2 3 6 2 3" xfId="26083"/>
    <cellStyle name="RowTitles-Detail 2 2 2 3 6 2 3 2" xfId="26084"/>
    <cellStyle name="RowTitles-Detail 2 2 2 3 6 2 3 2 2" xfId="26085"/>
    <cellStyle name="RowTitles-Detail 2 2 2 3 6 2 4" xfId="26086"/>
    <cellStyle name="RowTitles-Detail 2 2 2 3 6 2 4 2" xfId="26087"/>
    <cellStyle name="RowTitles-Detail 2 2 2 3 6 2 5" xfId="26088"/>
    <cellStyle name="RowTitles-Detail 2 2 2 3 6 3" xfId="26089"/>
    <cellStyle name="RowTitles-Detail 2 2 2 3 6 3 2" xfId="26090"/>
    <cellStyle name="RowTitles-Detail 2 2 2 3 6 3 2 2" xfId="26091"/>
    <cellStyle name="RowTitles-Detail 2 2 2 3 6 3 2 2 2" xfId="26092"/>
    <cellStyle name="RowTitles-Detail 2 2 2 3 6 3 2 3" xfId="26093"/>
    <cellStyle name="RowTitles-Detail 2 2 2 3 6 3 3" xfId="26094"/>
    <cellStyle name="RowTitles-Detail 2 2 2 3 6 3 3 2" xfId="26095"/>
    <cellStyle name="RowTitles-Detail 2 2 2 3 6 3 3 2 2" xfId="26096"/>
    <cellStyle name="RowTitles-Detail 2 2 2 3 6 3 4" xfId="26097"/>
    <cellStyle name="RowTitles-Detail 2 2 2 3 6 3 4 2" xfId="26098"/>
    <cellStyle name="RowTitles-Detail 2 2 2 3 6 3 5" xfId="26099"/>
    <cellStyle name="RowTitles-Detail 2 2 2 3 6 4" xfId="26100"/>
    <cellStyle name="RowTitles-Detail 2 2 2 3 6 4 2" xfId="26101"/>
    <cellStyle name="RowTitles-Detail 2 2 2 3 6 4 2 2" xfId="26102"/>
    <cellStyle name="RowTitles-Detail 2 2 2 3 6 4 3" xfId="26103"/>
    <cellStyle name="RowTitles-Detail 2 2 2 3 6 5" xfId="26104"/>
    <cellStyle name="RowTitles-Detail 2 2 2 3 6 5 2" xfId="26105"/>
    <cellStyle name="RowTitles-Detail 2 2 2 3 6 5 2 2" xfId="26106"/>
    <cellStyle name="RowTitles-Detail 2 2 2 3 6 6" xfId="26107"/>
    <cellStyle name="RowTitles-Detail 2 2 2 3 6 6 2" xfId="26108"/>
    <cellStyle name="RowTitles-Detail 2 2 2 3 6 7" xfId="26109"/>
    <cellStyle name="RowTitles-Detail 2 2 2 3 7" xfId="26110"/>
    <cellStyle name="RowTitles-Detail 2 2 2 3 7 2" xfId="26111"/>
    <cellStyle name="RowTitles-Detail 2 2 2 3 7 2 2" xfId="26112"/>
    <cellStyle name="RowTitles-Detail 2 2 2 3 7 2 2 2" xfId="26113"/>
    <cellStyle name="RowTitles-Detail 2 2 2 3 7 2 3" xfId="26114"/>
    <cellStyle name="RowTitles-Detail 2 2 2 3 7 3" xfId="26115"/>
    <cellStyle name="RowTitles-Detail 2 2 2 3 7 3 2" xfId="26116"/>
    <cellStyle name="RowTitles-Detail 2 2 2 3 7 3 2 2" xfId="26117"/>
    <cellStyle name="RowTitles-Detail 2 2 2 3 7 4" xfId="26118"/>
    <cellStyle name="RowTitles-Detail 2 2 2 3 7 4 2" xfId="26119"/>
    <cellStyle name="RowTitles-Detail 2 2 2 3 7 5" xfId="26120"/>
    <cellStyle name="RowTitles-Detail 2 2 2 3 8" xfId="26121"/>
    <cellStyle name="RowTitles-Detail 2 2 2 3 8 2" xfId="26122"/>
    <cellStyle name="RowTitles-Detail 2 2 2 3 9" xfId="26123"/>
    <cellStyle name="RowTitles-Detail 2 2 2 3 9 2" xfId="26124"/>
    <cellStyle name="RowTitles-Detail 2 2 2 3 9 2 2" xfId="26125"/>
    <cellStyle name="RowTitles-Detail 2 2 2 3_STUD aligned by INSTIT" xfId="26126"/>
    <cellStyle name="RowTitles-Detail 2 2 2 4" xfId="26127"/>
    <cellStyle name="RowTitles-Detail 2 2 2 4 2" xfId="26128"/>
    <cellStyle name="RowTitles-Detail 2 2 2 4 2 2" xfId="26129"/>
    <cellStyle name="RowTitles-Detail 2 2 2 4 2 2 2" xfId="26130"/>
    <cellStyle name="RowTitles-Detail 2 2 2 4 2 2 2 2" xfId="26131"/>
    <cellStyle name="RowTitles-Detail 2 2 2 4 2 2 2 2 2" xfId="26132"/>
    <cellStyle name="RowTitles-Detail 2 2 2 4 2 2 2 3" xfId="26133"/>
    <cellStyle name="RowTitles-Detail 2 2 2 4 2 2 3" xfId="26134"/>
    <cellStyle name="RowTitles-Detail 2 2 2 4 2 2 3 2" xfId="26135"/>
    <cellStyle name="RowTitles-Detail 2 2 2 4 2 2 3 2 2" xfId="26136"/>
    <cellStyle name="RowTitles-Detail 2 2 2 4 2 2 4" xfId="26137"/>
    <cellStyle name="RowTitles-Detail 2 2 2 4 2 2 4 2" xfId="26138"/>
    <cellStyle name="RowTitles-Detail 2 2 2 4 2 2 5" xfId="26139"/>
    <cellStyle name="RowTitles-Detail 2 2 2 4 2 3" xfId="26140"/>
    <cellStyle name="RowTitles-Detail 2 2 2 4 2 3 2" xfId="26141"/>
    <cellStyle name="RowTitles-Detail 2 2 2 4 2 3 2 2" xfId="26142"/>
    <cellStyle name="RowTitles-Detail 2 2 2 4 2 3 2 2 2" xfId="26143"/>
    <cellStyle name="RowTitles-Detail 2 2 2 4 2 3 2 3" xfId="26144"/>
    <cellStyle name="RowTitles-Detail 2 2 2 4 2 3 3" xfId="26145"/>
    <cellStyle name="RowTitles-Detail 2 2 2 4 2 3 3 2" xfId="26146"/>
    <cellStyle name="RowTitles-Detail 2 2 2 4 2 3 3 2 2" xfId="26147"/>
    <cellStyle name="RowTitles-Detail 2 2 2 4 2 3 4" xfId="26148"/>
    <cellStyle name="RowTitles-Detail 2 2 2 4 2 3 4 2" xfId="26149"/>
    <cellStyle name="RowTitles-Detail 2 2 2 4 2 3 5" xfId="26150"/>
    <cellStyle name="RowTitles-Detail 2 2 2 4 2 4" xfId="26151"/>
    <cellStyle name="RowTitles-Detail 2 2 2 4 2 4 2" xfId="26152"/>
    <cellStyle name="RowTitles-Detail 2 2 2 4 2 5" xfId="26153"/>
    <cellStyle name="RowTitles-Detail 2 2 2 4 2 5 2" xfId="26154"/>
    <cellStyle name="RowTitles-Detail 2 2 2 4 2 5 2 2" xfId="26155"/>
    <cellStyle name="RowTitles-Detail 2 2 2 4 2 5 3" xfId="26156"/>
    <cellStyle name="RowTitles-Detail 2 2 2 4 2 6" xfId="26157"/>
    <cellStyle name="RowTitles-Detail 2 2 2 4 2 6 2" xfId="26158"/>
    <cellStyle name="RowTitles-Detail 2 2 2 4 2 6 2 2" xfId="26159"/>
    <cellStyle name="RowTitles-Detail 2 2 2 4 2 7" xfId="26160"/>
    <cellStyle name="RowTitles-Detail 2 2 2 4 2 7 2" xfId="26161"/>
    <cellStyle name="RowTitles-Detail 2 2 2 4 2 8" xfId="26162"/>
    <cellStyle name="RowTitles-Detail 2 2 2 4 3" xfId="26163"/>
    <cellStyle name="RowTitles-Detail 2 2 2 4 3 2" xfId="26164"/>
    <cellStyle name="RowTitles-Detail 2 2 2 4 3 2 2" xfId="26165"/>
    <cellStyle name="RowTitles-Detail 2 2 2 4 3 2 2 2" xfId="26166"/>
    <cellStyle name="RowTitles-Detail 2 2 2 4 3 2 2 2 2" xfId="26167"/>
    <cellStyle name="RowTitles-Detail 2 2 2 4 3 2 2 3" xfId="26168"/>
    <cellStyle name="RowTitles-Detail 2 2 2 4 3 2 3" xfId="26169"/>
    <cellStyle name="RowTitles-Detail 2 2 2 4 3 2 3 2" xfId="26170"/>
    <cellStyle name="RowTitles-Detail 2 2 2 4 3 2 3 2 2" xfId="26171"/>
    <cellStyle name="RowTitles-Detail 2 2 2 4 3 2 4" xfId="26172"/>
    <cellStyle name="RowTitles-Detail 2 2 2 4 3 2 4 2" xfId="26173"/>
    <cellStyle name="RowTitles-Detail 2 2 2 4 3 2 5" xfId="26174"/>
    <cellStyle name="RowTitles-Detail 2 2 2 4 3 3" xfId="26175"/>
    <cellStyle name="RowTitles-Detail 2 2 2 4 3 3 2" xfId="26176"/>
    <cellStyle name="RowTitles-Detail 2 2 2 4 3 3 2 2" xfId="26177"/>
    <cellStyle name="RowTitles-Detail 2 2 2 4 3 3 2 2 2" xfId="26178"/>
    <cellStyle name="RowTitles-Detail 2 2 2 4 3 3 2 3" xfId="26179"/>
    <cellStyle name="RowTitles-Detail 2 2 2 4 3 3 3" xfId="26180"/>
    <cellStyle name="RowTitles-Detail 2 2 2 4 3 3 3 2" xfId="26181"/>
    <cellStyle name="RowTitles-Detail 2 2 2 4 3 3 3 2 2" xfId="26182"/>
    <cellStyle name="RowTitles-Detail 2 2 2 4 3 3 4" xfId="26183"/>
    <cellStyle name="RowTitles-Detail 2 2 2 4 3 3 4 2" xfId="26184"/>
    <cellStyle name="RowTitles-Detail 2 2 2 4 3 3 5" xfId="26185"/>
    <cellStyle name="RowTitles-Detail 2 2 2 4 3 4" xfId="26186"/>
    <cellStyle name="RowTitles-Detail 2 2 2 4 3 4 2" xfId="26187"/>
    <cellStyle name="RowTitles-Detail 2 2 2 4 3 5" xfId="26188"/>
    <cellStyle name="RowTitles-Detail 2 2 2 4 3 5 2" xfId="26189"/>
    <cellStyle name="RowTitles-Detail 2 2 2 4 3 5 2 2" xfId="26190"/>
    <cellStyle name="RowTitles-Detail 2 2 2 4 4" xfId="26191"/>
    <cellStyle name="RowTitles-Detail 2 2 2 4 4 2" xfId="26192"/>
    <cellStyle name="RowTitles-Detail 2 2 2 4 4 2 2" xfId="26193"/>
    <cellStyle name="RowTitles-Detail 2 2 2 4 4 2 2 2" xfId="26194"/>
    <cellStyle name="RowTitles-Detail 2 2 2 4 4 2 2 2 2" xfId="26195"/>
    <cellStyle name="RowTitles-Detail 2 2 2 4 4 2 2 3" xfId="26196"/>
    <cellStyle name="RowTitles-Detail 2 2 2 4 4 2 3" xfId="26197"/>
    <cellStyle name="RowTitles-Detail 2 2 2 4 4 2 3 2" xfId="26198"/>
    <cellStyle name="RowTitles-Detail 2 2 2 4 4 2 3 2 2" xfId="26199"/>
    <cellStyle name="RowTitles-Detail 2 2 2 4 4 2 4" xfId="26200"/>
    <cellStyle name="RowTitles-Detail 2 2 2 4 4 2 4 2" xfId="26201"/>
    <cellStyle name="RowTitles-Detail 2 2 2 4 4 2 5" xfId="26202"/>
    <cellStyle name="RowTitles-Detail 2 2 2 4 4 3" xfId="26203"/>
    <cellStyle name="RowTitles-Detail 2 2 2 4 4 3 2" xfId="26204"/>
    <cellStyle name="RowTitles-Detail 2 2 2 4 4 3 2 2" xfId="26205"/>
    <cellStyle name="RowTitles-Detail 2 2 2 4 4 3 2 2 2" xfId="26206"/>
    <cellStyle name="RowTitles-Detail 2 2 2 4 4 3 2 3" xfId="26207"/>
    <cellStyle name="RowTitles-Detail 2 2 2 4 4 3 3" xfId="26208"/>
    <cellStyle name="RowTitles-Detail 2 2 2 4 4 3 3 2" xfId="26209"/>
    <cellStyle name="RowTitles-Detail 2 2 2 4 4 3 3 2 2" xfId="26210"/>
    <cellStyle name="RowTitles-Detail 2 2 2 4 4 3 4" xfId="26211"/>
    <cellStyle name="RowTitles-Detail 2 2 2 4 4 3 4 2" xfId="26212"/>
    <cellStyle name="RowTitles-Detail 2 2 2 4 4 3 5" xfId="26213"/>
    <cellStyle name="RowTitles-Detail 2 2 2 4 4 4" xfId="26214"/>
    <cellStyle name="RowTitles-Detail 2 2 2 4 4 4 2" xfId="26215"/>
    <cellStyle name="RowTitles-Detail 2 2 2 4 4 4 2 2" xfId="26216"/>
    <cellStyle name="RowTitles-Detail 2 2 2 4 4 4 3" xfId="26217"/>
    <cellStyle name="RowTitles-Detail 2 2 2 4 4 5" xfId="26218"/>
    <cellStyle name="RowTitles-Detail 2 2 2 4 4 5 2" xfId="26219"/>
    <cellStyle name="RowTitles-Detail 2 2 2 4 4 5 2 2" xfId="26220"/>
    <cellStyle name="RowTitles-Detail 2 2 2 4 4 6" xfId="26221"/>
    <cellStyle name="RowTitles-Detail 2 2 2 4 4 6 2" xfId="26222"/>
    <cellStyle name="RowTitles-Detail 2 2 2 4 4 7" xfId="26223"/>
    <cellStyle name="RowTitles-Detail 2 2 2 4 5" xfId="26224"/>
    <cellStyle name="RowTitles-Detail 2 2 2 4 5 2" xfId="26225"/>
    <cellStyle name="RowTitles-Detail 2 2 2 4 5 2 2" xfId="26226"/>
    <cellStyle name="RowTitles-Detail 2 2 2 4 5 2 2 2" xfId="26227"/>
    <cellStyle name="RowTitles-Detail 2 2 2 4 5 2 2 2 2" xfId="26228"/>
    <cellStyle name="RowTitles-Detail 2 2 2 4 5 2 2 3" xfId="26229"/>
    <cellStyle name="RowTitles-Detail 2 2 2 4 5 2 3" xfId="26230"/>
    <cellStyle name="RowTitles-Detail 2 2 2 4 5 2 3 2" xfId="26231"/>
    <cellStyle name="RowTitles-Detail 2 2 2 4 5 2 3 2 2" xfId="26232"/>
    <cellStyle name="RowTitles-Detail 2 2 2 4 5 2 4" xfId="26233"/>
    <cellStyle name="RowTitles-Detail 2 2 2 4 5 2 4 2" xfId="26234"/>
    <cellStyle name="RowTitles-Detail 2 2 2 4 5 2 5" xfId="26235"/>
    <cellStyle name="RowTitles-Detail 2 2 2 4 5 3" xfId="26236"/>
    <cellStyle name="RowTitles-Detail 2 2 2 4 5 3 2" xfId="26237"/>
    <cellStyle name="RowTitles-Detail 2 2 2 4 5 3 2 2" xfId="26238"/>
    <cellStyle name="RowTitles-Detail 2 2 2 4 5 3 2 2 2" xfId="26239"/>
    <cellStyle name="RowTitles-Detail 2 2 2 4 5 3 2 3" xfId="26240"/>
    <cellStyle name="RowTitles-Detail 2 2 2 4 5 3 3" xfId="26241"/>
    <cellStyle name="RowTitles-Detail 2 2 2 4 5 3 3 2" xfId="26242"/>
    <cellStyle name="RowTitles-Detail 2 2 2 4 5 3 3 2 2" xfId="26243"/>
    <cellStyle name="RowTitles-Detail 2 2 2 4 5 3 4" xfId="26244"/>
    <cellStyle name="RowTitles-Detail 2 2 2 4 5 3 4 2" xfId="26245"/>
    <cellStyle name="RowTitles-Detail 2 2 2 4 5 3 5" xfId="26246"/>
    <cellStyle name="RowTitles-Detail 2 2 2 4 5 4" xfId="26247"/>
    <cellStyle name="RowTitles-Detail 2 2 2 4 5 4 2" xfId="26248"/>
    <cellStyle name="RowTitles-Detail 2 2 2 4 5 4 2 2" xfId="26249"/>
    <cellStyle name="RowTitles-Detail 2 2 2 4 5 4 3" xfId="26250"/>
    <cellStyle name="RowTitles-Detail 2 2 2 4 5 5" xfId="26251"/>
    <cellStyle name="RowTitles-Detail 2 2 2 4 5 5 2" xfId="26252"/>
    <cellStyle name="RowTitles-Detail 2 2 2 4 5 5 2 2" xfId="26253"/>
    <cellStyle name="RowTitles-Detail 2 2 2 4 5 6" xfId="26254"/>
    <cellStyle name="RowTitles-Detail 2 2 2 4 5 6 2" xfId="26255"/>
    <cellStyle name="RowTitles-Detail 2 2 2 4 5 7" xfId="26256"/>
    <cellStyle name="RowTitles-Detail 2 2 2 4 6" xfId="26257"/>
    <cellStyle name="RowTitles-Detail 2 2 2 4 6 2" xfId="26258"/>
    <cellStyle name="RowTitles-Detail 2 2 2 4 6 2 2" xfId="26259"/>
    <cellStyle name="RowTitles-Detail 2 2 2 4 6 2 2 2" xfId="26260"/>
    <cellStyle name="RowTitles-Detail 2 2 2 4 6 2 2 2 2" xfId="26261"/>
    <cellStyle name="RowTitles-Detail 2 2 2 4 6 2 2 3" xfId="26262"/>
    <cellStyle name="RowTitles-Detail 2 2 2 4 6 2 3" xfId="26263"/>
    <cellStyle name="RowTitles-Detail 2 2 2 4 6 2 3 2" xfId="26264"/>
    <cellStyle name="RowTitles-Detail 2 2 2 4 6 2 3 2 2" xfId="26265"/>
    <cellStyle name="RowTitles-Detail 2 2 2 4 6 2 4" xfId="26266"/>
    <cellStyle name="RowTitles-Detail 2 2 2 4 6 2 4 2" xfId="26267"/>
    <cellStyle name="RowTitles-Detail 2 2 2 4 6 2 5" xfId="26268"/>
    <cellStyle name="RowTitles-Detail 2 2 2 4 6 3" xfId="26269"/>
    <cellStyle name="RowTitles-Detail 2 2 2 4 6 3 2" xfId="26270"/>
    <cellStyle name="RowTitles-Detail 2 2 2 4 6 3 2 2" xfId="26271"/>
    <cellStyle name="RowTitles-Detail 2 2 2 4 6 3 2 2 2" xfId="26272"/>
    <cellStyle name="RowTitles-Detail 2 2 2 4 6 3 2 3" xfId="26273"/>
    <cellStyle name="RowTitles-Detail 2 2 2 4 6 3 3" xfId="26274"/>
    <cellStyle name="RowTitles-Detail 2 2 2 4 6 3 3 2" xfId="26275"/>
    <cellStyle name="RowTitles-Detail 2 2 2 4 6 3 3 2 2" xfId="26276"/>
    <cellStyle name="RowTitles-Detail 2 2 2 4 6 3 4" xfId="26277"/>
    <cellStyle name="RowTitles-Detail 2 2 2 4 6 3 4 2" xfId="26278"/>
    <cellStyle name="RowTitles-Detail 2 2 2 4 6 3 5" xfId="26279"/>
    <cellStyle name="RowTitles-Detail 2 2 2 4 6 4" xfId="26280"/>
    <cellStyle name="RowTitles-Detail 2 2 2 4 6 4 2" xfId="26281"/>
    <cellStyle name="RowTitles-Detail 2 2 2 4 6 4 2 2" xfId="26282"/>
    <cellStyle name="RowTitles-Detail 2 2 2 4 6 4 3" xfId="26283"/>
    <cellStyle name="RowTitles-Detail 2 2 2 4 6 5" xfId="26284"/>
    <cellStyle name="RowTitles-Detail 2 2 2 4 6 5 2" xfId="26285"/>
    <cellStyle name="RowTitles-Detail 2 2 2 4 6 5 2 2" xfId="26286"/>
    <cellStyle name="RowTitles-Detail 2 2 2 4 6 6" xfId="26287"/>
    <cellStyle name="RowTitles-Detail 2 2 2 4 6 6 2" xfId="26288"/>
    <cellStyle name="RowTitles-Detail 2 2 2 4 6 7" xfId="26289"/>
    <cellStyle name="RowTitles-Detail 2 2 2 4 7" xfId="26290"/>
    <cellStyle name="RowTitles-Detail 2 2 2 4 7 2" xfId="26291"/>
    <cellStyle name="RowTitles-Detail 2 2 2 4 7 2 2" xfId="26292"/>
    <cellStyle name="RowTitles-Detail 2 2 2 4 7 2 2 2" xfId="26293"/>
    <cellStyle name="RowTitles-Detail 2 2 2 4 7 2 3" xfId="26294"/>
    <cellStyle name="RowTitles-Detail 2 2 2 4 7 3" xfId="26295"/>
    <cellStyle name="RowTitles-Detail 2 2 2 4 7 3 2" xfId="26296"/>
    <cellStyle name="RowTitles-Detail 2 2 2 4 7 3 2 2" xfId="26297"/>
    <cellStyle name="RowTitles-Detail 2 2 2 4 7 4" xfId="26298"/>
    <cellStyle name="RowTitles-Detail 2 2 2 4 7 4 2" xfId="26299"/>
    <cellStyle name="RowTitles-Detail 2 2 2 4 7 5" xfId="26300"/>
    <cellStyle name="RowTitles-Detail 2 2 2 4 8" xfId="26301"/>
    <cellStyle name="RowTitles-Detail 2 2 2 4 8 2" xfId="26302"/>
    <cellStyle name="RowTitles-Detail 2 2 2 4 8 2 2" xfId="26303"/>
    <cellStyle name="RowTitles-Detail 2 2 2 4 8 2 2 2" xfId="26304"/>
    <cellStyle name="RowTitles-Detail 2 2 2 4 8 2 3" xfId="26305"/>
    <cellStyle name="RowTitles-Detail 2 2 2 4 8 3" xfId="26306"/>
    <cellStyle name="RowTitles-Detail 2 2 2 4 8 3 2" xfId="26307"/>
    <cellStyle name="RowTitles-Detail 2 2 2 4 8 3 2 2" xfId="26308"/>
    <cellStyle name="RowTitles-Detail 2 2 2 4 8 4" xfId="26309"/>
    <cellStyle name="RowTitles-Detail 2 2 2 4 8 4 2" xfId="26310"/>
    <cellStyle name="RowTitles-Detail 2 2 2 4 8 5" xfId="26311"/>
    <cellStyle name="RowTitles-Detail 2 2 2 4 9" xfId="26312"/>
    <cellStyle name="RowTitles-Detail 2 2 2 4 9 2" xfId="26313"/>
    <cellStyle name="RowTitles-Detail 2 2 2 4 9 2 2" xfId="26314"/>
    <cellStyle name="RowTitles-Detail 2 2 2 4_STUD aligned by INSTIT" xfId="26315"/>
    <cellStyle name="RowTitles-Detail 2 2 2 5" xfId="26316"/>
    <cellStyle name="RowTitles-Detail 2 2 2 5 2" xfId="26317"/>
    <cellStyle name="RowTitles-Detail 2 2 2 5 2 2" xfId="26318"/>
    <cellStyle name="RowTitles-Detail 2 2 2 5 2 2 2" xfId="26319"/>
    <cellStyle name="RowTitles-Detail 2 2 2 5 2 2 2 2" xfId="26320"/>
    <cellStyle name="RowTitles-Detail 2 2 2 5 2 2 2 2 2" xfId="26321"/>
    <cellStyle name="RowTitles-Detail 2 2 2 5 2 2 2 3" xfId="26322"/>
    <cellStyle name="RowTitles-Detail 2 2 2 5 2 2 3" xfId="26323"/>
    <cellStyle name="RowTitles-Detail 2 2 2 5 2 2 3 2" xfId="26324"/>
    <cellStyle name="RowTitles-Detail 2 2 2 5 2 2 3 2 2" xfId="26325"/>
    <cellStyle name="RowTitles-Detail 2 2 2 5 2 2 4" xfId="26326"/>
    <cellStyle name="RowTitles-Detail 2 2 2 5 2 2 4 2" xfId="26327"/>
    <cellStyle name="RowTitles-Detail 2 2 2 5 2 2 5" xfId="26328"/>
    <cellStyle name="RowTitles-Detail 2 2 2 5 2 3" xfId="26329"/>
    <cellStyle name="RowTitles-Detail 2 2 2 5 2 3 2" xfId="26330"/>
    <cellStyle name="RowTitles-Detail 2 2 2 5 2 3 2 2" xfId="26331"/>
    <cellStyle name="RowTitles-Detail 2 2 2 5 2 3 2 2 2" xfId="26332"/>
    <cellStyle name="RowTitles-Detail 2 2 2 5 2 3 2 3" xfId="26333"/>
    <cellStyle name="RowTitles-Detail 2 2 2 5 2 3 3" xfId="26334"/>
    <cellStyle name="RowTitles-Detail 2 2 2 5 2 3 3 2" xfId="26335"/>
    <cellStyle name="RowTitles-Detail 2 2 2 5 2 3 3 2 2" xfId="26336"/>
    <cellStyle name="RowTitles-Detail 2 2 2 5 2 3 4" xfId="26337"/>
    <cellStyle name="RowTitles-Detail 2 2 2 5 2 3 4 2" xfId="26338"/>
    <cellStyle name="RowTitles-Detail 2 2 2 5 2 3 5" xfId="26339"/>
    <cellStyle name="RowTitles-Detail 2 2 2 5 2 4" xfId="26340"/>
    <cellStyle name="RowTitles-Detail 2 2 2 5 2 4 2" xfId="26341"/>
    <cellStyle name="RowTitles-Detail 2 2 2 5 2 5" xfId="26342"/>
    <cellStyle name="RowTitles-Detail 2 2 2 5 2 5 2" xfId="26343"/>
    <cellStyle name="RowTitles-Detail 2 2 2 5 2 5 2 2" xfId="26344"/>
    <cellStyle name="RowTitles-Detail 2 2 2 5 2 5 3" xfId="26345"/>
    <cellStyle name="RowTitles-Detail 2 2 2 5 2 6" xfId="26346"/>
    <cellStyle name="RowTitles-Detail 2 2 2 5 2 6 2" xfId="26347"/>
    <cellStyle name="RowTitles-Detail 2 2 2 5 2 6 2 2" xfId="26348"/>
    <cellStyle name="RowTitles-Detail 2 2 2 5 3" xfId="26349"/>
    <cellStyle name="RowTitles-Detail 2 2 2 5 3 2" xfId="26350"/>
    <cellStyle name="RowTitles-Detail 2 2 2 5 3 2 2" xfId="26351"/>
    <cellStyle name="RowTitles-Detail 2 2 2 5 3 2 2 2" xfId="26352"/>
    <cellStyle name="RowTitles-Detail 2 2 2 5 3 2 2 2 2" xfId="26353"/>
    <cellStyle name="RowTitles-Detail 2 2 2 5 3 2 2 3" xfId="26354"/>
    <cellStyle name="RowTitles-Detail 2 2 2 5 3 2 3" xfId="26355"/>
    <cellStyle name="RowTitles-Detail 2 2 2 5 3 2 3 2" xfId="26356"/>
    <cellStyle name="RowTitles-Detail 2 2 2 5 3 2 3 2 2" xfId="26357"/>
    <cellStyle name="RowTitles-Detail 2 2 2 5 3 2 4" xfId="26358"/>
    <cellStyle name="RowTitles-Detail 2 2 2 5 3 2 4 2" xfId="26359"/>
    <cellStyle name="RowTitles-Detail 2 2 2 5 3 2 5" xfId="26360"/>
    <cellStyle name="RowTitles-Detail 2 2 2 5 3 3" xfId="26361"/>
    <cellStyle name="RowTitles-Detail 2 2 2 5 3 3 2" xfId="26362"/>
    <cellStyle name="RowTitles-Detail 2 2 2 5 3 3 2 2" xfId="26363"/>
    <cellStyle name="RowTitles-Detail 2 2 2 5 3 3 2 2 2" xfId="26364"/>
    <cellStyle name="RowTitles-Detail 2 2 2 5 3 3 2 3" xfId="26365"/>
    <cellStyle name="RowTitles-Detail 2 2 2 5 3 3 3" xfId="26366"/>
    <cellStyle name="RowTitles-Detail 2 2 2 5 3 3 3 2" xfId="26367"/>
    <cellStyle name="RowTitles-Detail 2 2 2 5 3 3 3 2 2" xfId="26368"/>
    <cellStyle name="RowTitles-Detail 2 2 2 5 3 3 4" xfId="26369"/>
    <cellStyle name="RowTitles-Detail 2 2 2 5 3 3 4 2" xfId="26370"/>
    <cellStyle name="RowTitles-Detail 2 2 2 5 3 3 5" xfId="26371"/>
    <cellStyle name="RowTitles-Detail 2 2 2 5 3 4" xfId="26372"/>
    <cellStyle name="RowTitles-Detail 2 2 2 5 3 4 2" xfId="26373"/>
    <cellStyle name="RowTitles-Detail 2 2 2 5 3 5" xfId="26374"/>
    <cellStyle name="RowTitles-Detail 2 2 2 5 3 5 2" xfId="26375"/>
    <cellStyle name="RowTitles-Detail 2 2 2 5 3 5 2 2" xfId="26376"/>
    <cellStyle name="RowTitles-Detail 2 2 2 5 3 6" xfId="26377"/>
    <cellStyle name="RowTitles-Detail 2 2 2 5 3 6 2" xfId="26378"/>
    <cellStyle name="RowTitles-Detail 2 2 2 5 3 7" xfId="26379"/>
    <cellStyle name="RowTitles-Detail 2 2 2 5 4" xfId="26380"/>
    <cellStyle name="RowTitles-Detail 2 2 2 5 4 2" xfId="26381"/>
    <cellStyle name="RowTitles-Detail 2 2 2 5 4 2 2" xfId="26382"/>
    <cellStyle name="RowTitles-Detail 2 2 2 5 4 2 2 2" xfId="26383"/>
    <cellStyle name="RowTitles-Detail 2 2 2 5 4 2 2 2 2" xfId="26384"/>
    <cellStyle name="RowTitles-Detail 2 2 2 5 4 2 2 3" xfId="26385"/>
    <cellStyle name="RowTitles-Detail 2 2 2 5 4 2 3" xfId="26386"/>
    <cellStyle name="RowTitles-Detail 2 2 2 5 4 2 3 2" xfId="26387"/>
    <cellStyle name="RowTitles-Detail 2 2 2 5 4 2 3 2 2" xfId="26388"/>
    <cellStyle name="RowTitles-Detail 2 2 2 5 4 2 4" xfId="26389"/>
    <cellStyle name="RowTitles-Detail 2 2 2 5 4 2 4 2" xfId="26390"/>
    <cellStyle name="RowTitles-Detail 2 2 2 5 4 2 5" xfId="26391"/>
    <cellStyle name="RowTitles-Detail 2 2 2 5 4 3" xfId="26392"/>
    <cellStyle name="RowTitles-Detail 2 2 2 5 4 3 2" xfId="26393"/>
    <cellStyle name="RowTitles-Detail 2 2 2 5 4 3 2 2" xfId="26394"/>
    <cellStyle name="RowTitles-Detail 2 2 2 5 4 3 2 2 2" xfId="26395"/>
    <cellStyle name="RowTitles-Detail 2 2 2 5 4 3 2 3" xfId="26396"/>
    <cellStyle name="RowTitles-Detail 2 2 2 5 4 3 3" xfId="26397"/>
    <cellStyle name="RowTitles-Detail 2 2 2 5 4 3 3 2" xfId="26398"/>
    <cellStyle name="RowTitles-Detail 2 2 2 5 4 3 3 2 2" xfId="26399"/>
    <cellStyle name="RowTitles-Detail 2 2 2 5 4 3 4" xfId="26400"/>
    <cellStyle name="RowTitles-Detail 2 2 2 5 4 3 4 2" xfId="26401"/>
    <cellStyle name="RowTitles-Detail 2 2 2 5 4 3 5" xfId="26402"/>
    <cellStyle name="RowTitles-Detail 2 2 2 5 4 4" xfId="26403"/>
    <cellStyle name="RowTitles-Detail 2 2 2 5 4 4 2" xfId="26404"/>
    <cellStyle name="RowTitles-Detail 2 2 2 5 4 5" xfId="26405"/>
    <cellStyle name="RowTitles-Detail 2 2 2 5 4 5 2" xfId="26406"/>
    <cellStyle name="RowTitles-Detail 2 2 2 5 4 5 2 2" xfId="26407"/>
    <cellStyle name="RowTitles-Detail 2 2 2 5 4 5 3" xfId="26408"/>
    <cellStyle name="RowTitles-Detail 2 2 2 5 4 6" xfId="26409"/>
    <cellStyle name="RowTitles-Detail 2 2 2 5 4 6 2" xfId="26410"/>
    <cellStyle name="RowTitles-Detail 2 2 2 5 4 6 2 2" xfId="26411"/>
    <cellStyle name="RowTitles-Detail 2 2 2 5 4 7" xfId="26412"/>
    <cellStyle name="RowTitles-Detail 2 2 2 5 4 7 2" xfId="26413"/>
    <cellStyle name="RowTitles-Detail 2 2 2 5 4 8" xfId="26414"/>
    <cellStyle name="RowTitles-Detail 2 2 2 5 5" xfId="26415"/>
    <cellStyle name="RowTitles-Detail 2 2 2 5 5 2" xfId="26416"/>
    <cellStyle name="RowTitles-Detail 2 2 2 5 5 2 2" xfId="26417"/>
    <cellStyle name="RowTitles-Detail 2 2 2 5 5 2 2 2" xfId="26418"/>
    <cellStyle name="RowTitles-Detail 2 2 2 5 5 2 2 2 2" xfId="26419"/>
    <cellStyle name="RowTitles-Detail 2 2 2 5 5 2 2 3" xfId="26420"/>
    <cellStyle name="RowTitles-Detail 2 2 2 5 5 2 3" xfId="26421"/>
    <cellStyle name="RowTitles-Detail 2 2 2 5 5 2 3 2" xfId="26422"/>
    <cellStyle name="RowTitles-Detail 2 2 2 5 5 2 3 2 2" xfId="26423"/>
    <cellStyle name="RowTitles-Detail 2 2 2 5 5 2 4" xfId="26424"/>
    <cellStyle name="RowTitles-Detail 2 2 2 5 5 2 4 2" xfId="26425"/>
    <cellStyle name="RowTitles-Detail 2 2 2 5 5 2 5" xfId="26426"/>
    <cellStyle name="RowTitles-Detail 2 2 2 5 5 3" xfId="26427"/>
    <cellStyle name="RowTitles-Detail 2 2 2 5 5 3 2" xfId="26428"/>
    <cellStyle name="RowTitles-Detail 2 2 2 5 5 3 2 2" xfId="26429"/>
    <cellStyle name="RowTitles-Detail 2 2 2 5 5 3 2 2 2" xfId="26430"/>
    <cellStyle name="RowTitles-Detail 2 2 2 5 5 3 2 3" xfId="26431"/>
    <cellStyle name="RowTitles-Detail 2 2 2 5 5 3 3" xfId="26432"/>
    <cellStyle name="RowTitles-Detail 2 2 2 5 5 3 3 2" xfId="26433"/>
    <cellStyle name="RowTitles-Detail 2 2 2 5 5 3 3 2 2" xfId="26434"/>
    <cellStyle name="RowTitles-Detail 2 2 2 5 5 3 4" xfId="26435"/>
    <cellStyle name="RowTitles-Detail 2 2 2 5 5 3 4 2" xfId="26436"/>
    <cellStyle name="RowTitles-Detail 2 2 2 5 5 3 5" xfId="26437"/>
    <cellStyle name="RowTitles-Detail 2 2 2 5 5 4" xfId="26438"/>
    <cellStyle name="RowTitles-Detail 2 2 2 5 5 4 2" xfId="26439"/>
    <cellStyle name="RowTitles-Detail 2 2 2 5 5 4 2 2" xfId="26440"/>
    <cellStyle name="RowTitles-Detail 2 2 2 5 5 4 3" xfId="26441"/>
    <cellStyle name="RowTitles-Detail 2 2 2 5 5 5" xfId="26442"/>
    <cellStyle name="RowTitles-Detail 2 2 2 5 5 5 2" xfId="26443"/>
    <cellStyle name="RowTitles-Detail 2 2 2 5 5 5 2 2" xfId="26444"/>
    <cellStyle name="RowTitles-Detail 2 2 2 5 5 6" xfId="26445"/>
    <cellStyle name="RowTitles-Detail 2 2 2 5 5 6 2" xfId="26446"/>
    <cellStyle name="RowTitles-Detail 2 2 2 5 5 7" xfId="26447"/>
    <cellStyle name="RowTitles-Detail 2 2 2 5 6" xfId="26448"/>
    <cellStyle name="RowTitles-Detail 2 2 2 5 6 2" xfId="26449"/>
    <cellStyle name="RowTitles-Detail 2 2 2 5 6 2 2" xfId="26450"/>
    <cellStyle name="RowTitles-Detail 2 2 2 5 6 2 2 2" xfId="26451"/>
    <cellStyle name="RowTitles-Detail 2 2 2 5 6 2 2 2 2" xfId="26452"/>
    <cellStyle name="RowTitles-Detail 2 2 2 5 6 2 2 3" xfId="26453"/>
    <cellStyle name="RowTitles-Detail 2 2 2 5 6 2 3" xfId="26454"/>
    <cellStyle name="RowTitles-Detail 2 2 2 5 6 2 3 2" xfId="26455"/>
    <cellStyle name="RowTitles-Detail 2 2 2 5 6 2 3 2 2" xfId="26456"/>
    <cellStyle name="RowTitles-Detail 2 2 2 5 6 2 4" xfId="26457"/>
    <cellStyle name="RowTitles-Detail 2 2 2 5 6 2 4 2" xfId="26458"/>
    <cellStyle name="RowTitles-Detail 2 2 2 5 6 2 5" xfId="26459"/>
    <cellStyle name="RowTitles-Detail 2 2 2 5 6 3" xfId="26460"/>
    <cellStyle name="RowTitles-Detail 2 2 2 5 6 3 2" xfId="26461"/>
    <cellStyle name="RowTitles-Detail 2 2 2 5 6 3 2 2" xfId="26462"/>
    <cellStyle name="RowTitles-Detail 2 2 2 5 6 3 2 2 2" xfId="26463"/>
    <cellStyle name="RowTitles-Detail 2 2 2 5 6 3 2 3" xfId="26464"/>
    <cellStyle name="RowTitles-Detail 2 2 2 5 6 3 3" xfId="26465"/>
    <cellStyle name="RowTitles-Detail 2 2 2 5 6 3 3 2" xfId="26466"/>
    <cellStyle name="RowTitles-Detail 2 2 2 5 6 3 3 2 2" xfId="26467"/>
    <cellStyle name="RowTitles-Detail 2 2 2 5 6 3 4" xfId="26468"/>
    <cellStyle name="RowTitles-Detail 2 2 2 5 6 3 4 2" xfId="26469"/>
    <cellStyle name="RowTitles-Detail 2 2 2 5 6 3 5" xfId="26470"/>
    <cellStyle name="RowTitles-Detail 2 2 2 5 6 4" xfId="26471"/>
    <cellStyle name="RowTitles-Detail 2 2 2 5 6 4 2" xfId="26472"/>
    <cellStyle name="RowTitles-Detail 2 2 2 5 6 4 2 2" xfId="26473"/>
    <cellStyle name="RowTitles-Detail 2 2 2 5 6 4 3" xfId="26474"/>
    <cellStyle name="RowTitles-Detail 2 2 2 5 6 5" xfId="26475"/>
    <cellStyle name="RowTitles-Detail 2 2 2 5 6 5 2" xfId="26476"/>
    <cellStyle name="RowTitles-Detail 2 2 2 5 6 5 2 2" xfId="26477"/>
    <cellStyle name="RowTitles-Detail 2 2 2 5 6 6" xfId="26478"/>
    <cellStyle name="RowTitles-Detail 2 2 2 5 6 6 2" xfId="26479"/>
    <cellStyle name="RowTitles-Detail 2 2 2 5 6 7" xfId="26480"/>
    <cellStyle name="RowTitles-Detail 2 2 2 5 7" xfId="26481"/>
    <cellStyle name="RowTitles-Detail 2 2 2 5 7 2" xfId="26482"/>
    <cellStyle name="RowTitles-Detail 2 2 2 5 7 2 2" xfId="26483"/>
    <cellStyle name="RowTitles-Detail 2 2 2 5 7 2 2 2" xfId="26484"/>
    <cellStyle name="RowTitles-Detail 2 2 2 5 7 2 3" xfId="26485"/>
    <cellStyle name="RowTitles-Detail 2 2 2 5 7 3" xfId="26486"/>
    <cellStyle name="RowTitles-Detail 2 2 2 5 7 3 2" xfId="26487"/>
    <cellStyle name="RowTitles-Detail 2 2 2 5 7 3 2 2" xfId="26488"/>
    <cellStyle name="RowTitles-Detail 2 2 2 5 7 4" xfId="26489"/>
    <cellStyle name="RowTitles-Detail 2 2 2 5 7 4 2" xfId="26490"/>
    <cellStyle name="RowTitles-Detail 2 2 2 5 7 5" xfId="26491"/>
    <cellStyle name="RowTitles-Detail 2 2 2 5 8" xfId="26492"/>
    <cellStyle name="RowTitles-Detail 2 2 2 5 8 2" xfId="26493"/>
    <cellStyle name="RowTitles-Detail 2 2 2 5 9" xfId="26494"/>
    <cellStyle name="RowTitles-Detail 2 2 2 5 9 2" xfId="26495"/>
    <cellStyle name="RowTitles-Detail 2 2 2 5 9 2 2" xfId="26496"/>
    <cellStyle name="RowTitles-Detail 2 2 2 5_STUD aligned by INSTIT" xfId="26497"/>
    <cellStyle name="RowTitles-Detail 2 2 2 6" xfId="26498"/>
    <cellStyle name="RowTitles-Detail 2 2 2 6 2" xfId="26499"/>
    <cellStyle name="RowTitles-Detail 2 2 2 6 2 2" xfId="26500"/>
    <cellStyle name="RowTitles-Detail 2 2 2 6 2 2 2" xfId="26501"/>
    <cellStyle name="RowTitles-Detail 2 2 2 6 2 2 2 2" xfId="26502"/>
    <cellStyle name="RowTitles-Detail 2 2 2 6 2 2 3" xfId="26503"/>
    <cellStyle name="RowTitles-Detail 2 2 2 6 2 3" xfId="26504"/>
    <cellStyle name="RowTitles-Detail 2 2 2 6 2 3 2" xfId="26505"/>
    <cellStyle name="RowTitles-Detail 2 2 2 6 2 3 2 2" xfId="26506"/>
    <cellStyle name="RowTitles-Detail 2 2 2 6 2 4" xfId="26507"/>
    <cellStyle name="RowTitles-Detail 2 2 2 6 2 4 2" xfId="26508"/>
    <cellStyle name="RowTitles-Detail 2 2 2 6 2 5" xfId="26509"/>
    <cellStyle name="RowTitles-Detail 2 2 2 6 3" xfId="26510"/>
    <cellStyle name="RowTitles-Detail 2 2 2 6 3 2" xfId="26511"/>
    <cellStyle name="RowTitles-Detail 2 2 2 6 3 2 2" xfId="26512"/>
    <cellStyle name="RowTitles-Detail 2 2 2 6 3 2 2 2" xfId="26513"/>
    <cellStyle name="RowTitles-Detail 2 2 2 6 3 2 3" xfId="26514"/>
    <cellStyle name="RowTitles-Detail 2 2 2 6 3 3" xfId="26515"/>
    <cellStyle name="RowTitles-Detail 2 2 2 6 3 3 2" xfId="26516"/>
    <cellStyle name="RowTitles-Detail 2 2 2 6 3 3 2 2" xfId="26517"/>
    <cellStyle name="RowTitles-Detail 2 2 2 6 3 4" xfId="26518"/>
    <cellStyle name="RowTitles-Detail 2 2 2 6 3 4 2" xfId="26519"/>
    <cellStyle name="RowTitles-Detail 2 2 2 6 3 5" xfId="26520"/>
    <cellStyle name="RowTitles-Detail 2 2 2 6 4" xfId="26521"/>
    <cellStyle name="RowTitles-Detail 2 2 2 6 4 2" xfId="26522"/>
    <cellStyle name="RowTitles-Detail 2 2 2 6 5" xfId="26523"/>
    <cellStyle name="RowTitles-Detail 2 2 2 6 5 2" xfId="26524"/>
    <cellStyle name="RowTitles-Detail 2 2 2 6 5 2 2" xfId="26525"/>
    <cellStyle name="RowTitles-Detail 2 2 2 6 5 3" xfId="26526"/>
    <cellStyle name="RowTitles-Detail 2 2 2 6 6" xfId="26527"/>
    <cellStyle name="RowTitles-Detail 2 2 2 6 6 2" xfId="26528"/>
    <cellStyle name="RowTitles-Detail 2 2 2 6 6 2 2" xfId="26529"/>
    <cellStyle name="RowTitles-Detail 2 2 2 7" xfId="26530"/>
    <cellStyle name="RowTitles-Detail 2 2 2 7 2" xfId="26531"/>
    <cellStyle name="RowTitles-Detail 2 2 2 7 2 2" xfId="26532"/>
    <cellStyle name="RowTitles-Detail 2 2 2 7 2 2 2" xfId="26533"/>
    <cellStyle name="RowTitles-Detail 2 2 2 7 2 2 2 2" xfId="26534"/>
    <cellStyle name="RowTitles-Detail 2 2 2 7 2 2 3" xfId="26535"/>
    <cellStyle name="RowTitles-Detail 2 2 2 7 2 3" xfId="26536"/>
    <cellStyle name="RowTitles-Detail 2 2 2 7 2 3 2" xfId="26537"/>
    <cellStyle name="RowTitles-Detail 2 2 2 7 2 3 2 2" xfId="26538"/>
    <cellStyle name="RowTitles-Detail 2 2 2 7 2 4" xfId="26539"/>
    <cellStyle name="RowTitles-Detail 2 2 2 7 2 4 2" xfId="26540"/>
    <cellStyle name="RowTitles-Detail 2 2 2 7 2 5" xfId="26541"/>
    <cellStyle name="RowTitles-Detail 2 2 2 7 3" xfId="26542"/>
    <cellStyle name="RowTitles-Detail 2 2 2 7 3 2" xfId="26543"/>
    <cellStyle name="RowTitles-Detail 2 2 2 7 3 2 2" xfId="26544"/>
    <cellStyle name="RowTitles-Detail 2 2 2 7 3 2 2 2" xfId="26545"/>
    <cellStyle name="RowTitles-Detail 2 2 2 7 3 2 3" xfId="26546"/>
    <cellStyle name="RowTitles-Detail 2 2 2 7 3 3" xfId="26547"/>
    <cellStyle name="RowTitles-Detail 2 2 2 7 3 3 2" xfId="26548"/>
    <cellStyle name="RowTitles-Detail 2 2 2 7 3 3 2 2" xfId="26549"/>
    <cellStyle name="RowTitles-Detail 2 2 2 7 3 4" xfId="26550"/>
    <cellStyle name="RowTitles-Detail 2 2 2 7 3 4 2" xfId="26551"/>
    <cellStyle name="RowTitles-Detail 2 2 2 7 3 5" xfId="26552"/>
    <cellStyle name="RowTitles-Detail 2 2 2 7 4" xfId="26553"/>
    <cellStyle name="RowTitles-Detail 2 2 2 7 4 2" xfId="26554"/>
    <cellStyle name="RowTitles-Detail 2 2 2 7 5" xfId="26555"/>
    <cellStyle name="RowTitles-Detail 2 2 2 7 5 2" xfId="26556"/>
    <cellStyle name="RowTitles-Detail 2 2 2 7 5 2 2" xfId="26557"/>
    <cellStyle name="RowTitles-Detail 2 2 2 7 6" xfId="26558"/>
    <cellStyle name="RowTitles-Detail 2 2 2 7 6 2" xfId="26559"/>
    <cellStyle name="RowTitles-Detail 2 2 2 7 7" xfId="26560"/>
    <cellStyle name="RowTitles-Detail 2 2 2 8" xfId="26561"/>
    <cellStyle name="RowTitles-Detail 2 2 2 8 2" xfId="26562"/>
    <cellStyle name="RowTitles-Detail 2 2 2 8 2 2" xfId="26563"/>
    <cellStyle name="RowTitles-Detail 2 2 2 8 2 2 2" xfId="26564"/>
    <cellStyle name="RowTitles-Detail 2 2 2 8 2 2 2 2" xfId="26565"/>
    <cellStyle name="RowTitles-Detail 2 2 2 8 2 2 3" xfId="26566"/>
    <cellStyle name="RowTitles-Detail 2 2 2 8 2 3" xfId="26567"/>
    <cellStyle name="RowTitles-Detail 2 2 2 8 2 3 2" xfId="26568"/>
    <cellStyle name="RowTitles-Detail 2 2 2 8 2 3 2 2" xfId="26569"/>
    <cellStyle name="RowTitles-Detail 2 2 2 8 2 4" xfId="26570"/>
    <cellStyle name="RowTitles-Detail 2 2 2 8 2 4 2" xfId="26571"/>
    <cellStyle name="RowTitles-Detail 2 2 2 8 2 5" xfId="26572"/>
    <cellStyle name="RowTitles-Detail 2 2 2 8 3" xfId="26573"/>
    <cellStyle name="RowTitles-Detail 2 2 2 8 3 2" xfId="26574"/>
    <cellStyle name="RowTitles-Detail 2 2 2 8 3 2 2" xfId="26575"/>
    <cellStyle name="RowTitles-Detail 2 2 2 8 3 2 2 2" xfId="26576"/>
    <cellStyle name="RowTitles-Detail 2 2 2 8 3 2 3" xfId="26577"/>
    <cellStyle name="RowTitles-Detail 2 2 2 8 3 3" xfId="26578"/>
    <cellStyle name="RowTitles-Detail 2 2 2 8 3 3 2" xfId="26579"/>
    <cellStyle name="RowTitles-Detail 2 2 2 8 3 3 2 2" xfId="26580"/>
    <cellStyle name="RowTitles-Detail 2 2 2 8 3 4" xfId="26581"/>
    <cellStyle name="RowTitles-Detail 2 2 2 8 3 4 2" xfId="26582"/>
    <cellStyle name="RowTitles-Detail 2 2 2 8 3 5" xfId="26583"/>
    <cellStyle name="RowTitles-Detail 2 2 2 8 4" xfId="26584"/>
    <cellStyle name="RowTitles-Detail 2 2 2 8 4 2" xfId="26585"/>
    <cellStyle name="RowTitles-Detail 2 2 2 8 5" xfId="26586"/>
    <cellStyle name="RowTitles-Detail 2 2 2 8 5 2" xfId="26587"/>
    <cellStyle name="RowTitles-Detail 2 2 2 8 5 2 2" xfId="26588"/>
    <cellStyle name="RowTitles-Detail 2 2 2 8 5 3" xfId="26589"/>
    <cellStyle name="RowTitles-Detail 2 2 2 8 6" xfId="26590"/>
    <cellStyle name="RowTitles-Detail 2 2 2 8 6 2" xfId="26591"/>
    <cellStyle name="RowTitles-Detail 2 2 2 8 6 2 2" xfId="26592"/>
    <cellStyle name="RowTitles-Detail 2 2 2 8 7" xfId="26593"/>
    <cellStyle name="RowTitles-Detail 2 2 2 8 7 2" xfId="26594"/>
    <cellStyle name="RowTitles-Detail 2 2 2 8 8" xfId="26595"/>
    <cellStyle name="RowTitles-Detail 2 2 2 9" xfId="26596"/>
    <cellStyle name="RowTitles-Detail 2 2 2 9 2" xfId="26597"/>
    <cellStyle name="RowTitles-Detail 2 2 2 9 2 2" xfId="26598"/>
    <cellStyle name="RowTitles-Detail 2 2 2 9 2 2 2" xfId="26599"/>
    <cellStyle name="RowTitles-Detail 2 2 2 9 2 2 2 2" xfId="26600"/>
    <cellStyle name="RowTitles-Detail 2 2 2 9 2 2 3" xfId="26601"/>
    <cellStyle name="RowTitles-Detail 2 2 2 9 2 3" xfId="26602"/>
    <cellStyle name="RowTitles-Detail 2 2 2 9 2 3 2" xfId="26603"/>
    <cellStyle name="RowTitles-Detail 2 2 2 9 2 3 2 2" xfId="26604"/>
    <cellStyle name="RowTitles-Detail 2 2 2 9 2 4" xfId="26605"/>
    <cellStyle name="RowTitles-Detail 2 2 2 9 2 4 2" xfId="26606"/>
    <cellStyle name="RowTitles-Detail 2 2 2 9 2 5" xfId="26607"/>
    <cellStyle name="RowTitles-Detail 2 2 2 9 3" xfId="26608"/>
    <cellStyle name="RowTitles-Detail 2 2 2 9 3 2" xfId="26609"/>
    <cellStyle name="RowTitles-Detail 2 2 2 9 3 2 2" xfId="26610"/>
    <cellStyle name="RowTitles-Detail 2 2 2 9 3 2 2 2" xfId="26611"/>
    <cellStyle name="RowTitles-Detail 2 2 2 9 3 2 3" xfId="26612"/>
    <cellStyle name="RowTitles-Detail 2 2 2 9 3 3" xfId="26613"/>
    <cellStyle name="RowTitles-Detail 2 2 2 9 3 3 2" xfId="26614"/>
    <cellStyle name="RowTitles-Detail 2 2 2 9 3 3 2 2" xfId="26615"/>
    <cellStyle name="RowTitles-Detail 2 2 2 9 3 4" xfId="26616"/>
    <cellStyle name="RowTitles-Detail 2 2 2 9 3 4 2" xfId="26617"/>
    <cellStyle name="RowTitles-Detail 2 2 2 9 3 5" xfId="26618"/>
    <cellStyle name="RowTitles-Detail 2 2 2 9 4" xfId="26619"/>
    <cellStyle name="RowTitles-Detail 2 2 2 9 4 2" xfId="26620"/>
    <cellStyle name="RowTitles-Detail 2 2 2 9 4 2 2" xfId="26621"/>
    <cellStyle name="RowTitles-Detail 2 2 2 9 4 3" xfId="26622"/>
    <cellStyle name="RowTitles-Detail 2 2 2 9 5" xfId="26623"/>
    <cellStyle name="RowTitles-Detail 2 2 2 9 5 2" xfId="26624"/>
    <cellStyle name="RowTitles-Detail 2 2 2 9 5 2 2" xfId="26625"/>
    <cellStyle name="RowTitles-Detail 2 2 2 9 6" xfId="26626"/>
    <cellStyle name="RowTitles-Detail 2 2 2 9 6 2" xfId="26627"/>
    <cellStyle name="RowTitles-Detail 2 2 2 9 7" xfId="26628"/>
    <cellStyle name="RowTitles-Detail 2 2 2_STUD aligned by INSTIT" xfId="26629"/>
    <cellStyle name="RowTitles-Detail 2 2 3" xfId="26630"/>
    <cellStyle name="RowTitles-Detail 2 2 3 10" xfId="26631"/>
    <cellStyle name="RowTitles-Detail 2 2 3 10 2" xfId="26632"/>
    <cellStyle name="RowTitles-Detail 2 2 3 10 2 2" xfId="26633"/>
    <cellStyle name="RowTitles-Detail 2 2 3 10 2 2 2" xfId="26634"/>
    <cellStyle name="RowTitles-Detail 2 2 3 10 2 3" xfId="26635"/>
    <cellStyle name="RowTitles-Detail 2 2 3 10 3" xfId="26636"/>
    <cellStyle name="RowTitles-Detail 2 2 3 10 3 2" xfId="26637"/>
    <cellStyle name="RowTitles-Detail 2 2 3 10 3 2 2" xfId="26638"/>
    <cellStyle name="RowTitles-Detail 2 2 3 10 4" xfId="26639"/>
    <cellStyle name="RowTitles-Detail 2 2 3 10 4 2" xfId="26640"/>
    <cellStyle name="RowTitles-Detail 2 2 3 10 5" xfId="26641"/>
    <cellStyle name="RowTitles-Detail 2 2 3 11" xfId="26642"/>
    <cellStyle name="RowTitles-Detail 2 2 3 11 2" xfId="26643"/>
    <cellStyle name="RowTitles-Detail 2 2 3 12" xfId="26644"/>
    <cellStyle name="RowTitles-Detail 2 2 3 12 2" xfId="26645"/>
    <cellStyle name="RowTitles-Detail 2 2 3 12 2 2" xfId="26646"/>
    <cellStyle name="RowTitles-Detail 2 2 3 2" xfId="26647"/>
    <cellStyle name="RowTitles-Detail 2 2 3 2 2" xfId="26648"/>
    <cellStyle name="RowTitles-Detail 2 2 3 2 2 2" xfId="26649"/>
    <cellStyle name="RowTitles-Detail 2 2 3 2 2 2 2" xfId="26650"/>
    <cellStyle name="RowTitles-Detail 2 2 3 2 2 2 2 2" xfId="26651"/>
    <cellStyle name="RowTitles-Detail 2 2 3 2 2 2 2 2 2" xfId="26652"/>
    <cellStyle name="RowTitles-Detail 2 2 3 2 2 2 2 3" xfId="26653"/>
    <cellStyle name="RowTitles-Detail 2 2 3 2 2 2 3" xfId="26654"/>
    <cellStyle name="RowTitles-Detail 2 2 3 2 2 2 3 2" xfId="26655"/>
    <cellStyle name="RowTitles-Detail 2 2 3 2 2 2 3 2 2" xfId="26656"/>
    <cellStyle name="RowTitles-Detail 2 2 3 2 2 2 4" xfId="26657"/>
    <cellStyle name="RowTitles-Detail 2 2 3 2 2 2 4 2" xfId="26658"/>
    <cellStyle name="RowTitles-Detail 2 2 3 2 2 2 5" xfId="26659"/>
    <cellStyle name="RowTitles-Detail 2 2 3 2 2 3" xfId="26660"/>
    <cellStyle name="RowTitles-Detail 2 2 3 2 2 3 2" xfId="26661"/>
    <cellStyle name="RowTitles-Detail 2 2 3 2 2 3 2 2" xfId="26662"/>
    <cellStyle name="RowTitles-Detail 2 2 3 2 2 3 2 2 2" xfId="26663"/>
    <cellStyle name="RowTitles-Detail 2 2 3 2 2 3 2 3" xfId="26664"/>
    <cellStyle name="RowTitles-Detail 2 2 3 2 2 3 3" xfId="26665"/>
    <cellStyle name="RowTitles-Detail 2 2 3 2 2 3 3 2" xfId="26666"/>
    <cellStyle name="RowTitles-Detail 2 2 3 2 2 3 3 2 2" xfId="26667"/>
    <cellStyle name="RowTitles-Detail 2 2 3 2 2 3 4" xfId="26668"/>
    <cellStyle name="RowTitles-Detail 2 2 3 2 2 3 4 2" xfId="26669"/>
    <cellStyle name="RowTitles-Detail 2 2 3 2 2 3 5" xfId="26670"/>
    <cellStyle name="RowTitles-Detail 2 2 3 2 2 4" xfId="26671"/>
    <cellStyle name="RowTitles-Detail 2 2 3 2 2 4 2" xfId="26672"/>
    <cellStyle name="RowTitles-Detail 2 2 3 2 2 5" xfId="26673"/>
    <cellStyle name="RowTitles-Detail 2 2 3 2 2 5 2" xfId="26674"/>
    <cellStyle name="RowTitles-Detail 2 2 3 2 2 5 2 2" xfId="26675"/>
    <cellStyle name="RowTitles-Detail 2 2 3 2 3" xfId="26676"/>
    <cellStyle name="RowTitles-Detail 2 2 3 2 3 2" xfId="26677"/>
    <cellStyle name="RowTitles-Detail 2 2 3 2 3 2 2" xfId="26678"/>
    <cellStyle name="RowTitles-Detail 2 2 3 2 3 2 2 2" xfId="26679"/>
    <cellStyle name="RowTitles-Detail 2 2 3 2 3 2 2 2 2" xfId="26680"/>
    <cellStyle name="RowTitles-Detail 2 2 3 2 3 2 2 3" xfId="26681"/>
    <cellStyle name="RowTitles-Detail 2 2 3 2 3 2 3" xfId="26682"/>
    <cellStyle name="RowTitles-Detail 2 2 3 2 3 2 3 2" xfId="26683"/>
    <cellStyle name="RowTitles-Detail 2 2 3 2 3 2 3 2 2" xfId="26684"/>
    <cellStyle name="RowTitles-Detail 2 2 3 2 3 2 4" xfId="26685"/>
    <cellStyle name="RowTitles-Detail 2 2 3 2 3 2 4 2" xfId="26686"/>
    <cellStyle name="RowTitles-Detail 2 2 3 2 3 2 5" xfId="26687"/>
    <cellStyle name="RowTitles-Detail 2 2 3 2 3 3" xfId="26688"/>
    <cellStyle name="RowTitles-Detail 2 2 3 2 3 3 2" xfId="26689"/>
    <cellStyle name="RowTitles-Detail 2 2 3 2 3 3 2 2" xfId="26690"/>
    <cellStyle name="RowTitles-Detail 2 2 3 2 3 3 2 2 2" xfId="26691"/>
    <cellStyle name="RowTitles-Detail 2 2 3 2 3 3 2 3" xfId="26692"/>
    <cellStyle name="RowTitles-Detail 2 2 3 2 3 3 3" xfId="26693"/>
    <cellStyle name="RowTitles-Detail 2 2 3 2 3 3 3 2" xfId="26694"/>
    <cellStyle name="RowTitles-Detail 2 2 3 2 3 3 3 2 2" xfId="26695"/>
    <cellStyle name="RowTitles-Detail 2 2 3 2 3 3 4" xfId="26696"/>
    <cellStyle name="RowTitles-Detail 2 2 3 2 3 3 4 2" xfId="26697"/>
    <cellStyle name="RowTitles-Detail 2 2 3 2 3 3 5" xfId="26698"/>
    <cellStyle name="RowTitles-Detail 2 2 3 2 3 4" xfId="26699"/>
    <cellStyle name="RowTitles-Detail 2 2 3 2 3 4 2" xfId="26700"/>
    <cellStyle name="RowTitles-Detail 2 2 3 2 3 5" xfId="26701"/>
    <cellStyle name="RowTitles-Detail 2 2 3 2 3 5 2" xfId="26702"/>
    <cellStyle name="RowTitles-Detail 2 2 3 2 3 5 2 2" xfId="26703"/>
    <cellStyle name="RowTitles-Detail 2 2 3 2 3 5 3" xfId="26704"/>
    <cellStyle name="RowTitles-Detail 2 2 3 2 3 6" xfId="26705"/>
    <cellStyle name="RowTitles-Detail 2 2 3 2 3 6 2" xfId="26706"/>
    <cellStyle name="RowTitles-Detail 2 2 3 2 3 6 2 2" xfId="26707"/>
    <cellStyle name="RowTitles-Detail 2 2 3 2 3 7" xfId="26708"/>
    <cellStyle name="RowTitles-Detail 2 2 3 2 3 7 2" xfId="26709"/>
    <cellStyle name="RowTitles-Detail 2 2 3 2 3 8" xfId="26710"/>
    <cellStyle name="RowTitles-Detail 2 2 3 2 4" xfId="26711"/>
    <cellStyle name="RowTitles-Detail 2 2 3 2 4 2" xfId="26712"/>
    <cellStyle name="RowTitles-Detail 2 2 3 2 4 2 2" xfId="26713"/>
    <cellStyle name="RowTitles-Detail 2 2 3 2 4 2 2 2" xfId="26714"/>
    <cellStyle name="RowTitles-Detail 2 2 3 2 4 2 2 2 2" xfId="26715"/>
    <cellStyle name="RowTitles-Detail 2 2 3 2 4 2 2 3" xfId="26716"/>
    <cellStyle name="RowTitles-Detail 2 2 3 2 4 2 3" xfId="26717"/>
    <cellStyle name="RowTitles-Detail 2 2 3 2 4 2 3 2" xfId="26718"/>
    <cellStyle name="RowTitles-Detail 2 2 3 2 4 2 3 2 2" xfId="26719"/>
    <cellStyle name="RowTitles-Detail 2 2 3 2 4 2 4" xfId="26720"/>
    <cellStyle name="RowTitles-Detail 2 2 3 2 4 2 4 2" xfId="26721"/>
    <cellStyle name="RowTitles-Detail 2 2 3 2 4 2 5" xfId="26722"/>
    <cellStyle name="RowTitles-Detail 2 2 3 2 4 3" xfId="26723"/>
    <cellStyle name="RowTitles-Detail 2 2 3 2 4 3 2" xfId="26724"/>
    <cellStyle name="RowTitles-Detail 2 2 3 2 4 3 2 2" xfId="26725"/>
    <cellStyle name="RowTitles-Detail 2 2 3 2 4 3 2 2 2" xfId="26726"/>
    <cellStyle name="RowTitles-Detail 2 2 3 2 4 3 2 3" xfId="26727"/>
    <cellStyle name="RowTitles-Detail 2 2 3 2 4 3 3" xfId="26728"/>
    <cellStyle name="RowTitles-Detail 2 2 3 2 4 3 3 2" xfId="26729"/>
    <cellStyle name="RowTitles-Detail 2 2 3 2 4 3 3 2 2" xfId="26730"/>
    <cellStyle name="RowTitles-Detail 2 2 3 2 4 3 4" xfId="26731"/>
    <cellStyle name="RowTitles-Detail 2 2 3 2 4 3 4 2" xfId="26732"/>
    <cellStyle name="RowTitles-Detail 2 2 3 2 4 3 5" xfId="26733"/>
    <cellStyle name="RowTitles-Detail 2 2 3 2 4 4" xfId="26734"/>
    <cellStyle name="RowTitles-Detail 2 2 3 2 4 4 2" xfId="26735"/>
    <cellStyle name="RowTitles-Detail 2 2 3 2 4 4 2 2" xfId="26736"/>
    <cellStyle name="RowTitles-Detail 2 2 3 2 4 4 3" xfId="26737"/>
    <cellStyle name="RowTitles-Detail 2 2 3 2 4 5" xfId="26738"/>
    <cellStyle name="RowTitles-Detail 2 2 3 2 4 5 2" xfId="26739"/>
    <cellStyle name="RowTitles-Detail 2 2 3 2 4 5 2 2" xfId="26740"/>
    <cellStyle name="RowTitles-Detail 2 2 3 2 4 6" xfId="26741"/>
    <cellStyle name="RowTitles-Detail 2 2 3 2 4 6 2" xfId="26742"/>
    <cellStyle name="RowTitles-Detail 2 2 3 2 4 7" xfId="26743"/>
    <cellStyle name="RowTitles-Detail 2 2 3 2 5" xfId="26744"/>
    <cellStyle name="RowTitles-Detail 2 2 3 2 5 2" xfId="26745"/>
    <cellStyle name="RowTitles-Detail 2 2 3 2 5 2 2" xfId="26746"/>
    <cellStyle name="RowTitles-Detail 2 2 3 2 5 2 2 2" xfId="26747"/>
    <cellStyle name="RowTitles-Detail 2 2 3 2 5 2 2 2 2" xfId="26748"/>
    <cellStyle name="RowTitles-Detail 2 2 3 2 5 2 2 3" xfId="26749"/>
    <cellStyle name="RowTitles-Detail 2 2 3 2 5 2 3" xfId="26750"/>
    <cellStyle name="RowTitles-Detail 2 2 3 2 5 2 3 2" xfId="26751"/>
    <cellStyle name="RowTitles-Detail 2 2 3 2 5 2 3 2 2" xfId="26752"/>
    <cellStyle name="RowTitles-Detail 2 2 3 2 5 2 4" xfId="26753"/>
    <cellStyle name="RowTitles-Detail 2 2 3 2 5 2 4 2" xfId="26754"/>
    <cellStyle name="RowTitles-Detail 2 2 3 2 5 2 5" xfId="26755"/>
    <cellStyle name="RowTitles-Detail 2 2 3 2 5 3" xfId="26756"/>
    <cellStyle name="RowTitles-Detail 2 2 3 2 5 3 2" xfId="26757"/>
    <cellStyle name="RowTitles-Detail 2 2 3 2 5 3 2 2" xfId="26758"/>
    <cellStyle name="RowTitles-Detail 2 2 3 2 5 3 2 2 2" xfId="26759"/>
    <cellStyle name="RowTitles-Detail 2 2 3 2 5 3 2 3" xfId="26760"/>
    <cellStyle name="RowTitles-Detail 2 2 3 2 5 3 3" xfId="26761"/>
    <cellStyle name="RowTitles-Detail 2 2 3 2 5 3 3 2" xfId="26762"/>
    <cellStyle name="RowTitles-Detail 2 2 3 2 5 3 3 2 2" xfId="26763"/>
    <cellStyle name="RowTitles-Detail 2 2 3 2 5 3 4" xfId="26764"/>
    <cellStyle name="RowTitles-Detail 2 2 3 2 5 3 4 2" xfId="26765"/>
    <cellStyle name="RowTitles-Detail 2 2 3 2 5 3 5" xfId="26766"/>
    <cellStyle name="RowTitles-Detail 2 2 3 2 5 4" xfId="26767"/>
    <cellStyle name="RowTitles-Detail 2 2 3 2 5 4 2" xfId="26768"/>
    <cellStyle name="RowTitles-Detail 2 2 3 2 5 4 2 2" xfId="26769"/>
    <cellStyle name="RowTitles-Detail 2 2 3 2 5 4 3" xfId="26770"/>
    <cellStyle name="RowTitles-Detail 2 2 3 2 5 5" xfId="26771"/>
    <cellStyle name="RowTitles-Detail 2 2 3 2 5 5 2" xfId="26772"/>
    <cellStyle name="RowTitles-Detail 2 2 3 2 5 5 2 2" xfId="26773"/>
    <cellStyle name="RowTitles-Detail 2 2 3 2 5 6" xfId="26774"/>
    <cellStyle name="RowTitles-Detail 2 2 3 2 5 6 2" xfId="26775"/>
    <cellStyle name="RowTitles-Detail 2 2 3 2 5 7" xfId="26776"/>
    <cellStyle name="RowTitles-Detail 2 2 3 2 6" xfId="26777"/>
    <cellStyle name="RowTitles-Detail 2 2 3 2 6 2" xfId="26778"/>
    <cellStyle name="RowTitles-Detail 2 2 3 2 6 2 2" xfId="26779"/>
    <cellStyle name="RowTitles-Detail 2 2 3 2 6 2 2 2" xfId="26780"/>
    <cellStyle name="RowTitles-Detail 2 2 3 2 6 2 2 2 2" xfId="26781"/>
    <cellStyle name="RowTitles-Detail 2 2 3 2 6 2 2 3" xfId="26782"/>
    <cellStyle name="RowTitles-Detail 2 2 3 2 6 2 3" xfId="26783"/>
    <cellStyle name="RowTitles-Detail 2 2 3 2 6 2 3 2" xfId="26784"/>
    <cellStyle name="RowTitles-Detail 2 2 3 2 6 2 3 2 2" xfId="26785"/>
    <cellStyle name="RowTitles-Detail 2 2 3 2 6 2 4" xfId="26786"/>
    <cellStyle name="RowTitles-Detail 2 2 3 2 6 2 4 2" xfId="26787"/>
    <cellStyle name="RowTitles-Detail 2 2 3 2 6 2 5" xfId="26788"/>
    <cellStyle name="RowTitles-Detail 2 2 3 2 6 3" xfId="26789"/>
    <cellStyle name="RowTitles-Detail 2 2 3 2 6 3 2" xfId="26790"/>
    <cellStyle name="RowTitles-Detail 2 2 3 2 6 3 2 2" xfId="26791"/>
    <cellStyle name="RowTitles-Detail 2 2 3 2 6 3 2 2 2" xfId="26792"/>
    <cellStyle name="RowTitles-Detail 2 2 3 2 6 3 2 3" xfId="26793"/>
    <cellStyle name="RowTitles-Detail 2 2 3 2 6 3 3" xfId="26794"/>
    <cellStyle name="RowTitles-Detail 2 2 3 2 6 3 3 2" xfId="26795"/>
    <cellStyle name="RowTitles-Detail 2 2 3 2 6 3 3 2 2" xfId="26796"/>
    <cellStyle name="RowTitles-Detail 2 2 3 2 6 3 4" xfId="26797"/>
    <cellStyle name="RowTitles-Detail 2 2 3 2 6 3 4 2" xfId="26798"/>
    <cellStyle name="RowTitles-Detail 2 2 3 2 6 3 5" xfId="26799"/>
    <cellStyle name="RowTitles-Detail 2 2 3 2 6 4" xfId="26800"/>
    <cellStyle name="RowTitles-Detail 2 2 3 2 6 4 2" xfId="26801"/>
    <cellStyle name="RowTitles-Detail 2 2 3 2 6 4 2 2" xfId="26802"/>
    <cellStyle name="RowTitles-Detail 2 2 3 2 6 4 3" xfId="26803"/>
    <cellStyle name="RowTitles-Detail 2 2 3 2 6 5" xfId="26804"/>
    <cellStyle name="RowTitles-Detail 2 2 3 2 6 5 2" xfId="26805"/>
    <cellStyle name="RowTitles-Detail 2 2 3 2 6 5 2 2" xfId="26806"/>
    <cellStyle name="RowTitles-Detail 2 2 3 2 6 6" xfId="26807"/>
    <cellStyle name="RowTitles-Detail 2 2 3 2 6 6 2" xfId="26808"/>
    <cellStyle name="RowTitles-Detail 2 2 3 2 6 7" xfId="26809"/>
    <cellStyle name="RowTitles-Detail 2 2 3 2 7" xfId="26810"/>
    <cellStyle name="RowTitles-Detail 2 2 3 2 7 2" xfId="26811"/>
    <cellStyle name="RowTitles-Detail 2 2 3 2 7 2 2" xfId="26812"/>
    <cellStyle name="RowTitles-Detail 2 2 3 2 7 2 2 2" xfId="26813"/>
    <cellStyle name="RowTitles-Detail 2 2 3 2 7 2 3" xfId="26814"/>
    <cellStyle name="RowTitles-Detail 2 2 3 2 7 3" xfId="26815"/>
    <cellStyle name="RowTitles-Detail 2 2 3 2 7 3 2" xfId="26816"/>
    <cellStyle name="RowTitles-Detail 2 2 3 2 7 3 2 2" xfId="26817"/>
    <cellStyle name="RowTitles-Detail 2 2 3 2 7 4" xfId="26818"/>
    <cellStyle name="RowTitles-Detail 2 2 3 2 7 4 2" xfId="26819"/>
    <cellStyle name="RowTitles-Detail 2 2 3 2 7 5" xfId="26820"/>
    <cellStyle name="RowTitles-Detail 2 2 3 2 8" xfId="26821"/>
    <cellStyle name="RowTitles-Detail 2 2 3 2 8 2" xfId="26822"/>
    <cellStyle name="RowTitles-Detail 2 2 3 2 9" xfId="26823"/>
    <cellStyle name="RowTitles-Detail 2 2 3 2 9 2" xfId="26824"/>
    <cellStyle name="RowTitles-Detail 2 2 3 2 9 2 2" xfId="26825"/>
    <cellStyle name="RowTitles-Detail 2 2 3 2_STUD aligned by INSTIT" xfId="26826"/>
    <cellStyle name="RowTitles-Detail 2 2 3 3" xfId="26827"/>
    <cellStyle name="RowTitles-Detail 2 2 3 3 2" xfId="26828"/>
    <cellStyle name="RowTitles-Detail 2 2 3 3 2 2" xfId="26829"/>
    <cellStyle name="RowTitles-Detail 2 2 3 3 2 2 2" xfId="26830"/>
    <cellStyle name="RowTitles-Detail 2 2 3 3 2 2 2 2" xfId="26831"/>
    <cellStyle name="RowTitles-Detail 2 2 3 3 2 2 2 2 2" xfId="26832"/>
    <cellStyle name="RowTitles-Detail 2 2 3 3 2 2 2 3" xfId="26833"/>
    <cellStyle name="RowTitles-Detail 2 2 3 3 2 2 3" xfId="26834"/>
    <cellStyle name="RowTitles-Detail 2 2 3 3 2 2 3 2" xfId="26835"/>
    <cellStyle name="RowTitles-Detail 2 2 3 3 2 2 3 2 2" xfId="26836"/>
    <cellStyle name="RowTitles-Detail 2 2 3 3 2 2 4" xfId="26837"/>
    <cellStyle name="RowTitles-Detail 2 2 3 3 2 2 4 2" xfId="26838"/>
    <cellStyle name="RowTitles-Detail 2 2 3 3 2 2 5" xfId="26839"/>
    <cellStyle name="RowTitles-Detail 2 2 3 3 2 3" xfId="26840"/>
    <cellStyle name="RowTitles-Detail 2 2 3 3 2 3 2" xfId="26841"/>
    <cellStyle name="RowTitles-Detail 2 2 3 3 2 3 2 2" xfId="26842"/>
    <cellStyle name="RowTitles-Detail 2 2 3 3 2 3 2 2 2" xfId="26843"/>
    <cellStyle name="RowTitles-Detail 2 2 3 3 2 3 2 3" xfId="26844"/>
    <cellStyle name="RowTitles-Detail 2 2 3 3 2 3 3" xfId="26845"/>
    <cellStyle name="RowTitles-Detail 2 2 3 3 2 3 3 2" xfId="26846"/>
    <cellStyle name="RowTitles-Detail 2 2 3 3 2 3 3 2 2" xfId="26847"/>
    <cellStyle name="RowTitles-Detail 2 2 3 3 2 3 4" xfId="26848"/>
    <cellStyle name="RowTitles-Detail 2 2 3 3 2 3 4 2" xfId="26849"/>
    <cellStyle name="RowTitles-Detail 2 2 3 3 2 3 5" xfId="26850"/>
    <cellStyle name="RowTitles-Detail 2 2 3 3 2 4" xfId="26851"/>
    <cellStyle name="RowTitles-Detail 2 2 3 3 2 4 2" xfId="26852"/>
    <cellStyle name="RowTitles-Detail 2 2 3 3 2 5" xfId="26853"/>
    <cellStyle name="RowTitles-Detail 2 2 3 3 2 5 2" xfId="26854"/>
    <cellStyle name="RowTitles-Detail 2 2 3 3 2 5 2 2" xfId="26855"/>
    <cellStyle name="RowTitles-Detail 2 2 3 3 2 5 3" xfId="26856"/>
    <cellStyle name="RowTitles-Detail 2 2 3 3 2 6" xfId="26857"/>
    <cellStyle name="RowTitles-Detail 2 2 3 3 2 6 2" xfId="26858"/>
    <cellStyle name="RowTitles-Detail 2 2 3 3 2 6 2 2" xfId="26859"/>
    <cellStyle name="RowTitles-Detail 2 2 3 3 2 7" xfId="26860"/>
    <cellStyle name="RowTitles-Detail 2 2 3 3 2 7 2" xfId="26861"/>
    <cellStyle name="RowTitles-Detail 2 2 3 3 2 8" xfId="26862"/>
    <cellStyle name="RowTitles-Detail 2 2 3 3 3" xfId="26863"/>
    <cellStyle name="RowTitles-Detail 2 2 3 3 3 2" xfId="26864"/>
    <cellStyle name="RowTitles-Detail 2 2 3 3 3 2 2" xfId="26865"/>
    <cellStyle name="RowTitles-Detail 2 2 3 3 3 2 2 2" xfId="26866"/>
    <cellStyle name="RowTitles-Detail 2 2 3 3 3 2 2 2 2" xfId="26867"/>
    <cellStyle name="RowTitles-Detail 2 2 3 3 3 2 2 3" xfId="26868"/>
    <cellStyle name="RowTitles-Detail 2 2 3 3 3 2 3" xfId="26869"/>
    <cellStyle name="RowTitles-Detail 2 2 3 3 3 2 3 2" xfId="26870"/>
    <cellStyle name="RowTitles-Detail 2 2 3 3 3 2 3 2 2" xfId="26871"/>
    <cellStyle name="RowTitles-Detail 2 2 3 3 3 2 4" xfId="26872"/>
    <cellStyle name="RowTitles-Detail 2 2 3 3 3 2 4 2" xfId="26873"/>
    <cellStyle name="RowTitles-Detail 2 2 3 3 3 2 5" xfId="26874"/>
    <cellStyle name="RowTitles-Detail 2 2 3 3 3 3" xfId="26875"/>
    <cellStyle name="RowTitles-Detail 2 2 3 3 3 3 2" xfId="26876"/>
    <cellStyle name="RowTitles-Detail 2 2 3 3 3 3 2 2" xfId="26877"/>
    <cellStyle name="RowTitles-Detail 2 2 3 3 3 3 2 2 2" xfId="26878"/>
    <cellStyle name="RowTitles-Detail 2 2 3 3 3 3 2 3" xfId="26879"/>
    <cellStyle name="RowTitles-Detail 2 2 3 3 3 3 3" xfId="26880"/>
    <cellStyle name="RowTitles-Detail 2 2 3 3 3 3 3 2" xfId="26881"/>
    <cellStyle name="RowTitles-Detail 2 2 3 3 3 3 3 2 2" xfId="26882"/>
    <cellStyle name="RowTitles-Detail 2 2 3 3 3 3 4" xfId="26883"/>
    <cellStyle name="RowTitles-Detail 2 2 3 3 3 3 4 2" xfId="26884"/>
    <cellStyle name="RowTitles-Detail 2 2 3 3 3 3 5" xfId="26885"/>
    <cellStyle name="RowTitles-Detail 2 2 3 3 3 4" xfId="26886"/>
    <cellStyle name="RowTitles-Detail 2 2 3 3 3 4 2" xfId="26887"/>
    <cellStyle name="RowTitles-Detail 2 2 3 3 3 5" xfId="26888"/>
    <cellStyle name="RowTitles-Detail 2 2 3 3 3 5 2" xfId="26889"/>
    <cellStyle name="RowTitles-Detail 2 2 3 3 3 5 2 2" xfId="26890"/>
    <cellStyle name="RowTitles-Detail 2 2 3 3 4" xfId="26891"/>
    <cellStyle name="RowTitles-Detail 2 2 3 3 4 2" xfId="26892"/>
    <cellStyle name="RowTitles-Detail 2 2 3 3 4 2 2" xfId="26893"/>
    <cellStyle name="RowTitles-Detail 2 2 3 3 4 2 2 2" xfId="26894"/>
    <cellStyle name="RowTitles-Detail 2 2 3 3 4 2 2 2 2" xfId="26895"/>
    <cellStyle name="RowTitles-Detail 2 2 3 3 4 2 2 3" xfId="26896"/>
    <cellStyle name="RowTitles-Detail 2 2 3 3 4 2 3" xfId="26897"/>
    <cellStyle name="RowTitles-Detail 2 2 3 3 4 2 3 2" xfId="26898"/>
    <cellStyle name="RowTitles-Detail 2 2 3 3 4 2 3 2 2" xfId="26899"/>
    <cellStyle name="RowTitles-Detail 2 2 3 3 4 2 4" xfId="26900"/>
    <cellStyle name="RowTitles-Detail 2 2 3 3 4 2 4 2" xfId="26901"/>
    <cellStyle name="RowTitles-Detail 2 2 3 3 4 2 5" xfId="26902"/>
    <cellStyle name="RowTitles-Detail 2 2 3 3 4 3" xfId="26903"/>
    <cellStyle name="RowTitles-Detail 2 2 3 3 4 3 2" xfId="26904"/>
    <cellStyle name="RowTitles-Detail 2 2 3 3 4 3 2 2" xfId="26905"/>
    <cellStyle name="RowTitles-Detail 2 2 3 3 4 3 2 2 2" xfId="26906"/>
    <cellStyle name="RowTitles-Detail 2 2 3 3 4 3 2 3" xfId="26907"/>
    <cellStyle name="RowTitles-Detail 2 2 3 3 4 3 3" xfId="26908"/>
    <cellStyle name="RowTitles-Detail 2 2 3 3 4 3 3 2" xfId="26909"/>
    <cellStyle name="RowTitles-Detail 2 2 3 3 4 3 3 2 2" xfId="26910"/>
    <cellStyle name="RowTitles-Detail 2 2 3 3 4 3 4" xfId="26911"/>
    <cellStyle name="RowTitles-Detail 2 2 3 3 4 3 4 2" xfId="26912"/>
    <cellStyle name="RowTitles-Detail 2 2 3 3 4 3 5" xfId="26913"/>
    <cellStyle name="RowTitles-Detail 2 2 3 3 4 4" xfId="26914"/>
    <cellStyle name="RowTitles-Detail 2 2 3 3 4 4 2" xfId="26915"/>
    <cellStyle name="RowTitles-Detail 2 2 3 3 4 4 2 2" xfId="26916"/>
    <cellStyle name="RowTitles-Detail 2 2 3 3 4 4 3" xfId="26917"/>
    <cellStyle name="RowTitles-Detail 2 2 3 3 4 5" xfId="26918"/>
    <cellStyle name="RowTitles-Detail 2 2 3 3 4 5 2" xfId="26919"/>
    <cellStyle name="RowTitles-Detail 2 2 3 3 4 5 2 2" xfId="26920"/>
    <cellStyle name="RowTitles-Detail 2 2 3 3 4 6" xfId="26921"/>
    <cellStyle name="RowTitles-Detail 2 2 3 3 4 6 2" xfId="26922"/>
    <cellStyle name="RowTitles-Detail 2 2 3 3 4 7" xfId="26923"/>
    <cellStyle name="RowTitles-Detail 2 2 3 3 5" xfId="26924"/>
    <cellStyle name="RowTitles-Detail 2 2 3 3 5 2" xfId="26925"/>
    <cellStyle name="RowTitles-Detail 2 2 3 3 5 2 2" xfId="26926"/>
    <cellStyle name="RowTitles-Detail 2 2 3 3 5 2 2 2" xfId="26927"/>
    <cellStyle name="RowTitles-Detail 2 2 3 3 5 2 2 2 2" xfId="26928"/>
    <cellStyle name="RowTitles-Detail 2 2 3 3 5 2 2 3" xfId="26929"/>
    <cellStyle name="RowTitles-Detail 2 2 3 3 5 2 3" xfId="26930"/>
    <cellStyle name="RowTitles-Detail 2 2 3 3 5 2 3 2" xfId="26931"/>
    <cellStyle name="RowTitles-Detail 2 2 3 3 5 2 3 2 2" xfId="26932"/>
    <cellStyle name="RowTitles-Detail 2 2 3 3 5 2 4" xfId="26933"/>
    <cellStyle name="RowTitles-Detail 2 2 3 3 5 2 4 2" xfId="26934"/>
    <cellStyle name="RowTitles-Detail 2 2 3 3 5 2 5" xfId="26935"/>
    <cellStyle name="RowTitles-Detail 2 2 3 3 5 3" xfId="26936"/>
    <cellStyle name="RowTitles-Detail 2 2 3 3 5 3 2" xfId="26937"/>
    <cellStyle name="RowTitles-Detail 2 2 3 3 5 3 2 2" xfId="26938"/>
    <cellStyle name="RowTitles-Detail 2 2 3 3 5 3 2 2 2" xfId="26939"/>
    <cellStyle name="RowTitles-Detail 2 2 3 3 5 3 2 3" xfId="26940"/>
    <cellStyle name="RowTitles-Detail 2 2 3 3 5 3 3" xfId="26941"/>
    <cellStyle name="RowTitles-Detail 2 2 3 3 5 3 3 2" xfId="26942"/>
    <cellStyle name="RowTitles-Detail 2 2 3 3 5 3 3 2 2" xfId="26943"/>
    <cellStyle name="RowTitles-Detail 2 2 3 3 5 3 4" xfId="26944"/>
    <cellStyle name="RowTitles-Detail 2 2 3 3 5 3 4 2" xfId="26945"/>
    <cellStyle name="RowTitles-Detail 2 2 3 3 5 3 5" xfId="26946"/>
    <cellStyle name="RowTitles-Detail 2 2 3 3 5 4" xfId="26947"/>
    <cellStyle name="RowTitles-Detail 2 2 3 3 5 4 2" xfId="26948"/>
    <cellStyle name="RowTitles-Detail 2 2 3 3 5 4 2 2" xfId="26949"/>
    <cellStyle name="RowTitles-Detail 2 2 3 3 5 4 3" xfId="26950"/>
    <cellStyle name="RowTitles-Detail 2 2 3 3 5 5" xfId="26951"/>
    <cellStyle name="RowTitles-Detail 2 2 3 3 5 5 2" xfId="26952"/>
    <cellStyle name="RowTitles-Detail 2 2 3 3 5 5 2 2" xfId="26953"/>
    <cellStyle name="RowTitles-Detail 2 2 3 3 5 6" xfId="26954"/>
    <cellStyle name="RowTitles-Detail 2 2 3 3 5 6 2" xfId="26955"/>
    <cellStyle name="RowTitles-Detail 2 2 3 3 5 7" xfId="26956"/>
    <cellStyle name="RowTitles-Detail 2 2 3 3 6" xfId="26957"/>
    <cellStyle name="RowTitles-Detail 2 2 3 3 6 2" xfId="26958"/>
    <cellStyle name="RowTitles-Detail 2 2 3 3 6 2 2" xfId="26959"/>
    <cellStyle name="RowTitles-Detail 2 2 3 3 6 2 2 2" xfId="26960"/>
    <cellStyle name="RowTitles-Detail 2 2 3 3 6 2 2 2 2" xfId="26961"/>
    <cellStyle name="RowTitles-Detail 2 2 3 3 6 2 2 3" xfId="26962"/>
    <cellStyle name="RowTitles-Detail 2 2 3 3 6 2 3" xfId="26963"/>
    <cellStyle name="RowTitles-Detail 2 2 3 3 6 2 3 2" xfId="26964"/>
    <cellStyle name="RowTitles-Detail 2 2 3 3 6 2 3 2 2" xfId="26965"/>
    <cellStyle name="RowTitles-Detail 2 2 3 3 6 2 4" xfId="26966"/>
    <cellStyle name="RowTitles-Detail 2 2 3 3 6 2 4 2" xfId="26967"/>
    <cellStyle name="RowTitles-Detail 2 2 3 3 6 2 5" xfId="26968"/>
    <cellStyle name="RowTitles-Detail 2 2 3 3 6 3" xfId="26969"/>
    <cellStyle name="RowTitles-Detail 2 2 3 3 6 3 2" xfId="26970"/>
    <cellStyle name="RowTitles-Detail 2 2 3 3 6 3 2 2" xfId="26971"/>
    <cellStyle name="RowTitles-Detail 2 2 3 3 6 3 2 2 2" xfId="26972"/>
    <cellStyle name="RowTitles-Detail 2 2 3 3 6 3 2 3" xfId="26973"/>
    <cellStyle name="RowTitles-Detail 2 2 3 3 6 3 3" xfId="26974"/>
    <cellStyle name="RowTitles-Detail 2 2 3 3 6 3 3 2" xfId="26975"/>
    <cellStyle name="RowTitles-Detail 2 2 3 3 6 3 3 2 2" xfId="26976"/>
    <cellStyle name="RowTitles-Detail 2 2 3 3 6 3 4" xfId="26977"/>
    <cellStyle name="RowTitles-Detail 2 2 3 3 6 3 4 2" xfId="26978"/>
    <cellStyle name="RowTitles-Detail 2 2 3 3 6 3 5" xfId="26979"/>
    <cellStyle name="RowTitles-Detail 2 2 3 3 6 4" xfId="26980"/>
    <cellStyle name="RowTitles-Detail 2 2 3 3 6 4 2" xfId="26981"/>
    <cellStyle name="RowTitles-Detail 2 2 3 3 6 4 2 2" xfId="26982"/>
    <cellStyle name="RowTitles-Detail 2 2 3 3 6 4 3" xfId="26983"/>
    <cellStyle name="RowTitles-Detail 2 2 3 3 6 5" xfId="26984"/>
    <cellStyle name="RowTitles-Detail 2 2 3 3 6 5 2" xfId="26985"/>
    <cellStyle name="RowTitles-Detail 2 2 3 3 6 5 2 2" xfId="26986"/>
    <cellStyle name="RowTitles-Detail 2 2 3 3 6 6" xfId="26987"/>
    <cellStyle name="RowTitles-Detail 2 2 3 3 6 6 2" xfId="26988"/>
    <cellStyle name="RowTitles-Detail 2 2 3 3 6 7" xfId="26989"/>
    <cellStyle name="RowTitles-Detail 2 2 3 3 7" xfId="26990"/>
    <cellStyle name="RowTitles-Detail 2 2 3 3 7 2" xfId="26991"/>
    <cellStyle name="RowTitles-Detail 2 2 3 3 7 2 2" xfId="26992"/>
    <cellStyle name="RowTitles-Detail 2 2 3 3 7 2 2 2" xfId="26993"/>
    <cellStyle name="RowTitles-Detail 2 2 3 3 7 2 3" xfId="26994"/>
    <cellStyle name="RowTitles-Detail 2 2 3 3 7 3" xfId="26995"/>
    <cellStyle name="RowTitles-Detail 2 2 3 3 7 3 2" xfId="26996"/>
    <cellStyle name="RowTitles-Detail 2 2 3 3 7 3 2 2" xfId="26997"/>
    <cellStyle name="RowTitles-Detail 2 2 3 3 7 4" xfId="26998"/>
    <cellStyle name="RowTitles-Detail 2 2 3 3 7 4 2" xfId="26999"/>
    <cellStyle name="RowTitles-Detail 2 2 3 3 7 5" xfId="27000"/>
    <cellStyle name="RowTitles-Detail 2 2 3 3 8" xfId="27001"/>
    <cellStyle name="RowTitles-Detail 2 2 3 3 8 2" xfId="27002"/>
    <cellStyle name="RowTitles-Detail 2 2 3 3 8 2 2" xfId="27003"/>
    <cellStyle name="RowTitles-Detail 2 2 3 3 8 2 2 2" xfId="27004"/>
    <cellStyle name="RowTitles-Detail 2 2 3 3 8 2 3" xfId="27005"/>
    <cellStyle name="RowTitles-Detail 2 2 3 3 8 3" xfId="27006"/>
    <cellStyle name="RowTitles-Detail 2 2 3 3 8 3 2" xfId="27007"/>
    <cellStyle name="RowTitles-Detail 2 2 3 3 8 3 2 2" xfId="27008"/>
    <cellStyle name="RowTitles-Detail 2 2 3 3 8 4" xfId="27009"/>
    <cellStyle name="RowTitles-Detail 2 2 3 3 8 4 2" xfId="27010"/>
    <cellStyle name="RowTitles-Detail 2 2 3 3 8 5" xfId="27011"/>
    <cellStyle name="RowTitles-Detail 2 2 3 3 9" xfId="27012"/>
    <cellStyle name="RowTitles-Detail 2 2 3 3 9 2" xfId="27013"/>
    <cellStyle name="RowTitles-Detail 2 2 3 3 9 2 2" xfId="27014"/>
    <cellStyle name="RowTitles-Detail 2 2 3 3_STUD aligned by INSTIT" xfId="27015"/>
    <cellStyle name="RowTitles-Detail 2 2 3 4" xfId="27016"/>
    <cellStyle name="RowTitles-Detail 2 2 3 4 2" xfId="27017"/>
    <cellStyle name="RowTitles-Detail 2 2 3 4 2 2" xfId="27018"/>
    <cellStyle name="RowTitles-Detail 2 2 3 4 2 2 2" xfId="27019"/>
    <cellStyle name="RowTitles-Detail 2 2 3 4 2 2 2 2" xfId="27020"/>
    <cellStyle name="RowTitles-Detail 2 2 3 4 2 2 2 2 2" xfId="27021"/>
    <cellStyle name="RowTitles-Detail 2 2 3 4 2 2 2 3" xfId="27022"/>
    <cellStyle name="RowTitles-Detail 2 2 3 4 2 2 3" xfId="27023"/>
    <cellStyle name="RowTitles-Detail 2 2 3 4 2 2 3 2" xfId="27024"/>
    <cellStyle name="RowTitles-Detail 2 2 3 4 2 2 3 2 2" xfId="27025"/>
    <cellStyle name="RowTitles-Detail 2 2 3 4 2 2 4" xfId="27026"/>
    <cellStyle name="RowTitles-Detail 2 2 3 4 2 2 4 2" xfId="27027"/>
    <cellStyle name="RowTitles-Detail 2 2 3 4 2 2 5" xfId="27028"/>
    <cellStyle name="RowTitles-Detail 2 2 3 4 2 3" xfId="27029"/>
    <cellStyle name="RowTitles-Detail 2 2 3 4 2 3 2" xfId="27030"/>
    <cellStyle name="RowTitles-Detail 2 2 3 4 2 3 2 2" xfId="27031"/>
    <cellStyle name="RowTitles-Detail 2 2 3 4 2 3 2 2 2" xfId="27032"/>
    <cellStyle name="RowTitles-Detail 2 2 3 4 2 3 2 3" xfId="27033"/>
    <cellStyle name="RowTitles-Detail 2 2 3 4 2 3 3" xfId="27034"/>
    <cellStyle name="RowTitles-Detail 2 2 3 4 2 3 3 2" xfId="27035"/>
    <cellStyle name="RowTitles-Detail 2 2 3 4 2 3 3 2 2" xfId="27036"/>
    <cellStyle name="RowTitles-Detail 2 2 3 4 2 3 4" xfId="27037"/>
    <cellStyle name="RowTitles-Detail 2 2 3 4 2 3 4 2" xfId="27038"/>
    <cellStyle name="RowTitles-Detail 2 2 3 4 2 3 5" xfId="27039"/>
    <cellStyle name="RowTitles-Detail 2 2 3 4 2 4" xfId="27040"/>
    <cellStyle name="RowTitles-Detail 2 2 3 4 2 4 2" xfId="27041"/>
    <cellStyle name="RowTitles-Detail 2 2 3 4 2 5" xfId="27042"/>
    <cellStyle name="RowTitles-Detail 2 2 3 4 2 5 2" xfId="27043"/>
    <cellStyle name="RowTitles-Detail 2 2 3 4 2 5 2 2" xfId="27044"/>
    <cellStyle name="RowTitles-Detail 2 2 3 4 2 5 3" xfId="27045"/>
    <cellStyle name="RowTitles-Detail 2 2 3 4 2 6" xfId="27046"/>
    <cellStyle name="RowTitles-Detail 2 2 3 4 2 6 2" xfId="27047"/>
    <cellStyle name="RowTitles-Detail 2 2 3 4 2 6 2 2" xfId="27048"/>
    <cellStyle name="RowTitles-Detail 2 2 3 4 3" xfId="27049"/>
    <cellStyle name="RowTitles-Detail 2 2 3 4 3 2" xfId="27050"/>
    <cellStyle name="RowTitles-Detail 2 2 3 4 3 2 2" xfId="27051"/>
    <cellStyle name="RowTitles-Detail 2 2 3 4 3 2 2 2" xfId="27052"/>
    <cellStyle name="RowTitles-Detail 2 2 3 4 3 2 2 2 2" xfId="27053"/>
    <cellStyle name="RowTitles-Detail 2 2 3 4 3 2 2 3" xfId="27054"/>
    <cellStyle name="RowTitles-Detail 2 2 3 4 3 2 3" xfId="27055"/>
    <cellStyle name="RowTitles-Detail 2 2 3 4 3 2 3 2" xfId="27056"/>
    <cellStyle name="RowTitles-Detail 2 2 3 4 3 2 3 2 2" xfId="27057"/>
    <cellStyle name="RowTitles-Detail 2 2 3 4 3 2 4" xfId="27058"/>
    <cellStyle name="RowTitles-Detail 2 2 3 4 3 2 4 2" xfId="27059"/>
    <cellStyle name="RowTitles-Detail 2 2 3 4 3 2 5" xfId="27060"/>
    <cellStyle name="RowTitles-Detail 2 2 3 4 3 3" xfId="27061"/>
    <cellStyle name="RowTitles-Detail 2 2 3 4 3 3 2" xfId="27062"/>
    <cellStyle name="RowTitles-Detail 2 2 3 4 3 3 2 2" xfId="27063"/>
    <cellStyle name="RowTitles-Detail 2 2 3 4 3 3 2 2 2" xfId="27064"/>
    <cellStyle name="RowTitles-Detail 2 2 3 4 3 3 2 3" xfId="27065"/>
    <cellStyle name="RowTitles-Detail 2 2 3 4 3 3 3" xfId="27066"/>
    <cellStyle name="RowTitles-Detail 2 2 3 4 3 3 3 2" xfId="27067"/>
    <cellStyle name="RowTitles-Detail 2 2 3 4 3 3 3 2 2" xfId="27068"/>
    <cellStyle name="RowTitles-Detail 2 2 3 4 3 3 4" xfId="27069"/>
    <cellStyle name="RowTitles-Detail 2 2 3 4 3 3 4 2" xfId="27070"/>
    <cellStyle name="RowTitles-Detail 2 2 3 4 3 3 5" xfId="27071"/>
    <cellStyle name="RowTitles-Detail 2 2 3 4 3 4" xfId="27072"/>
    <cellStyle name="RowTitles-Detail 2 2 3 4 3 4 2" xfId="27073"/>
    <cellStyle name="RowTitles-Detail 2 2 3 4 3 5" xfId="27074"/>
    <cellStyle name="RowTitles-Detail 2 2 3 4 3 5 2" xfId="27075"/>
    <cellStyle name="RowTitles-Detail 2 2 3 4 3 5 2 2" xfId="27076"/>
    <cellStyle name="RowTitles-Detail 2 2 3 4 3 6" xfId="27077"/>
    <cellStyle name="RowTitles-Detail 2 2 3 4 3 6 2" xfId="27078"/>
    <cellStyle name="RowTitles-Detail 2 2 3 4 3 7" xfId="27079"/>
    <cellStyle name="RowTitles-Detail 2 2 3 4 4" xfId="27080"/>
    <cellStyle name="RowTitles-Detail 2 2 3 4 4 2" xfId="27081"/>
    <cellStyle name="RowTitles-Detail 2 2 3 4 4 2 2" xfId="27082"/>
    <cellStyle name="RowTitles-Detail 2 2 3 4 4 2 2 2" xfId="27083"/>
    <cellStyle name="RowTitles-Detail 2 2 3 4 4 2 2 2 2" xfId="27084"/>
    <cellStyle name="RowTitles-Detail 2 2 3 4 4 2 2 3" xfId="27085"/>
    <cellStyle name="RowTitles-Detail 2 2 3 4 4 2 3" xfId="27086"/>
    <cellStyle name="RowTitles-Detail 2 2 3 4 4 2 3 2" xfId="27087"/>
    <cellStyle name="RowTitles-Detail 2 2 3 4 4 2 3 2 2" xfId="27088"/>
    <cellStyle name="RowTitles-Detail 2 2 3 4 4 2 4" xfId="27089"/>
    <cellStyle name="RowTitles-Detail 2 2 3 4 4 2 4 2" xfId="27090"/>
    <cellStyle name="RowTitles-Detail 2 2 3 4 4 2 5" xfId="27091"/>
    <cellStyle name="RowTitles-Detail 2 2 3 4 4 3" xfId="27092"/>
    <cellStyle name="RowTitles-Detail 2 2 3 4 4 3 2" xfId="27093"/>
    <cellStyle name="RowTitles-Detail 2 2 3 4 4 3 2 2" xfId="27094"/>
    <cellStyle name="RowTitles-Detail 2 2 3 4 4 3 2 2 2" xfId="27095"/>
    <cellStyle name="RowTitles-Detail 2 2 3 4 4 3 2 3" xfId="27096"/>
    <cellStyle name="RowTitles-Detail 2 2 3 4 4 3 3" xfId="27097"/>
    <cellStyle name="RowTitles-Detail 2 2 3 4 4 3 3 2" xfId="27098"/>
    <cellStyle name="RowTitles-Detail 2 2 3 4 4 3 3 2 2" xfId="27099"/>
    <cellStyle name="RowTitles-Detail 2 2 3 4 4 3 4" xfId="27100"/>
    <cellStyle name="RowTitles-Detail 2 2 3 4 4 3 4 2" xfId="27101"/>
    <cellStyle name="RowTitles-Detail 2 2 3 4 4 3 5" xfId="27102"/>
    <cellStyle name="RowTitles-Detail 2 2 3 4 4 4" xfId="27103"/>
    <cellStyle name="RowTitles-Detail 2 2 3 4 4 4 2" xfId="27104"/>
    <cellStyle name="RowTitles-Detail 2 2 3 4 4 5" xfId="27105"/>
    <cellStyle name="RowTitles-Detail 2 2 3 4 4 5 2" xfId="27106"/>
    <cellStyle name="RowTitles-Detail 2 2 3 4 4 5 2 2" xfId="27107"/>
    <cellStyle name="RowTitles-Detail 2 2 3 4 4 5 3" xfId="27108"/>
    <cellStyle name="RowTitles-Detail 2 2 3 4 4 6" xfId="27109"/>
    <cellStyle name="RowTitles-Detail 2 2 3 4 4 6 2" xfId="27110"/>
    <cellStyle name="RowTitles-Detail 2 2 3 4 4 6 2 2" xfId="27111"/>
    <cellStyle name="RowTitles-Detail 2 2 3 4 4 7" xfId="27112"/>
    <cellStyle name="RowTitles-Detail 2 2 3 4 4 7 2" xfId="27113"/>
    <cellStyle name="RowTitles-Detail 2 2 3 4 4 8" xfId="27114"/>
    <cellStyle name="RowTitles-Detail 2 2 3 4 5" xfId="27115"/>
    <cellStyle name="RowTitles-Detail 2 2 3 4 5 2" xfId="27116"/>
    <cellStyle name="RowTitles-Detail 2 2 3 4 5 2 2" xfId="27117"/>
    <cellStyle name="RowTitles-Detail 2 2 3 4 5 2 2 2" xfId="27118"/>
    <cellStyle name="RowTitles-Detail 2 2 3 4 5 2 2 2 2" xfId="27119"/>
    <cellStyle name="RowTitles-Detail 2 2 3 4 5 2 2 3" xfId="27120"/>
    <cellStyle name="RowTitles-Detail 2 2 3 4 5 2 3" xfId="27121"/>
    <cellStyle name="RowTitles-Detail 2 2 3 4 5 2 3 2" xfId="27122"/>
    <cellStyle name="RowTitles-Detail 2 2 3 4 5 2 3 2 2" xfId="27123"/>
    <cellStyle name="RowTitles-Detail 2 2 3 4 5 2 4" xfId="27124"/>
    <cellStyle name="RowTitles-Detail 2 2 3 4 5 2 4 2" xfId="27125"/>
    <cellStyle name="RowTitles-Detail 2 2 3 4 5 2 5" xfId="27126"/>
    <cellStyle name="RowTitles-Detail 2 2 3 4 5 3" xfId="27127"/>
    <cellStyle name="RowTitles-Detail 2 2 3 4 5 3 2" xfId="27128"/>
    <cellStyle name="RowTitles-Detail 2 2 3 4 5 3 2 2" xfId="27129"/>
    <cellStyle name="RowTitles-Detail 2 2 3 4 5 3 2 2 2" xfId="27130"/>
    <cellStyle name="RowTitles-Detail 2 2 3 4 5 3 2 3" xfId="27131"/>
    <cellStyle name="RowTitles-Detail 2 2 3 4 5 3 3" xfId="27132"/>
    <cellStyle name="RowTitles-Detail 2 2 3 4 5 3 3 2" xfId="27133"/>
    <cellStyle name="RowTitles-Detail 2 2 3 4 5 3 3 2 2" xfId="27134"/>
    <cellStyle name="RowTitles-Detail 2 2 3 4 5 3 4" xfId="27135"/>
    <cellStyle name="RowTitles-Detail 2 2 3 4 5 3 4 2" xfId="27136"/>
    <cellStyle name="RowTitles-Detail 2 2 3 4 5 3 5" xfId="27137"/>
    <cellStyle name="RowTitles-Detail 2 2 3 4 5 4" xfId="27138"/>
    <cellStyle name="RowTitles-Detail 2 2 3 4 5 4 2" xfId="27139"/>
    <cellStyle name="RowTitles-Detail 2 2 3 4 5 4 2 2" xfId="27140"/>
    <cellStyle name="RowTitles-Detail 2 2 3 4 5 4 3" xfId="27141"/>
    <cellStyle name="RowTitles-Detail 2 2 3 4 5 5" xfId="27142"/>
    <cellStyle name="RowTitles-Detail 2 2 3 4 5 5 2" xfId="27143"/>
    <cellStyle name="RowTitles-Detail 2 2 3 4 5 5 2 2" xfId="27144"/>
    <cellStyle name="RowTitles-Detail 2 2 3 4 5 6" xfId="27145"/>
    <cellStyle name="RowTitles-Detail 2 2 3 4 5 6 2" xfId="27146"/>
    <cellStyle name="RowTitles-Detail 2 2 3 4 5 7" xfId="27147"/>
    <cellStyle name="RowTitles-Detail 2 2 3 4 6" xfId="27148"/>
    <cellStyle name="RowTitles-Detail 2 2 3 4 6 2" xfId="27149"/>
    <cellStyle name="RowTitles-Detail 2 2 3 4 6 2 2" xfId="27150"/>
    <cellStyle name="RowTitles-Detail 2 2 3 4 6 2 2 2" xfId="27151"/>
    <cellStyle name="RowTitles-Detail 2 2 3 4 6 2 2 2 2" xfId="27152"/>
    <cellStyle name="RowTitles-Detail 2 2 3 4 6 2 2 3" xfId="27153"/>
    <cellStyle name="RowTitles-Detail 2 2 3 4 6 2 3" xfId="27154"/>
    <cellStyle name="RowTitles-Detail 2 2 3 4 6 2 3 2" xfId="27155"/>
    <cellStyle name="RowTitles-Detail 2 2 3 4 6 2 3 2 2" xfId="27156"/>
    <cellStyle name="RowTitles-Detail 2 2 3 4 6 2 4" xfId="27157"/>
    <cellStyle name="RowTitles-Detail 2 2 3 4 6 2 4 2" xfId="27158"/>
    <cellStyle name="RowTitles-Detail 2 2 3 4 6 2 5" xfId="27159"/>
    <cellStyle name="RowTitles-Detail 2 2 3 4 6 3" xfId="27160"/>
    <cellStyle name="RowTitles-Detail 2 2 3 4 6 3 2" xfId="27161"/>
    <cellStyle name="RowTitles-Detail 2 2 3 4 6 3 2 2" xfId="27162"/>
    <cellStyle name="RowTitles-Detail 2 2 3 4 6 3 2 2 2" xfId="27163"/>
    <cellStyle name="RowTitles-Detail 2 2 3 4 6 3 2 3" xfId="27164"/>
    <cellStyle name="RowTitles-Detail 2 2 3 4 6 3 3" xfId="27165"/>
    <cellStyle name="RowTitles-Detail 2 2 3 4 6 3 3 2" xfId="27166"/>
    <cellStyle name="RowTitles-Detail 2 2 3 4 6 3 3 2 2" xfId="27167"/>
    <cellStyle name="RowTitles-Detail 2 2 3 4 6 3 4" xfId="27168"/>
    <cellStyle name="RowTitles-Detail 2 2 3 4 6 3 4 2" xfId="27169"/>
    <cellStyle name="RowTitles-Detail 2 2 3 4 6 3 5" xfId="27170"/>
    <cellStyle name="RowTitles-Detail 2 2 3 4 6 4" xfId="27171"/>
    <cellStyle name="RowTitles-Detail 2 2 3 4 6 4 2" xfId="27172"/>
    <cellStyle name="RowTitles-Detail 2 2 3 4 6 4 2 2" xfId="27173"/>
    <cellStyle name="RowTitles-Detail 2 2 3 4 6 4 3" xfId="27174"/>
    <cellStyle name="RowTitles-Detail 2 2 3 4 6 5" xfId="27175"/>
    <cellStyle name="RowTitles-Detail 2 2 3 4 6 5 2" xfId="27176"/>
    <cellStyle name="RowTitles-Detail 2 2 3 4 6 5 2 2" xfId="27177"/>
    <cellStyle name="RowTitles-Detail 2 2 3 4 6 6" xfId="27178"/>
    <cellStyle name="RowTitles-Detail 2 2 3 4 6 6 2" xfId="27179"/>
    <cellStyle name="RowTitles-Detail 2 2 3 4 6 7" xfId="27180"/>
    <cellStyle name="RowTitles-Detail 2 2 3 4 7" xfId="27181"/>
    <cellStyle name="RowTitles-Detail 2 2 3 4 7 2" xfId="27182"/>
    <cellStyle name="RowTitles-Detail 2 2 3 4 7 2 2" xfId="27183"/>
    <cellStyle name="RowTitles-Detail 2 2 3 4 7 2 2 2" xfId="27184"/>
    <cellStyle name="RowTitles-Detail 2 2 3 4 7 2 3" xfId="27185"/>
    <cellStyle name="RowTitles-Detail 2 2 3 4 7 3" xfId="27186"/>
    <cellStyle name="RowTitles-Detail 2 2 3 4 7 3 2" xfId="27187"/>
    <cellStyle name="RowTitles-Detail 2 2 3 4 7 3 2 2" xfId="27188"/>
    <cellStyle name="RowTitles-Detail 2 2 3 4 7 4" xfId="27189"/>
    <cellStyle name="RowTitles-Detail 2 2 3 4 7 4 2" xfId="27190"/>
    <cellStyle name="RowTitles-Detail 2 2 3 4 7 5" xfId="27191"/>
    <cellStyle name="RowTitles-Detail 2 2 3 4 8" xfId="27192"/>
    <cellStyle name="RowTitles-Detail 2 2 3 4 8 2" xfId="27193"/>
    <cellStyle name="RowTitles-Detail 2 2 3 4 9" xfId="27194"/>
    <cellStyle name="RowTitles-Detail 2 2 3 4 9 2" xfId="27195"/>
    <cellStyle name="RowTitles-Detail 2 2 3 4 9 2 2" xfId="27196"/>
    <cellStyle name="RowTitles-Detail 2 2 3 4_STUD aligned by INSTIT" xfId="27197"/>
    <cellStyle name="RowTitles-Detail 2 2 3 5" xfId="27198"/>
    <cellStyle name="RowTitles-Detail 2 2 3 5 2" xfId="27199"/>
    <cellStyle name="RowTitles-Detail 2 2 3 5 2 2" xfId="27200"/>
    <cellStyle name="RowTitles-Detail 2 2 3 5 2 2 2" xfId="27201"/>
    <cellStyle name="RowTitles-Detail 2 2 3 5 2 2 2 2" xfId="27202"/>
    <cellStyle name="RowTitles-Detail 2 2 3 5 2 2 3" xfId="27203"/>
    <cellStyle name="RowTitles-Detail 2 2 3 5 2 3" xfId="27204"/>
    <cellStyle name="RowTitles-Detail 2 2 3 5 2 3 2" xfId="27205"/>
    <cellStyle name="RowTitles-Detail 2 2 3 5 2 3 2 2" xfId="27206"/>
    <cellStyle name="RowTitles-Detail 2 2 3 5 2 4" xfId="27207"/>
    <cellStyle name="RowTitles-Detail 2 2 3 5 2 4 2" xfId="27208"/>
    <cellStyle name="RowTitles-Detail 2 2 3 5 2 5" xfId="27209"/>
    <cellStyle name="RowTitles-Detail 2 2 3 5 3" xfId="27210"/>
    <cellStyle name="RowTitles-Detail 2 2 3 5 3 2" xfId="27211"/>
    <cellStyle name="RowTitles-Detail 2 2 3 5 3 2 2" xfId="27212"/>
    <cellStyle name="RowTitles-Detail 2 2 3 5 3 2 2 2" xfId="27213"/>
    <cellStyle name="RowTitles-Detail 2 2 3 5 3 2 3" xfId="27214"/>
    <cellStyle name="RowTitles-Detail 2 2 3 5 3 3" xfId="27215"/>
    <cellStyle name="RowTitles-Detail 2 2 3 5 3 3 2" xfId="27216"/>
    <cellStyle name="RowTitles-Detail 2 2 3 5 3 3 2 2" xfId="27217"/>
    <cellStyle name="RowTitles-Detail 2 2 3 5 3 4" xfId="27218"/>
    <cellStyle name="RowTitles-Detail 2 2 3 5 3 4 2" xfId="27219"/>
    <cellStyle name="RowTitles-Detail 2 2 3 5 3 5" xfId="27220"/>
    <cellStyle name="RowTitles-Detail 2 2 3 5 4" xfId="27221"/>
    <cellStyle name="RowTitles-Detail 2 2 3 5 4 2" xfId="27222"/>
    <cellStyle name="RowTitles-Detail 2 2 3 5 5" xfId="27223"/>
    <cellStyle name="RowTitles-Detail 2 2 3 5 5 2" xfId="27224"/>
    <cellStyle name="RowTitles-Detail 2 2 3 5 5 2 2" xfId="27225"/>
    <cellStyle name="RowTitles-Detail 2 2 3 5 5 3" xfId="27226"/>
    <cellStyle name="RowTitles-Detail 2 2 3 5 6" xfId="27227"/>
    <cellStyle name="RowTitles-Detail 2 2 3 5 6 2" xfId="27228"/>
    <cellStyle name="RowTitles-Detail 2 2 3 5 6 2 2" xfId="27229"/>
    <cellStyle name="RowTitles-Detail 2 2 3 6" xfId="27230"/>
    <cellStyle name="RowTitles-Detail 2 2 3 6 2" xfId="27231"/>
    <cellStyle name="RowTitles-Detail 2 2 3 6 2 2" xfId="27232"/>
    <cellStyle name="RowTitles-Detail 2 2 3 6 2 2 2" xfId="27233"/>
    <cellStyle name="RowTitles-Detail 2 2 3 6 2 2 2 2" xfId="27234"/>
    <cellStyle name="RowTitles-Detail 2 2 3 6 2 2 3" xfId="27235"/>
    <cellStyle name="RowTitles-Detail 2 2 3 6 2 3" xfId="27236"/>
    <cellStyle name="RowTitles-Detail 2 2 3 6 2 3 2" xfId="27237"/>
    <cellStyle name="RowTitles-Detail 2 2 3 6 2 3 2 2" xfId="27238"/>
    <cellStyle name="RowTitles-Detail 2 2 3 6 2 4" xfId="27239"/>
    <cellStyle name="RowTitles-Detail 2 2 3 6 2 4 2" xfId="27240"/>
    <cellStyle name="RowTitles-Detail 2 2 3 6 2 5" xfId="27241"/>
    <cellStyle name="RowTitles-Detail 2 2 3 6 3" xfId="27242"/>
    <cellStyle name="RowTitles-Detail 2 2 3 6 3 2" xfId="27243"/>
    <cellStyle name="RowTitles-Detail 2 2 3 6 3 2 2" xfId="27244"/>
    <cellStyle name="RowTitles-Detail 2 2 3 6 3 2 2 2" xfId="27245"/>
    <cellStyle name="RowTitles-Detail 2 2 3 6 3 2 3" xfId="27246"/>
    <cellStyle name="RowTitles-Detail 2 2 3 6 3 3" xfId="27247"/>
    <cellStyle name="RowTitles-Detail 2 2 3 6 3 3 2" xfId="27248"/>
    <cellStyle name="RowTitles-Detail 2 2 3 6 3 3 2 2" xfId="27249"/>
    <cellStyle name="RowTitles-Detail 2 2 3 6 3 4" xfId="27250"/>
    <cellStyle name="RowTitles-Detail 2 2 3 6 3 4 2" xfId="27251"/>
    <cellStyle name="RowTitles-Detail 2 2 3 6 3 5" xfId="27252"/>
    <cellStyle name="RowTitles-Detail 2 2 3 6 4" xfId="27253"/>
    <cellStyle name="RowTitles-Detail 2 2 3 6 4 2" xfId="27254"/>
    <cellStyle name="RowTitles-Detail 2 2 3 6 5" xfId="27255"/>
    <cellStyle name="RowTitles-Detail 2 2 3 6 5 2" xfId="27256"/>
    <cellStyle name="RowTitles-Detail 2 2 3 6 5 2 2" xfId="27257"/>
    <cellStyle name="RowTitles-Detail 2 2 3 6 6" xfId="27258"/>
    <cellStyle name="RowTitles-Detail 2 2 3 6 6 2" xfId="27259"/>
    <cellStyle name="RowTitles-Detail 2 2 3 6 7" xfId="27260"/>
    <cellStyle name="RowTitles-Detail 2 2 3 7" xfId="27261"/>
    <cellStyle name="RowTitles-Detail 2 2 3 7 2" xfId="27262"/>
    <cellStyle name="RowTitles-Detail 2 2 3 7 2 2" xfId="27263"/>
    <cellStyle name="RowTitles-Detail 2 2 3 7 2 2 2" xfId="27264"/>
    <cellStyle name="RowTitles-Detail 2 2 3 7 2 2 2 2" xfId="27265"/>
    <cellStyle name="RowTitles-Detail 2 2 3 7 2 2 3" xfId="27266"/>
    <cellStyle name="RowTitles-Detail 2 2 3 7 2 3" xfId="27267"/>
    <cellStyle name="RowTitles-Detail 2 2 3 7 2 3 2" xfId="27268"/>
    <cellStyle name="RowTitles-Detail 2 2 3 7 2 3 2 2" xfId="27269"/>
    <cellStyle name="RowTitles-Detail 2 2 3 7 2 4" xfId="27270"/>
    <cellStyle name="RowTitles-Detail 2 2 3 7 2 4 2" xfId="27271"/>
    <cellStyle name="RowTitles-Detail 2 2 3 7 2 5" xfId="27272"/>
    <cellStyle name="RowTitles-Detail 2 2 3 7 3" xfId="27273"/>
    <cellStyle name="RowTitles-Detail 2 2 3 7 3 2" xfId="27274"/>
    <cellStyle name="RowTitles-Detail 2 2 3 7 3 2 2" xfId="27275"/>
    <cellStyle name="RowTitles-Detail 2 2 3 7 3 2 2 2" xfId="27276"/>
    <cellStyle name="RowTitles-Detail 2 2 3 7 3 2 3" xfId="27277"/>
    <cellStyle name="RowTitles-Detail 2 2 3 7 3 3" xfId="27278"/>
    <cellStyle name="RowTitles-Detail 2 2 3 7 3 3 2" xfId="27279"/>
    <cellStyle name="RowTitles-Detail 2 2 3 7 3 3 2 2" xfId="27280"/>
    <cellStyle name="RowTitles-Detail 2 2 3 7 3 4" xfId="27281"/>
    <cellStyle name="RowTitles-Detail 2 2 3 7 3 4 2" xfId="27282"/>
    <cellStyle name="RowTitles-Detail 2 2 3 7 3 5" xfId="27283"/>
    <cellStyle name="RowTitles-Detail 2 2 3 7 4" xfId="27284"/>
    <cellStyle name="RowTitles-Detail 2 2 3 7 4 2" xfId="27285"/>
    <cellStyle name="RowTitles-Detail 2 2 3 7 5" xfId="27286"/>
    <cellStyle name="RowTitles-Detail 2 2 3 7 5 2" xfId="27287"/>
    <cellStyle name="RowTitles-Detail 2 2 3 7 5 2 2" xfId="27288"/>
    <cellStyle name="RowTitles-Detail 2 2 3 7 5 3" xfId="27289"/>
    <cellStyle name="RowTitles-Detail 2 2 3 7 6" xfId="27290"/>
    <cellStyle name="RowTitles-Detail 2 2 3 7 6 2" xfId="27291"/>
    <cellStyle name="RowTitles-Detail 2 2 3 7 6 2 2" xfId="27292"/>
    <cellStyle name="RowTitles-Detail 2 2 3 7 7" xfId="27293"/>
    <cellStyle name="RowTitles-Detail 2 2 3 7 7 2" xfId="27294"/>
    <cellStyle name="RowTitles-Detail 2 2 3 7 8" xfId="27295"/>
    <cellStyle name="RowTitles-Detail 2 2 3 8" xfId="27296"/>
    <cellStyle name="RowTitles-Detail 2 2 3 8 2" xfId="27297"/>
    <cellStyle name="RowTitles-Detail 2 2 3 8 2 2" xfId="27298"/>
    <cellStyle name="RowTitles-Detail 2 2 3 8 2 2 2" xfId="27299"/>
    <cellStyle name="RowTitles-Detail 2 2 3 8 2 2 2 2" xfId="27300"/>
    <cellStyle name="RowTitles-Detail 2 2 3 8 2 2 3" xfId="27301"/>
    <cellStyle name="RowTitles-Detail 2 2 3 8 2 3" xfId="27302"/>
    <cellStyle name="RowTitles-Detail 2 2 3 8 2 3 2" xfId="27303"/>
    <cellStyle name="RowTitles-Detail 2 2 3 8 2 3 2 2" xfId="27304"/>
    <cellStyle name="RowTitles-Detail 2 2 3 8 2 4" xfId="27305"/>
    <cellStyle name="RowTitles-Detail 2 2 3 8 2 4 2" xfId="27306"/>
    <cellStyle name="RowTitles-Detail 2 2 3 8 2 5" xfId="27307"/>
    <cellStyle name="RowTitles-Detail 2 2 3 8 3" xfId="27308"/>
    <cellStyle name="RowTitles-Detail 2 2 3 8 3 2" xfId="27309"/>
    <cellStyle name="RowTitles-Detail 2 2 3 8 3 2 2" xfId="27310"/>
    <cellStyle name="RowTitles-Detail 2 2 3 8 3 2 2 2" xfId="27311"/>
    <cellStyle name="RowTitles-Detail 2 2 3 8 3 2 3" xfId="27312"/>
    <cellStyle name="RowTitles-Detail 2 2 3 8 3 3" xfId="27313"/>
    <cellStyle name="RowTitles-Detail 2 2 3 8 3 3 2" xfId="27314"/>
    <cellStyle name="RowTitles-Detail 2 2 3 8 3 3 2 2" xfId="27315"/>
    <cellStyle name="RowTitles-Detail 2 2 3 8 3 4" xfId="27316"/>
    <cellStyle name="RowTitles-Detail 2 2 3 8 3 4 2" xfId="27317"/>
    <cellStyle name="RowTitles-Detail 2 2 3 8 3 5" xfId="27318"/>
    <cellStyle name="RowTitles-Detail 2 2 3 8 4" xfId="27319"/>
    <cellStyle name="RowTitles-Detail 2 2 3 8 4 2" xfId="27320"/>
    <cellStyle name="RowTitles-Detail 2 2 3 8 4 2 2" xfId="27321"/>
    <cellStyle name="RowTitles-Detail 2 2 3 8 4 3" xfId="27322"/>
    <cellStyle name="RowTitles-Detail 2 2 3 8 5" xfId="27323"/>
    <cellStyle name="RowTitles-Detail 2 2 3 8 5 2" xfId="27324"/>
    <cellStyle name="RowTitles-Detail 2 2 3 8 5 2 2" xfId="27325"/>
    <cellStyle name="RowTitles-Detail 2 2 3 8 6" xfId="27326"/>
    <cellStyle name="RowTitles-Detail 2 2 3 8 6 2" xfId="27327"/>
    <cellStyle name="RowTitles-Detail 2 2 3 8 7" xfId="27328"/>
    <cellStyle name="RowTitles-Detail 2 2 3 9" xfId="27329"/>
    <cellStyle name="RowTitles-Detail 2 2 3 9 2" xfId="27330"/>
    <cellStyle name="RowTitles-Detail 2 2 3 9 2 2" xfId="27331"/>
    <cellStyle name="RowTitles-Detail 2 2 3 9 2 2 2" xfId="27332"/>
    <cellStyle name="RowTitles-Detail 2 2 3 9 2 2 2 2" xfId="27333"/>
    <cellStyle name="RowTitles-Detail 2 2 3 9 2 2 3" xfId="27334"/>
    <cellStyle name="RowTitles-Detail 2 2 3 9 2 3" xfId="27335"/>
    <cellStyle name="RowTitles-Detail 2 2 3 9 2 3 2" xfId="27336"/>
    <cellStyle name="RowTitles-Detail 2 2 3 9 2 3 2 2" xfId="27337"/>
    <cellStyle name="RowTitles-Detail 2 2 3 9 2 4" xfId="27338"/>
    <cellStyle name="RowTitles-Detail 2 2 3 9 2 4 2" xfId="27339"/>
    <cellStyle name="RowTitles-Detail 2 2 3 9 2 5" xfId="27340"/>
    <cellStyle name="RowTitles-Detail 2 2 3 9 3" xfId="27341"/>
    <cellStyle name="RowTitles-Detail 2 2 3 9 3 2" xfId="27342"/>
    <cellStyle name="RowTitles-Detail 2 2 3 9 3 2 2" xfId="27343"/>
    <cellStyle name="RowTitles-Detail 2 2 3 9 3 2 2 2" xfId="27344"/>
    <cellStyle name="RowTitles-Detail 2 2 3 9 3 2 3" xfId="27345"/>
    <cellStyle name="RowTitles-Detail 2 2 3 9 3 3" xfId="27346"/>
    <cellStyle name="RowTitles-Detail 2 2 3 9 3 3 2" xfId="27347"/>
    <cellStyle name="RowTitles-Detail 2 2 3 9 3 3 2 2" xfId="27348"/>
    <cellStyle name="RowTitles-Detail 2 2 3 9 3 4" xfId="27349"/>
    <cellStyle name="RowTitles-Detail 2 2 3 9 3 4 2" xfId="27350"/>
    <cellStyle name="RowTitles-Detail 2 2 3 9 3 5" xfId="27351"/>
    <cellStyle name="RowTitles-Detail 2 2 3 9 4" xfId="27352"/>
    <cellStyle name="RowTitles-Detail 2 2 3 9 4 2" xfId="27353"/>
    <cellStyle name="RowTitles-Detail 2 2 3 9 4 2 2" xfId="27354"/>
    <cellStyle name="RowTitles-Detail 2 2 3 9 4 3" xfId="27355"/>
    <cellStyle name="RowTitles-Detail 2 2 3 9 5" xfId="27356"/>
    <cellStyle name="RowTitles-Detail 2 2 3 9 5 2" xfId="27357"/>
    <cellStyle name="RowTitles-Detail 2 2 3 9 5 2 2" xfId="27358"/>
    <cellStyle name="RowTitles-Detail 2 2 3 9 6" xfId="27359"/>
    <cellStyle name="RowTitles-Detail 2 2 3 9 6 2" xfId="27360"/>
    <cellStyle name="RowTitles-Detail 2 2 3 9 7" xfId="27361"/>
    <cellStyle name="RowTitles-Detail 2 2 3_STUD aligned by INSTIT" xfId="27362"/>
    <cellStyle name="RowTitles-Detail 2 2 4" xfId="27363"/>
    <cellStyle name="RowTitles-Detail 2 2 4 2" xfId="27364"/>
    <cellStyle name="RowTitles-Detail 2 2 4 2 2" xfId="27365"/>
    <cellStyle name="RowTitles-Detail 2 2 4 2 2 2" xfId="27366"/>
    <cellStyle name="RowTitles-Detail 2 2 4 2 2 2 2" xfId="27367"/>
    <cellStyle name="RowTitles-Detail 2 2 4 2 2 2 2 2" xfId="27368"/>
    <cellStyle name="RowTitles-Detail 2 2 4 2 2 2 3" xfId="27369"/>
    <cellStyle name="RowTitles-Detail 2 2 4 2 2 3" xfId="27370"/>
    <cellStyle name="RowTitles-Detail 2 2 4 2 2 3 2" xfId="27371"/>
    <cellStyle name="RowTitles-Detail 2 2 4 2 2 3 2 2" xfId="27372"/>
    <cellStyle name="RowTitles-Detail 2 2 4 2 2 4" xfId="27373"/>
    <cellStyle name="RowTitles-Detail 2 2 4 2 2 4 2" xfId="27374"/>
    <cellStyle name="RowTitles-Detail 2 2 4 2 2 5" xfId="27375"/>
    <cellStyle name="RowTitles-Detail 2 2 4 2 3" xfId="27376"/>
    <cellStyle name="RowTitles-Detail 2 2 4 2 3 2" xfId="27377"/>
    <cellStyle name="RowTitles-Detail 2 2 4 2 3 2 2" xfId="27378"/>
    <cellStyle name="RowTitles-Detail 2 2 4 2 3 2 2 2" xfId="27379"/>
    <cellStyle name="RowTitles-Detail 2 2 4 2 3 2 3" xfId="27380"/>
    <cellStyle name="RowTitles-Detail 2 2 4 2 3 3" xfId="27381"/>
    <cellStyle name="RowTitles-Detail 2 2 4 2 3 3 2" xfId="27382"/>
    <cellStyle name="RowTitles-Detail 2 2 4 2 3 3 2 2" xfId="27383"/>
    <cellStyle name="RowTitles-Detail 2 2 4 2 3 4" xfId="27384"/>
    <cellStyle name="RowTitles-Detail 2 2 4 2 3 4 2" xfId="27385"/>
    <cellStyle name="RowTitles-Detail 2 2 4 2 3 5" xfId="27386"/>
    <cellStyle name="RowTitles-Detail 2 2 4 2 4" xfId="27387"/>
    <cellStyle name="RowTitles-Detail 2 2 4 2 4 2" xfId="27388"/>
    <cellStyle name="RowTitles-Detail 2 2 4 2 5" xfId="27389"/>
    <cellStyle name="RowTitles-Detail 2 2 4 2 5 2" xfId="27390"/>
    <cellStyle name="RowTitles-Detail 2 2 4 2 5 2 2" xfId="27391"/>
    <cellStyle name="RowTitles-Detail 2 2 4 3" xfId="27392"/>
    <cellStyle name="RowTitles-Detail 2 2 4 3 2" xfId="27393"/>
    <cellStyle name="RowTitles-Detail 2 2 4 3 2 2" xfId="27394"/>
    <cellStyle name="RowTitles-Detail 2 2 4 3 2 2 2" xfId="27395"/>
    <cellStyle name="RowTitles-Detail 2 2 4 3 2 2 2 2" xfId="27396"/>
    <cellStyle name="RowTitles-Detail 2 2 4 3 2 2 3" xfId="27397"/>
    <cellStyle name="RowTitles-Detail 2 2 4 3 2 3" xfId="27398"/>
    <cellStyle name="RowTitles-Detail 2 2 4 3 2 3 2" xfId="27399"/>
    <cellStyle name="RowTitles-Detail 2 2 4 3 2 3 2 2" xfId="27400"/>
    <cellStyle name="RowTitles-Detail 2 2 4 3 2 4" xfId="27401"/>
    <cellStyle name="RowTitles-Detail 2 2 4 3 2 4 2" xfId="27402"/>
    <cellStyle name="RowTitles-Detail 2 2 4 3 2 5" xfId="27403"/>
    <cellStyle name="RowTitles-Detail 2 2 4 3 3" xfId="27404"/>
    <cellStyle name="RowTitles-Detail 2 2 4 3 3 2" xfId="27405"/>
    <cellStyle name="RowTitles-Detail 2 2 4 3 3 2 2" xfId="27406"/>
    <cellStyle name="RowTitles-Detail 2 2 4 3 3 2 2 2" xfId="27407"/>
    <cellStyle name="RowTitles-Detail 2 2 4 3 3 2 3" xfId="27408"/>
    <cellStyle name="RowTitles-Detail 2 2 4 3 3 3" xfId="27409"/>
    <cellStyle name="RowTitles-Detail 2 2 4 3 3 3 2" xfId="27410"/>
    <cellStyle name="RowTitles-Detail 2 2 4 3 3 3 2 2" xfId="27411"/>
    <cellStyle name="RowTitles-Detail 2 2 4 3 3 4" xfId="27412"/>
    <cellStyle name="RowTitles-Detail 2 2 4 3 3 4 2" xfId="27413"/>
    <cellStyle name="RowTitles-Detail 2 2 4 3 3 5" xfId="27414"/>
    <cellStyle name="RowTitles-Detail 2 2 4 3 4" xfId="27415"/>
    <cellStyle name="RowTitles-Detail 2 2 4 3 4 2" xfId="27416"/>
    <cellStyle name="RowTitles-Detail 2 2 4 3 5" xfId="27417"/>
    <cellStyle name="RowTitles-Detail 2 2 4 3 5 2" xfId="27418"/>
    <cellStyle name="RowTitles-Detail 2 2 4 3 5 2 2" xfId="27419"/>
    <cellStyle name="RowTitles-Detail 2 2 4 3 5 3" xfId="27420"/>
    <cellStyle name="RowTitles-Detail 2 2 4 3 6" xfId="27421"/>
    <cellStyle name="RowTitles-Detail 2 2 4 3 6 2" xfId="27422"/>
    <cellStyle name="RowTitles-Detail 2 2 4 3 6 2 2" xfId="27423"/>
    <cellStyle name="RowTitles-Detail 2 2 4 3 7" xfId="27424"/>
    <cellStyle name="RowTitles-Detail 2 2 4 3 7 2" xfId="27425"/>
    <cellStyle name="RowTitles-Detail 2 2 4 3 8" xfId="27426"/>
    <cellStyle name="RowTitles-Detail 2 2 4 4" xfId="27427"/>
    <cellStyle name="RowTitles-Detail 2 2 4 4 2" xfId="27428"/>
    <cellStyle name="RowTitles-Detail 2 2 4 4 2 2" xfId="27429"/>
    <cellStyle name="RowTitles-Detail 2 2 4 4 2 2 2" xfId="27430"/>
    <cellStyle name="RowTitles-Detail 2 2 4 4 2 2 2 2" xfId="27431"/>
    <cellStyle name="RowTitles-Detail 2 2 4 4 2 2 3" xfId="27432"/>
    <cellStyle name="RowTitles-Detail 2 2 4 4 2 3" xfId="27433"/>
    <cellStyle name="RowTitles-Detail 2 2 4 4 2 3 2" xfId="27434"/>
    <cellStyle name="RowTitles-Detail 2 2 4 4 2 3 2 2" xfId="27435"/>
    <cellStyle name="RowTitles-Detail 2 2 4 4 2 4" xfId="27436"/>
    <cellStyle name="RowTitles-Detail 2 2 4 4 2 4 2" xfId="27437"/>
    <cellStyle name="RowTitles-Detail 2 2 4 4 2 5" xfId="27438"/>
    <cellStyle name="RowTitles-Detail 2 2 4 4 3" xfId="27439"/>
    <cellStyle name="RowTitles-Detail 2 2 4 4 3 2" xfId="27440"/>
    <cellStyle name="RowTitles-Detail 2 2 4 4 3 2 2" xfId="27441"/>
    <cellStyle name="RowTitles-Detail 2 2 4 4 3 2 2 2" xfId="27442"/>
    <cellStyle name="RowTitles-Detail 2 2 4 4 3 2 3" xfId="27443"/>
    <cellStyle name="RowTitles-Detail 2 2 4 4 3 3" xfId="27444"/>
    <cellStyle name="RowTitles-Detail 2 2 4 4 3 3 2" xfId="27445"/>
    <cellStyle name="RowTitles-Detail 2 2 4 4 3 3 2 2" xfId="27446"/>
    <cellStyle name="RowTitles-Detail 2 2 4 4 3 4" xfId="27447"/>
    <cellStyle name="RowTitles-Detail 2 2 4 4 3 4 2" xfId="27448"/>
    <cellStyle name="RowTitles-Detail 2 2 4 4 3 5" xfId="27449"/>
    <cellStyle name="RowTitles-Detail 2 2 4 4 4" xfId="27450"/>
    <cellStyle name="RowTitles-Detail 2 2 4 4 4 2" xfId="27451"/>
    <cellStyle name="RowTitles-Detail 2 2 4 4 4 2 2" xfId="27452"/>
    <cellStyle name="RowTitles-Detail 2 2 4 4 4 3" xfId="27453"/>
    <cellStyle name="RowTitles-Detail 2 2 4 4 5" xfId="27454"/>
    <cellStyle name="RowTitles-Detail 2 2 4 4 5 2" xfId="27455"/>
    <cellStyle name="RowTitles-Detail 2 2 4 4 5 2 2" xfId="27456"/>
    <cellStyle name="RowTitles-Detail 2 2 4 4 6" xfId="27457"/>
    <cellStyle name="RowTitles-Detail 2 2 4 4 6 2" xfId="27458"/>
    <cellStyle name="RowTitles-Detail 2 2 4 4 7" xfId="27459"/>
    <cellStyle name="RowTitles-Detail 2 2 4 5" xfId="27460"/>
    <cellStyle name="RowTitles-Detail 2 2 4 5 2" xfId="27461"/>
    <cellStyle name="RowTitles-Detail 2 2 4 5 2 2" xfId="27462"/>
    <cellStyle name="RowTitles-Detail 2 2 4 5 2 2 2" xfId="27463"/>
    <cellStyle name="RowTitles-Detail 2 2 4 5 2 2 2 2" xfId="27464"/>
    <cellStyle name="RowTitles-Detail 2 2 4 5 2 2 3" xfId="27465"/>
    <cellStyle name="RowTitles-Detail 2 2 4 5 2 3" xfId="27466"/>
    <cellStyle name="RowTitles-Detail 2 2 4 5 2 3 2" xfId="27467"/>
    <cellStyle name="RowTitles-Detail 2 2 4 5 2 3 2 2" xfId="27468"/>
    <cellStyle name="RowTitles-Detail 2 2 4 5 2 4" xfId="27469"/>
    <cellStyle name="RowTitles-Detail 2 2 4 5 2 4 2" xfId="27470"/>
    <cellStyle name="RowTitles-Detail 2 2 4 5 2 5" xfId="27471"/>
    <cellStyle name="RowTitles-Detail 2 2 4 5 3" xfId="27472"/>
    <cellStyle name="RowTitles-Detail 2 2 4 5 3 2" xfId="27473"/>
    <cellStyle name="RowTitles-Detail 2 2 4 5 3 2 2" xfId="27474"/>
    <cellStyle name="RowTitles-Detail 2 2 4 5 3 2 2 2" xfId="27475"/>
    <cellStyle name="RowTitles-Detail 2 2 4 5 3 2 3" xfId="27476"/>
    <cellStyle name="RowTitles-Detail 2 2 4 5 3 3" xfId="27477"/>
    <cellStyle name="RowTitles-Detail 2 2 4 5 3 3 2" xfId="27478"/>
    <cellStyle name="RowTitles-Detail 2 2 4 5 3 3 2 2" xfId="27479"/>
    <cellStyle name="RowTitles-Detail 2 2 4 5 3 4" xfId="27480"/>
    <cellStyle name="RowTitles-Detail 2 2 4 5 3 4 2" xfId="27481"/>
    <cellStyle name="RowTitles-Detail 2 2 4 5 3 5" xfId="27482"/>
    <cellStyle name="RowTitles-Detail 2 2 4 5 4" xfId="27483"/>
    <cellStyle name="RowTitles-Detail 2 2 4 5 4 2" xfId="27484"/>
    <cellStyle name="RowTitles-Detail 2 2 4 5 4 2 2" xfId="27485"/>
    <cellStyle name="RowTitles-Detail 2 2 4 5 4 3" xfId="27486"/>
    <cellStyle name="RowTitles-Detail 2 2 4 5 5" xfId="27487"/>
    <cellStyle name="RowTitles-Detail 2 2 4 5 5 2" xfId="27488"/>
    <cellStyle name="RowTitles-Detail 2 2 4 5 5 2 2" xfId="27489"/>
    <cellStyle name="RowTitles-Detail 2 2 4 5 6" xfId="27490"/>
    <cellStyle name="RowTitles-Detail 2 2 4 5 6 2" xfId="27491"/>
    <cellStyle name="RowTitles-Detail 2 2 4 5 7" xfId="27492"/>
    <cellStyle name="RowTitles-Detail 2 2 4 6" xfId="27493"/>
    <cellStyle name="RowTitles-Detail 2 2 4 6 2" xfId="27494"/>
    <cellStyle name="RowTitles-Detail 2 2 4 6 2 2" xfId="27495"/>
    <cellStyle name="RowTitles-Detail 2 2 4 6 2 2 2" xfId="27496"/>
    <cellStyle name="RowTitles-Detail 2 2 4 6 2 2 2 2" xfId="27497"/>
    <cellStyle name="RowTitles-Detail 2 2 4 6 2 2 3" xfId="27498"/>
    <cellStyle name="RowTitles-Detail 2 2 4 6 2 3" xfId="27499"/>
    <cellStyle name="RowTitles-Detail 2 2 4 6 2 3 2" xfId="27500"/>
    <cellStyle name="RowTitles-Detail 2 2 4 6 2 3 2 2" xfId="27501"/>
    <cellStyle name="RowTitles-Detail 2 2 4 6 2 4" xfId="27502"/>
    <cellStyle name="RowTitles-Detail 2 2 4 6 2 4 2" xfId="27503"/>
    <cellStyle name="RowTitles-Detail 2 2 4 6 2 5" xfId="27504"/>
    <cellStyle name="RowTitles-Detail 2 2 4 6 3" xfId="27505"/>
    <cellStyle name="RowTitles-Detail 2 2 4 6 3 2" xfId="27506"/>
    <cellStyle name="RowTitles-Detail 2 2 4 6 3 2 2" xfId="27507"/>
    <cellStyle name="RowTitles-Detail 2 2 4 6 3 2 2 2" xfId="27508"/>
    <cellStyle name="RowTitles-Detail 2 2 4 6 3 2 3" xfId="27509"/>
    <cellStyle name="RowTitles-Detail 2 2 4 6 3 3" xfId="27510"/>
    <cellStyle name="RowTitles-Detail 2 2 4 6 3 3 2" xfId="27511"/>
    <cellStyle name="RowTitles-Detail 2 2 4 6 3 3 2 2" xfId="27512"/>
    <cellStyle name="RowTitles-Detail 2 2 4 6 3 4" xfId="27513"/>
    <cellStyle name="RowTitles-Detail 2 2 4 6 3 4 2" xfId="27514"/>
    <cellStyle name="RowTitles-Detail 2 2 4 6 3 5" xfId="27515"/>
    <cellStyle name="RowTitles-Detail 2 2 4 6 4" xfId="27516"/>
    <cellStyle name="RowTitles-Detail 2 2 4 6 4 2" xfId="27517"/>
    <cellStyle name="RowTitles-Detail 2 2 4 6 4 2 2" xfId="27518"/>
    <cellStyle name="RowTitles-Detail 2 2 4 6 4 3" xfId="27519"/>
    <cellStyle name="RowTitles-Detail 2 2 4 6 5" xfId="27520"/>
    <cellStyle name="RowTitles-Detail 2 2 4 6 5 2" xfId="27521"/>
    <cellStyle name="RowTitles-Detail 2 2 4 6 5 2 2" xfId="27522"/>
    <cellStyle name="RowTitles-Detail 2 2 4 6 6" xfId="27523"/>
    <cellStyle name="RowTitles-Detail 2 2 4 6 6 2" xfId="27524"/>
    <cellStyle name="RowTitles-Detail 2 2 4 6 7" xfId="27525"/>
    <cellStyle name="RowTitles-Detail 2 2 4 7" xfId="27526"/>
    <cellStyle name="RowTitles-Detail 2 2 4 7 2" xfId="27527"/>
    <cellStyle name="RowTitles-Detail 2 2 4 7 2 2" xfId="27528"/>
    <cellStyle name="RowTitles-Detail 2 2 4 7 2 2 2" xfId="27529"/>
    <cellStyle name="RowTitles-Detail 2 2 4 7 2 3" xfId="27530"/>
    <cellStyle name="RowTitles-Detail 2 2 4 7 3" xfId="27531"/>
    <cellStyle name="RowTitles-Detail 2 2 4 7 3 2" xfId="27532"/>
    <cellStyle name="RowTitles-Detail 2 2 4 7 3 2 2" xfId="27533"/>
    <cellStyle name="RowTitles-Detail 2 2 4 7 4" xfId="27534"/>
    <cellStyle name="RowTitles-Detail 2 2 4 7 4 2" xfId="27535"/>
    <cellStyle name="RowTitles-Detail 2 2 4 7 5" xfId="27536"/>
    <cellStyle name="RowTitles-Detail 2 2 4 8" xfId="27537"/>
    <cellStyle name="RowTitles-Detail 2 2 4 8 2" xfId="27538"/>
    <cellStyle name="RowTitles-Detail 2 2 4 9" xfId="27539"/>
    <cellStyle name="RowTitles-Detail 2 2 4 9 2" xfId="27540"/>
    <cellStyle name="RowTitles-Detail 2 2 4 9 2 2" xfId="27541"/>
    <cellStyle name="RowTitles-Detail 2 2 4_STUD aligned by INSTIT" xfId="27542"/>
    <cellStyle name="RowTitles-Detail 2 2 5" xfId="27543"/>
    <cellStyle name="RowTitles-Detail 2 2 5 2" xfId="27544"/>
    <cellStyle name="RowTitles-Detail 2 2 5 2 2" xfId="27545"/>
    <cellStyle name="RowTitles-Detail 2 2 5 2 2 2" xfId="27546"/>
    <cellStyle name="RowTitles-Detail 2 2 5 2 2 2 2" xfId="27547"/>
    <cellStyle name="RowTitles-Detail 2 2 5 2 2 2 2 2" xfId="27548"/>
    <cellStyle name="RowTitles-Detail 2 2 5 2 2 2 3" xfId="27549"/>
    <cellStyle name="RowTitles-Detail 2 2 5 2 2 3" xfId="27550"/>
    <cellStyle name="RowTitles-Detail 2 2 5 2 2 3 2" xfId="27551"/>
    <cellStyle name="RowTitles-Detail 2 2 5 2 2 3 2 2" xfId="27552"/>
    <cellStyle name="RowTitles-Detail 2 2 5 2 2 4" xfId="27553"/>
    <cellStyle name="RowTitles-Detail 2 2 5 2 2 4 2" xfId="27554"/>
    <cellStyle name="RowTitles-Detail 2 2 5 2 2 5" xfId="27555"/>
    <cellStyle name="RowTitles-Detail 2 2 5 2 3" xfId="27556"/>
    <cellStyle name="RowTitles-Detail 2 2 5 2 3 2" xfId="27557"/>
    <cellStyle name="RowTitles-Detail 2 2 5 2 3 2 2" xfId="27558"/>
    <cellStyle name="RowTitles-Detail 2 2 5 2 3 2 2 2" xfId="27559"/>
    <cellStyle name="RowTitles-Detail 2 2 5 2 3 2 3" xfId="27560"/>
    <cellStyle name="RowTitles-Detail 2 2 5 2 3 3" xfId="27561"/>
    <cellStyle name="RowTitles-Detail 2 2 5 2 3 3 2" xfId="27562"/>
    <cellStyle name="RowTitles-Detail 2 2 5 2 3 3 2 2" xfId="27563"/>
    <cellStyle name="RowTitles-Detail 2 2 5 2 3 4" xfId="27564"/>
    <cellStyle name="RowTitles-Detail 2 2 5 2 3 4 2" xfId="27565"/>
    <cellStyle name="RowTitles-Detail 2 2 5 2 3 5" xfId="27566"/>
    <cellStyle name="RowTitles-Detail 2 2 5 2 4" xfId="27567"/>
    <cellStyle name="RowTitles-Detail 2 2 5 2 4 2" xfId="27568"/>
    <cellStyle name="RowTitles-Detail 2 2 5 2 5" xfId="27569"/>
    <cellStyle name="RowTitles-Detail 2 2 5 2 5 2" xfId="27570"/>
    <cellStyle name="RowTitles-Detail 2 2 5 2 5 2 2" xfId="27571"/>
    <cellStyle name="RowTitles-Detail 2 2 5 2 5 3" xfId="27572"/>
    <cellStyle name="RowTitles-Detail 2 2 5 2 6" xfId="27573"/>
    <cellStyle name="RowTitles-Detail 2 2 5 2 6 2" xfId="27574"/>
    <cellStyle name="RowTitles-Detail 2 2 5 2 6 2 2" xfId="27575"/>
    <cellStyle name="RowTitles-Detail 2 2 5 2 7" xfId="27576"/>
    <cellStyle name="RowTitles-Detail 2 2 5 2 7 2" xfId="27577"/>
    <cellStyle name="RowTitles-Detail 2 2 5 2 8" xfId="27578"/>
    <cellStyle name="RowTitles-Detail 2 2 5 3" xfId="27579"/>
    <cellStyle name="RowTitles-Detail 2 2 5 3 2" xfId="27580"/>
    <cellStyle name="RowTitles-Detail 2 2 5 3 2 2" xfId="27581"/>
    <cellStyle name="RowTitles-Detail 2 2 5 3 2 2 2" xfId="27582"/>
    <cellStyle name="RowTitles-Detail 2 2 5 3 2 2 2 2" xfId="27583"/>
    <cellStyle name="RowTitles-Detail 2 2 5 3 2 2 3" xfId="27584"/>
    <cellStyle name="RowTitles-Detail 2 2 5 3 2 3" xfId="27585"/>
    <cellStyle name="RowTitles-Detail 2 2 5 3 2 3 2" xfId="27586"/>
    <cellStyle name="RowTitles-Detail 2 2 5 3 2 3 2 2" xfId="27587"/>
    <cellStyle name="RowTitles-Detail 2 2 5 3 2 4" xfId="27588"/>
    <cellStyle name="RowTitles-Detail 2 2 5 3 2 4 2" xfId="27589"/>
    <cellStyle name="RowTitles-Detail 2 2 5 3 2 5" xfId="27590"/>
    <cellStyle name="RowTitles-Detail 2 2 5 3 3" xfId="27591"/>
    <cellStyle name="RowTitles-Detail 2 2 5 3 3 2" xfId="27592"/>
    <cellStyle name="RowTitles-Detail 2 2 5 3 3 2 2" xfId="27593"/>
    <cellStyle name="RowTitles-Detail 2 2 5 3 3 2 2 2" xfId="27594"/>
    <cellStyle name="RowTitles-Detail 2 2 5 3 3 2 3" xfId="27595"/>
    <cellStyle name="RowTitles-Detail 2 2 5 3 3 3" xfId="27596"/>
    <cellStyle name="RowTitles-Detail 2 2 5 3 3 3 2" xfId="27597"/>
    <cellStyle name="RowTitles-Detail 2 2 5 3 3 3 2 2" xfId="27598"/>
    <cellStyle name="RowTitles-Detail 2 2 5 3 3 4" xfId="27599"/>
    <cellStyle name="RowTitles-Detail 2 2 5 3 3 4 2" xfId="27600"/>
    <cellStyle name="RowTitles-Detail 2 2 5 3 3 5" xfId="27601"/>
    <cellStyle name="RowTitles-Detail 2 2 5 3 4" xfId="27602"/>
    <cellStyle name="RowTitles-Detail 2 2 5 3 4 2" xfId="27603"/>
    <cellStyle name="RowTitles-Detail 2 2 5 3 5" xfId="27604"/>
    <cellStyle name="RowTitles-Detail 2 2 5 3 5 2" xfId="27605"/>
    <cellStyle name="RowTitles-Detail 2 2 5 3 5 2 2" xfId="27606"/>
    <cellStyle name="RowTitles-Detail 2 2 5 4" xfId="27607"/>
    <cellStyle name="RowTitles-Detail 2 2 5 4 2" xfId="27608"/>
    <cellStyle name="RowTitles-Detail 2 2 5 4 2 2" xfId="27609"/>
    <cellStyle name="RowTitles-Detail 2 2 5 4 2 2 2" xfId="27610"/>
    <cellStyle name="RowTitles-Detail 2 2 5 4 2 2 2 2" xfId="27611"/>
    <cellStyle name="RowTitles-Detail 2 2 5 4 2 2 3" xfId="27612"/>
    <cellStyle name="RowTitles-Detail 2 2 5 4 2 3" xfId="27613"/>
    <cellStyle name="RowTitles-Detail 2 2 5 4 2 3 2" xfId="27614"/>
    <cellStyle name="RowTitles-Detail 2 2 5 4 2 3 2 2" xfId="27615"/>
    <cellStyle name="RowTitles-Detail 2 2 5 4 2 4" xfId="27616"/>
    <cellStyle name="RowTitles-Detail 2 2 5 4 2 4 2" xfId="27617"/>
    <cellStyle name="RowTitles-Detail 2 2 5 4 2 5" xfId="27618"/>
    <cellStyle name="RowTitles-Detail 2 2 5 4 3" xfId="27619"/>
    <cellStyle name="RowTitles-Detail 2 2 5 4 3 2" xfId="27620"/>
    <cellStyle name="RowTitles-Detail 2 2 5 4 3 2 2" xfId="27621"/>
    <cellStyle name="RowTitles-Detail 2 2 5 4 3 2 2 2" xfId="27622"/>
    <cellStyle name="RowTitles-Detail 2 2 5 4 3 2 3" xfId="27623"/>
    <cellStyle name="RowTitles-Detail 2 2 5 4 3 3" xfId="27624"/>
    <cellStyle name="RowTitles-Detail 2 2 5 4 3 3 2" xfId="27625"/>
    <cellStyle name="RowTitles-Detail 2 2 5 4 3 3 2 2" xfId="27626"/>
    <cellStyle name="RowTitles-Detail 2 2 5 4 3 4" xfId="27627"/>
    <cellStyle name="RowTitles-Detail 2 2 5 4 3 4 2" xfId="27628"/>
    <cellStyle name="RowTitles-Detail 2 2 5 4 3 5" xfId="27629"/>
    <cellStyle name="RowTitles-Detail 2 2 5 4 4" xfId="27630"/>
    <cellStyle name="RowTitles-Detail 2 2 5 4 4 2" xfId="27631"/>
    <cellStyle name="RowTitles-Detail 2 2 5 4 4 2 2" xfId="27632"/>
    <cellStyle name="RowTitles-Detail 2 2 5 4 4 3" xfId="27633"/>
    <cellStyle name="RowTitles-Detail 2 2 5 4 5" xfId="27634"/>
    <cellStyle name="RowTitles-Detail 2 2 5 4 5 2" xfId="27635"/>
    <cellStyle name="RowTitles-Detail 2 2 5 4 5 2 2" xfId="27636"/>
    <cellStyle name="RowTitles-Detail 2 2 5 4 6" xfId="27637"/>
    <cellStyle name="RowTitles-Detail 2 2 5 4 6 2" xfId="27638"/>
    <cellStyle name="RowTitles-Detail 2 2 5 4 7" xfId="27639"/>
    <cellStyle name="RowTitles-Detail 2 2 5 5" xfId="27640"/>
    <cellStyle name="RowTitles-Detail 2 2 5 5 2" xfId="27641"/>
    <cellStyle name="RowTitles-Detail 2 2 5 5 2 2" xfId="27642"/>
    <cellStyle name="RowTitles-Detail 2 2 5 5 2 2 2" xfId="27643"/>
    <cellStyle name="RowTitles-Detail 2 2 5 5 2 2 2 2" xfId="27644"/>
    <cellStyle name="RowTitles-Detail 2 2 5 5 2 2 3" xfId="27645"/>
    <cellStyle name="RowTitles-Detail 2 2 5 5 2 3" xfId="27646"/>
    <cellStyle name="RowTitles-Detail 2 2 5 5 2 3 2" xfId="27647"/>
    <cellStyle name="RowTitles-Detail 2 2 5 5 2 3 2 2" xfId="27648"/>
    <cellStyle name="RowTitles-Detail 2 2 5 5 2 4" xfId="27649"/>
    <cellStyle name="RowTitles-Detail 2 2 5 5 2 4 2" xfId="27650"/>
    <cellStyle name="RowTitles-Detail 2 2 5 5 2 5" xfId="27651"/>
    <cellStyle name="RowTitles-Detail 2 2 5 5 3" xfId="27652"/>
    <cellStyle name="RowTitles-Detail 2 2 5 5 3 2" xfId="27653"/>
    <cellStyle name="RowTitles-Detail 2 2 5 5 3 2 2" xfId="27654"/>
    <cellStyle name="RowTitles-Detail 2 2 5 5 3 2 2 2" xfId="27655"/>
    <cellStyle name="RowTitles-Detail 2 2 5 5 3 2 3" xfId="27656"/>
    <cellStyle name="RowTitles-Detail 2 2 5 5 3 3" xfId="27657"/>
    <cellStyle name="RowTitles-Detail 2 2 5 5 3 3 2" xfId="27658"/>
    <cellStyle name="RowTitles-Detail 2 2 5 5 3 3 2 2" xfId="27659"/>
    <cellStyle name="RowTitles-Detail 2 2 5 5 3 4" xfId="27660"/>
    <cellStyle name="RowTitles-Detail 2 2 5 5 3 4 2" xfId="27661"/>
    <cellStyle name="RowTitles-Detail 2 2 5 5 3 5" xfId="27662"/>
    <cellStyle name="RowTitles-Detail 2 2 5 5 4" xfId="27663"/>
    <cellStyle name="RowTitles-Detail 2 2 5 5 4 2" xfId="27664"/>
    <cellStyle name="RowTitles-Detail 2 2 5 5 4 2 2" xfId="27665"/>
    <cellStyle name="RowTitles-Detail 2 2 5 5 4 3" xfId="27666"/>
    <cellStyle name="RowTitles-Detail 2 2 5 5 5" xfId="27667"/>
    <cellStyle name="RowTitles-Detail 2 2 5 5 5 2" xfId="27668"/>
    <cellStyle name="RowTitles-Detail 2 2 5 5 5 2 2" xfId="27669"/>
    <cellStyle name="RowTitles-Detail 2 2 5 5 6" xfId="27670"/>
    <cellStyle name="RowTitles-Detail 2 2 5 5 6 2" xfId="27671"/>
    <cellStyle name="RowTitles-Detail 2 2 5 5 7" xfId="27672"/>
    <cellStyle name="RowTitles-Detail 2 2 5 6" xfId="27673"/>
    <cellStyle name="RowTitles-Detail 2 2 5 6 2" xfId="27674"/>
    <cellStyle name="RowTitles-Detail 2 2 5 6 2 2" xfId="27675"/>
    <cellStyle name="RowTitles-Detail 2 2 5 6 2 2 2" xfId="27676"/>
    <cellStyle name="RowTitles-Detail 2 2 5 6 2 2 2 2" xfId="27677"/>
    <cellStyle name="RowTitles-Detail 2 2 5 6 2 2 3" xfId="27678"/>
    <cellStyle name="RowTitles-Detail 2 2 5 6 2 3" xfId="27679"/>
    <cellStyle name="RowTitles-Detail 2 2 5 6 2 3 2" xfId="27680"/>
    <cellStyle name="RowTitles-Detail 2 2 5 6 2 3 2 2" xfId="27681"/>
    <cellStyle name="RowTitles-Detail 2 2 5 6 2 4" xfId="27682"/>
    <cellStyle name="RowTitles-Detail 2 2 5 6 2 4 2" xfId="27683"/>
    <cellStyle name="RowTitles-Detail 2 2 5 6 2 5" xfId="27684"/>
    <cellStyle name="RowTitles-Detail 2 2 5 6 3" xfId="27685"/>
    <cellStyle name="RowTitles-Detail 2 2 5 6 3 2" xfId="27686"/>
    <cellStyle name="RowTitles-Detail 2 2 5 6 3 2 2" xfId="27687"/>
    <cellStyle name="RowTitles-Detail 2 2 5 6 3 2 2 2" xfId="27688"/>
    <cellStyle name="RowTitles-Detail 2 2 5 6 3 2 3" xfId="27689"/>
    <cellStyle name="RowTitles-Detail 2 2 5 6 3 3" xfId="27690"/>
    <cellStyle name="RowTitles-Detail 2 2 5 6 3 3 2" xfId="27691"/>
    <cellStyle name="RowTitles-Detail 2 2 5 6 3 3 2 2" xfId="27692"/>
    <cellStyle name="RowTitles-Detail 2 2 5 6 3 4" xfId="27693"/>
    <cellStyle name="RowTitles-Detail 2 2 5 6 3 4 2" xfId="27694"/>
    <cellStyle name="RowTitles-Detail 2 2 5 6 3 5" xfId="27695"/>
    <cellStyle name="RowTitles-Detail 2 2 5 6 4" xfId="27696"/>
    <cellStyle name="RowTitles-Detail 2 2 5 6 4 2" xfId="27697"/>
    <cellStyle name="RowTitles-Detail 2 2 5 6 4 2 2" xfId="27698"/>
    <cellStyle name="RowTitles-Detail 2 2 5 6 4 3" xfId="27699"/>
    <cellStyle name="RowTitles-Detail 2 2 5 6 5" xfId="27700"/>
    <cellStyle name="RowTitles-Detail 2 2 5 6 5 2" xfId="27701"/>
    <cellStyle name="RowTitles-Detail 2 2 5 6 5 2 2" xfId="27702"/>
    <cellStyle name="RowTitles-Detail 2 2 5 6 6" xfId="27703"/>
    <cellStyle name="RowTitles-Detail 2 2 5 6 6 2" xfId="27704"/>
    <cellStyle name="RowTitles-Detail 2 2 5 6 7" xfId="27705"/>
    <cellStyle name="RowTitles-Detail 2 2 5 7" xfId="27706"/>
    <cellStyle name="RowTitles-Detail 2 2 5 7 2" xfId="27707"/>
    <cellStyle name="RowTitles-Detail 2 2 5 7 2 2" xfId="27708"/>
    <cellStyle name="RowTitles-Detail 2 2 5 7 2 2 2" xfId="27709"/>
    <cellStyle name="RowTitles-Detail 2 2 5 7 2 3" xfId="27710"/>
    <cellStyle name="RowTitles-Detail 2 2 5 7 3" xfId="27711"/>
    <cellStyle name="RowTitles-Detail 2 2 5 7 3 2" xfId="27712"/>
    <cellStyle name="RowTitles-Detail 2 2 5 7 3 2 2" xfId="27713"/>
    <cellStyle name="RowTitles-Detail 2 2 5 7 4" xfId="27714"/>
    <cellStyle name="RowTitles-Detail 2 2 5 7 4 2" xfId="27715"/>
    <cellStyle name="RowTitles-Detail 2 2 5 7 5" xfId="27716"/>
    <cellStyle name="RowTitles-Detail 2 2 5 8" xfId="27717"/>
    <cellStyle name="RowTitles-Detail 2 2 5 8 2" xfId="27718"/>
    <cellStyle name="RowTitles-Detail 2 2 5 8 2 2" xfId="27719"/>
    <cellStyle name="RowTitles-Detail 2 2 5 8 2 2 2" xfId="27720"/>
    <cellStyle name="RowTitles-Detail 2 2 5 8 2 3" xfId="27721"/>
    <cellStyle name="RowTitles-Detail 2 2 5 8 3" xfId="27722"/>
    <cellStyle name="RowTitles-Detail 2 2 5 8 3 2" xfId="27723"/>
    <cellStyle name="RowTitles-Detail 2 2 5 8 3 2 2" xfId="27724"/>
    <cellStyle name="RowTitles-Detail 2 2 5 8 4" xfId="27725"/>
    <cellStyle name="RowTitles-Detail 2 2 5 8 4 2" xfId="27726"/>
    <cellStyle name="RowTitles-Detail 2 2 5 8 5" xfId="27727"/>
    <cellStyle name="RowTitles-Detail 2 2 5 9" xfId="27728"/>
    <cellStyle name="RowTitles-Detail 2 2 5 9 2" xfId="27729"/>
    <cellStyle name="RowTitles-Detail 2 2 5 9 2 2" xfId="27730"/>
    <cellStyle name="RowTitles-Detail 2 2 5_STUD aligned by INSTIT" xfId="27731"/>
    <cellStyle name="RowTitles-Detail 2 2 6" xfId="27732"/>
    <cellStyle name="RowTitles-Detail 2 2 6 2" xfId="27733"/>
    <cellStyle name="RowTitles-Detail 2 2 6 2 2" xfId="27734"/>
    <cellStyle name="RowTitles-Detail 2 2 6 2 2 2" xfId="27735"/>
    <cellStyle name="RowTitles-Detail 2 2 6 2 2 2 2" xfId="27736"/>
    <cellStyle name="RowTitles-Detail 2 2 6 2 2 2 2 2" xfId="27737"/>
    <cellStyle name="RowTitles-Detail 2 2 6 2 2 2 3" xfId="27738"/>
    <cellStyle name="RowTitles-Detail 2 2 6 2 2 3" xfId="27739"/>
    <cellStyle name="RowTitles-Detail 2 2 6 2 2 3 2" xfId="27740"/>
    <cellStyle name="RowTitles-Detail 2 2 6 2 2 3 2 2" xfId="27741"/>
    <cellStyle name="RowTitles-Detail 2 2 6 2 2 4" xfId="27742"/>
    <cellStyle name="RowTitles-Detail 2 2 6 2 2 4 2" xfId="27743"/>
    <cellStyle name="RowTitles-Detail 2 2 6 2 2 5" xfId="27744"/>
    <cellStyle name="RowTitles-Detail 2 2 6 2 3" xfId="27745"/>
    <cellStyle name="RowTitles-Detail 2 2 6 2 3 2" xfId="27746"/>
    <cellStyle name="RowTitles-Detail 2 2 6 2 3 2 2" xfId="27747"/>
    <cellStyle name="RowTitles-Detail 2 2 6 2 3 2 2 2" xfId="27748"/>
    <cellStyle name="RowTitles-Detail 2 2 6 2 3 2 3" xfId="27749"/>
    <cellStyle name="RowTitles-Detail 2 2 6 2 3 3" xfId="27750"/>
    <cellStyle name="RowTitles-Detail 2 2 6 2 3 3 2" xfId="27751"/>
    <cellStyle name="RowTitles-Detail 2 2 6 2 3 3 2 2" xfId="27752"/>
    <cellStyle name="RowTitles-Detail 2 2 6 2 3 4" xfId="27753"/>
    <cellStyle name="RowTitles-Detail 2 2 6 2 3 4 2" xfId="27754"/>
    <cellStyle name="RowTitles-Detail 2 2 6 2 3 5" xfId="27755"/>
    <cellStyle name="RowTitles-Detail 2 2 6 2 4" xfId="27756"/>
    <cellStyle name="RowTitles-Detail 2 2 6 2 4 2" xfId="27757"/>
    <cellStyle name="RowTitles-Detail 2 2 6 2 5" xfId="27758"/>
    <cellStyle name="RowTitles-Detail 2 2 6 2 5 2" xfId="27759"/>
    <cellStyle name="RowTitles-Detail 2 2 6 2 5 2 2" xfId="27760"/>
    <cellStyle name="RowTitles-Detail 2 2 6 2 5 3" xfId="27761"/>
    <cellStyle name="RowTitles-Detail 2 2 6 2 6" xfId="27762"/>
    <cellStyle name="RowTitles-Detail 2 2 6 2 6 2" xfId="27763"/>
    <cellStyle name="RowTitles-Detail 2 2 6 2 6 2 2" xfId="27764"/>
    <cellStyle name="RowTitles-Detail 2 2 6 3" xfId="27765"/>
    <cellStyle name="RowTitles-Detail 2 2 6 3 2" xfId="27766"/>
    <cellStyle name="RowTitles-Detail 2 2 6 3 2 2" xfId="27767"/>
    <cellStyle name="RowTitles-Detail 2 2 6 3 2 2 2" xfId="27768"/>
    <cellStyle name="RowTitles-Detail 2 2 6 3 2 2 2 2" xfId="27769"/>
    <cellStyle name="RowTitles-Detail 2 2 6 3 2 2 3" xfId="27770"/>
    <cellStyle name="RowTitles-Detail 2 2 6 3 2 3" xfId="27771"/>
    <cellStyle name="RowTitles-Detail 2 2 6 3 2 3 2" xfId="27772"/>
    <cellStyle name="RowTitles-Detail 2 2 6 3 2 3 2 2" xfId="27773"/>
    <cellStyle name="RowTitles-Detail 2 2 6 3 2 4" xfId="27774"/>
    <cellStyle name="RowTitles-Detail 2 2 6 3 2 4 2" xfId="27775"/>
    <cellStyle name="RowTitles-Detail 2 2 6 3 2 5" xfId="27776"/>
    <cellStyle name="RowTitles-Detail 2 2 6 3 3" xfId="27777"/>
    <cellStyle name="RowTitles-Detail 2 2 6 3 3 2" xfId="27778"/>
    <cellStyle name="RowTitles-Detail 2 2 6 3 3 2 2" xfId="27779"/>
    <cellStyle name="RowTitles-Detail 2 2 6 3 3 2 2 2" xfId="27780"/>
    <cellStyle name="RowTitles-Detail 2 2 6 3 3 2 3" xfId="27781"/>
    <cellStyle name="RowTitles-Detail 2 2 6 3 3 3" xfId="27782"/>
    <cellStyle name="RowTitles-Detail 2 2 6 3 3 3 2" xfId="27783"/>
    <cellStyle name="RowTitles-Detail 2 2 6 3 3 3 2 2" xfId="27784"/>
    <cellStyle name="RowTitles-Detail 2 2 6 3 3 4" xfId="27785"/>
    <cellStyle name="RowTitles-Detail 2 2 6 3 3 4 2" xfId="27786"/>
    <cellStyle name="RowTitles-Detail 2 2 6 3 3 5" xfId="27787"/>
    <cellStyle name="RowTitles-Detail 2 2 6 3 4" xfId="27788"/>
    <cellStyle name="RowTitles-Detail 2 2 6 3 4 2" xfId="27789"/>
    <cellStyle name="RowTitles-Detail 2 2 6 3 5" xfId="27790"/>
    <cellStyle name="RowTitles-Detail 2 2 6 3 5 2" xfId="27791"/>
    <cellStyle name="RowTitles-Detail 2 2 6 3 5 2 2" xfId="27792"/>
    <cellStyle name="RowTitles-Detail 2 2 6 3 6" xfId="27793"/>
    <cellStyle name="RowTitles-Detail 2 2 6 3 6 2" xfId="27794"/>
    <cellStyle name="RowTitles-Detail 2 2 6 3 7" xfId="27795"/>
    <cellStyle name="RowTitles-Detail 2 2 6 4" xfId="27796"/>
    <cellStyle name="RowTitles-Detail 2 2 6 4 2" xfId="27797"/>
    <cellStyle name="RowTitles-Detail 2 2 6 4 2 2" xfId="27798"/>
    <cellStyle name="RowTitles-Detail 2 2 6 4 2 2 2" xfId="27799"/>
    <cellStyle name="RowTitles-Detail 2 2 6 4 2 2 2 2" xfId="27800"/>
    <cellStyle name="RowTitles-Detail 2 2 6 4 2 2 3" xfId="27801"/>
    <cellStyle name="RowTitles-Detail 2 2 6 4 2 3" xfId="27802"/>
    <cellStyle name="RowTitles-Detail 2 2 6 4 2 3 2" xfId="27803"/>
    <cellStyle name="RowTitles-Detail 2 2 6 4 2 3 2 2" xfId="27804"/>
    <cellStyle name="RowTitles-Detail 2 2 6 4 2 4" xfId="27805"/>
    <cellStyle name="RowTitles-Detail 2 2 6 4 2 4 2" xfId="27806"/>
    <cellStyle name="RowTitles-Detail 2 2 6 4 2 5" xfId="27807"/>
    <cellStyle name="RowTitles-Detail 2 2 6 4 3" xfId="27808"/>
    <cellStyle name="RowTitles-Detail 2 2 6 4 3 2" xfId="27809"/>
    <cellStyle name="RowTitles-Detail 2 2 6 4 3 2 2" xfId="27810"/>
    <cellStyle name="RowTitles-Detail 2 2 6 4 3 2 2 2" xfId="27811"/>
    <cellStyle name="RowTitles-Detail 2 2 6 4 3 2 3" xfId="27812"/>
    <cellStyle name="RowTitles-Detail 2 2 6 4 3 3" xfId="27813"/>
    <cellStyle name="RowTitles-Detail 2 2 6 4 3 3 2" xfId="27814"/>
    <cellStyle name="RowTitles-Detail 2 2 6 4 3 3 2 2" xfId="27815"/>
    <cellStyle name="RowTitles-Detail 2 2 6 4 3 4" xfId="27816"/>
    <cellStyle name="RowTitles-Detail 2 2 6 4 3 4 2" xfId="27817"/>
    <cellStyle name="RowTitles-Detail 2 2 6 4 3 5" xfId="27818"/>
    <cellStyle name="RowTitles-Detail 2 2 6 4 4" xfId="27819"/>
    <cellStyle name="RowTitles-Detail 2 2 6 4 4 2" xfId="27820"/>
    <cellStyle name="RowTitles-Detail 2 2 6 4 5" xfId="27821"/>
    <cellStyle name="RowTitles-Detail 2 2 6 4 5 2" xfId="27822"/>
    <cellStyle name="RowTitles-Detail 2 2 6 4 5 2 2" xfId="27823"/>
    <cellStyle name="RowTitles-Detail 2 2 6 4 5 3" xfId="27824"/>
    <cellStyle name="RowTitles-Detail 2 2 6 4 6" xfId="27825"/>
    <cellStyle name="RowTitles-Detail 2 2 6 4 6 2" xfId="27826"/>
    <cellStyle name="RowTitles-Detail 2 2 6 4 6 2 2" xfId="27827"/>
    <cellStyle name="RowTitles-Detail 2 2 6 4 7" xfId="27828"/>
    <cellStyle name="RowTitles-Detail 2 2 6 4 7 2" xfId="27829"/>
    <cellStyle name="RowTitles-Detail 2 2 6 4 8" xfId="27830"/>
    <cellStyle name="RowTitles-Detail 2 2 6 5" xfId="27831"/>
    <cellStyle name="RowTitles-Detail 2 2 6 5 2" xfId="27832"/>
    <cellStyle name="RowTitles-Detail 2 2 6 5 2 2" xfId="27833"/>
    <cellStyle name="RowTitles-Detail 2 2 6 5 2 2 2" xfId="27834"/>
    <cellStyle name="RowTitles-Detail 2 2 6 5 2 2 2 2" xfId="27835"/>
    <cellStyle name="RowTitles-Detail 2 2 6 5 2 2 3" xfId="27836"/>
    <cellStyle name="RowTitles-Detail 2 2 6 5 2 3" xfId="27837"/>
    <cellStyle name="RowTitles-Detail 2 2 6 5 2 3 2" xfId="27838"/>
    <cellStyle name="RowTitles-Detail 2 2 6 5 2 3 2 2" xfId="27839"/>
    <cellStyle name="RowTitles-Detail 2 2 6 5 2 4" xfId="27840"/>
    <cellStyle name="RowTitles-Detail 2 2 6 5 2 4 2" xfId="27841"/>
    <cellStyle name="RowTitles-Detail 2 2 6 5 2 5" xfId="27842"/>
    <cellStyle name="RowTitles-Detail 2 2 6 5 3" xfId="27843"/>
    <cellStyle name="RowTitles-Detail 2 2 6 5 3 2" xfId="27844"/>
    <cellStyle name="RowTitles-Detail 2 2 6 5 3 2 2" xfId="27845"/>
    <cellStyle name="RowTitles-Detail 2 2 6 5 3 2 2 2" xfId="27846"/>
    <cellStyle name="RowTitles-Detail 2 2 6 5 3 2 3" xfId="27847"/>
    <cellStyle name="RowTitles-Detail 2 2 6 5 3 3" xfId="27848"/>
    <cellStyle name="RowTitles-Detail 2 2 6 5 3 3 2" xfId="27849"/>
    <cellStyle name="RowTitles-Detail 2 2 6 5 3 3 2 2" xfId="27850"/>
    <cellStyle name="RowTitles-Detail 2 2 6 5 3 4" xfId="27851"/>
    <cellStyle name="RowTitles-Detail 2 2 6 5 3 4 2" xfId="27852"/>
    <cellStyle name="RowTitles-Detail 2 2 6 5 3 5" xfId="27853"/>
    <cellStyle name="RowTitles-Detail 2 2 6 5 4" xfId="27854"/>
    <cellStyle name="RowTitles-Detail 2 2 6 5 4 2" xfId="27855"/>
    <cellStyle name="RowTitles-Detail 2 2 6 5 4 2 2" xfId="27856"/>
    <cellStyle name="RowTitles-Detail 2 2 6 5 4 3" xfId="27857"/>
    <cellStyle name="RowTitles-Detail 2 2 6 5 5" xfId="27858"/>
    <cellStyle name="RowTitles-Detail 2 2 6 5 5 2" xfId="27859"/>
    <cellStyle name="RowTitles-Detail 2 2 6 5 5 2 2" xfId="27860"/>
    <cellStyle name="RowTitles-Detail 2 2 6 5 6" xfId="27861"/>
    <cellStyle name="RowTitles-Detail 2 2 6 5 6 2" xfId="27862"/>
    <cellStyle name="RowTitles-Detail 2 2 6 5 7" xfId="27863"/>
    <cellStyle name="RowTitles-Detail 2 2 6 6" xfId="27864"/>
    <cellStyle name="RowTitles-Detail 2 2 6 6 2" xfId="27865"/>
    <cellStyle name="RowTitles-Detail 2 2 6 6 2 2" xfId="27866"/>
    <cellStyle name="RowTitles-Detail 2 2 6 6 2 2 2" xfId="27867"/>
    <cellStyle name="RowTitles-Detail 2 2 6 6 2 2 2 2" xfId="27868"/>
    <cellStyle name="RowTitles-Detail 2 2 6 6 2 2 3" xfId="27869"/>
    <cellStyle name="RowTitles-Detail 2 2 6 6 2 3" xfId="27870"/>
    <cellStyle name="RowTitles-Detail 2 2 6 6 2 3 2" xfId="27871"/>
    <cellStyle name="RowTitles-Detail 2 2 6 6 2 3 2 2" xfId="27872"/>
    <cellStyle name="RowTitles-Detail 2 2 6 6 2 4" xfId="27873"/>
    <cellStyle name="RowTitles-Detail 2 2 6 6 2 4 2" xfId="27874"/>
    <cellStyle name="RowTitles-Detail 2 2 6 6 2 5" xfId="27875"/>
    <cellStyle name="RowTitles-Detail 2 2 6 6 3" xfId="27876"/>
    <cellStyle name="RowTitles-Detail 2 2 6 6 3 2" xfId="27877"/>
    <cellStyle name="RowTitles-Detail 2 2 6 6 3 2 2" xfId="27878"/>
    <cellStyle name="RowTitles-Detail 2 2 6 6 3 2 2 2" xfId="27879"/>
    <cellStyle name="RowTitles-Detail 2 2 6 6 3 2 3" xfId="27880"/>
    <cellStyle name="RowTitles-Detail 2 2 6 6 3 3" xfId="27881"/>
    <cellStyle name="RowTitles-Detail 2 2 6 6 3 3 2" xfId="27882"/>
    <cellStyle name="RowTitles-Detail 2 2 6 6 3 3 2 2" xfId="27883"/>
    <cellStyle name="RowTitles-Detail 2 2 6 6 3 4" xfId="27884"/>
    <cellStyle name="RowTitles-Detail 2 2 6 6 3 4 2" xfId="27885"/>
    <cellStyle name="RowTitles-Detail 2 2 6 6 3 5" xfId="27886"/>
    <cellStyle name="RowTitles-Detail 2 2 6 6 4" xfId="27887"/>
    <cellStyle name="RowTitles-Detail 2 2 6 6 4 2" xfId="27888"/>
    <cellStyle name="RowTitles-Detail 2 2 6 6 4 2 2" xfId="27889"/>
    <cellStyle name="RowTitles-Detail 2 2 6 6 4 3" xfId="27890"/>
    <cellStyle name="RowTitles-Detail 2 2 6 6 5" xfId="27891"/>
    <cellStyle name="RowTitles-Detail 2 2 6 6 5 2" xfId="27892"/>
    <cellStyle name="RowTitles-Detail 2 2 6 6 5 2 2" xfId="27893"/>
    <cellStyle name="RowTitles-Detail 2 2 6 6 6" xfId="27894"/>
    <cellStyle name="RowTitles-Detail 2 2 6 6 6 2" xfId="27895"/>
    <cellStyle name="RowTitles-Detail 2 2 6 6 7" xfId="27896"/>
    <cellStyle name="RowTitles-Detail 2 2 6 7" xfId="27897"/>
    <cellStyle name="RowTitles-Detail 2 2 6 7 2" xfId="27898"/>
    <cellStyle name="RowTitles-Detail 2 2 6 7 2 2" xfId="27899"/>
    <cellStyle name="RowTitles-Detail 2 2 6 7 2 2 2" xfId="27900"/>
    <cellStyle name="RowTitles-Detail 2 2 6 7 2 3" xfId="27901"/>
    <cellStyle name="RowTitles-Detail 2 2 6 7 3" xfId="27902"/>
    <cellStyle name="RowTitles-Detail 2 2 6 7 3 2" xfId="27903"/>
    <cellStyle name="RowTitles-Detail 2 2 6 7 3 2 2" xfId="27904"/>
    <cellStyle name="RowTitles-Detail 2 2 6 7 4" xfId="27905"/>
    <cellStyle name="RowTitles-Detail 2 2 6 7 4 2" xfId="27906"/>
    <cellStyle name="RowTitles-Detail 2 2 6 7 5" xfId="27907"/>
    <cellStyle name="RowTitles-Detail 2 2 6 8" xfId="27908"/>
    <cellStyle name="RowTitles-Detail 2 2 6 8 2" xfId="27909"/>
    <cellStyle name="RowTitles-Detail 2 2 6 9" xfId="27910"/>
    <cellStyle name="RowTitles-Detail 2 2 6 9 2" xfId="27911"/>
    <cellStyle name="RowTitles-Detail 2 2 6 9 2 2" xfId="27912"/>
    <cellStyle name="RowTitles-Detail 2 2 6_STUD aligned by INSTIT" xfId="27913"/>
    <cellStyle name="RowTitles-Detail 2 2 7" xfId="27914"/>
    <cellStyle name="RowTitles-Detail 2 2 7 2" xfId="27915"/>
    <cellStyle name="RowTitles-Detail 2 2 7 2 2" xfId="27916"/>
    <cellStyle name="RowTitles-Detail 2 2 7 2 2 2" xfId="27917"/>
    <cellStyle name="RowTitles-Detail 2 2 7 2 2 2 2" xfId="27918"/>
    <cellStyle name="RowTitles-Detail 2 2 7 2 2 3" xfId="27919"/>
    <cellStyle name="RowTitles-Detail 2 2 7 2 3" xfId="27920"/>
    <cellStyle name="RowTitles-Detail 2 2 7 2 3 2" xfId="27921"/>
    <cellStyle name="RowTitles-Detail 2 2 7 2 3 2 2" xfId="27922"/>
    <cellStyle name="RowTitles-Detail 2 2 7 2 4" xfId="27923"/>
    <cellStyle name="RowTitles-Detail 2 2 7 2 4 2" xfId="27924"/>
    <cellStyle name="RowTitles-Detail 2 2 7 2 5" xfId="27925"/>
    <cellStyle name="RowTitles-Detail 2 2 7 3" xfId="27926"/>
    <cellStyle name="RowTitles-Detail 2 2 7 3 2" xfId="27927"/>
    <cellStyle name="RowTitles-Detail 2 2 7 3 2 2" xfId="27928"/>
    <cellStyle name="RowTitles-Detail 2 2 7 3 2 2 2" xfId="27929"/>
    <cellStyle name="RowTitles-Detail 2 2 7 3 2 3" xfId="27930"/>
    <cellStyle name="RowTitles-Detail 2 2 7 3 3" xfId="27931"/>
    <cellStyle name="RowTitles-Detail 2 2 7 3 3 2" xfId="27932"/>
    <cellStyle name="RowTitles-Detail 2 2 7 3 3 2 2" xfId="27933"/>
    <cellStyle name="RowTitles-Detail 2 2 7 3 4" xfId="27934"/>
    <cellStyle name="RowTitles-Detail 2 2 7 3 4 2" xfId="27935"/>
    <cellStyle name="RowTitles-Detail 2 2 7 3 5" xfId="27936"/>
    <cellStyle name="RowTitles-Detail 2 2 7 4" xfId="27937"/>
    <cellStyle name="RowTitles-Detail 2 2 7 4 2" xfId="27938"/>
    <cellStyle name="RowTitles-Detail 2 2 7 5" xfId="27939"/>
    <cellStyle name="RowTitles-Detail 2 2 7 5 2" xfId="27940"/>
    <cellStyle name="RowTitles-Detail 2 2 7 5 2 2" xfId="27941"/>
    <cellStyle name="RowTitles-Detail 2 2 7 5 3" xfId="27942"/>
    <cellStyle name="RowTitles-Detail 2 2 7 6" xfId="27943"/>
    <cellStyle name="RowTitles-Detail 2 2 7 6 2" xfId="27944"/>
    <cellStyle name="RowTitles-Detail 2 2 7 6 2 2" xfId="27945"/>
    <cellStyle name="RowTitles-Detail 2 2 8" xfId="27946"/>
    <cellStyle name="RowTitles-Detail 2 2 8 2" xfId="27947"/>
    <cellStyle name="RowTitles-Detail 2 2 8 2 2" xfId="27948"/>
    <cellStyle name="RowTitles-Detail 2 2 8 2 2 2" xfId="27949"/>
    <cellStyle name="RowTitles-Detail 2 2 8 2 2 2 2" xfId="27950"/>
    <cellStyle name="RowTitles-Detail 2 2 8 2 2 3" xfId="27951"/>
    <cellStyle name="RowTitles-Detail 2 2 8 2 3" xfId="27952"/>
    <cellStyle name="RowTitles-Detail 2 2 8 2 3 2" xfId="27953"/>
    <cellStyle name="RowTitles-Detail 2 2 8 2 3 2 2" xfId="27954"/>
    <cellStyle name="RowTitles-Detail 2 2 8 2 4" xfId="27955"/>
    <cellStyle name="RowTitles-Detail 2 2 8 2 4 2" xfId="27956"/>
    <cellStyle name="RowTitles-Detail 2 2 8 2 5" xfId="27957"/>
    <cellStyle name="RowTitles-Detail 2 2 8 3" xfId="27958"/>
    <cellStyle name="RowTitles-Detail 2 2 8 3 2" xfId="27959"/>
    <cellStyle name="RowTitles-Detail 2 2 8 3 2 2" xfId="27960"/>
    <cellStyle name="RowTitles-Detail 2 2 8 3 2 2 2" xfId="27961"/>
    <cellStyle name="RowTitles-Detail 2 2 8 3 2 3" xfId="27962"/>
    <cellStyle name="RowTitles-Detail 2 2 8 3 3" xfId="27963"/>
    <cellStyle name="RowTitles-Detail 2 2 8 3 3 2" xfId="27964"/>
    <cellStyle name="RowTitles-Detail 2 2 8 3 3 2 2" xfId="27965"/>
    <cellStyle name="RowTitles-Detail 2 2 8 3 4" xfId="27966"/>
    <cellStyle name="RowTitles-Detail 2 2 8 3 4 2" xfId="27967"/>
    <cellStyle name="RowTitles-Detail 2 2 8 3 5" xfId="27968"/>
    <cellStyle name="RowTitles-Detail 2 2 8 4" xfId="27969"/>
    <cellStyle name="RowTitles-Detail 2 2 8 4 2" xfId="27970"/>
    <cellStyle name="RowTitles-Detail 2 2 8 5" xfId="27971"/>
    <cellStyle name="RowTitles-Detail 2 2 8 5 2" xfId="27972"/>
    <cellStyle name="RowTitles-Detail 2 2 8 5 2 2" xfId="27973"/>
    <cellStyle name="RowTitles-Detail 2 2 8 6" xfId="27974"/>
    <cellStyle name="RowTitles-Detail 2 2 8 6 2" xfId="27975"/>
    <cellStyle name="RowTitles-Detail 2 2 8 7" xfId="27976"/>
    <cellStyle name="RowTitles-Detail 2 2 9" xfId="27977"/>
    <cellStyle name="RowTitles-Detail 2 2 9 2" xfId="27978"/>
    <cellStyle name="RowTitles-Detail 2 2 9 2 2" xfId="27979"/>
    <cellStyle name="RowTitles-Detail 2 2 9 2 2 2" xfId="27980"/>
    <cellStyle name="RowTitles-Detail 2 2 9 2 2 2 2" xfId="27981"/>
    <cellStyle name="RowTitles-Detail 2 2 9 2 2 3" xfId="27982"/>
    <cellStyle name="RowTitles-Detail 2 2 9 2 3" xfId="27983"/>
    <cellStyle name="RowTitles-Detail 2 2 9 2 3 2" xfId="27984"/>
    <cellStyle name="RowTitles-Detail 2 2 9 2 3 2 2" xfId="27985"/>
    <cellStyle name="RowTitles-Detail 2 2 9 2 4" xfId="27986"/>
    <cellStyle name="RowTitles-Detail 2 2 9 2 4 2" xfId="27987"/>
    <cellStyle name="RowTitles-Detail 2 2 9 2 5" xfId="27988"/>
    <cellStyle name="RowTitles-Detail 2 2 9 3" xfId="27989"/>
    <cellStyle name="RowTitles-Detail 2 2 9 3 2" xfId="27990"/>
    <cellStyle name="RowTitles-Detail 2 2 9 3 2 2" xfId="27991"/>
    <cellStyle name="RowTitles-Detail 2 2 9 3 2 2 2" xfId="27992"/>
    <cellStyle name="RowTitles-Detail 2 2 9 3 2 3" xfId="27993"/>
    <cellStyle name="RowTitles-Detail 2 2 9 3 3" xfId="27994"/>
    <cellStyle name="RowTitles-Detail 2 2 9 3 3 2" xfId="27995"/>
    <cellStyle name="RowTitles-Detail 2 2 9 3 3 2 2" xfId="27996"/>
    <cellStyle name="RowTitles-Detail 2 2 9 3 4" xfId="27997"/>
    <cellStyle name="RowTitles-Detail 2 2 9 3 4 2" xfId="27998"/>
    <cellStyle name="RowTitles-Detail 2 2 9 3 5" xfId="27999"/>
    <cellStyle name="RowTitles-Detail 2 2 9 4" xfId="28000"/>
    <cellStyle name="RowTitles-Detail 2 2 9 4 2" xfId="28001"/>
    <cellStyle name="RowTitles-Detail 2 2 9 5" xfId="28002"/>
    <cellStyle name="RowTitles-Detail 2 2 9 5 2" xfId="28003"/>
    <cellStyle name="RowTitles-Detail 2 2 9 5 2 2" xfId="28004"/>
    <cellStyle name="RowTitles-Detail 2 2 9 5 3" xfId="28005"/>
    <cellStyle name="RowTitles-Detail 2 2 9 6" xfId="28006"/>
    <cellStyle name="RowTitles-Detail 2 2 9 6 2" xfId="28007"/>
    <cellStyle name="RowTitles-Detail 2 2 9 6 2 2" xfId="28008"/>
    <cellStyle name="RowTitles-Detail 2 2 9 7" xfId="28009"/>
    <cellStyle name="RowTitles-Detail 2 2 9 7 2" xfId="28010"/>
    <cellStyle name="RowTitles-Detail 2 2 9 8" xfId="28011"/>
    <cellStyle name="RowTitles-Detail 2 2_STUD aligned by INSTIT" xfId="28012"/>
    <cellStyle name="RowTitles-Detail 2 3" xfId="28013"/>
    <cellStyle name="RowTitles-Detail 2 3 10" xfId="28014"/>
    <cellStyle name="RowTitles-Detail 2 3 10 2" xfId="28015"/>
    <cellStyle name="RowTitles-Detail 2 3 10 2 2" xfId="28016"/>
    <cellStyle name="RowTitles-Detail 2 3 10 2 2 2" xfId="28017"/>
    <cellStyle name="RowTitles-Detail 2 3 10 2 2 2 2" xfId="28018"/>
    <cellStyle name="RowTitles-Detail 2 3 10 2 2 3" xfId="28019"/>
    <cellStyle name="RowTitles-Detail 2 3 10 2 3" xfId="28020"/>
    <cellStyle name="RowTitles-Detail 2 3 10 2 3 2" xfId="28021"/>
    <cellStyle name="RowTitles-Detail 2 3 10 2 3 2 2" xfId="28022"/>
    <cellStyle name="RowTitles-Detail 2 3 10 2 4" xfId="28023"/>
    <cellStyle name="RowTitles-Detail 2 3 10 2 4 2" xfId="28024"/>
    <cellStyle name="RowTitles-Detail 2 3 10 2 5" xfId="28025"/>
    <cellStyle name="RowTitles-Detail 2 3 10 3" xfId="28026"/>
    <cellStyle name="RowTitles-Detail 2 3 10 3 2" xfId="28027"/>
    <cellStyle name="RowTitles-Detail 2 3 10 3 2 2" xfId="28028"/>
    <cellStyle name="RowTitles-Detail 2 3 10 3 2 2 2" xfId="28029"/>
    <cellStyle name="RowTitles-Detail 2 3 10 3 2 3" xfId="28030"/>
    <cellStyle name="RowTitles-Detail 2 3 10 3 3" xfId="28031"/>
    <cellStyle name="RowTitles-Detail 2 3 10 3 3 2" xfId="28032"/>
    <cellStyle name="RowTitles-Detail 2 3 10 3 3 2 2" xfId="28033"/>
    <cellStyle name="RowTitles-Detail 2 3 10 3 4" xfId="28034"/>
    <cellStyle name="RowTitles-Detail 2 3 10 3 4 2" xfId="28035"/>
    <cellStyle name="RowTitles-Detail 2 3 10 3 5" xfId="28036"/>
    <cellStyle name="RowTitles-Detail 2 3 10 4" xfId="28037"/>
    <cellStyle name="RowTitles-Detail 2 3 10 4 2" xfId="28038"/>
    <cellStyle name="RowTitles-Detail 2 3 10 4 2 2" xfId="28039"/>
    <cellStyle name="RowTitles-Detail 2 3 10 4 3" xfId="28040"/>
    <cellStyle name="RowTitles-Detail 2 3 10 5" xfId="28041"/>
    <cellStyle name="RowTitles-Detail 2 3 10 5 2" xfId="28042"/>
    <cellStyle name="RowTitles-Detail 2 3 10 5 2 2" xfId="28043"/>
    <cellStyle name="RowTitles-Detail 2 3 10 6" xfId="28044"/>
    <cellStyle name="RowTitles-Detail 2 3 10 6 2" xfId="28045"/>
    <cellStyle name="RowTitles-Detail 2 3 10 7" xfId="28046"/>
    <cellStyle name="RowTitles-Detail 2 3 11" xfId="28047"/>
    <cellStyle name="RowTitles-Detail 2 3 11 2" xfId="28048"/>
    <cellStyle name="RowTitles-Detail 2 3 11 2 2" xfId="28049"/>
    <cellStyle name="RowTitles-Detail 2 3 11 2 2 2" xfId="28050"/>
    <cellStyle name="RowTitles-Detail 2 3 11 2 2 2 2" xfId="28051"/>
    <cellStyle name="RowTitles-Detail 2 3 11 2 2 3" xfId="28052"/>
    <cellStyle name="RowTitles-Detail 2 3 11 2 3" xfId="28053"/>
    <cellStyle name="RowTitles-Detail 2 3 11 2 3 2" xfId="28054"/>
    <cellStyle name="RowTitles-Detail 2 3 11 2 3 2 2" xfId="28055"/>
    <cellStyle name="RowTitles-Detail 2 3 11 2 4" xfId="28056"/>
    <cellStyle name="RowTitles-Detail 2 3 11 2 4 2" xfId="28057"/>
    <cellStyle name="RowTitles-Detail 2 3 11 2 5" xfId="28058"/>
    <cellStyle name="RowTitles-Detail 2 3 11 3" xfId="28059"/>
    <cellStyle name="RowTitles-Detail 2 3 11 3 2" xfId="28060"/>
    <cellStyle name="RowTitles-Detail 2 3 11 3 2 2" xfId="28061"/>
    <cellStyle name="RowTitles-Detail 2 3 11 3 2 2 2" xfId="28062"/>
    <cellStyle name="RowTitles-Detail 2 3 11 3 2 3" xfId="28063"/>
    <cellStyle name="RowTitles-Detail 2 3 11 3 3" xfId="28064"/>
    <cellStyle name="RowTitles-Detail 2 3 11 3 3 2" xfId="28065"/>
    <cellStyle name="RowTitles-Detail 2 3 11 3 3 2 2" xfId="28066"/>
    <cellStyle name="RowTitles-Detail 2 3 11 3 4" xfId="28067"/>
    <cellStyle name="RowTitles-Detail 2 3 11 3 4 2" xfId="28068"/>
    <cellStyle name="RowTitles-Detail 2 3 11 3 5" xfId="28069"/>
    <cellStyle name="RowTitles-Detail 2 3 11 4" xfId="28070"/>
    <cellStyle name="RowTitles-Detail 2 3 11 4 2" xfId="28071"/>
    <cellStyle name="RowTitles-Detail 2 3 11 4 2 2" xfId="28072"/>
    <cellStyle name="RowTitles-Detail 2 3 11 4 3" xfId="28073"/>
    <cellStyle name="RowTitles-Detail 2 3 11 5" xfId="28074"/>
    <cellStyle name="RowTitles-Detail 2 3 11 5 2" xfId="28075"/>
    <cellStyle name="RowTitles-Detail 2 3 11 5 2 2" xfId="28076"/>
    <cellStyle name="RowTitles-Detail 2 3 11 6" xfId="28077"/>
    <cellStyle name="RowTitles-Detail 2 3 11 6 2" xfId="28078"/>
    <cellStyle name="RowTitles-Detail 2 3 11 7" xfId="28079"/>
    <cellStyle name="RowTitles-Detail 2 3 12" xfId="28080"/>
    <cellStyle name="RowTitles-Detail 2 3 12 2" xfId="28081"/>
    <cellStyle name="RowTitles-Detail 2 3 12 2 2" xfId="28082"/>
    <cellStyle name="RowTitles-Detail 2 3 12 2 2 2" xfId="28083"/>
    <cellStyle name="RowTitles-Detail 2 3 12 2 3" xfId="28084"/>
    <cellStyle name="RowTitles-Detail 2 3 12 3" xfId="28085"/>
    <cellStyle name="RowTitles-Detail 2 3 12 3 2" xfId="28086"/>
    <cellStyle name="RowTitles-Detail 2 3 12 3 2 2" xfId="28087"/>
    <cellStyle name="RowTitles-Detail 2 3 12 4" xfId="28088"/>
    <cellStyle name="RowTitles-Detail 2 3 12 4 2" xfId="28089"/>
    <cellStyle name="RowTitles-Detail 2 3 12 5" xfId="28090"/>
    <cellStyle name="RowTitles-Detail 2 3 13" xfId="28091"/>
    <cellStyle name="RowTitles-Detail 2 3 13 2" xfId="28092"/>
    <cellStyle name="RowTitles-Detail 2 3 13 2 2" xfId="28093"/>
    <cellStyle name="RowTitles-Detail 2 3 14" xfId="28094"/>
    <cellStyle name="RowTitles-Detail 2 3 14 2" xfId="28095"/>
    <cellStyle name="RowTitles-Detail 2 3 15" xfId="28096"/>
    <cellStyle name="RowTitles-Detail 2 3 15 2" xfId="28097"/>
    <cellStyle name="RowTitles-Detail 2 3 15 2 2" xfId="28098"/>
    <cellStyle name="RowTitles-Detail 2 3 2" xfId="28099"/>
    <cellStyle name="RowTitles-Detail 2 3 2 10" xfId="28100"/>
    <cellStyle name="RowTitles-Detail 2 3 2 10 2" xfId="28101"/>
    <cellStyle name="RowTitles-Detail 2 3 2 10 2 2" xfId="28102"/>
    <cellStyle name="RowTitles-Detail 2 3 2 10 2 2 2" xfId="28103"/>
    <cellStyle name="RowTitles-Detail 2 3 2 10 2 2 2 2" xfId="28104"/>
    <cellStyle name="RowTitles-Detail 2 3 2 10 2 2 3" xfId="28105"/>
    <cellStyle name="RowTitles-Detail 2 3 2 10 2 3" xfId="28106"/>
    <cellStyle name="RowTitles-Detail 2 3 2 10 2 3 2" xfId="28107"/>
    <cellStyle name="RowTitles-Detail 2 3 2 10 2 3 2 2" xfId="28108"/>
    <cellStyle name="RowTitles-Detail 2 3 2 10 2 4" xfId="28109"/>
    <cellStyle name="RowTitles-Detail 2 3 2 10 2 4 2" xfId="28110"/>
    <cellStyle name="RowTitles-Detail 2 3 2 10 2 5" xfId="28111"/>
    <cellStyle name="RowTitles-Detail 2 3 2 10 3" xfId="28112"/>
    <cellStyle name="RowTitles-Detail 2 3 2 10 3 2" xfId="28113"/>
    <cellStyle name="RowTitles-Detail 2 3 2 10 3 2 2" xfId="28114"/>
    <cellStyle name="RowTitles-Detail 2 3 2 10 3 2 2 2" xfId="28115"/>
    <cellStyle name="RowTitles-Detail 2 3 2 10 3 2 3" xfId="28116"/>
    <cellStyle name="RowTitles-Detail 2 3 2 10 3 3" xfId="28117"/>
    <cellStyle name="RowTitles-Detail 2 3 2 10 3 3 2" xfId="28118"/>
    <cellStyle name="RowTitles-Detail 2 3 2 10 3 3 2 2" xfId="28119"/>
    <cellStyle name="RowTitles-Detail 2 3 2 10 3 4" xfId="28120"/>
    <cellStyle name="RowTitles-Detail 2 3 2 10 3 4 2" xfId="28121"/>
    <cellStyle name="RowTitles-Detail 2 3 2 10 3 5" xfId="28122"/>
    <cellStyle name="RowTitles-Detail 2 3 2 10 4" xfId="28123"/>
    <cellStyle name="RowTitles-Detail 2 3 2 10 4 2" xfId="28124"/>
    <cellStyle name="RowTitles-Detail 2 3 2 10 4 2 2" xfId="28125"/>
    <cellStyle name="RowTitles-Detail 2 3 2 10 4 3" xfId="28126"/>
    <cellStyle name="RowTitles-Detail 2 3 2 10 5" xfId="28127"/>
    <cellStyle name="RowTitles-Detail 2 3 2 10 5 2" xfId="28128"/>
    <cellStyle name="RowTitles-Detail 2 3 2 10 5 2 2" xfId="28129"/>
    <cellStyle name="RowTitles-Detail 2 3 2 10 6" xfId="28130"/>
    <cellStyle name="RowTitles-Detail 2 3 2 10 6 2" xfId="28131"/>
    <cellStyle name="RowTitles-Detail 2 3 2 10 7" xfId="28132"/>
    <cellStyle name="RowTitles-Detail 2 3 2 11" xfId="28133"/>
    <cellStyle name="RowTitles-Detail 2 3 2 11 2" xfId="28134"/>
    <cellStyle name="RowTitles-Detail 2 3 2 11 2 2" xfId="28135"/>
    <cellStyle name="RowTitles-Detail 2 3 2 11 2 2 2" xfId="28136"/>
    <cellStyle name="RowTitles-Detail 2 3 2 11 2 3" xfId="28137"/>
    <cellStyle name="RowTitles-Detail 2 3 2 11 3" xfId="28138"/>
    <cellStyle name="RowTitles-Detail 2 3 2 11 3 2" xfId="28139"/>
    <cellStyle name="RowTitles-Detail 2 3 2 11 3 2 2" xfId="28140"/>
    <cellStyle name="RowTitles-Detail 2 3 2 11 4" xfId="28141"/>
    <cellStyle name="RowTitles-Detail 2 3 2 11 4 2" xfId="28142"/>
    <cellStyle name="RowTitles-Detail 2 3 2 11 5" xfId="28143"/>
    <cellStyle name="RowTitles-Detail 2 3 2 12" xfId="28144"/>
    <cellStyle name="RowTitles-Detail 2 3 2 12 2" xfId="28145"/>
    <cellStyle name="RowTitles-Detail 2 3 2 13" xfId="28146"/>
    <cellStyle name="RowTitles-Detail 2 3 2 13 2" xfId="28147"/>
    <cellStyle name="RowTitles-Detail 2 3 2 13 2 2" xfId="28148"/>
    <cellStyle name="RowTitles-Detail 2 3 2 2" xfId="28149"/>
    <cellStyle name="RowTitles-Detail 2 3 2 2 10" xfId="28150"/>
    <cellStyle name="RowTitles-Detail 2 3 2 2 10 2" xfId="28151"/>
    <cellStyle name="RowTitles-Detail 2 3 2 2 10 2 2" xfId="28152"/>
    <cellStyle name="RowTitles-Detail 2 3 2 2 10 2 2 2" xfId="28153"/>
    <cellStyle name="RowTitles-Detail 2 3 2 2 10 2 3" xfId="28154"/>
    <cellStyle name="RowTitles-Detail 2 3 2 2 10 3" xfId="28155"/>
    <cellStyle name="RowTitles-Detail 2 3 2 2 10 3 2" xfId="28156"/>
    <cellStyle name="RowTitles-Detail 2 3 2 2 10 3 2 2" xfId="28157"/>
    <cellStyle name="RowTitles-Detail 2 3 2 2 10 4" xfId="28158"/>
    <cellStyle name="RowTitles-Detail 2 3 2 2 10 4 2" xfId="28159"/>
    <cellStyle name="RowTitles-Detail 2 3 2 2 10 5" xfId="28160"/>
    <cellStyle name="RowTitles-Detail 2 3 2 2 11" xfId="28161"/>
    <cellStyle name="RowTitles-Detail 2 3 2 2 11 2" xfId="28162"/>
    <cellStyle name="RowTitles-Detail 2 3 2 2 12" xfId="28163"/>
    <cellStyle name="RowTitles-Detail 2 3 2 2 12 2" xfId="28164"/>
    <cellStyle name="RowTitles-Detail 2 3 2 2 12 2 2" xfId="28165"/>
    <cellStyle name="RowTitles-Detail 2 3 2 2 2" xfId="28166"/>
    <cellStyle name="RowTitles-Detail 2 3 2 2 2 2" xfId="28167"/>
    <cellStyle name="RowTitles-Detail 2 3 2 2 2 2 2" xfId="28168"/>
    <cellStyle name="RowTitles-Detail 2 3 2 2 2 2 2 2" xfId="28169"/>
    <cellStyle name="RowTitles-Detail 2 3 2 2 2 2 2 2 2" xfId="28170"/>
    <cellStyle name="RowTitles-Detail 2 3 2 2 2 2 2 2 2 2" xfId="28171"/>
    <cellStyle name="RowTitles-Detail 2 3 2 2 2 2 2 2 3" xfId="28172"/>
    <cellStyle name="RowTitles-Detail 2 3 2 2 2 2 2 3" xfId="28173"/>
    <cellStyle name="RowTitles-Detail 2 3 2 2 2 2 2 3 2" xfId="28174"/>
    <cellStyle name="RowTitles-Detail 2 3 2 2 2 2 2 3 2 2" xfId="28175"/>
    <cellStyle name="RowTitles-Detail 2 3 2 2 2 2 2 4" xfId="28176"/>
    <cellStyle name="RowTitles-Detail 2 3 2 2 2 2 2 4 2" xfId="28177"/>
    <cellStyle name="RowTitles-Detail 2 3 2 2 2 2 2 5" xfId="28178"/>
    <cellStyle name="RowTitles-Detail 2 3 2 2 2 2 3" xfId="28179"/>
    <cellStyle name="RowTitles-Detail 2 3 2 2 2 2 3 2" xfId="28180"/>
    <cellStyle name="RowTitles-Detail 2 3 2 2 2 2 3 2 2" xfId="28181"/>
    <cellStyle name="RowTitles-Detail 2 3 2 2 2 2 3 2 2 2" xfId="28182"/>
    <cellStyle name="RowTitles-Detail 2 3 2 2 2 2 3 2 3" xfId="28183"/>
    <cellStyle name="RowTitles-Detail 2 3 2 2 2 2 3 3" xfId="28184"/>
    <cellStyle name="RowTitles-Detail 2 3 2 2 2 2 3 3 2" xfId="28185"/>
    <cellStyle name="RowTitles-Detail 2 3 2 2 2 2 3 3 2 2" xfId="28186"/>
    <cellStyle name="RowTitles-Detail 2 3 2 2 2 2 3 4" xfId="28187"/>
    <cellStyle name="RowTitles-Detail 2 3 2 2 2 2 3 4 2" xfId="28188"/>
    <cellStyle name="RowTitles-Detail 2 3 2 2 2 2 3 5" xfId="28189"/>
    <cellStyle name="RowTitles-Detail 2 3 2 2 2 2 4" xfId="28190"/>
    <cellStyle name="RowTitles-Detail 2 3 2 2 2 2 4 2" xfId="28191"/>
    <cellStyle name="RowTitles-Detail 2 3 2 2 2 2 5" xfId="28192"/>
    <cellStyle name="RowTitles-Detail 2 3 2 2 2 2 5 2" xfId="28193"/>
    <cellStyle name="RowTitles-Detail 2 3 2 2 2 2 5 2 2" xfId="28194"/>
    <cellStyle name="RowTitles-Detail 2 3 2 2 2 3" xfId="28195"/>
    <cellStyle name="RowTitles-Detail 2 3 2 2 2 3 2" xfId="28196"/>
    <cellStyle name="RowTitles-Detail 2 3 2 2 2 3 2 2" xfId="28197"/>
    <cellStyle name="RowTitles-Detail 2 3 2 2 2 3 2 2 2" xfId="28198"/>
    <cellStyle name="RowTitles-Detail 2 3 2 2 2 3 2 2 2 2" xfId="28199"/>
    <cellStyle name="RowTitles-Detail 2 3 2 2 2 3 2 2 3" xfId="28200"/>
    <cellStyle name="RowTitles-Detail 2 3 2 2 2 3 2 3" xfId="28201"/>
    <cellStyle name="RowTitles-Detail 2 3 2 2 2 3 2 3 2" xfId="28202"/>
    <cellStyle name="RowTitles-Detail 2 3 2 2 2 3 2 3 2 2" xfId="28203"/>
    <cellStyle name="RowTitles-Detail 2 3 2 2 2 3 2 4" xfId="28204"/>
    <cellStyle name="RowTitles-Detail 2 3 2 2 2 3 2 4 2" xfId="28205"/>
    <cellStyle name="RowTitles-Detail 2 3 2 2 2 3 2 5" xfId="28206"/>
    <cellStyle name="RowTitles-Detail 2 3 2 2 2 3 3" xfId="28207"/>
    <cellStyle name="RowTitles-Detail 2 3 2 2 2 3 3 2" xfId="28208"/>
    <cellStyle name="RowTitles-Detail 2 3 2 2 2 3 3 2 2" xfId="28209"/>
    <cellStyle name="RowTitles-Detail 2 3 2 2 2 3 3 2 2 2" xfId="28210"/>
    <cellStyle name="RowTitles-Detail 2 3 2 2 2 3 3 2 3" xfId="28211"/>
    <cellStyle name="RowTitles-Detail 2 3 2 2 2 3 3 3" xfId="28212"/>
    <cellStyle name="RowTitles-Detail 2 3 2 2 2 3 3 3 2" xfId="28213"/>
    <cellStyle name="RowTitles-Detail 2 3 2 2 2 3 3 3 2 2" xfId="28214"/>
    <cellStyle name="RowTitles-Detail 2 3 2 2 2 3 3 4" xfId="28215"/>
    <cellStyle name="RowTitles-Detail 2 3 2 2 2 3 3 4 2" xfId="28216"/>
    <cellStyle name="RowTitles-Detail 2 3 2 2 2 3 3 5" xfId="28217"/>
    <cellStyle name="RowTitles-Detail 2 3 2 2 2 3 4" xfId="28218"/>
    <cellStyle name="RowTitles-Detail 2 3 2 2 2 3 4 2" xfId="28219"/>
    <cellStyle name="RowTitles-Detail 2 3 2 2 2 3 5" xfId="28220"/>
    <cellStyle name="RowTitles-Detail 2 3 2 2 2 3 5 2" xfId="28221"/>
    <cellStyle name="RowTitles-Detail 2 3 2 2 2 3 5 2 2" xfId="28222"/>
    <cellStyle name="RowTitles-Detail 2 3 2 2 2 3 5 3" xfId="28223"/>
    <cellStyle name="RowTitles-Detail 2 3 2 2 2 3 6" xfId="28224"/>
    <cellStyle name="RowTitles-Detail 2 3 2 2 2 3 6 2" xfId="28225"/>
    <cellStyle name="RowTitles-Detail 2 3 2 2 2 3 6 2 2" xfId="28226"/>
    <cellStyle name="RowTitles-Detail 2 3 2 2 2 3 7" xfId="28227"/>
    <cellStyle name="RowTitles-Detail 2 3 2 2 2 3 7 2" xfId="28228"/>
    <cellStyle name="RowTitles-Detail 2 3 2 2 2 3 8" xfId="28229"/>
    <cellStyle name="RowTitles-Detail 2 3 2 2 2 4" xfId="28230"/>
    <cellStyle name="RowTitles-Detail 2 3 2 2 2 4 2" xfId="28231"/>
    <cellStyle name="RowTitles-Detail 2 3 2 2 2 4 2 2" xfId="28232"/>
    <cellStyle name="RowTitles-Detail 2 3 2 2 2 4 2 2 2" xfId="28233"/>
    <cellStyle name="RowTitles-Detail 2 3 2 2 2 4 2 2 2 2" xfId="28234"/>
    <cellStyle name="RowTitles-Detail 2 3 2 2 2 4 2 2 3" xfId="28235"/>
    <cellStyle name="RowTitles-Detail 2 3 2 2 2 4 2 3" xfId="28236"/>
    <cellStyle name="RowTitles-Detail 2 3 2 2 2 4 2 3 2" xfId="28237"/>
    <cellStyle name="RowTitles-Detail 2 3 2 2 2 4 2 3 2 2" xfId="28238"/>
    <cellStyle name="RowTitles-Detail 2 3 2 2 2 4 2 4" xfId="28239"/>
    <cellStyle name="RowTitles-Detail 2 3 2 2 2 4 2 4 2" xfId="28240"/>
    <cellStyle name="RowTitles-Detail 2 3 2 2 2 4 2 5" xfId="28241"/>
    <cellStyle name="RowTitles-Detail 2 3 2 2 2 4 3" xfId="28242"/>
    <cellStyle name="RowTitles-Detail 2 3 2 2 2 4 3 2" xfId="28243"/>
    <cellStyle name="RowTitles-Detail 2 3 2 2 2 4 3 2 2" xfId="28244"/>
    <cellStyle name="RowTitles-Detail 2 3 2 2 2 4 3 2 2 2" xfId="28245"/>
    <cellStyle name="RowTitles-Detail 2 3 2 2 2 4 3 2 3" xfId="28246"/>
    <cellStyle name="RowTitles-Detail 2 3 2 2 2 4 3 3" xfId="28247"/>
    <cellStyle name="RowTitles-Detail 2 3 2 2 2 4 3 3 2" xfId="28248"/>
    <cellStyle name="RowTitles-Detail 2 3 2 2 2 4 3 3 2 2" xfId="28249"/>
    <cellStyle name="RowTitles-Detail 2 3 2 2 2 4 3 4" xfId="28250"/>
    <cellStyle name="RowTitles-Detail 2 3 2 2 2 4 3 4 2" xfId="28251"/>
    <cellStyle name="RowTitles-Detail 2 3 2 2 2 4 3 5" xfId="28252"/>
    <cellStyle name="RowTitles-Detail 2 3 2 2 2 4 4" xfId="28253"/>
    <cellStyle name="RowTitles-Detail 2 3 2 2 2 4 4 2" xfId="28254"/>
    <cellStyle name="RowTitles-Detail 2 3 2 2 2 4 4 2 2" xfId="28255"/>
    <cellStyle name="RowTitles-Detail 2 3 2 2 2 4 4 3" xfId="28256"/>
    <cellStyle name="RowTitles-Detail 2 3 2 2 2 4 5" xfId="28257"/>
    <cellStyle name="RowTitles-Detail 2 3 2 2 2 4 5 2" xfId="28258"/>
    <cellStyle name="RowTitles-Detail 2 3 2 2 2 4 5 2 2" xfId="28259"/>
    <cellStyle name="RowTitles-Detail 2 3 2 2 2 4 6" xfId="28260"/>
    <cellStyle name="RowTitles-Detail 2 3 2 2 2 4 6 2" xfId="28261"/>
    <cellStyle name="RowTitles-Detail 2 3 2 2 2 4 7" xfId="28262"/>
    <cellStyle name="RowTitles-Detail 2 3 2 2 2 5" xfId="28263"/>
    <cellStyle name="RowTitles-Detail 2 3 2 2 2 5 2" xfId="28264"/>
    <cellStyle name="RowTitles-Detail 2 3 2 2 2 5 2 2" xfId="28265"/>
    <cellStyle name="RowTitles-Detail 2 3 2 2 2 5 2 2 2" xfId="28266"/>
    <cellStyle name="RowTitles-Detail 2 3 2 2 2 5 2 2 2 2" xfId="28267"/>
    <cellStyle name="RowTitles-Detail 2 3 2 2 2 5 2 2 3" xfId="28268"/>
    <cellStyle name="RowTitles-Detail 2 3 2 2 2 5 2 3" xfId="28269"/>
    <cellStyle name="RowTitles-Detail 2 3 2 2 2 5 2 3 2" xfId="28270"/>
    <cellStyle name="RowTitles-Detail 2 3 2 2 2 5 2 3 2 2" xfId="28271"/>
    <cellStyle name="RowTitles-Detail 2 3 2 2 2 5 2 4" xfId="28272"/>
    <cellStyle name="RowTitles-Detail 2 3 2 2 2 5 2 4 2" xfId="28273"/>
    <cellStyle name="RowTitles-Detail 2 3 2 2 2 5 2 5" xfId="28274"/>
    <cellStyle name="RowTitles-Detail 2 3 2 2 2 5 3" xfId="28275"/>
    <cellStyle name="RowTitles-Detail 2 3 2 2 2 5 3 2" xfId="28276"/>
    <cellStyle name="RowTitles-Detail 2 3 2 2 2 5 3 2 2" xfId="28277"/>
    <cellStyle name="RowTitles-Detail 2 3 2 2 2 5 3 2 2 2" xfId="28278"/>
    <cellStyle name="RowTitles-Detail 2 3 2 2 2 5 3 2 3" xfId="28279"/>
    <cellStyle name="RowTitles-Detail 2 3 2 2 2 5 3 3" xfId="28280"/>
    <cellStyle name="RowTitles-Detail 2 3 2 2 2 5 3 3 2" xfId="28281"/>
    <cellStyle name="RowTitles-Detail 2 3 2 2 2 5 3 3 2 2" xfId="28282"/>
    <cellStyle name="RowTitles-Detail 2 3 2 2 2 5 3 4" xfId="28283"/>
    <cellStyle name="RowTitles-Detail 2 3 2 2 2 5 3 4 2" xfId="28284"/>
    <cellStyle name="RowTitles-Detail 2 3 2 2 2 5 3 5" xfId="28285"/>
    <cellStyle name="RowTitles-Detail 2 3 2 2 2 5 4" xfId="28286"/>
    <cellStyle name="RowTitles-Detail 2 3 2 2 2 5 4 2" xfId="28287"/>
    <cellStyle name="RowTitles-Detail 2 3 2 2 2 5 4 2 2" xfId="28288"/>
    <cellStyle name="RowTitles-Detail 2 3 2 2 2 5 4 3" xfId="28289"/>
    <cellStyle name="RowTitles-Detail 2 3 2 2 2 5 5" xfId="28290"/>
    <cellStyle name="RowTitles-Detail 2 3 2 2 2 5 5 2" xfId="28291"/>
    <cellStyle name="RowTitles-Detail 2 3 2 2 2 5 5 2 2" xfId="28292"/>
    <cellStyle name="RowTitles-Detail 2 3 2 2 2 5 6" xfId="28293"/>
    <cellStyle name="RowTitles-Detail 2 3 2 2 2 5 6 2" xfId="28294"/>
    <cellStyle name="RowTitles-Detail 2 3 2 2 2 5 7" xfId="28295"/>
    <cellStyle name="RowTitles-Detail 2 3 2 2 2 6" xfId="28296"/>
    <cellStyle name="RowTitles-Detail 2 3 2 2 2 6 2" xfId="28297"/>
    <cellStyle name="RowTitles-Detail 2 3 2 2 2 6 2 2" xfId="28298"/>
    <cellStyle name="RowTitles-Detail 2 3 2 2 2 6 2 2 2" xfId="28299"/>
    <cellStyle name="RowTitles-Detail 2 3 2 2 2 6 2 2 2 2" xfId="28300"/>
    <cellStyle name="RowTitles-Detail 2 3 2 2 2 6 2 2 3" xfId="28301"/>
    <cellStyle name="RowTitles-Detail 2 3 2 2 2 6 2 3" xfId="28302"/>
    <cellStyle name="RowTitles-Detail 2 3 2 2 2 6 2 3 2" xfId="28303"/>
    <cellStyle name="RowTitles-Detail 2 3 2 2 2 6 2 3 2 2" xfId="28304"/>
    <cellStyle name="RowTitles-Detail 2 3 2 2 2 6 2 4" xfId="28305"/>
    <cellStyle name="RowTitles-Detail 2 3 2 2 2 6 2 4 2" xfId="28306"/>
    <cellStyle name="RowTitles-Detail 2 3 2 2 2 6 2 5" xfId="28307"/>
    <cellStyle name="RowTitles-Detail 2 3 2 2 2 6 3" xfId="28308"/>
    <cellStyle name="RowTitles-Detail 2 3 2 2 2 6 3 2" xfId="28309"/>
    <cellStyle name="RowTitles-Detail 2 3 2 2 2 6 3 2 2" xfId="28310"/>
    <cellStyle name="RowTitles-Detail 2 3 2 2 2 6 3 2 2 2" xfId="28311"/>
    <cellStyle name="RowTitles-Detail 2 3 2 2 2 6 3 2 3" xfId="28312"/>
    <cellStyle name="RowTitles-Detail 2 3 2 2 2 6 3 3" xfId="28313"/>
    <cellStyle name="RowTitles-Detail 2 3 2 2 2 6 3 3 2" xfId="28314"/>
    <cellStyle name="RowTitles-Detail 2 3 2 2 2 6 3 3 2 2" xfId="28315"/>
    <cellStyle name="RowTitles-Detail 2 3 2 2 2 6 3 4" xfId="28316"/>
    <cellStyle name="RowTitles-Detail 2 3 2 2 2 6 3 4 2" xfId="28317"/>
    <cellStyle name="RowTitles-Detail 2 3 2 2 2 6 3 5" xfId="28318"/>
    <cellStyle name="RowTitles-Detail 2 3 2 2 2 6 4" xfId="28319"/>
    <cellStyle name="RowTitles-Detail 2 3 2 2 2 6 4 2" xfId="28320"/>
    <cellStyle name="RowTitles-Detail 2 3 2 2 2 6 4 2 2" xfId="28321"/>
    <cellStyle name="RowTitles-Detail 2 3 2 2 2 6 4 3" xfId="28322"/>
    <cellStyle name="RowTitles-Detail 2 3 2 2 2 6 5" xfId="28323"/>
    <cellStyle name="RowTitles-Detail 2 3 2 2 2 6 5 2" xfId="28324"/>
    <cellStyle name="RowTitles-Detail 2 3 2 2 2 6 5 2 2" xfId="28325"/>
    <cellStyle name="RowTitles-Detail 2 3 2 2 2 6 6" xfId="28326"/>
    <cellStyle name="RowTitles-Detail 2 3 2 2 2 6 6 2" xfId="28327"/>
    <cellStyle name="RowTitles-Detail 2 3 2 2 2 6 7" xfId="28328"/>
    <cellStyle name="RowTitles-Detail 2 3 2 2 2 7" xfId="28329"/>
    <cellStyle name="RowTitles-Detail 2 3 2 2 2 7 2" xfId="28330"/>
    <cellStyle name="RowTitles-Detail 2 3 2 2 2 7 2 2" xfId="28331"/>
    <cellStyle name="RowTitles-Detail 2 3 2 2 2 7 2 2 2" xfId="28332"/>
    <cellStyle name="RowTitles-Detail 2 3 2 2 2 7 2 3" xfId="28333"/>
    <cellStyle name="RowTitles-Detail 2 3 2 2 2 7 3" xfId="28334"/>
    <cellStyle name="RowTitles-Detail 2 3 2 2 2 7 3 2" xfId="28335"/>
    <cellStyle name="RowTitles-Detail 2 3 2 2 2 7 3 2 2" xfId="28336"/>
    <cellStyle name="RowTitles-Detail 2 3 2 2 2 7 4" xfId="28337"/>
    <cellStyle name="RowTitles-Detail 2 3 2 2 2 7 4 2" xfId="28338"/>
    <cellStyle name="RowTitles-Detail 2 3 2 2 2 7 5" xfId="28339"/>
    <cellStyle name="RowTitles-Detail 2 3 2 2 2 8" xfId="28340"/>
    <cellStyle name="RowTitles-Detail 2 3 2 2 2 8 2" xfId="28341"/>
    <cellStyle name="RowTitles-Detail 2 3 2 2 2 9" xfId="28342"/>
    <cellStyle name="RowTitles-Detail 2 3 2 2 2 9 2" xfId="28343"/>
    <cellStyle name="RowTitles-Detail 2 3 2 2 2 9 2 2" xfId="28344"/>
    <cellStyle name="RowTitles-Detail 2 3 2 2 2_STUD aligned by INSTIT" xfId="28345"/>
    <cellStyle name="RowTitles-Detail 2 3 2 2 3" xfId="28346"/>
    <cellStyle name="RowTitles-Detail 2 3 2 2 3 2" xfId="28347"/>
    <cellStyle name="RowTitles-Detail 2 3 2 2 3 2 2" xfId="28348"/>
    <cellStyle name="RowTitles-Detail 2 3 2 2 3 2 2 2" xfId="28349"/>
    <cellStyle name="RowTitles-Detail 2 3 2 2 3 2 2 2 2" xfId="28350"/>
    <cellStyle name="RowTitles-Detail 2 3 2 2 3 2 2 2 2 2" xfId="28351"/>
    <cellStyle name="RowTitles-Detail 2 3 2 2 3 2 2 2 3" xfId="28352"/>
    <cellStyle name="RowTitles-Detail 2 3 2 2 3 2 2 3" xfId="28353"/>
    <cellStyle name="RowTitles-Detail 2 3 2 2 3 2 2 3 2" xfId="28354"/>
    <cellStyle name="RowTitles-Detail 2 3 2 2 3 2 2 3 2 2" xfId="28355"/>
    <cellStyle name="RowTitles-Detail 2 3 2 2 3 2 2 4" xfId="28356"/>
    <cellStyle name="RowTitles-Detail 2 3 2 2 3 2 2 4 2" xfId="28357"/>
    <cellStyle name="RowTitles-Detail 2 3 2 2 3 2 2 5" xfId="28358"/>
    <cellStyle name="RowTitles-Detail 2 3 2 2 3 2 3" xfId="28359"/>
    <cellStyle name="RowTitles-Detail 2 3 2 2 3 2 3 2" xfId="28360"/>
    <cellStyle name="RowTitles-Detail 2 3 2 2 3 2 3 2 2" xfId="28361"/>
    <cellStyle name="RowTitles-Detail 2 3 2 2 3 2 3 2 2 2" xfId="28362"/>
    <cellStyle name="RowTitles-Detail 2 3 2 2 3 2 3 2 3" xfId="28363"/>
    <cellStyle name="RowTitles-Detail 2 3 2 2 3 2 3 3" xfId="28364"/>
    <cellStyle name="RowTitles-Detail 2 3 2 2 3 2 3 3 2" xfId="28365"/>
    <cellStyle name="RowTitles-Detail 2 3 2 2 3 2 3 3 2 2" xfId="28366"/>
    <cellStyle name="RowTitles-Detail 2 3 2 2 3 2 3 4" xfId="28367"/>
    <cellStyle name="RowTitles-Detail 2 3 2 2 3 2 3 4 2" xfId="28368"/>
    <cellStyle name="RowTitles-Detail 2 3 2 2 3 2 3 5" xfId="28369"/>
    <cellStyle name="RowTitles-Detail 2 3 2 2 3 2 4" xfId="28370"/>
    <cellStyle name="RowTitles-Detail 2 3 2 2 3 2 4 2" xfId="28371"/>
    <cellStyle name="RowTitles-Detail 2 3 2 2 3 2 5" xfId="28372"/>
    <cellStyle name="RowTitles-Detail 2 3 2 2 3 2 5 2" xfId="28373"/>
    <cellStyle name="RowTitles-Detail 2 3 2 2 3 2 5 2 2" xfId="28374"/>
    <cellStyle name="RowTitles-Detail 2 3 2 2 3 2 5 3" xfId="28375"/>
    <cellStyle name="RowTitles-Detail 2 3 2 2 3 2 6" xfId="28376"/>
    <cellStyle name="RowTitles-Detail 2 3 2 2 3 2 6 2" xfId="28377"/>
    <cellStyle name="RowTitles-Detail 2 3 2 2 3 2 6 2 2" xfId="28378"/>
    <cellStyle name="RowTitles-Detail 2 3 2 2 3 2 7" xfId="28379"/>
    <cellStyle name="RowTitles-Detail 2 3 2 2 3 2 7 2" xfId="28380"/>
    <cellStyle name="RowTitles-Detail 2 3 2 2 3 2 8" xfId="28381"/>
    <cellStyle name="RowTitles-Detail 2 3 2 2 3 3" xfId="28382"/>
    <cellStyle name="RowTitles-Detail 2 3 2 2 3 3 2" xfId="28383"/>
    <cellStyle name="RowTitles-Detail 2 3 2 2 3 3 2 2" xfId="28384"/>
    <cellStyle name="RowTitles-Detail 2 3 2 2 3 3 2 2 2" xfId="28385"/>
    <cellStyle name="RowTitles-Detail 2 3 2 2 3 3 2 2 2 2" xfId="28386"/>
    <cellStyle name="RowTitles-Detail 2 3 2 2 3 3 2 2 3" xfId="28387"/>
    <cellStyle name="RowTitles-Detail 2 3 2 2 3 3 2 3" xfId="28388"/>
    <cellStyle name="RowTitles-Detail 2 3 2 2 3 3 2 3 2" xfId="28389"/>
    <cellStyle name="RowTitles-Detail 2 3 2 2 3 3 2 3 2 2" xfId="28390"/>
    <cellStyle name="RowTitles-Detail 2 3 2 2 3 3 2 4" xfId="28391"/>
    <cellStyle name="RowTitles-Detail 2 3 2 2 3 3 2 4 2" xfId="28392"/>
    <cellStyle name="RowTitles-Detail 2 3 2 2 3 3 2 5" xfId="28393"/>
    <cellStyle name="RowTitles-Detail 2 3 2 2 3 3 3" xfId="28394"/>
    <cellStyle name="RowTitles-Detail 2 3 2 2 3 3 3 2" xfId="28395"/>
    <cellStyle name="RowTitles-Detail 2 3 2 2 3 3 3 2 2" xfId="28396"/>
    <cellStyle name="RowTitles-Detail 2 3 2 2 3 3 3 2 2 2" xfId="28397"/>
    <cellStyle name="RowTitles-Detail 2 3 2 2 3 3 3 2 3" xfId="28398"/>
    <cellStyle name="RowTitles-Detail 2 3 2 2 3 3 3 3" xfId="28399"/>
    <cellStyle name="RowTitles-Detail 2 3 2 2 3 3 3 3 2" xfId="28400"/>
    <cellStyle name="RowTitles-Detail 2 3 2 2 3 3 3 3 2 2" xfId="28401"/>
    <cellStyle name="RowTitles-Detail 2 3 2 2 3 3 3 4" xfId="28402"/>
    <cellStyle name="RowTitles-Detail 2 3 2 2 3 3 3 4 2" xfId="28403"/>
    <cellStyle name="RowTitles-Detail 2 3 2 2 3 3 3 5" xfId="28404"/>
    <cellStyle name="RowTitles-Detail 2 3 2 2 3 3 4" xfId="28405"/>
    <cellStyle name="RowTitles-Detail 2 3 2 2 3 3 4 2" xfId="28406"/>
    <cellStyle name="RowTitles-Detail 2 3 2 2 3 3 5" xfId="28407"/>
    <cellStyle name="RowTitles-Detail 2 3 2 2 3 3 5 2" xfId="28408"/>
    <cellStyle name="RowTitles-Detail 2 3 2 2 3 3 5 2 2" xfId="28409"/>
    <cellStyle name="RowTitles-Detail 2 3 2 2 3 4" xfId="28410"/>
    <cellStyle name="RowTitles-Detail 2 3 2 2 3 4 2" xfId="28411"/>
    <cellStyle name="RowTitles-Detail 2 3 2 2 3 4 2 2" xfId="28412"/>
    <cellStyle name="RowTitles-Detail 2 3 2 2 3 4 2 2 2" xfId="28413"/>
    <cellStyle name="RowTitles-Detail 2 3 2 2 3 4 2 2 2 2" xfId="28414"/>
    <cellStyle name="RowTitles-Detail 2 3 2 2 3 4 2 2 3" xfId="28415"/>
    <cellStyle name="RowTitles-Detail 2 3 2 2 3 4 2 3" xfId="28416"/>
    <cellStyle name="RowTitles-Detail 2 3 2 2 3 4 2 3 2" xfId="28417"/>
    <cellStyle name="RowTitles-Detail 2 3 2 2 3 4 2 3 2 2" xfId="28418"/>
    <cellStyle name="RowTitles-Detail 2 3 2 2 3 4 2 4" xfId="28419"/>
    <cellStyle name="RowTitles-Detail 2 3 2 2 3 4 2 4 2" xfId="28420"/>
    <cellStyle name="RowTitles-Detail 2 3 2 2 3 4 2 5" xfId="28421"/>
    <cellStyle name="RowTitles-Detail 2 3 2 2 3 4 3" xfId="28422"/>
    <cellStyle name="RowTitles-Detail 2 3 2 2 3 4 3 2" xfId="28423"/>
    <cellStyle name="RowTitles-Detail 2 3 2 2 3 4 3 2 2" xfId="28424"/>
    <cellStyle name="RowTitles-Detail 2 3 2 2 3 4 3 2 2 2" xfId="28425"/>
    <cellStyle name="RowTitles-Detail 2 3 2 2 3 4 3 2 3" xfId="28426"/>
    <cellStyle name="RowTitles-Detail 2 3 2 2 3 4 3 3" xfId="28427"/>
    <cellStyle name="RowTitles-Detail 2 3 2 2 3 4 3 3 2" xfId="28428"/>
    <cellStyle name="RowTitles-Detail 2 3 2 2 3 4 3 3 2 2" xfId="28429"/>
    <cellStyle name="RowTitles-Detail 2 3 2 2 3 4 3 4" xfId="28430"/>
    <cellStyle name="RowTitles-Detail 2 3 2 2 3 4 3 4 2" xfId="28431"/>
    <cellStyle name="RowTitles-Detail 2 3 2 2 3 4 3 5" xfId="28432"/>
    <cellStyle name="RowTitles-Detail 2 3 2 2 3 4 4" xfId="28433"/>
    <cellStyle name="RowTitles-Detail 2 3 2 2 3 4 4 2" xfId="28434"/>
    <cellStyle name="RowTitles-Detail 2 3 2 2 3 4 4 2 2" xfId="28435"/>
    <cellStyle name="RowTitles-Detail 2 3 2 2 3 4 4 3" xfId="28436"/>
    <cellStyle name="RowTitles-Detail 2 3 2 2 3 4 5" xfId="28437"/>
    <cellStyle name="RowTitles-Detail 2 3 2 2 3 4 5 2" xfId="28438"/>
    <cellStyle name="RowTitles-Detail 2 3 2 2 3 4 5 2 2" xfId="28439"/>
    <cellStyle name="RowTitles-Detail 2 3 2 2 3 4 6" xfId="28440"/>
    <cellStyle name="RowTitles-Detail 2 3 2 2 3 4 6 2" xfId="28441"/>
    <cellStyle name="RowTitles-Detail 2 3 2 2 3 4 7" xfId="28442"/>
    <cellStyle name="RowTitles-Detail 2 3 2 2 3 5" xfId="28443"/>
    <cellStyle name="RowTitles-Detail 2 3 2 2 3 5 2" xfId="28444"/>
    <cellStyle name="RowTitles-Detail 2 3 2 2 3 5 2 2" xfId="28445"/>
    <cellStyle name="RowTitles-Detail 2 3 2 2 3 5 2 2 2" xfId="28446"/>
    <cellStyle name="RowTitles-Detail 2 3 2 2 3 5 2 2 2 2" xfId="28447"/>
    <cellStyle name="RowTitles-Detail 2 3 2 2 3 5 2 2 3" xfId="28448"/>
    <cellStyle name="RowTitles-Detail 2 3 2 2 3 5 2 3" xfId="28449"/>
    <cellStyle name="RowTitles-Detail 2 3 2 2 3 5 2 3 2" xfId="28450"/>
    <cellStyle name="RowTitles-Detail 2 3 2 2 3 5 2 3 2 2" xfId="28451"/>
    <cellStyle name="RowTitles-Detail 2 3 2 2 3 5 2 4" xfId="28452"/>
    <cellStyle name="RowTitles-Detail 2 3 2 2 3 5 2 4 2" xfId="28453"/>
    <cellStyle name="RowTitles-Detail 2 3 2 2 3 5 2 5" xfId="28454"/>
    <cellStyle name="RowTitles-Detail 2 3 2 2 3 5 3" xfId="28455"/>
    <cellStyle name="RowTitles-Detail 2 3 2 2 3 5 3 2" xfId="28456"/>
    <cellStyle name="RowTitles-Detail 2 3 2 2 3 5 3 2 2" xfId="28457"/>
    <cellStyle name="RowTitles-Detail 2 3 2 2 3 5 3 2 2 2" xfId="28458"/>
    <cellStyle name="RowTitles-Detail 2 3 2 2 3 5 3 2 3" xfId="28459"/>
    <cellStyle name="RowTitles-Detail 2 3 2 2 3 5 3 3" xfId="28460"/>
    <cellStyle name="RowTitles-Detail 2 3 2 2 3 5 3 3 2" xfId="28461"/>
    <cellStyle name="RowTitles-Detail 2 3 2 2 3 5 3 3 2 2" xfId="28462"/>
    <cellStyle name="RowTitles-Detail 2 3 2 2 3 5 3 4" xfId="28463"/>
    <cellStyle name="RowTitles-Detail 2 3 2 2 3 5 3 4 2" xfId="28464"/>
    <cellStyle name="RowTitles-Detail 2 3 2 2 3 5 3 5" xfId="28465"/>
    <cellStyle name="RowTitles-Detail 2 3 2 2 3 5 4" xfId="28466"/>
    <cellStyle name="RowTitles-Detail 2 3 2 2 3 5 4 2" xfId="28467"/>
    <cellStyle name="RowTitles-Detail 2 3 2 2 3 5 4 2 2" xfId="28468"/>
    <cellStyle name="RowTitles-Detail 2 3 2 2 3 5 4 3" xfId="28469"/>
    <cellStyle name="RowTitles-Detail 2 3 2 2 3 5 5" xfId="28470"/>
    <cellStyle name="RowTitles-Detail 2 3 2 2 3 5 5 2" xfId="28471"/>
    <cellStyle name="RowTitles-Detail 2 3 2 2 3 5 5 2 2" xfId="28472"/>
    <cellStyle name="RowTitles-Detail 2 3 2 2 3 5 6" xfId="28473"/>
    <cellStyle name="RowTitles-Detail 2 3 2 2 3 5 6 2" xfId="28474"/>
    <cellStyle name="RowTitles-Detail 2 3 2 2 3 5 7" xfId="28475"/>
    <cellStyle name="RowTitles-Detail 2 3 2 2 3 6" xfId="28476"/>
    <cellStyle name="RowTitles-Detail 2 3 2 2 3 6 2" xfId="28477"/>
    <cellStyle name="RowTitles-Detail 2 3 2 2 3 6 2 2" xfId="28478"/>
    <cellStyle name="RowTitles-Detail 2 3 2 2 3 6 2 2 2" xfId="28479"/>
    <cellStyle name="RowTitles-Detail 2 3 2 2 3 6 2 2 2 2" xfId="28480"/>
    <cellStyle name="RowTitles-Detail 2 3 2 2 3 6 2 2 3" xfId="28481"/>
    <cellStyle name="RowTitles-Detail 2 3 2 2 3 6 2 3" xfId="28482"/>
    <cellStyle name="RowTitles-Detail 2 3 2 2 3 6 2 3 2" xfId="28483"/>
    <cellStyle name="RowTitles-Detail 2 3 2 2 3 6 2 3 2 2" xfId="28484"/>
    <cellStyle name="RowTitles-Detail 2 3 2 2 3 6 2 4" xfId="28485"/>
    <cellStyle name="RowTitles-Detail 2 3 2 2 3 6 2 4 2" xfId="28486"/>
    <cellStyle name="RowTitles-Detail 2 3 2 2 3 6 2 5" xfId="28487"/>
    <cellStyle name="RowTitles-Detail 2 3 2 2 3 6 3" xfId="28488"/>
    <cellStyle name="RowTitles-Detail 2 3 2 2 3 6 3 2" xfId="28489"/>
    <cellStyle name="RowTitles-Detail 2 3 2 2 3 6 3 2 2" xfId="28490"/>
    <cellStyle name="RowTitles-Detail 2 3 2 2 3 6 3 2 2 2" xfId="28491"/>
    <cellStyle name="RowTitles-Detail 2 3 2 2 3 6 3 2 3" xfId="28492"/>
    <cellStyle name="RowTitles-Detail 2 3 2 2 3 6 3 3" xfId="28493"/>
    <cellStyle name="RowTitles-Detail 2 3 2 2 3 6 3 3 2" xfId="28494"/>
    <cellStyle name="RowTitles-Detail 2 3 2 2 3 6 3 3 2 2" xfId="28495"/>
    <cellStyle name="RowTitles-Detail 2 3 2 2 3 6 3 4" xfId="28496"/>
    <cellStyle name="RowTitles-Detail 2 3 2 2 3 6 3 4 2" xfId="28497"/>
    <cellStyle name="RowTitles-Detail 2 3 2 2 3 6 3 5" xfId="28498"/>
    <cellStyle name="RowTitles-Detail 2 3 2 2 3 6 4" xfId="28499"/>
    <cellStyle name="RowTitles-Detail 2 3 2 2 3 6 4 2" xfId="28500"/>
    <cellStyle name="RowTitles-Detail 2 3 2 2 3 6 4 2 2" xfId="28501"/>
    <cellStyle name="RowTitles-Detail 2 3 2 2 3 6 4 3" xfId="28502"/>
    <cellStyle name="RowTitles-Detail 2 3 2 2 3 6 5" xfId="28503"/>
    <cellStyle name="RowTitles-Detail 2 3 2 2 3 6 5 2" xfId="28504"/>
    <cellStyle name="RowTitles-Detail 2 3 2 2 3 6 5 2 2" xfId="28505"/>
    <cellStyle name="RowTitles-Detail 2 3 2 2 3 6 6" xfId="28506"/>
    <cellStyle name="RowTitles-Detail 2 3 2 2 3 6 6 2" xfId="28507"/>
    <cellStyle name="RowTitles-Detail 2 3 2 2 3 6 7" xfId="28508"/>
    <cellStyle name="RowTitles-Detail 2 3 2 2 3 7" xfId="28509"/>
    <cellStyle name="RowTitles-Detail 2 3 2 2 3 7 2" xfId="28510"/>
    <cellStyle name="RowTitles-Detail 2 3 2 2 3 7 2 2" xfId="28511"/>
    <cellStyle name="RowTitles-Detail 2 3 2 2 3 7 2 2 2" xfId="28512"/>
    <cellStyle name="RowTitles-Detail 2 3 2 2 3 7 2 3" xfId="28513"/>
    <cellStyle name="RowTitles-Detail 2 3 2 2 3 7 3" xfId="28514"/>
    <cellStyle name="RowTitles-Detail 2 3 2 2 3 7 3 2" xfId="28515"/>
    <cellStyle name="RowTitles-Detail 2 3 2 2 3 7 3 2 2" xfId="28516"/>
    <cellStyle name="RowTitles-Detail 2 3 2 2 3 7 4" xfId="28517"/>
    <cellStyle name="RowTitles-Detail 2 3 2 2 3 7 4 2" xfId="28518"/>
    <cellStyle name="RowTitles-Detail 2 3 2 2 3 7 5" xfId="28519"/>
    <cellStyle name="RowTitles-Detail 2 3 2 2 3 8" xfId="28520"/>
    <cellStyle name="RowTitles-Detail 2 3 2 2 3 8 2" xfId="28521"/>
    <cellStyle name="RowTitles-Detail 2 3 2 2 3 8 2 2" xfId="28522"/>
    <cellStyle name="RowTitles-Detail 2 3 2 2 3 8 2 2 2" xfId="28523"/>
    <cellStyle name="RowTitles-Detail 2 3 2 2 3 8 2 3" xfId="28524"/>
    <cellStyle name="RowTitles-Detail 2 3 2 2 3 8 3" xfId="28525"/>
    <cellStyle name="RowTitles-Detail 2 3 2 2 3 8 3 2" xfId="28526"/>
    <cellStyle name="RowTitles-Detail 2 3 2 2 3 8 3 2 2" xfId="28527"/>
    <cellStyle name="RowTitles-Detail 2 3 2 2 3 8 4" xfId="28528"/>
    <cellStyle name="RowTitles-Detail 2 3 2 2 3 8 4 2" xfId="28529"/>
    <cellStyle name="RowTitles-Detail 2 3 2 2 3 8 5" xfId="28530"/>
    <cellStyle name="RowTitles-Detail 2 3 2 2 3 9" xfId="28531"/>
    <cellStyle name="RowTitles-Detail 2 3 2 2 3 9 2" xfId="28532"/>
    <cellStyle name="RowTitles-Detail 2 3 2 2 3 9 2 2" xfId="28533"/>
    <cellStyle name="RowTitles-Detail 2 3 2 2 3_STUD aligned by INSTIT" xfId="28534"/>
    <cellStyle name="RowTitles-Detail 2 3 2 2 4" xfId="28535"/>
    <cellStyle name="RowTitles-Detail 2 3 2 2 4 2" xfId="28536"/>
    <cellStyle name="RowTitles-Detail 2 3 2 2 4 2 2" xfId="28537"/>
    <cellStyle name="RowTitles-Detail 2 3 2 2 4 2 2 2" xfId="28538"/>
    <cellStyle name="RowTitles-Detail 2 3 2 2 4 2 2 2 2" xfId="28539"/>
    <cellStyle name="RowTitles-Detail 2 3 2 2 4 2 2 2 2 2" xfId="28540"/>
    <cellStyle name="RowTitles-Detail 2 3 2 2 4 2 2 2 3" xfId="28541"/>
    <cellStyle name="RowTitles-Detail 2 3 2 2 4 2 2 3" xfId="28542"/>
    <cellStyle name="RowTitles-Detail 2 3 2 2 4 2 2 3 2" xfId="28543"/>
    <cellStyle name="RowTitles-Detail 2 3 2 2 4 2 2 3 2 2" xfId="28544"/>
    <cellStyle name="RowTitles-Detail 2 3 2 2 4 2 2 4" xfId="28545"/>
    <cellStyle name="RowTitles-Detail 2 3 2 2 4 2 2 4 2" xfId="28546"/>
    <cellStyle name="RowTitles-Detail 2 3 2 2 4 2 2 5" xfId="28547"/>
    <cellStyle name="RowTitles-Detail 2 3 2 2 4 2 3" xfId="28548"/>
    <cellStyle name="RowTitles-Detail 2 3 2 2 4 2 3 2" xfId="28549"/>
    <cellStyle name="RowTitles-Detail 2 3 2 2 4 2 3 2 2" xfId="28550"/>
    <cellStyle name="RowTitles-Detail 2 3 2 2 4 2 3 2 2 2" xfId="28551"/>
    <cellStyle name="RowTitles-Detail 2 3 2 2 4 2 3 2 3" xfId="28552"/>
    <cellStyle name="RowTitles-Detail 2 3 2 2 4 2 3 3" xfId="28553"/>
    <cellStyle name="RowTitles-Detail 2 3 2 2 4 2 3 3 2" xfId="28554"/>
    <cellStyle name="RowTitles-Detail 2 3 2 2 4 2 3 3 2 2" xfId="28555"/>
    <cellStyle name="RowTitles-Detail 2 3 2 2 4 2 3 4" xfId="28556"/>
    <cellStyle name="RowTitles-Detail 2 3 2 2 4 2 3 4 2" xfId="28557"/>
    <cellStyle name="RowTitles-Detail 2 3 2 2 4 2 3 5" xfId="28558"/>
    <cellStyle name="RowTitles-Detail 2 3 2 2 4 2 4" xfId="28559"/>
    <cellStyle name="RowTitles-Detail 2 3 2 2 4 2 4 2" xfId="28560"/>
    <cellStyle name="RowTitles-Detail 2 3 2 2 4 2 5" xfId="28561"/>
    <cellStyle name="RowTitles-Detail 2 3 2 2 4 2 5 2" xfId="28562"/>
    <cellStyle name="RowTitles-Detail 2 3 2 2 4 2 5 2 2" xfId="28563"/>
    <cellStyle name="RowTitles-Detail 2 3 2 2 4 2 5 3" xfId="28564"/>
    <cellStyle name="RowTitles-Detail 2 3 2 2 4 2 6" xfId="28565"/>
    <cellStyle name="RowTitles-Detail 2 3 2 2 4 2 6 2" xfId="28566"/>
    <cellStyle name="RowTitles-Detail 2 3 2 2 4 2 6 2 2" xfId="28567"/>
    <cellStyle name="RowTitles-Detail 2 3 2 2 4 3" xfId="28568"/>
    <cellStyle name="RowTitles-Detail 2 3 2 2 4 3 2" xfId="28569"/>
    <cellStyle name="RowTitles-Detail 2 3 2 2 4 3 2 2" xfId="28570"/>
    <cellStyle name="RowTitles-Detail 2 3 2 2 4 3 2 2 2" xfId="28571"/>
    <cellStyle name="RowTitles-Detail 2 3 2 2 4 3 2 2 2 2" xfId="28572"/>
    <cellStyle name="RowTitles-Detail 2 3 2 2 4 3 2 2 3" xfId="28573"/>
    <cellStyle name="RowTitles-Detail 2 3 2 2 4 3 2 3" xfId="28574"/>
    <cellStyle name="RowTitles-Detail 2 3 2 2 4 3 2 3 2" xfId="28575"/>
    <cellStyle name="RowTitles-Detail 2 3 2 2 4 3 2 3 2 2" xfId="28576"/>
    <cellStyle name="RowTitles-Detail 2 3 2 2 4 3 2 4" xfId="28577"/>
    <cellStyle name="RowTitles-Detail 2 3 2 2 4 3 2 4 2" xfId="28578"/>
    <cellStyle name="RowTitles-Detail 2 3 2 2 4 3 2 5" xfId="28579"/>
    <cellStyle name="RowTitles-Detail 2 3 2 2 4 3 3" xfId="28580"/>
    <cellStyle name="RowTitles-Detail 2 3 2 2 4 3 3 2" xfId="28581"/>
    <cellStyle name="RowTitles-Detail 2 3 2 2 4 3 3 2 2" xfId="28582"/>
    <cellStyle name="RowTitles-Detail 2 3 2 2 4 3 3 2 2 2" xfId="28583"/>
    <cellStyle name="RowTitles-Detail 2 3 2 2 4 3 3 2 3" xfId="28584"/>
    <cellStyle name="RowTitles-Detail 2 3 2 2 4 3 3 3" xfId="28585"/>
    <cellStyle name="RowTitles-Detail 2 3 2 2 4 3 3 3 2" xfId="28586"/>
    <cellStyle name="RowTitles-Detail 2 3 2 2 4 3 3 3 2 2" xfId="28587"/>
    <cellStyle name="RowTitles-Detail 2 3 2 2 4 3 3 4" xfId="28588"/>
    <cellStyle name="RowTitles-Detail 2 3 2 2 4 3 3 4 2" xfId="28589"/>
    <cellStyle name="RowTitles-Detail 2 3 2 2 4 3 3 5" xfId="28590"/>
    <cellStyle name="RowTitles-Detail 2 3 2 2 4 3 4" xfId="28591"/>
    <cellStyle name="RowTitles-Detail 2 3 2 2 4 3 4 2" xfId="28592"/>
    <cellStyle name="RowTitles-Detail 2 3 2 2 4 3 5" xfId="28593"/>
    <cellStyle name="RowTitles-Detail 2 3 2 2 4 3 5 2" xfId="28594"/>
    <cellStyle name="RowTitles-Detail 2 3 2 2 4 3 5 2 2" xfId="28595"/>
    <cellStyle name="RowTitles-Detail 2 3 2 2 4 3 6" xfId="28596"/>
    <cellStyle name="RowTitles-Detail 2 3 2 2 4 3 6 2" xfId="28597"/>
    <cellStyle name="RowTitles-Detail 2 3 2 2 4 3 7" xfId="28598"/>
    <cellStyle name="RowTitles-Detail 2 3 2 2 4 4" xfId="28599"/>
    <cellStyle name="RowTitles-Detail 2 3 2 2 4 4 2" xfId="28600"/>
    <cellStyle name="RowTitles-Detail 2 3 2 2 4 4 2 2" xfId="28601"/>
    <cellStyle name="RowTitles-Detail 2 3 2 2 4 4 2 2 2" xfId="28602"/>
    <cellStyle name="RowTitles-Detail 2 3 2 2 4 4 2 2 2 2" xfId="28603"/>
    <cellStyle name="RowTitles-Detail 2 3 2 2 4 4 2 2 3" xfId="28604"/>
    <cellStyle name="RowTitles-Detail 2 3 2 2 4 4 2 3" xfId="28605"/>
    <cellStyle name="RowTitles-Detail 2 3 2 2 4 4 2 3 2" xfId="28606"/>
    <cellStyle name="RowTitles-Detail 2 3 2 2 4 4 2 3 2 2" xfId="28607"/>
    <cellStyle name="RowTitles-Detail 2 3 2 2 4 4 2 4" xfId="28608"/>
    <cellStyle name="RowTitles-Detail 2 3 2 2 4 4 2 4 2" xfId="28609"/>
    <cellStyle name="RowTitles-Detail 2 3 2 2 4 4 2 5" xfId="28610"/>
    <cellStyle name="RowTitles-Detail 2 3 2 2 4 4 3" xfId="28611"/>
    <cellStyle name="RowTitles-Detail 2 3 2 2 4 4 3 2" xfId="28612"/>
    <cellStyle name="RowTitles-Detail 2 3 2 2 4 4 3 2 2" xfId="28613"/>
    <cellStyle name="RowTitles-Detail 2 3 2 2 4 4 3 2 2 2" xfId="28614"/>
    <cellStyle name="RowTitles-Detail 2 3 2 2 4 4 3 2 3" xfId="28615"/>
    <cellStyle name="RowTitles-Detail 2 3 2 2 4 4 3 3" xfId="28616"/>
    <cellStyle name="RowTitles-Detail 2 3 2 2 4 4 3 3 2" xfId="28617"/>
    <cellStyle name="RowTitles-Detail 2 3 2 2 4 4 3 3 2 2" xfId="28618"/>
    <cellStyle name="RowTitles-Detail 2 3 2 2 4 4 3 4" xfId="28619"/>
    <cellStyle name="RowTitles-Detail 2 3 2 2 4 4 3 4 2" xfId="28620"/>
    <cellStyle name="RowTitles-Detail 2 3 2 2 4 4 3 5" xfId="28621"/>
    <cellStyle name="RowTitles-Detail 2 3 2 2 4 4 4" xfId="28622"/>
    <cellStyle name="RowTitles-Detail 2 3 2 2 4 4 4 2" xfId="28623"/>
    <cellStyle name="RowTitles-Detail 2 3 2 2 4 4 5" xfId="28624"/>
    <cellStyle name="RowTitles-Detail 2 3 2 2 4 4 5 2" xfId="28625"/>
    <cellStyle name="RowTitles-Detail 2 3 2 2 4 4 5 2 2" xfId="28626"/>
    <cellStyle name="RowTitles-Detail 2 3 2 2 4 4 5 3" xfId="28627"/>
    <cellStyle name="RowTitles-Detail 2 3 2 2 4 4 6" xfId="28628"/>
    <cellStyle name="RowTitles-Detail 2 3 2 2 4 4 6 2" xfId="28629"/>
    <cellStyle name="RowTitles-Detail 2 3 2 2 4 4 6 2 2" xfId="28630"/>
    <cellStyle name="RowTitles-Detail 2 3 2 2 4 4 7" xfId="28631"/>
    <cellStyle name="RowTitles-Detail 2 3 2 2 4 4 7 2" xfId="28632"/>
    <cellStyle name="RowTitles-Detail 2 3 2 2 4 4 8" xfId="28633"/>
    <cellStyle name="RowTitles-Detail 2 3 2 2 4 5" xfId="28634"/>
    <cellStyle name="RowTitles-Detail 2 3 2 2 4 5 2" xfId="28635"/>
    <cellStyle name="RowTitles-Detail 2 3 2 2 4 5 2 2" xfId="28636"/>
    <cellStyle name="RowTitles-Detail 2 3 2 2 4 5 2 2 2" xfId="28637"/>
    <cellStyle name="RowTitles-Detail 2 3 2 2 4 5 2 2 2 2" xfId="28638"/>
    <cellStyle name="RowTitles-Detail 2 3 2 2 4 5 2 2 3" xfId="28639"/>
    <cellStyle name="RowTitles-Detail 2 3 2 2 4 5 2 3" xfId="28640"/>
    <cellStyle name="RowTitles-Detail 2 3 2 2 4 5 2 3 2" xfId="28641"/>
    <cellStyle name="RowTitles-Detail 2 3 2 2 4 5 2 3 2 2" xfId="28642"/>
    <cellStyle name="RowTitles-Detail 2 3 2 2 4 5 2 4" xfId="28643"/>
    <cellStyle name="RowTitles-Detail 2 3 2 2 4 5 2 4 2" xfId="28644"/>
    <cellStyle name="RowTitles-Detail 2 3 2 2 4 5 2 5" xfId="28645"/>
    <cellStyle name="RowTitles-Detail 2 3 2 2 4 5 3" xfId="28646"/>
    <cellStyle name="RowTitles-Detail 2 3 2 2 4 5 3 2" xfId="28647"/>
    <cellStyle name="RowTitles-Detail 2 3 2 2 4 5 3 2 2" xfId="28648"/>
    <cellStyle name="RowTitles-Detail 2 3 2 2 4 5 3 2 2 2" xfId="28649"/>
    <cellStyle name="RowTitles-Detail 2 3 2 2 4 5 3 2 3" xfId="28650"/>
    <cellStyle name="RowTitles-Detail 2 3 2 2 4 5 3 3" xfId="28651"/>
    <cellStyle name="RowTitles-Detail 2 3 2 2 4 5 3 3 2" xfId="28652"/>
    <cellStyle name="RowTitles-Detail 2 3 2 2 4 5 3 3 2 2" xfId="28653"/>
    <cellStyle name="RowTitles-Detail 2 3 2 2 4 5 3 4" xfId="28654"/>
    <cellStyle name="RowTitles-Detail 2 3 2 2 4 5 3 4 2" xfId="28655"/>
    <cellStyle name="RowTitles-Detail 2 3 2 2 4 5 3 5" xfId="28656"/>
    <cellStyle name="RowTitles-Detail 2 3 2 2 4 5 4" xfId="28657"/>
    <cellStyle name="RowTitles-Detail 2 3 2 2 4 5 4 2" xfId="28658"/>
    <cellStyle name="RowTitles-Detail 2 3 2 2 4 5 4 2 2" xfId="28659"/>
    <cellStyle name="RowTitles-Detail 2 3 2 2 4 5 4 3" xfId="28660"/>
    <cellStyle name="RowTitles-Detail 2 3 2 2 4 5 5" xfId="28661"/>
    <cellStyle name="RowTitles-Detail 2 3 2 2 4 5 5 2" xfId="28662"/>
    <cellStyle name="RowTitles-Detail 2 3 2 2 4 5 5 2 2" xfId="28663"/>
    <cellStyle name="RowTitles-Detail 2 3 2 2 4 5 6" xfId="28664"/>
    <cellStyle name="RowTitles-Detail 2 3 2 2 4 5 6 2" xfId="28665"/>
    <cellStyle name="RowTitles-Detail 2 3 2 2 4 5 7" xfId="28666"/>
    <cellStyle name="RowTitles-Detail 2 3 2 2 4 6" xfId="28667"/>
    <cellStyle name="RowTitles-Detail 2 3 2 2 4 6 2" xfId="28668"/>
    <cellStyle name="RowTitles-Detail 2 3 2 2 4 6 2 2" xfId="28669"/>
    <cellStyle name="RowTitles-Detail 2 3 2 2 4 6 2 2 2" xfId="28670"/>
    <cellStyle name="RowTitles-Detail 2 3 2 2 4 6 2 2 2 2" xfId="28671"/>
    <cellStyle name="RowTitles-Detail 2 3 2 2 4 6 2 2 3" xfId="28672"/>
    <cellStyle name="RowTitles-Detail 2 3 2 2 4 6 2 3" xfId="28673"/>
    <cellStyle name="RowTitles-Detail 2 3 2 2 4 6 2 3 2" xfId="28674"/>
    <cellStyle name="RowTitles-Detail 2 3 2 2 4 6 2 3 2 2" xfId="28675"/>
    <cellStyle name="RowTitles-Detail 2 3 2 2 4 6 2 4" xfId="28676"/>
    <cellStyle name="RowTitles-Detail 2 3 2 2 4 6 2 4 2" xfId="28677"/>
    <cellStyle name="RowTitles-Detail 2 3 2 2 4 6 2 5" xfId="28678"/>
    <cellStyle name="RowTitles-Detail 2 3 2 2 4 6 3" xfId="28679"/>
    <cellStyle name="RowTitles-Detail 2 3 2 2 4 6 3 2" xfId="28680"/>
    <cellStyle name="RowTitles-Detail 2 3 2 2 4 6 3 2 2" xfId="28681"/>
    <cellStyle name="RowTitles-Detail 2 3 2 2 4 6 3 2 2 2" xfId="28682"/>
    <cellStyle name="RowTitles-Detail 2 3 2 2 4 6 3 2 3" xfId="28683"/>
    <cellStyle name="RowTitles-Detail 2 3 2 2 4 6 3 3" xfId="28684"/>
    <cellStyle name="RowTitles-Detail 2 3 2 2 4 6 3 3 2" xfId="28685"/>
    <cellStyle name="RowTitles-Detail 2 3 2 2 4 6 3 3 2 2" xfId="28686"/>
    <cellStyle name="RowTitles-Detail 2 3 2 2 4 6 3 4" xfId="28687"/>
    <cellStyle name="RowTitles-Detail 2 3 2 2 4 6 3 4 2" xfId="28688"/>
    <cellStyle name="RowTitles-Detail 2 3 2 2 4 6 3 5" xfId="28689"/>
    <cellStyle name="RowTitles-Detail 2 3 2 2 4 6 4" xfId="28690"/>
    <cellStyle name="RowTitles-Detail 2 3 2 2 4 6 4 2" xfId="28691"/>
    <cellStyle name="RowTitles-Detail 2 3 2 2 4 6 4 2 2" xfId="28692"/>
    <cellStyle name="RowTitles-Detail 2 3 2 2 4 6 4 3" xfId="28693"/>
    <cellStyle name="RowTitles-Detail 2 3 2 2 4 6 5" xfId="28694"/>
    <cellStyle name="RowTitles-Detail 2 3 2 2 4 6 5 2" xfId="28695"/>
    <cellStyle name="RowTitles-Detail 2 3 2 2 4 6 5 2 2" xfId="28696"/>
    <cellStyle name="RowTitles-Detail 2 3 2 2 4 6 6" xfId="28697"/>
    <cellStyle name="RowTitles-Detail 2 3 2 2 4 6 6 2" xfId="28698"/>
    <cellStyle name="RowTitles-Detail 2 3 2 2 4 6 7" xfId="28699"/>
    <cellStyle name="RowTitles-Detail 2 3 2 2 4 7" xfId="28700"/>
    <cellStyle name="RowTitles-Detail 2 3 2 2 4 7 2" xfId="28701"/>
    <cellStyle name="RowTitles-Detail 2 3 2 2 4 7 2 2" xfId="28702"/>
    <cellStyle name="RowTitles-Detail 2 3 2 2 4 7 2 2 2" xfId="28703"/>
    <cellStyle name="RowTitles-Detail 2 3 2 2 4 7 2 3" xfId="28704"/>
    <cellStyle name="RowTitles-Detail 2 3 2 2 4 7 3" xfId="28705"/>
    <cellStyle name="RowTitles-Detail 2 3 2 2 4 7 3 2" xfId="28706"/>
    <cellStyle name="RowTitles-Detail 2 3 2 2 4 7 3 2 2" xfId="28707"/>
    <cellStyle name="RowTitles-Detail 2 3 2 2 4 7 4" xfId="28708"/>
    <cellStyle name="RowTitles-Detail 2 3 2 2 4 7 4 2" xfId="28709"/>
    <cellStyle name="RowTitles-Detail 2 3 2 2 4 7 5" xfId="28710"/>
    <cellStyle name="RowTitles-Detail 2 3 2 2 4 8" xfId="28711"/>
    <cellStyle name="RowTitles-Detail 2 3 2 2 4 8 2" xfId="28712"/>
    <cellStyle name="RowTitles-Detail 2 3 2 2 4 9" xfId="28713"/>
    <cellStyle name="RowTitles-Detail 2 3 2 2 4 9 2" xfId="28714"/>
    <cellStyle name="RowTitles-Detail 2 3 2 2 4 9 2 2" xfId="28715"/>
    <cellStyle name="RowTitles-Detail 2 3 2 2 4_STUD aligned by INSTIT" xfId="28716"/>
    <cellStyle name="RowTitles-Detail 2 3 2 2 5" xfId="28717"/>
    <cellStyle name="RowTitles-Detail 2 3 2 2 5 2" xfId="28718"/>
    <cellStyle name="RowTitles-Detail 2 3 2 2 5 2 2" xfId="28719"/>
    <cellStyle name="RowTitles-Detail 2 3 2 2 5 2 2 2" xfId="28720"/>
    <cellStyle name="RowTitles-Detail 2 3 2 2 5 2 2 2 2" xfId="28721"/>
    <cellStyle name="RowTitles-Detail 2 3 2 2 5 2 2 3" xfId="28722"/>
    <cellStyle name="RowTitles-Detail 2 3 2 2 5 2 3" xfId="28723"/>
    <cellStyle name="RowTitles-Detail 2 3 2 2 5 2 3 2" xfId="28724"/>
    <cellStyle name="RowTitles-Detail 2 3 2 2 5 2 3 2 2" xfId="28725"/>
    <cellStyle name="RowTitles-Detail 2 3 2 2 5 2 4" xfId="28726"/>
    <cellStyle name="RowTitles-Detail 2 3 2 2 5 2 4 2" xfId="28727"/>
    <cellStyle name="RowTitles-Detail 2 3 2 2 5 2 5" xfId="28728"/>
    <cellStyle name="RowTitles-Detail 2 3 2 2 5 3" xfId="28729"/>
    <cellStyle name="RowTitles-Detail 2 3 2 2 5 3 2" xfId="28730"/>
    <cellStyle name="RowTitles-Detail 2 3 2 2 5 3 2 2" xfId="28731"/>
    <cellStyle name="RowTitles-Detail 2 3 2 2 5 3 2 2 2" xfId="28732"/>
    <cellStyle name="RowTitles-Detail 2 3 2 2 5 3 2 3" xfId="28733"/>
    <cellStyle name="RowTitles-Detail 2 3 2 2 5 3 3" xfId="28734"/>
    <cellStyle name="RowTitles-Detail 2 3 2 2 5 3 3 2" xfId="28735"/>
    <cellStyle name="RowTitles-Detail 2 3 2 2 5 3 3 2 2" xfId="28736"/>
    <cellStyle name="RowTitles-Detail 2 3 2 2 5 3 4" xfId="28737"/>
    <cellStyle name="RowTitles-Detail 2 3 2 2 5 3 4 2" xfId="28738"/>
    <cellStyle name="RowTitles-Detail 2 3 2 2 5 3 5" xfId="28739"/>
    <cellStyle name="RowTitles-Detail 2 3 2 2 5 4" xfId="28740"/>
    <cellStyle name="RowTitles-Detail 2 3 2 2 5 4 2" xfId="28741"/>
    <cellStyle name="RowTitles-Detail 2 3 2 2 5 5" xfId="28742"/>
    <cellStyle name="RowTitles-Detail 2 3 2 2 5 5 2" xfId="28743"/>
    <cellStyle name="RowTitles-Detail 2 3 2 2 5 5 2 2" xfId="28744"/>
    <cellStyle name="RowTitles-Detail 2 3 2 2 5 5 3" xfId="28745"/>
    <cellStyle name="RowTitles-Detail 2 3 2 2 5 6" xfId="28746"/>
    <cellStyle name="RowTitles-Detail 2 3 2 2 5 6 2" xfId="28747"/>
    <cellStyle name="RowTitles-Detail 2 3 2 2 5 6 2 2" xfId="28748"/>
    <cellStyle name="RowTitles-Detail 2 3 2 2 6" xfId="28749"/>
    <cellStyle name="RowTitles-Detail 2 3 2 2 6 2" xfId="28750"/>
    <cellStyle name="RowTitles-Detail 2 3 2 2 6 2 2" xfId="28751"/>
    <cellStyle name="RowTitles-Detail 2 3 2 2 6 2 2 2" xfId="28752"/>
    <cellStyle name="RowTitles-Detail 2 3 2 2 6 2 2 2 2" xfId="28753"/>
    <cellStyle name="RowTitles-Detail 2 3 2 2 6 2 2 3" xfId="28754"/>
    <cellStyle name="RowTitles-Detail 2 3 2 2 6 2 3" xfId="28755"/>
    <cellStyle name="RowTitles-Detail 2 3 2 2 6 2 3 2" xfId="28756"/>
    <cellStyle name="RowTitles-Detail 2 3 2 2 6 2 3 2 2" xfId="28757"/>
    <cellStyle name="RowTitles-Detail 2 3 2 2 6 2 4" xfId="28758"/>
    <cellStyle name="RowTitles-Detail 2 3 2 2 6 2 4 2" xfId="28759"/>
    <cellStyle name="RowTitles-Detail 2 3 2 2 6 2 5" xfId="28760"/>
    <cellStyle name="RowTitles-Detail 2 3 2 2 6 3" xfId="28761"/>
    <cellStyle name="RowTitles-Detail 2 3 2 2 6 3 2" xfId="28762"/>
    <cellStyle name="RowTitles-Detail 2 3 2 2 6 3 2 2" xfId="28763"/>
    <cellStyle name="RowTitles-Detail 2 3 2 2 6 3 2 2 2" xfId="28764"/>
    <cellStyle name="RowTitles-Detail 2 3 2 2 6 3 2 3" xfId="28765"/>
    <cellStyle name="RowTitles-Detail 2 3 2 2 6 3 3" xfId="28766"/>
    <cellStyle name="RowTitles-Detail 2 3 2 2 6 3 3 2" xfId="28767"/>
    <cellStyle name="RowTitles-Detail 2 3 2 2 6 3 3 2 2" xfId="28768"/>
    <cellStyle name="RowTitles-Detail 2 3 2 2 6 3 4" xfId="28769"/>
    <cellStyle name="RowTitles-Detail 2 3 2 2 6 3 4 2" xfId="28770"/>
    <cellStyle name="RowTitles-Detail 2 3 2 2 6 3 5" xfId="28771"/>
    <cellStyle name="RowTitles-Detail 2 3 2 2 6 4" xfId="28772"/>
    <cellStyle name="RowTitles-Detail 2 3 2 2 6 4 2" xfId="28773"/>
    <cellStyle name="RowTitles-Detail 2 3 2 2 6 5" xfId="28774"/>
    <cellStyle name="RowTitles-Detail 2 3 2 2 6 5 2" xfId="28775"/>
    <cellStyle name="RowTitles-Detail 2 3 2 2 6 5 2 2" xfId="28776"/>
    <cellStyle name="RowTitles-Detail 2 3 2 2 6 6" xfId="28777"/>
    <cellStyle name="RowTitles-Detail 2 3 2 2 6 6 2" xfId="28778"/>
    <cellStyle name="RowTitles-Detail 2 3 2 2 6 7" xfId="28779"/>
    <cellStyle name="RowTitles-Detail 2 3 2 2 7" xfId="28780"/>
    <cellStyle name="RowTitles-Detail 2 3 2 2 7 2" xfId="28781"/>
    <cellStyle name="RowTitles-Detail 2 3 2 2 7 2 2" xfId="28782"/>
    <cellStyle name="RowTitles-Detail 2 3 2 2 7 2 2 2" xfId="28783"/>
    <cellStyle name="RowTitles-Detail 2 3 2 2 7 2 2 2 2" xfId="28784"/>
    <cellStyle name="RowTitles-Detail 2 3 2 2 7 2 2 3" xfId="28785"/>
    <cellStyle name="RowTitles-Detail 2 3 2 2 7 2 3" xfId="28786"/>
    <cellStyle name="RowTitles-Detail 2 3 2 2 7 2 3 2" xfId="28787"/>
    <cellStyle name="RowTitles-Detail 2 3 2 2 7 2 3 2 2" xfId="28788"/>
    <cellStyle name="RowTitles-Detail 2 3 2 2 7 2 4" xfId="28789"/>
    <cellStyle name="RowTitles-Detail 2 3 2 2 7 2 4 2" xfId="28790"/>
    <cellStyle name="RowTitles-Detail 2 3 2 2 7 2 5" xfId="28791"/>
    <cellStyle name="RowTitles-Detail 2 3 2 2 7 3" xfId="28792"/>
    <cellStyle name="RowTitles-Detail 2 3 2 2 7 3 2" xfId="28793"/>
    <cellStyle name="RowTitles-Detail 2 3 2 2 7 3 2 2" xfId="28794"/>
    <cellStyle name="RowTitles-Detail 2 3 2 2 7 3 2 2 2" xfId="28795"/>
    <cellStyle name="RowTitles-Detail 2 3 2 2 7 3 2 3" xfId="28796"/>
    <cellStyle name="RowTitles-Detail 2 3 2 2 7 3 3" xfId="28797"/>
    <cellStyle name="RowTitles-Detail 2 3 2 2 7 3 3 2" xfId="28798"/>
    <cellStyle name="RowTitles-Detail 2 3 2 2 7 3 3 2 2" xfId="28799"/>
    <cellStyle name="RowTitles-Detail 2 3 2 2 7 3 4" xfId="28800"/>
    <cellStyle name="RowTitles-Detail 2 3 2 2 7 3 4 2" xfId="28801"/>
    <cellStyle name="RowTitles-Detail 2 3 2 2 7 3 5" xfId="28802"/>
    <cellStyle name="RowTitles-Detail 2 3 2 2 7 4" xfId="28803"/>
    <cellStyle name="RowTitles-Detail 2 3 2 2 7 4 2" xfId="28804"/>
    <cellStyle name="RowTitles-Detail 2 3 2 2 7 5" xfId="28805"/>
    <cellStyle name="RowTitles-Detail 2 3 2 2 7 5 2" xfId="28806"/>
    <cellStyle name="RowTitles-Detail 2 3 2 2 7 5 2 2" xfId="28807"/>
    <cellStyle name="RowTitles-Detail 2 3 2 2 7 5 3" xfId="28808"/>
    <cellStyle name="RowTitles-Detail 2 3 2 2 7 6" xfId="28809"/>
    <cellStyle name="RowTitles-Detail 2 3 2 2 7 6 2" xfId="28810"/>
    <cellStyle name="RowTitles-Detail 2 3 2 2 7 6 2 2" xfId="28811"/>
    <cellStyle name="RowTitles-Detail 2 3 2 2 7 7" xfId="28812"/>
    <cellStyle name="RowTitles-Detail 2 3 2 2 7 7 2" xfId="28813"/>
    <cellStyle name="RowTitles-Detail 2 3 2 2 7 8" xfId="28814"/>
    <cellStyle name="RowTitles-Detail 2 3 2 2 8" xfId="28815"/>
    <cellStyle name="RowTitles-Detail 2 3 2 2 8 2" xfId="28816"/>
    <cellStyle name="RowTitles-Detail 2 3 2 2 8 2 2" xfId="28817"/>
    <cellStyle name="RowTitles-Detail 2 3 2 2 8 2 2 2" xfId="28818"/>
    <cellStyle name="RowTitles-Detail 2 3 2 2 8 2 2 2 2" xfId="28819"/>
    <cellStyle name="RowTitles-Detail 2 3 2 2 8 2 2 3" xfId="28820"/>
    <cellStyle name="RowTitles-Detail 2 3 2 2 8 2 3" xfId="28821"/>
    <cellStyle name="RowTitles-Detail 2 3 2 2 8 2 3 2" xfId="28822"/>
    <cellStyle name="RowTitles-Detail 2 3 2 2 8 2 3 2 2" xfId="28823"/>
    <cellStyle name="RowTitles-Detail 2 3 2 2 8 2 4" xfId="28824"/>
    <cellStyle name="RowTitles-Detail 2 3 2 2 8 2 4 2" xfId="28825"/>
    <cellStyle name="RowTitles-Detail 2 3 2 2 8 2 5" xfId="28826"/>
    <cellStyle name="RowTitles-Detail 2 3 2 2 8 3" xfId="28827"/>
    <cellStyle name="RowTitles-Detail 2 3 2 2 8 3 2" xfId="28828"/>
    <cellStyle name="RowTitles-Detail 2 3 2 2 8 3 2 2" xfId="28829"/>
    <cellStyle name="RowTitles-Detail 2 3 2 2 8 3 2 2 2" xfId="28830"/>
    <cellStyle name="RowTitles-Detail 2 3 2 2 8 3 2 3" xfId="28831"/>
    <cellStyle name="RowTitles-Detail 2 3 2 2 8 3 3" xfId="28832"/>
    <cellStyle name="RowTitles-Detail 2 3 2 2 8 3 3 2" xfId="28833"/>
    <cellStyle name="RowTitles-Detail 2 3 2 2 8 3 3 2 2" xfId="28834"/>
    <cellStyle name="RowTitles-Detail 2 3 2 2 8 3 4" xfId="28835"/>
    <cellStyle name="RowTitles-Detail 2 3 2 2 8 3 4 2" xfId="28836"/>
    <cellStyle name="RowTitles-Detail 2 3 2 2 8 3 5" xfId="28837"/>
    <cellStyle name="RowTitles-Detail 2 3 2 2 8 4" xfId="28838"/>
    <cellStyle name="RowTitles-Detail 2 3 2 2 8 4 2" xfId="28839"/>
    <cellStyle name="RowTitles-Detail 2 3 2 2 8 4 2 2" xfId="28840"/>
    <cellStyle name="RowTitles-Detail 2 3 2 2 8 4 3" xfId="28841"/>
    <cellStyle name="RowTitles-Detail 2 3 2 2 8 5" xfId="28842"/>
    <cellStyle name="RowTitles-Detail 2 3 2 2 8 5 2" xfId="28843"/>
    <cellStyle name="RowTitles-Detail 2 3 2 2 8 5 2 2" xfId="28844"/>
    <cellStyle name="RowTitles-Detail 2 3 2 2 8 6" xfId="28845"/>
    <cellStyle name="RowTitles-Detail 2 3 2 2 8 6 2" xfId="28846"/>
    <cellStyle name="RowTitles-Detail 2 3 2 2 8 7" xfId="28847"/>
    <cellStyle name="RowTitles-Detail 2 3 2 2 9" xfId="28848"/>
    <cellStyle name="RowTitles-Detail 2 3 2 2 9 2" xfId="28849"/>
    <cellStyle name="RowTitles-Detail 2 3 2 2 9 2 2" xfId="28850"/>
    <cellStyle name="RowTitles-Detail 2 3 2 2 9 2 2 2" xfId="28851"/>
    <cellStyle name="RowTitles-Detail 2 3 2 2 9 2 2 2 2" xfId="28852"/>
    <cellStyle name="RowTitles-Detail 2 3 2 2 9 2 2 3" xfId="28853"/>
    <cellStyle name="RowTitles-Detail 2 3 2 2 9 2 3" xfId="28854"/>
    <cellStyle name="RowTitles-Detail 2 3 2 2 9 2 3 2" xfId="28855"/>
    <cellStyle name="RowTitles-Detail 2 3 2 2 9 2 3 2 2" xfId="28856"/>
    <cellStyle name="RowTitles-Detail 2 3 2 2 9 2 4" xfId="28857"/>
    <cellStyle name="RowTitles-Detail 2 3 2 2 9 2 4 2" xfId="28858"/>
    <cellStyle name="RowTitles-Detail 2 3 2 2 9 2 5" xfId="28859"/>
    <cellStyle name="RowTitles-Detail 2 3 2 2 9 3" xfId="28860"/>
    <cellStyle name="RowTitles-Detail 2 3 2 2 9 3 2" xfId="28861"/>
    <cellStyle name="RowTitles-Detail 2 3 2 2 9 3 2 2" xfId="28862"/>
    <cellStyle name="RowTitles-Detail 2 3 2 2 9 3 2 2 2" xfId="28863"/>
    <cellStyle name="RowTitles-Detail 2 3 2 2 9 3 2 3" xfId="28864"/>
    <cellStyle name="RowTitles-Detail 2 3 2 2 9 3 3" xfId="28865"/>
    <cellStyle name="RowTitles-Detail 2 3 2 2 9 3 3 2" xfId="28866"/>
    <cellStyle name="RowTitles-Detail 2 3 2 2 9 3 3 2 2" xfId="28867"/>
    <cellStyle name="RowTitles-Detail 2 3 2 2 9 3 4" xfId="28868"/>
    <cellStyle name="RowTitles-Detail 2 3 2 2 9 3 4 2" xfId="28869"/>
    <cellStyle name="RowTitles-Detail 2 3 2 2 9 3 5" xfId="28870"/>
    <cellStyle name="RowTitles-Detail 2 3 2 2 9 4" xfId="28871"/>
    <cellStyle name="RowTitles-Detail 2 3 2 2 9 4 2" xfId="28872"/>
    <cellStyle name="RowTitles-Detail 2 3 2 2 9 4 2 2" xfId="28873"/>
    <cellStyle name="RowTitles-Detail 2 3 2 2 9 4 3" xfId="28874"/>
    <cellStyle name="RowTitles-Detail 2 3 2 2 9 5" xfId="28875"/>
    <cellStyle name="RowTitles-Detail 2 3 2 2 9 5 2" xfId="28876"/>
    <cellStyle name="RowTitles-Detail 2 3 2 2 9 5 2 2" xfId="28877"/>
    <cellStyle name="RowTitles-Detail 2 3 2 2 9 6" xfId="28878"/>
    <cellStyle name="RowTitles-Detail 2 3 2 2 9 6 2" xfId="28879"/>
    <cellStyle name="RowTitles-Detail 2 3 2 2 9 7" xfId="28880"/>
    <cellStyle name="RowTitles-Detail 2 3 2 2_STUD aligned by INSTIT" xfId="28881"/>
    <cellStyle name="RowTitles-Detail 2 3 2 3" xfId="28882"/>
    <cellStyle name="RowTitles-Detail 2 3 2 3 2" xfId="28883"/>
    <cellStyle name="RowTitles-Detail 2 3 2 3 2 2" xfId="28884"/>
    <cellStyle name="RowTitles-Detail 2 3 2 3 2 2 2" xfId="28885"/>
    <cellStyle name="RowTitles-Detail 2 3 2 3 2 2 2 2" xfId="28886"/>
    <cellStyle name="RowTitles-Detail 2 3 2 3 2 2 2 2 2" xfId="28887"/>
    <cellStyle name="RowTitles-Detail 2 3 2 3 2 2 2 3" xfId="28888"/>
    <cellStyle name="RowTitles-Detail 2 3 2 3 2 2 3" xfId="28889"/>
    <cellStyle name="RowTitles-Detail 2 3 2 3 2 2 3 2" xfId="28890"/>
    <cellStyle name="RowTitles-Detail 2 3 2 3 2 2 3 2 2" xfId="28891"/>
    <cellStyle name="RowTitles-Detail 2 3 2 3 2 2 4" xfId="28892"/>
    <cellStyle name="RowTitles-Detail 2 3 2 3 2 2 4 2" xfId="28893"/>
    <cellStyle name="RowTitles-Detail 2 3 2 3 2 2 5" xfId="28894"/>
    <cellStyle name="RowTitles-Detail 2 3 2 3 2 3" xfId="28895"/>
    <cellStyle name="RowTitles-Detail 2 3 2 3 2 3 2" xfId="28896"/>
    <cellStyle name="RowTitles-Detail 2 3 2 3 2 3 2 2" xfId="28897"/>
    <cellStyle name="RowTitles-Detail 2 3 2 3 2 3 2 2 2" xfId="28898"/>
    <cellStyle name="RowTitles-Detail 2 3 2 3 2 3 2 3" xfId="28899"/>
    <cellStyle name="RowTitles-Detail 2 3 2 3 2 3 3" xfId="28900"/>
    <cellStyle name="RowTitles-Detail 2 3 2 3 2 3 3 2" xfId="28901"/>
    <cellStyle name="RowTitles-Detail 2 3 2 3 2 3 3 2 2" xfId="28902"/>
    <cellStyle name="RowTitles-Detail 2 3 2 3 2 3 4" xfId="28903"/>
    <cellStyle name="RowTitles-Detail 2 3 2 3 2 3 4 2" xfId="28904"/>
    <cellStyle name="RowTitles-Detail 2 3 2 3 2 3 5" xfId="28905"/>
    <cellStyle name="RowTitles-Detail 2 3 2 3 2 4" xfId="28906"/>
    <cellStyle name="RowTitles-Detail 2 3 2 3 2 4 2" xfId="28907"/>
    <cellStyle name="RowTitles-Detail 2 3 2 3 2 5" xfId="28908"/>
    <cellStyle name="RowTitles-Detail 2 3 2 3 2 5 2" xfId="28909"/>
    <cellStyle name="RowTitles-Detail 2 3 2 3 2 5 2 2" xfId="28910"/>
    <cellStyle name="RowTitles-Detail 2 3 2 3 3" xfId="28911"/>
    <cellStyle name="RowTitles-Detail 2 3 2 3 3 2" xfId="28912"/>
    <cellStyle name="RowTitles-Detail 2 3 2 3 3 2 2" xfId="28913"/>
    <cellStyle name="RowTitles-Detail 2 3 2 3 3 2 2 2" xfId="28914"/>
    <cellStyle name="RowTitles-Detail 2 3 2 3 3 2 2 2 2" xfId="28915"/>
    <cellStyle name="RowTitles-Detail 2 3 2 3 3 2 2 3" xfId="28916"/>
    <cellStyle name="RowTitles-Detail 2 3 2 3 3 2 3" xfId="28917"/>
    <cellStyle name="RowTitles-Detail 2 3 2 3 3 2 3 2" xfId="28918"/>
    <cellStyle name="RowTitles-Detail 2 3 2 3 3 2 3 2 2" xfId="28919"/>
    <cellStyle name="RowTitles-Detail 2 3 2 3 3 2 4" xfId="28920"/>
    <cellStyle name="RowTitles-Detail 2 3 2 3 3 2 4 2" xfId="28921"/>
    <cellStyle name="RowTitles-Detail 2 3 2 3 3 2 5" xfId="28922"/>
    <cellStyle name="RowTitles-Detail 2 3 2 3 3 3" xfId="28923"/>
    <cellStyle name="RowTitles-Detail 2 3 2 3 3 3 2" xfId="28924"/>
    <cellStyle name="RowTitles-Detail 2 3 2 3 3 3 2 2" xfId="28925"/>
    <cellStyle name="RowTitles-Detail 2 3 2 3 3 3 2 2 2" xfId="28926"/>
    <cellStyle name="RowTitles-Detail 2 3 2 3 3 3 2 3" xfId="28927"/>
    <cellStyle name="RowTitles-Detail 2 3 2 3 3 3 3" xfId="28928"/>
    <cellStyle name="RowTitles-Detail 2 3 2 3 3 3 3 2" xfId="28929"/>
    <cellStyle name="RowTitles-Detail 2 3 2 3 3 3 3 2 2" xfId="28930"/>
    <cellStyle name="RowTitles-Detail 2 3 2 3 3 3 4" xfId="28931"/>
    <cellStyle name="RowTitles-Detail 2 3 2 3 3 3 4 2" xfId="28932"/>
    <cellStyle name="RowTitles-Detail 2 3 2 3 3 3 5" xfId="28933"/>
    <cellStyle name="RowTitles-Detail 2 3 2 3 3 4" xfId="28934"/>
    <cellStyle name="RowTitles-Detail 2 3 2 3 3 4 2" xfId="28935"/>
    <cellStyle name="RowTitles-Detail 2 3 2 3 3 5" xfId="28936"/>
    <cellStyle name="RowTitles-Detail 2 3 2 3 3 5 2" xfId="28937"/>
    <cellStyle name="RowTitles-Detail 2 3 2 3 3 5 2 2" xfId="28938"/>
    <cellStyle name="RowTitles-Detail 2 3 2 3 3 5 3" xfId="28939"/>
    <cellStyle name="RowTitles-Detail 2 3 2 3 3 6" xfId="28940"/>
    <cellStyle name="RowTitles-Detail 2 3 2 3 3 6 2" xfId="28941"/>
    <cellStyle name="RowTitles-Detail 2 3 2 3 3 6 2 2" xfId="28942"/>
    <cellStyle name="RowTitles-Detail 2 3 2 3 3 7" xfId="28943"/>
    <cellStyle name="RowTitles-Detail 2 3 2 3 3 7 2" xfId="28944"/>
    <cellStyle name="RowTitles-Detail 2 3 2 3 3 8" xfId="28945"/>
    <cellStyle name="RowTitles-Detail 2 3 2 3 4" xfId="28946"/>
    <cellStyle name="RowTitles-Detail 2 3 2 3 4 2" xfId="28947"/>
    <cellStyle name="RowTitles-Detail 2 3 2 3 4 2 2" xfId="28948"/>
    <cellStyle name="RowTitles-Detail 2 3 2 3 4 2 2 2" xfId="28949"/>
    <cellStyle name="RowTitles-Detail 2 3 2 3 4 2 2 2 2" xfId="28950"/>
    <cellStyle name="RowTitles-Detail 2 3 2 3 4 2 2 3" xfId="28951"/>
    <cellStyle name="RowTitles-Detail 2 3 2 3 4 2 3" xfId="28952"/>
    <cellStyle name="RowTitles-Detail 2 3 2 3 4 2 3 2" xfId="28953"/>
    <cellStyle name="RowTitles-Detail 2 3 2 3 4 2 3 2 2" xfId="28954"/>
    <cellStyle name="RowTitles-Detail 2 3 2 3 4 2 4" xfId="28955"/>
    <cellStyle name="RowTitles-Detail 2 3 2 3 4 2 4 2" xfId="28956"/>
    <cellStyle name="RowTitles-Detail 2 3 2 3 4 2 5" xfId="28957"/>
    <cellStyle name="RowTitles-Detail 2 3 2 3 4 3" xfId="28958"/>
    <cellStyle name="RowTitles-Detail 2 3 2 3 4 3 2" xfId="28959"/>
    <cellStyle name="RowTitles-Detail 2 3 2 3 4 3 2 2" xfId="28960"/>
    <cellStyle name="RowTitles-Detail 2 3 2 3 4 3 2 2 2" xfId="28961"/>
    <cellStyle name="RowTitles-Detail 2 3 2 3 4 3 2 3" xfId="28962"/>
    <cellStyle name="RowTitles-Detail 2 3 2 3 4 3 3" xfId="28963"/>
    <cellStyle name="RowTitles-Detail 2 3 2 3 4 3 3 2" xfId="28964"/>
    <cellStyle name="RowTitles-Detail 2 3 2 3 4 3 3 2 2" xfId="28965"/>
    <cellStyle name="RowTitles-Detail 2 3 2 3 4 3 4" xfId="28966"/>
    <cellStyle name="RowTitles-Detail 2 3 2 3 4 3 4 2" xfId="28967"/>
    <cellStyle name="RowTitles-Detail 2 3 2 3 4 3 5" xfId="28968"/>
    <cellStyle name="RowTitles-Detail 2 3 2 3 4 4" xfId="28969"/>
    <cellStyle name="RowTitles-Detail 2 3 2 3 4 4 2" xfId="28970"/>
    <cellStyle name="RowTitles-Detail 2 3 2 3 4 4 2 2" xfId="28971"/>
    <cellStyle name="RowTitles-Detail 2 3 2 3 4 4 3" xfId="28972"/>
    <cellStyle name="RowTitles-Detail 2 3 2 3 4 5" xfId="28973"/>
    <cellStyle name="RowTitles-Detail 2 3 2 3 4 5 2" xfId="28974"/>
    <cellStyle name="RowTitles-Detail 2 3 2 3 4 5 2 2" xfId="28975"/>
    <cellStyle name="RowTitles-Detail 2 3 2 3 4 6" xfId="28976"/>
    <cellStyle name="RowTitles-Detail 2 3 2 3 4 6 2" xfId="28977"/>
    <cellStyle name="RowTitles-Detail 2 3 2 3 4 7" xfId="28978"/>
    <cellStyle name="RowTitles-Detail 2 3 2 3 5" xfId="28979"/>
    <cellStyle name="RowTitles-Detail 2 3 2 3 5 2" xfId="28980"/>
    <cellStyle name="RowTitles-Detail 2 3 2 3 5 2 2" xfId="28981"/>
    <cellStyle name="RowTitles-Detail 2 3 2 3 5 2 2 2" xfId="28982"/>
    <cellStyle name="RowTitles-Detail 2 3 2 3 5 2 2 2 2" xfId="28983"/>
    <cellStyle name="RowTitles-Detail 2 3 2 3 5 2 2 3" xfId="28984"/>
    <cellStyle name="RowTitles-Detail 2 3 2 3 5 2 3" xfId="28985"/>
    <cellStyle name="RowTitles-Detail 2 3 2 3 5 2 3 2" xfId="28986"/>
    <cellStyle name="RowTitles-Detail 2 3 2 3 5 2 3 2 2" xfId="28987"/>
    <cellStyle name="RowTitles-Detail 2 3 2 3 5 2 4" xfId="28988"/>
    <cellStyle name="RowTitles-Detail 2 3 2 3 5 2 4 2" xfId="28989"/>
    <cellStyle name="RowTitles-Detail 2 3 2 3 5 2 5" xfId="28990"/>
    <cellStyle name="RowTitles-Detail 2 3 2 3 5 3" xfId="28991"/>
    <cellStyle name="RowTitles-Detail 2 3 2 3 5 3 2" xfId="28992"/>
    <cellStyle name="RowTitles-Detail 2 3 2 3 5 3 2 2" xfId="28993"/>
    <cellStyle name="RowTitles-Detail 2 3 2 3 5 3 2 2 2" xfId="28994"/>
    <cellStyle name="RowTitles-Detail 2 3 2 3 5 3 2 3" xfId="28995"/>
    <cellStyle name="RowTitles-Detail 2 3 2 3 5 3 3" xfId="28996"/>
    <cellStyle name="RowTitles-Detail 2 3 2 3 5 3 3 2" xfId="28997"/>
    <cellStyle name="RowTitles-Detail 2 3 2 3 5 3 3 2 2" xfId="28998"/>
    <cellStyle name="RowTitles-Detail 2 3 2 3 5 3 4" xfId="28999"/>
    <cellStyle name="RowTitles-Detail 2 3 2 3 5 3 4 2" xfId="29000"/>
    <cellStyle name="RowTitles-Detail 2 3 2 3 5 3 5" xfId="29001"/>
    <cellStyle name="RowTitles-Detail 2 3 2 3 5 4" xfId="29002"/>
    <cellStyle name="RowTitles-Detail 2 3 2 3 5 4 2" xfId="29003"/>
    <cellStyle name="RowTitles-Detail 2 3 2 3 5 4 2 2" xfId="29004"/>
    <cellStyle name="RowTitles-Detail 2 3 2 3 5 4 3" xfId="29005"/>
    <cellStyle name="RowTitles-Detail 2 3 2 3 5 5" xfId="29006"/>
    <cellStyle name="RowTitles-Detail 2 3 2 3 5 5 2" xfId="29007"/>
    <cellStyle name="RowTitles-Detail 2 3 2 3 5 5 2 2" xfId="29008"/>
    <cellStyle name="RowTitles-Detail 2 3 2 3 5 6" xfId="29009"/>
    <cellStyle name="RowTitles-Detail 2 3 2 3 5 6 2" xfId="29010"/>
    <cellStyle name="RowTitles-Detail 2 3 2 3 5 7" xfId="29011"/>
    <cellStyle name="RowTitles-Detail 2 3 2 3 6" xfId="29012"/>
    <cellStyle name="RowTitles-Detail 2 3 2 3 6 2" xfId="29013"/>
    <cellStyle name="RowTitles-Detail 2 3 2 3 6 2 2" xfId="29014"/>
    <cellStyle name="RowTitles-Detail 2 3 2 3 6 2 2 2" xfId="29015"/>
    <cellStyle name="RowTitles-Detail 2 3 2 3 6 2 2 2 2" xfId="29016"/>
    <cellStyle name="RowTitles-Detail 2 3 2 3 6 2 2 3" xfId="29017"/>
    <cellStyle name="RowTitles-Detail 2 3 2 3 6 2 3" xfId="29018"/>
    <cellStyle name="RowTitles-Detail 2 3 2 3 6 2 3 2" xfId="29019"/>
    <cellStyle name="RowTitles-Detail 2 3 2 3 6 2 3 2 2" xfId="29020"/>
    <cellStyle name="RowTitles-Detail 2 3 2 3 6 2 4" xfId="29021"/>
    <cellStyle name="RowTitles-Detail 2 3 2 3 6 2 4 2" xfId="29022"/>
    <cellStyle name="RowTitles-Detail 2 3 2 3 6 2 5" xfId="29023"/>
    <cellStyle name="RowTitles-Detail 2 3 2 3 6 3" xfId="29024"/>
    <cellStyle name="RowTitles-Detail 2 3 2 3 6 3 2" xfId="29025"/>
    <cellStyle name="RowTitles-Detail 2 3 2 3 6 3 2 2" xfId="29026"/>
    <cellStyle name="RowTitles-Detail 2 3 2 3 6 3 2 2 2" xfId="29027"/>
    <cellStyle name="RowTitles-Detail 2 3 2 3 6 3 2 3" xfId="29028"/>
    <cellStyle name="RowTitles-Detail 2 3 2 3 6 3 3" xfId="29029"/>
    <cellStyle name="RowTitles-Detail 2 3 2 3 6 3 3 2" xfId="29030"/>
    <cellStyle name="RowTitles-Detail 2 3 2 3 6 3 3 2 2" xfId="29031"/>
    <cellStyle name="RowTitles-Detail 2 3 2 3 6 3 4" xfId="29032"/>
    <cellStyle name="RowTitles-Detail 2 3 2 3 6 3 4 2" xfId="29033"/>
    <cellStyle name="RowTitles-Detail 2 3 2 3 6 3 5" xfId="29034"/>
    <cellStyle name="RowTitles-Detail 2 3 2 3 6 4" xfId="29035"/>
    <cellStyle name="RowTitles-Detail 2 3 2 3 6 4 2" xfId="29036"/>
    <cellStyle name="RowTitles-Detail 2 3 2 3 6 4 2 2" xfId="29037"/>
    <cellStyle name="RowTitles-Detail 2 3 2 3 6 4 3" xfId="29038"/>
    <cellStyle name="RowTitles-Detail 2 3 2 3 6 5" xfId="29039"/>
    <cellStyle name="RowTitles-Detail 2 3 2 3 6 5 2" xfId="29040"/>
    <cellStyle name="RowTitles-Detail 2 3 2 3 6 5 2 2" xfId="29041"/>
    <cellStyle name="RowTitles-Detail 2 3 2 3 6 6" xfId="29042"/>
    <cellStyle name="RowTitles-Detail 2 3 2 3 6 6 2" xfId="29043"/>
    <cellStyle name="RowTitles-Detail 2 3 2 3 6 7" xfId="29044"/>
    <cellStyle name="RowTitles-Detail 2 3 2 3 7" xfId="29045"/>
    <cellStyle name="RowTitles-Detail 2 3 2 3 7 2" xfId="29046"/>
    <cellStyle name="RowTitles-Detail 2 3 2 3 7 2 2" xfId="29047"/>
    <cellStyle name="RowTitles-Detail 2 3 2 3 7 2 2 2" xfId="29048"/>
    <cellStyle name="RowTitles-Detail 2 3 2 3 7 2 3" xfId="29049"/>
    <cellStyle name="RowTitles-Detail 2 3 2 3 7 3" xfId="29050"/>
    <cellStyle name="RowTitles-Detail 2 3 2 3 7 3 2" xfId="29051"/>
    <cellStyle name="RowTitles-Detail 2 3 2 3 7 3 2 2" xfId="29052"/>
    <cellStyle name="RowTitles-Detail 2 3 2 3 7 4" xfId="29053"/>
    <cellStyle name="RowTitles-Detail 2 3 2 3 7 4 2" xfId="29054"/>
    <cellStyle name="RowTitles-Detail 2 3 2 3 7 5" xfId="29055"/>
    <cellStyle name="RowTitles-Detail 2 3 2 3 8" xfId="29056"/>
    <cellStyle name="RowTitles-Detail 2 3 2 3 8 2" xfId="29057"/>
    <cellStyle name="RowTitles-Detail 2 3 2 3 9" xfId="29058"/>
    <cellStyle name="RowTitles-Detail 2 3 2 3 9 2" xfId="29059"/>
    <cellStyle name="RowTitles-Detail 2 3 2 3 9 2 2" xfId="29060"/>
    <cellStyle name="RowTitles-Detail 2 3 2 3_STUD aligned by INSTIT" xfId="29061"/>
    <cellStyle name="RowTitles-Detail 2 3 2 4" xfId="29062"/>
    <cellStyle name="RowTitles-Detail 2 3 2 4 2" xfId="29063"/>
    <cellStyle name="RowTitles-Detail 2 3 2 4 2 2" xfId="29064"/>
    <cellStyle name="RowTitles-Detail 2 3 2 4 2 2 2" xfId="29065"/>
    <cellStyle name="RowTitles-Detail 2 3 2 4 2 2 2 2" xfId="29066"/>
    <cellStyle name="RowTitles-Detail 2 3 2 4 2 2 2 2 2" xfId="29067"/>
    <cellStyle name="RowTitles-Detail 2 3 2 4 2 2 2 3" xfId="29068"/>
    <cellStyle name="RowTitles-Detail 2 3 2 4 2 2 3" xfId="29069"/>
    <cellStyle name="RowTitles-Detail 2 3 2 4 2 2 3 2" xfId="29070"/>
    <cellStyle name="RowTitles-Detail 2 3 2 4 2 2 3 2 2" xfId="29071"/>
    <cellStyle name="RowTitles-Detail 2 3 2 4 2 2 4" xfId="29072"/>
    <cellStyle name="RowTitles-Detail 2 3 2 4 2 2 4 2" xfId="29073"/>
    <cellStyle name="RowTitles-Detail 2 3 2 4 2 2 5" xfId="29074"/>
    <cellStyle name="RowTitles-Detail 2 3 2 4 2 3" xfId="29075"/>
    <cellStyle name="RowTitles-Detail 2 3 2 4 2 3 2" xfId="29076"/>
    <cellStyle name="RowTitles-Detail 2 3 2 4 2 3 2 2" xfId="29077"/>
    <cellStyle name="RowTitles-Detail 2 3 2 4 2 3 2 2 2" xfId="29078"/>
    <cellStyle name="RowTitles-Detail 2 3 2 4 2 3 2 3" xfId="29079"/>
    <cellStyle name="RowTitles-Detail 2 3 2 4 2 3 3" xfId="29080"/>
    <cellStyle name="RowTitles-Detail 2 3 2 4 2 3 3 2" xfId="29081"/>
    <cellStyle name="RowTitles-Detail 2 3 2 4 2 3 3 2 2" xfId="29082"/>
    <cellStyle name="RowTitles-Detail 2 3 2 4 2 3 4" xfId="29083"/>
    <cellStyle name="RowTitles-Detail 2 3 2 4 2 3 4 2" xfId="29084"/>
    <cellStyle name="RowTitles-Detail 2 3 2 4 2 3 5" xfId="29085"/>
    <cellStyle name="RowTitles-Detail 2 3 2 4 2 4" xfId="29086"/>
    <cellStyle name="RowTitles-Detail 2 3 2 4 2 4 2" xfId="29087"/>
    <cellStyle name="RowTitles-Detail 2 3 2 4 2 5" xfId="29088"/>
    <cellStyle name="RowTitles-Detail 2 3 2 4 2 5 2" xfId="29089"/>
    <cellStyle name="RowTitles-Detail 2 3 2 4 2 5 2 2" xfId="29090"/>
    <cellStyle name="RowTitles-Detail 2 3 2 4 2 5 3" xfId="29091"/>
    <cellStyle name="RowTitles-Detail 2 3 2 4 2 6" xfId="29092"/>
    <cellStyle name="RowTitles-Detail 2 3 2 4 2 6 2" xfId="29093"/>
    <cellStyle name="RowTitles-Detail 2 3 2 4 2 6 2 2" xfId="29094"/>
    <cellStyle name="RowTitles-Detail 2 3 2 4 2 7" xfId="29095"/>
    <cellStyle name="RowTitles-Detail 2 3 2 4 2 7 2" xfId="29096"/>
    <cellStyle name="RowTitles-Detail 2 3 2 4 2 8" xfId="29097"/>
    <cellStyle name="RowTitles-Detail 2 3 2 4 3" xfId="29098"/>
    <cellStyle name="RowTitles-Detail 2 3 2 4 3 2" xfId="29099"/>
    <cellStyle name="RowTitles-Detail 2 3 2 4 3 2 2" xfId="29100"/>
    <cellStyle name="RowTitles-Detail 2 3 2 4 3 2 2 2" xfId="29101"/>
    <cellStyle name="RowTitles-Detail 2 3 2 4 3 2 2 2 2" xfId="29102"/>
    <cellStyle name="RowTitles-Detail 2 3 2 4 3 2 2 3" xfId="29103"/>
    <cellStyle name="RowTitles-Detail 2 3 2 4 3 2 3" xfId="29104"/>
    <cellStyle name="RowTitles-Detail 2 3 2 4 3 2 3 2" xfId="29105"/>
    <cellStyle name="RowTitles-Detail 2 3 2 4 3 2 3 2 2" xfId="29106"/>
    <cellStyle name="RowTitles-Detail 2 3 2 4 3 2 4" xfId="29107"/>
    <cellStyle name="RowTitles-Detail 2 3 2 4 3 2 4 2" xfId="29108"/>
    <cellStyle name="RowTitles-Detail 2 3 2 4 3 2 5" xfId="29109"/>
    <cellStyle name="RowTitles-Detail 2 3 2 4 3 3" xfId="29110"/>
    <cellStyle name="RowTitles-Detail 2 3 2 4 3 3 2" xfId="29111"/>
    <cellStyle name="RowTitles-Detail 2 3 2 4 3 3 2 2" xfId="29112"/>
    <cellStyle name="RowTitles-Detail 2 3 2 4 3 3 2 2 2" xfId="29113"/>
    <cellStyle name="RowTitles-Detail 2 3 2 4 3 3 2 3" xfId="29114"/>
    <cellStyle name="RowTitles-Detail 2 3 2 4 3 3 3" xfId="29115"/>
    <cellStyle name="RowTitles-Detail 2 3 2 4 3 3 3 2" xfId="29116"/>
    <cellStyle name="RowTitles-Detail 2 3 2 4 3 3 3 2 2" xfId="29117"/>
    <cellStyle name="RowTitles-Detail 2 3 2 4 3 3 4" xfId="29118"/>
    <cellStyle name="RowTitles-Detail 2 3 2 4 3 3 4 2" xfId="29119"/>
    <cellStyle name="RowTitles-Detail 2 3 2 4 3 3 5" xfId="29120"/>
    <cellStyle name="RowTitles-Detail 2 3 2 4 3 4" xfId="29121"/>
    <cellStyle name="RowTitles-Detail 2 3 2 4 3 4 2" xfId="29122"/>
    <cellStyle name="RowTitles-Detail 2 3 2 4 3 5" xfId="29123"/>
    <cellStyle name="RowTitles-Detail 2 3 2 4 3 5 2" xfId="29124"/>
    <cellStyle name="RowTitles-Detail 2 3 2 4 3 5 2 2" xfId="29125"/>
    <cellStyle name="RowTitles-Detail 2 3 2 4 4" xfId="29126"/>
    <cellStyle name="RowTitles-Detail 2 3 2 4 4 2" xfId="29127"/>
    <cellStyle name="RowTitles-Detail 2 3 2 4 4 2 2" xfId="29128"/>
    <cellStyle name="RowTitles-Detail 2 3 2 4 4 2 2 2" xfId="29129"/>
    <cellStyle name="RowTitles-Detail 2 3 2 4 4 2 2 2 2" xfId="29130"/>
    <cellStyle name="RowTitles-Detail 2 3 2 4 4 2 2 3" xfId="29131"/>
    <cellStyle name="RowTitles-Detail 2 3 2 4 4 2 3" xfId="29132"/>
    <cellStyle name="RowTitles-Detail 2 3 2 4 4 2 3 2" xfId="29133"/>
    <cellStyle name="RowTitles-Detail 2 3 2 4 4 2 3 2 2" xfId="29134"/>
    <cellStyle name="RowTitles-Detail 2 3 2 4 4 2 4" xfId="29135"/>
    <cellStyle name="RowTitles-Detail 2 3 2 4 4 2 4 2" xfId="29136"/>
    <cellStyle name="RowTitles-Detail 2 3 2 4 4 2 5" xfId="29137"/>
    <cellStyle name="RowTitles-Detail 2 3 2 4 4 3" xfId="29138"/>
    <cellStyle name="RowTitles-Detail 2 3 2 4 4 3 2" xfId="29139"/>
    <cellStyle name="RowTitles-Detail 2 3 2 4 4 3 2 2" xfId="29140"/>
    <cellStyle name="RowTitles-Detail 2 3 2 4 4 3 2 2 2" xfId="29141"/>
    <cellStyle name="RowTitles-Detail 2 3 2 4 4 3 2 3" xfId="29142"/>
    <cellStyle name="RowTitles-Detail 2 3 2 4 4 3 3" xfId="29143"/>
    <cellStyle name="RowTitles-Detail 2 3 2 4 4 3 3 2" xfId="29144"/>
    <cellStyle name="RowTitles-Detail 2 3 2 4 4 3 3 2 2" xfId="29145"/>
    <cellStyle name="RowTitles-Detail 2 3 2 4 4 3 4" xfId="29146"/>
    <cellStyle name="RowTitles-Detail 2 3 2 4 4 3 4 2" xfId="29147"/>
    <cellStyle name="RowTitles-Detail 2 3 2 4 4 3 5" xfId="29148"/>
    <cellStyle name="RowTitles-Detail 2 3 2 4 4 4" xfId="29149"/>
    <cellStyle name="RowTitles-Detail 2 3 2 4 4 4 2" xfId="29150"/>
    <cellStyle name="RowTitles-Detail 2 3 2 4 4 4 2 2" xfId="29151"/>
    <cellStyle name="RowTitles-Detail 2 3 2 4 4 4 3" xfId="29152"/>
    <cellStyle name="RowTitles-Detail 2 3 2 4 4 5" xfId="29153"/>
    <cellStyle name="RowTitles-Detail 2 3 2 4 4 5 2" xfId="29154"/>
    <cellStyle name="RowTitles-Detail 2 3 2 4 4 5 2 2" xfId="29155"/>
    <cellStyle name="RowTitles-Detail 2 3 2 4 4 6" xfId="29156"/>
    <cellStyle name="RowTitles-Detail 2 3 2 4 4 6 2" xfId="29157"/>
    <cellStyle name="RowTitles-Detail 2 3 2 4 4 7" xfId="29158"/>
    <cellStyle name="RowTitles-Detail 2 3 2 4 5" xfId="29159"/>
    <cellStyle name="RowTitles-Detail 2 3 2 4 5 2" xfId="29160"/>
    <cellStyle name="RowTitles-Detail 2 3 2 4 5 2 2" xfId="29161"/>
    <cellStyle name="RowTitles-Detail 2 3 2 4 5 2 2 2" xfId="29162"/>
    <cellStyle name="RowTitles-Detail 2 3 2 4 5 2 2 2 2" xfId="29163"/>
    <cellStyle name="RowTitles-Detail 2 3 2 4 5 2 2 3" xfId="29164"/>
    <cellStyle name="RowTitles-Detail 2 3 2 4 5 2 3" xfId="29165"/>
    <cellStyle name="RowTitles-Detail 2 3 2 4 5 2 3 2" xfId="29166"/>
    <cellStyle name="RowTitles-Detail 2 3 2 4 5 2 3 2 2" xfId="29167"/>
    <cellStyle name="RowTitles-Detail 2 3 2 4 5 2 4" xfId="29168"/>
    <cellStyle name="RowTitles-Detail 2 3 2 4 5 2 4 2" xfId="29169"/>
    <cellStyle name="RowTitles-Detail 2 3 2 4 5 2 5" xfId="29170"/>
    <cellStyle name="RowTitles-Detail 2 3 2 4 5 3" xfId="29171"/>
    <cellStyle name="RowTitles-Detail 2 3 2 4 5 3 2" xfId="29172"/>
    <cellStyle name="RowTitles-Detail 2 3 2 4 5 3 2 2" xfId="29173"/>
    <cellStyle name="RowTitles-Detail 2 3 2 4 5 3 2 2 2" xfId="29174"/>
    <cellStyle name="RowTitles-Detail 2 3 2 4 5 3 2 3" xfId="29175"/>
    <cellStyle name="RowTitles-Detail 2 3 2 4 5 3 3" xfId="29176"/>
    <cellStyle name="RowTitles-Detail 2 3 2 4 5 3 3 2" xfId="29177"/>
    <cellStyle name="RowTitles-Detail 2 3 2 4 5 3 3 2 2" xfId="29178"/>
    <cellStyle name="RowTitles-Detail 2 3 2 4 5 3 4" xfId="29179"/>
    <cellStyle name="RowTitles-Detail 2 3 2 4 5 3 4 2" xfId="29180"/>
    <cellStyle name="RowTitles-Detail 2 3 2 4 5 3 5" xfId="29181"/>
    <cellStyle name="RowTitles-Detail 2 3 2 4 5 4" xfId="29182"/>
    <cellStyle name="RowTitles-Detail 2 3 2 4 5 4 2" xfId="29183"/>
    <cellStyle name="RowTitles-Detail 2 3 2 4 5 4 2 2" xfId="29184"/>
    <cellStyle name="RowTitles-Detail 2 3 2 4 5 4 3" xfId="29185"/>
    <cellStyle name="RowTitles-Detail 2 3 2 4 5 5" xfId="29186"/>
    <cellStyle name="RowTitles-Detail 2 3 2 4 5 5 2" xfId="29187"/>
    <cellStyle name="RowTitles-Detail 2 3 2 4 5 5 2 2" xfId="29188"/>
    <cellStyle name="RowTitles-Detail 2 3 2 4 5 6" xfId="29189"/>
    <cellStyle name="RowTitles-Detail 2 3 2 4 5 6 2" xfId="29190"/>
    <cellStyle name="RowTitles-Detail 2 3 2 4 5 7" xfId="29191"/>
    <cellStyle name="RowTitles-Detail 2 3 2 4 6" xfId="29192"/>
    <cellStyle name="RowTitles-Detail 2 3 2 4 6 2" xfId="29193"/>
    <cellStyle name="RowTitles-Detail 2 3 2 4 6 2 2" xfId="29194"/>
    <cellStyle name="RowTitles-Detail 2 3 2 4 6 2 2 2" xfId="29195"/>
    <cellStyle name="RowTitles-Detail 2 3 2 4 6 2 2 2 2" xfId="29196"/>
    <cellStyle name="RowTitles-Detail 2 3 2 4 6 2 2 3" xfId="29197"/>
    <cellStyle name="RowTitles-Detail 2 3 2 4 6 2 3" xfId="29198"/>
    <cellStyle name="RowTitles-Detail 2 3 2 4 6 2 3 2" xfId="29199"/>
    <cellStyle name="RowTitles-Detail 2 3 2 4 6 2 3 2 2" xfId="29200"/>
    <cellStyle name="RowTitles-Detail 2 3 2 4 6 2 4" xfId="29201"/>
    <cellStyle name="RowTitles-Detail 2 3 2 4 6 2 4 2" xfId="29202"/>
    <cellStyle name="RowTitles-Detail 2 3 2 4 6 2 5" xfId="29203"/>
    <cellStyle name="RowTitles-Detail 2 3 2 4 6 3" xfId="29204"/>
    <cellStyle name="RowTitles-Detail 2 3 2 4 6 3 2" xfId="29205"/>
    <cellStyle name="RowTitles-Detail 2 3 2 4 6 3 2 2" xfId="29206"/>
    <cellStyle name="RowTitles-Detail 2 3 2 4 6 3 2 2 2" xfId="29207"/>
    <cellStyle name="RowTitles-Detail 2 3 2 4 6 3 2 3" xfId="29208"/>
    <cellStyle name="RowTitles-Detail 2 3 2 4 6 3 3" xfId="29209"/>
    <cellStyle name="RowTitles-Detail 2 3 2 4 6 3 3 2" xfId="29210"/>
    <cellStyle name="RowTitles-Detail 2 3 2 4 6 3 3 2 2" xfId="29211"/>
    <cellStyle name="RowTitles-Detail 2 3 2 4 6 3 4" xfId="29212"/>
    <cellStyle name="RowTitles-Detail 2 3 2 4 6 3 4 2" xfId="29213"/>
    <cellStyle name="RowTitles-Detail 2 3 2 4 6 3 5" xfId="29214"/>
    <cellStyle name="RowTitles-Detail 2 3 2 4 6 4" xfId="29215"/>
    <cellStyle name="RowTitles-Detail 2 3 2 4 6 4 2" xfId="29216"/>
    <cellStyle name="RowTitles-Detail 2 3 2 4 6 4 2 2" xfId="29217"/>
    <cellStyle name="RowTitles-Detail 2 3 2 4 6 4 3" xfId="29218"/>
    <cellStyle name="RowTitles-Detail 2 3 2 4 6 5" xfId="29219"/>
    <cellStyle name="RowTitles-Detail 2 3 2 4 6 5 2" xfId="29220"/>
    <cellStyle name="RowTitles-Detail 2 3 2 4 6 5 2 2" xfId="29221"/>
    <cellStyle name="RowTitles-Detail 2 3 2 4 6 6" xfId="29222"/>
    <cellStyle name="RowTitles-Detail 2 3 2 4 6 6 2" xfId="29223"/>
    <cellStyle name="RowTitles-Detail 2 3 2 4 6 7" xfId="29224"/>
    <cellStyle name="RowTitles-Detail 2 3 2 4 7" xfId="29225"/>
    <cellStyle name="RowTitles-Detail 2 3 2 4 7 2" xfId="29226"/>
    <cellStyle name="RowTitles-Detail 2 3 2 4 7 2 2" xfId="29227"/>
    <cellStyle name="RowTitles-Detail 2 3 2 4 7 2 2 2" xfId="29228"/>
    <cellStyle name="RowTitles-Detail 2 3 2 4 7 2 3" xfId="29229"/>
    <cellStyle name="RowTitles-Detail 2 3 2 4 7 3" xfId="29230"/>
    <cellStyle name="RowTitles-Detail 2 3 2 4 7 3 2" xfId="29231"/>
    <cellStyle name="RowTitles-Detail 2 3 2 4 7 3 2 2" xfId="29232"/>
    <cellStyle name="RowTitles-Detail 2 3 2 4 7 4" xfId="29233"/>
    <cellStyle name="RowTitles-Detail 2 3 2 4 7 4 2" xfId="29234"/>
    <cellStyle name="RowTitles-Detail 2 3 2 4 7 5" xfId="29235"/>
    <cellStyle name="RowTitles-Detail 2 3 2 4 8" xfId="29236"/>
    <cellStyle name="RowTitles-Detail 2 3 2 4 8 2" xfId="29237"/>
    <cellStyle name="RowTitles-Detail 2 3 2 4 8 2 2" xfId="29238"/>
    <cellStyle name="RowTitles-Detail 2 3 2 4 8 2 2 2" xfId="29239"/>
    <cellStyle name="RowTitles-Detail 2 3 2 4 8 2 3" xfId="29240"/>
    <cellStyle name="RowTitles-Detail 2 3 2 4 8 3" xfId="29241"/>
    <cellStyle name="RowTitles-Detail 2 3 2 4 8 3 2" xfId="29242"/>
    <cellStyle name="RowTitles-Detail 2 3 2 4 8 3 2 2" xfId="29243"/>
    <cellStyle name="RowTitles-Detail 2 3 2 4 8 4" xfId="29244"/>
    <cellStyle name="RowTitles-Detail 2 3 2 4 8 4 2" xfId="29245"/>
    <cellStyle name="RowTitles-Detail 2 3 2 4 8 5" xfId="29246"/>
    <cellStyle name="RowTitles-Detail 2 3 2 4 9" xfId="29247"/>
    <cellStyle name="RowTitles-Detail 2 3 2 4 9 2" xfId="29248"/>
    <cellStyle name="RowTitles-Detail 2 3 2 4 9 2 2" xfId="29249"/>
    <cellStyle name="RowTitles-Detail 2 3 2 4_STUD aligned by INSTIT" xfId="29250"/>
    <cellStyle name="RowTitles-Detail 2 3 2 5" xfId="29251"/>
    <cellStyle name="RowTitles-Detail 2 3 2 5 2" xfId="29252"/>
    <cellStyle name="RowTitles-Detail 2 3 2 5 2 2" xfId="29253"/>
    <cellStyle name="RowTitles-Detail 2 3 2 5 2 2 2" xfId="29254"/>
    <cellStyle name="RowTitles-Detail 2 3 2 5 2 2 2 2" xfId="29255"/>
    <cellStyle name="RowTitles-Detail 2 3 2 5 2 2 2 2 2" xfId="29256"/>
    <cellStyle name="RowTitles-Detail 2 3 2 5 2 2 2 3" xfId="29257"/>
    <cellStyle name="RowTitles-Detail 2 3 2 5 2 2 3" xfId="29258"/>
    <cellStyle name="RowTitles-Detail 2 3 2 5 2 2 3 2" xfId="29259"/>
    <cellStyle name="RowTitles-Detail 2 3 2 5 2 2 3 2 2" xfId="29260"/>
    <cellStyle name="RowTitles-Detail 2 3 2 5 2 2 4" xfId="29261"/>
    <cellStyle name="RowTitles-Detail 2 3 2 5 2 2 4 2" xfId="29262"/>
    <cellStyle name="RowTitles-Detail 2 3 2 5 2 2 5" xfId="29263"/>
    <cellStyle name="RowTitles-Detail 2 3 2 5 2 3" xfId="29264"/>
    <cellStyle name="RowTitles-Detail 2 3 2 5 2 3 2" xfId="29265"/>
    <cellStyle name="RowTitles-Detail 2 3 2 5 2 3 2 2" xfId="29266"/>
    <cellStyle name="RowTitles-Detail 2 3 2 5 2 3 2 2 2" xfId="29267"/>
    <cellStyle name="RowTitles-Detail 2 3 2 5 2 3 2 3" xfId="29268"/>
    <cellStyle name="RowTitles-Detail 2 3 2 5 2 3 3" xfId="29269"/>
    <cellStyle name="RowTitles-Detail 2 3 2 5 2 3 3 2" xfId="29270"/>
    <cellStyle name="RowTitles-Detail 2 3 2 5 2 3 3 2 2" xfId="29271"/>
    <cellStyle name="RowTitles-Detail 2 3 2 5 2 3 4" xfId="29272"/>
    <cellStyle name="RowTitles-Detail 2 3 2 5 2 3 4 2" xfId="29273"/>
    <cellStyle name="RowTitles-Detail 2 3 2 5 2 3 5" xfId="29274"/>
    <cellStyle name="RowTitles-Detail 2 3 2 5 2 4" xfId="29275"/>
    <cellStyle name="RowTitles-Detail 2 3 2 5 2 4 2" xfId="29276"/>
    <cellStyle name="RowTitles-Detail 2 3 2 5 2 5" xfId="29277"/>
    <cellStyle name="RowTitles-Detail 2 3 2 5 2 5 2" xfId="29278"/>
    <cellStyle name="RowTitles-Detail 2 3 2 5 2 5 2 2" xfId="29279"/>
    <cellStyle name="RowTitles-Detail 2 3 2 5 2 5 3" xfId="29280"/>
    <cellStyle name="RowTitles-Detail 2 3 2 5 2 6" xfId="29281"/>
    <cellStyle name="RowTitles-Detail 2 3 2 5 2 6 2" xfId="29282"/>
    <cellStyle name="RowTitles-Detail 2 3 2 5 2 6 2 2" xfId="29283"/>
    <cellStyle name="RowTitles-Detail 2 3 2 5 3" xfId="29284"/>
    <cellStyle name="RowTitles-Detail 2 3 2 5 3 2" xfId="29285"/>
    <cellStyle name="RowTitles-Detail 2 3 2 5 3 2 2" xfId="29286"/>
    <cellStyle name="RowTitles-Detail 2 3 2 5 3 2 2 2" xfId="29287"/>
    <cellStyle name="RowTitles-Detail 2 3 2 5 3 2 2 2 2" xfId="29288"/>
    <cellStyle name="RowTitles-Detail 2 3 2 5 3 2 2 3" xfId="29289"/>
    <cellStyle name="RowTitles-Detail 2 3 2 5 3 2 3" xfId="29290"/>
    <cellStyle name="RowTitles-Detail 2 3 2 5 3 2 3 2" xfId="29291"/>
    <cellStyle name="RowTitles-Detail 2 3 2 5 3 2 3 2 2" xfId="29292"/>
    <cellStyle name="RowTitles-Detail 2 3 2 5 3 2 4" xfId="29293"/>
    <cellStyle name="RowTitles-Detail 2 3 2 5 3 2 4 2" xfId="29294"/>
    <cellStyle name="RowTitles-Detail 2 3 2 5 3 2 5" xfId="29295"/>
    <cellStyle name="RowTitles-Detail 2 3 2 5 3 3" xfId="29296"/>
    <cellStyle name="RowTitles-Detail 2 3 2 5 3 3 2" xfId="29297"/>
    <cellStyle name="RowTitles-Detail 2 3 2 5 3 3 2 2" xfId="29298"/>
    <cellStyle name="RowTitles-Detail 2 3 2 5 3 3 2 2 2" xfId="29299"/>
    <cellStyle name="RowTitles-Detail 2 3 2 5 3 3 2 3" xfId="29300"/>
    <cellStyle name="RowTitles-Detail 2 3 2 5 3 3 3" xfId="29301"/>
    <cellStyle name="RowTitles-Detail 2 3 2 5 3 3 3 2" xfId="29302"/>
    <cellStyle name="RowTitles-Detail 2 3 2 5 3 3 3 2 2" xfId="29303"/>
    <cellStyle name="RowTitles-Detail 2 3 2 5 3 3 4" xfId="29304"/>
    <cellStyle name="RowTitles-Detail 2 3 2 5 3 3 4 2" xfId="29305"/>
    <cellStyle name="RowTitles-Detail 2 3 2 5 3 3 5" xfId="29306"/>
    <cellStyle name="RowTitles-Detail 2 3 2 5 3 4" xfId="29307"/>
    <cellStyle name="RowTitles-Detail 2 3 2 5 3 4 2" xfId="29308"/>
    <cellStyle name="RowTitles-Detail 2 3 2 5 3 5" xfId="29309"/>
    <cellStyle name="RowTitles-Detail 2 3 2 5 3 5 2" xfId="29310"/>
    <cellStyle name="RowTitles-Detail 2 3 2 5 3 5 2 2" xfId="29311"/>
    <cellStyle name="RowTitles-Detail 2 3 2 5 3 6" xfId="29312"/>
    <cellStyle name="RowTitles-Detail 2 3 2 5 3 6 2" xfId="29313"/>
    <cellStyle name="RowTitles-Detail 2 3 2 5 3 7" xfId="29314"/>
    <cellStyle name="RowTitles-Detail 2 3 2 5 4" xfId="29315"/>
    <cellStyle name="RowTitles-Detail 2 3 2 5 4 2" xfId="29316"/>
    <cellStyle name="RowTitles-Detail 2 3 2 5 4 2 2" xfId="29317"/>
    <cellStyle name="RowTitles-Detail 2 3 2 5 4 2 2 2" xfId="29318"/>
    <cellStyle name="RowTitles-Detail 2 3 2 5 4 2 2 2 2" xfId="29319"/>
    <cellStyle name="RowTitles-Detail 2 3 2 5 4 2 2 3" xfId="29320"/>
    <cellStyle name="RowTitles-Detail 2 3 2 5 4 2 3" xfId="29321"/>
    <cellStyle name="RowTitles-Detail 2 3 2 5 4 2 3 2" xfId="29322"/>
    <cellStyle name="RowTitles-Detail 2 3 2 5 4 2 3 2 2" xfId="29323"/>
    <cellStyle name="RowTitles-Detail 2 3 2 5 4 2 4" xfId="29324"/>
    <cellStyle name="RowTitles-Detail 2 3 2 5 4 2 4 2" xfId="29325"/>
    <cellStyle name="RowTitles-Detail 2 3 2 5 4 2 5" xfId="29326"/>
    <cellStyle name="RowTitles-Detail 2 3 2 5 4 3" xfId="29327"/>
    <cellStyle name="RowTitles-Detail 2 3 2 5 4 3 2" xfId="29328"/>
    <cellStyle name="RowTitles-Detail 2 3 2 5 4 3 2 2" xfId="29329"/>
    <cellStyle name="RowTitles-Detail 2 3 2 5 4 3 2 2 2" xfId="29330"/>
    <cellStyle name="RowTitles-Detail 2 3 2 5 4 3 2 3" xfId="29331"/>
    <cellStyle name="RowTitles-Detail 2 3 2 5 4 3 3" xfId="29332"/>
    <cellStyle name="RowTitles-Detail 2 3 2 5 4 3 3 2" xfId="29333"/>
    <cellStyle name="RowTitles-Detail 2 3 2 5 4 3 3 2 2" xfId="29334"/>
    <cellStyle name="RowTitles-Detail 2 3 2 5 4 3 4" xfId="29335"/>
    <cellStyle name="RowTitles-Detail 2 3 2 5 4 3 4 2" xfId="29336"/>
    <cellStyle name="RowTitles-Detail 2 3 2 5 4 3 5" xfId="29337"/>
    <cellStyle name="RowTitles-Detail 2 3 2 5 4 4" xfId="29338"/>
    <cellStyle name="RowTitles-Detail 2 3 2 5 4 4 2" xfId="29339"/>
    <cellStyle name="RowTitles-Detail 2 3 2 5 4 5" xfId="29340"/>
    <cellStyle name="RowTitles-Detail 2 3 2 5 4 5 2" xfId="29341"/>
    <cellStyle name="RowTitles-Detail 2 3 2 5 4 5 2 2" xfId="29342"/>
    <cellStyle name="RowTitles-Detail 2 3 2 5 4 5 3" xfId="29343"/>
    <cellStyle name="RowTitles-Detail 2 3 2 5 4 6" xfId="29344"/>
    <cellStyle name="RowTitles-Detail 2 3 2 5 4 6 2" xfId="29345"/>
    <cellStyle name="RowTitles-Detail 2 3 2 5 4 6 2 2" xfId="29346"/>
    <cellStyle name="RowTitles-Detail 2 3 2 5 4 7" xfId="29347"/>
    <cellStyle name="RowTitles-Detail 2 3 2 5 4 7 2" xfId="29348"/>
    <cellStyle name="RowTitles-Detail 2 3 2 5 4 8" xfId="29349"/>
    <cellStyle name="RowTitles-Detail 2 3 2 5 5" xfId="29350"/>
    <cellStyle name="RowTitles-Detail 2 3 2 5 5 2" xfId="29351"/>
    <cellStyle name="RowTitles-Detail 2 3 2 5 5 2 2" xfId="29352"/>
    <cellStyle name="RowTitles-Detail 2 3 2 5 5 2 2 2" xfId="29353"/>
    <cellStyle name="RowTitles-Detail 2 3 2 5 5 2 2 2 2" xfId="29354"/>
    <cellStyle name="RowTitles-Detail 2 3 2 5 5 2 2 3" xfId="29355"/>
    <cellStyle name="RowTitles-Detail 2 3 2 5 5 2 3" xfId="29356"/>
    <cellStyle name="RowTitles-Detail 2 3 2 5 5 2 3 2" xfId="29357"/>
    <cellStyle name="RowTitles-Detail 2 3 2 5 5 2 3 2 2" xfId="29358"/>
    <cellStyle name="RowTitles-Detail 2 3 2 5 5 2 4" xfId="29359"/>
    <cellStyle name="RowTitles-Detail 2 3 2 5 5 2 4 2" xfId="29360"/>
    <cellStyle name="RowTitles-Detail 2 3 2 5 5 2 5" xfId="29361"/>
    <cellStyle name="RowTitles-Detail 2 3 2 5 5 3" xfId="29362"/>
    <cellStyle name="RowTitles-Detail 2 3 2 5 5 3 2" xfId="29363"/>
    <cellStyle name="RowTitles-Detail 2 3 2 5 5 3 2 2" xfId="29364"/>
    <cellStyle name="RowTitles-Detail 2 3 2 5 5 3 2 2 2" xfId="29365"/>
    <cellStyle name="RowTitles-Detail 2 3 2 5 5 3 2 3" xfId="29366"/>
    <cellStyle name="RowTitles-Detail 2 3 2 5 5 3 3" xfId="29367"/>
    <cellStyle name="RowTitles-Detail 2 3 2 5 5 3 3 2" xfId="29368"/>
    <cellStyle name="RowTitles-Detail 2 3 2 5 5 3 3 2 2" xfId="29369"/>
    <cellStyle name="RowTitles-Detail 2 3 2 5 5 3 4" xfId="29370"/>
    <cellStyle name="RowTitles-Detail 2 3 2 5 5 3 4 2" xfId="29371"/>
    <cellStyle name="RowTitles-Detail 2 3 2 5 5 3 5" xfId="29372"/>
    <cellStyle name="RowTitles-Detail 2 3 2 5 5 4" xfId="29373"/>
    <cellStyle name="RowTitles-Detail 2 3 2 5 5 4 2" xfId="29374"/>
    <cellStyle name="RowTitles-Detail 2 3 2 5 5 4 2 2" xfId="29375"/>
    <cellStyle name="RowTitles-Detail 2 3 2 5 5 4 3" xfId="29376"/>
    <cellStyle name="RowTitles-Detail 2 3 2 5 5 5" xfId="29377"/>
    <cellStyle name="RowTitles-Detail 2 3 2 5 5 5 2" xfId="29378"/>
    <cellStyle name="RowTitles-Detail 2 3 2 5 5 5 2 2" xfId="29379"/>
    <cellStyle name="RowTitles-Detail 2 3 2 5 5 6" xfId="29380"/>
    <cellStyle name="RowTitles-Detail 2 3 2 5 5 6 2" xfId="29381"/>
    <cellStyle name="RowTitles-Detail 2 3 2 5 5 7" xfId="29382"/>
    <cellStyle name="RowTitles-Detail 2 3 2 5 6" xfId="29383"/>
    <cellStyle name="RowTitles-Detail 2 3 2 5 6 2" xfId="29384"/>
    <cellStyle name="RowTitles-Detail 2 3 2 5 6 2 2" xfId="29385"/>
    <cellStyle name="RowTitles-Detail 2 3 2 5 6 2 2 2" xfId="29386"/>
    <cellStyle name="RowTitles-Detail 2 3 2 5 6 2 2 2 2" xfId="29387"/>
    <cellStyle name="RowTitles-Detail 2 3 2 5 6 2 2 3" xfId="29388"/>
    <cellStyle name="RowTitles-Detail 2 3 2 5 6 2 3" xfId="29389"/>
    <cellStyle name="RowTitles-Detail 2 3 2 5 6 2 3 2" xfId="29390"/>
    <cellStyle name="RowTitles-Detail 2 3 2 5 6 2 3 2 2" xfId="29391"/>
    <cellStyle name="RowTitles-Detail 2 3 2 5 6 2 4" xfId="29392"/>
    <cellStyle name="RowTitles-Detail 2 3 2 5 6 2 4 2" xfId="29393"/>
    <cellStyle name="RowTitles-Detail 2 3 2 5 6 2 5" xfId="29394"/>
    <cellStyle name="RowTitles-Detail 2 3 2 5 6 3" xfId="29395"/>
    <cellStyle name="RowTitles-Detail 2 3 2 5 6 3 2" xfId="29396"/>
    <cellStyle name="RowTitles-Detail 2 3 2 5 6 3 2 2" xfId="29397"/>
    <cellStyle name="RowTitles-Detail 2 3 2 5 6 3 2 2 2" xfId="29398"/>
    <cellStyle name="RowTitles-Detail 2 3 2 5 6 3 2 3" xfId="29399"/>
    <cellStyle name="RowTitles-Detail 2 3 2 5 6 3 3" xfId="29400"/>
    <cellStyle name="RowTitles-Detail 2 3 2 5 6 3 3 2" xfId="29401"/>
    <cellStyle name="RowTitles-Detail 2 3 2 5 6 3 3 2 2" xfId="29402"/>
    <cellStyle name="RowTitles-Detail 2 3 2 5 6 3 4" xfId="29403"/>
    <cellStyle name="RowTitles-Detail 2 3 2 5 6 3 4 2" xfId="29404"/>
    <cellStyle name="RowTitles-Detail 2 3 2 5 6 3 5" xfId="29405"/>
    <cellStyle name="RowTitles-Detail 2 3 2 5 6 4" xfId="29406"/>
    <cellStyle name="RowTitles-Detail 2 3 2 5 6 4 2" xfId="29407"/>
    <cellStyle name="RowTitles-Detail 2 3 2 5 6 4 2 2" xfId="29408"/>
    <cellStyle name="RowTitles-Detail 2 3 2 5 6 4 3" xfId="29409"/>
    <cellStyle name="RowTitles-Detail 2 3 2 5 6 5" xfId="29410"/>
    <cellStyle name="RowTitles-Detail 2 3 2 5 6 5 2" xfId="29411"/>
    <cellStyle name="RowTitles-Detail 2 3 2 5 6 5 2 2" xfId="29412"/>
    <cellStyle name="RowTitles-Detail 2 3 2 5 6 6" xfId="29413"/>
    <cellStyle name="RowTitles-Detail 2 3 2 5 6 6 2" xfId="29414"/>
    <cellStyle name="RowTitles-Detail 2 3 2 5 6 7" xfId="29415"/>
    <cellStyle name="RowTitles-Detail 2 3 2 5 7" xfId="29416"/>
    <cellStyle name="RowTitles-Detail 2 3 2 5 7 2" xfId="29417"/>
    <cellStyle name="RowTitles-Detail 2 3 2 5 7 2 2" xfId="29418"/>
    <cellStyle name="RowTitles-Detail 2 3 2 5 7 2 2 2" xfId="29419"/>
    <cellStyle name="RowTitles-Detail 2 3 2 5 7 2 3" xfId="29420"/>
    <cellStyle name="RowTitles-Detail 2 3 2 5 7 3" xfId="29421"/>
    <cellStyle name="RowTitles-Detail 2 3 2 5 7 3 2" xfId="29422"/>
    <cellStyle name="RowTitles-Detail 2 3 2 5 7 3 2 2" xfId="29423"/>
    <cellStyle name="RowTitles-Detail 2 3 2 5 7 4" xfId="29424"/>
    <cellStyle name="RowTitles-Detail 2 3 2 5 7 4 2" xfId="29425"/>
    <cellStyle name="RowTitles-Detail 2 3 2 5 7 5" xfId="29426"/>
    <cellStyle name="RowTitles-Detail 2 3 2 5 8" xfId="29427"/>
    <cellStyle name="RowTitles-Detail 2 3 2 5 8 2" xfId="29428"/>
    <cellStyle name="RowTitles-Detail 2 3 2 5 9" xfId="29429"/>
    <cellStyle name="RowTitles-Detail 2 3 2 5 9 2" xfId="29430"/>
    <cellStyle name="RowTitles-Detail 2 3 2 5 9 2 2" xfId="29431"/>
    <cellStyle name="RowTitles-Detail 2 3 2 5_STUD aligned by INSTIT" xfId="29432"/>
    <cellStyle name="RowTitles-Detail 2 3 2 6" xfId="29433"/>
    <cellStyle name="RowTitles-Detail 2 3 2 6 2" xfId="29434"/>
    <cellStyle name="RowTitles-Detail 2 3 2 6 2 2" xfId="29435"/>
    <cellStyle name="RowTitles-Detail 2 3 2 6 2 2 2" xfId="29436"/>
    <cellStyle name="RowTitles-Detail 2 3 2 6 2 2 2 2" xfId="29437"/>
    <cellStyle name="RowTitles-Detail 2 3 2 6 2 2 3" xfId="29438"/>
    <cellStyle name="RowTitles-Detail 2 3 2 6 2 3" xfId="29439"/>
    <cellStyle name="RowTitles-Detail 2 3 2 6 2 3 2" xfId="29440"/>
    <cellStyle name="RowTitles-Detail 2 3 2 6 2 3 2 2" xfId="29441"/>
    <cellStyle name="RowTitles-Detail 2 3 2 6 2 4" xfId="29442"/>
    <cellStyle name="RowTitles-Detail 2 3 2 6 2 4 2" xfId="29443"/>
    <cellStyle name="RowTitles-Detail 2 3 2 6 2 5" xfId="29444"/>
    <cellStyle name="RowTitles-Detail 2 3 2 6 3" xfId="29445"/>
    <cellStyle name="RowTitles-Detail 2 3 2 6 3 2" xfId="29446"/>
    <cellStyle name="RowTitles-Detail 2 3 2 6 3 2 2" xfId="29447"/>
    <cellStyle name="RowTitles-Detail 2 3 2 6 3 2 2 2" xfId="29448"/>
    <cellStyle name="RowTitles-Detail 2 3 2 6 3 2 3" xfId="29449"/>
    <cellStyle name="RowTitles-Detail 2 3 2 6 3 3" xfId="29450"/>
    <cellStyle name="RowTitles-Detail 2 3 2 6 3 3 2" xfId="29451"/>
    <cellStyle name="RowTitles-Detail 2 3 2 6 3 3 2 2" xfId="29452"/>
    <cellStyle name="RowTitles-Detail 2 3 2 6 3 4" xfId="29453"/>
    <cellStyle name="RowTitles-Detail 2 3 2 6 3 4 2" xfId="29454"/>
    <cellStyle name="RowTitles-Detail 2 3 2 6 3 5" xfId="29455"/>
    <cellStyle name="RowTitles-Detail 2 3 2 6 4" xfId="29456"/>
    <cellStyle name="RowTitles-Detail 2 3 2 6 4 2" xfId="29457"/>
    <cellStyle name="RowTitles-Detail 2 3 2 6 5" xfId="29458"/>
    <cellStyle name="RowTitles-Detail 2 3 2 6 5 2" xfId="29459"/>
    <cellStyle name="RowTitles-Detail 2 3 2 6 5 2 2" xfId="29460"/>
    <cellStyle name="RowTitles-Detail 2 3 2 6 5 3" xfId="29461"/>
    <cellStyle name="RowTitles-Detail 2 3 2 6 6" xfId="29462"/>
    <cellStyle name="RowTitles-Detail 2 3 2 6 6 2" xfId="29463"/>
    <cellStyle name="RowTitles-Detail 2 3 2 6 6 2 2" xfId="29464"/>
    <cellStyle name="RowTitles-Detail 2 3 2 7" xfId="29465"/>
    <cellStyle name="RowTitles-Detail 2 3 2 7 2" xfId="29466"/>
    <cellStyle name="RowTitles-Detail 2 3 2 7 2 2" xfId="29467"/>
    <cellStyle name="RowTitles-Detail 2 3 2 7 2 2 2" xfId="29468"/>
    <cellStyle name="RowTitles-Detail 2 3 2 7 2 2 2 2" xfId="29469"/>
    <cellStyle name="RowTitles-Detail 2 3 2 7 2 2 3" xfId="29470"/>
    <cellStyle name="RowTitles-Detail 2 3 2 7 2 3" xfId="29471"/>
    <cellStyle name="RowTitles-Detail 2 3 2 7 2 3 2" xfId="29472"/>
    <cellStyle name="RowTitles-Detail 2 3 2 7 2 3 2 2" xfId="29473"/>
    <cellStyle name="RowTitles-Detail 2 3 2 7 2 4" xfId="29474"/>
    <cellStyle name="RowTitles-Detail 2 3 2 7 2 4 2" xfId="29475"/>
    <cellStyle name="RowTitles-Detail 2 3 2 7 2 5" xfId="29476"/>
    <cellStyle name="RowTitles-Detail 2 3 2 7 3" xfId="29477"/>
    <cellStyle name="RowTitles-Detail 2 3 2 7 3 2" xfId="29478"/>
    <cellStyle name="RowTitles-Detail 2 3 2 7 3 2 2" xfId="29479"/>
    <cellStyle name="RowTitles-Detail 2 3 2 7 3 2 2 2" xfId="29480"/>
    <cellStyle name="RowTitles-Detail 2 3 2 7 3 2 3" xfId="29481"/>
    <cellStyle name="RowTitles-Detail 2 3 2 7 3 3" xfId="29482"/>
    <cellStyle name="RowTitles-Detail 2 3 2 7 3 3 2" xfId="29483"/>
    <cellStyle name="RowTitles-Detail 2 3 2 7 3 3 2 2" xfId="29484"/>
    <cellStyle name="RowTitles-Detail 2 3 2 7 3 4" xfId="29485"/>
    <cellStyle name="RowTitles-Detail 2 3 2 7 3 4 2" xfId="29486"/>
    <cellStyle name="RowTitles-Detail 2 3 2 7 3 5" xfId="29487"/>
    <cellStyle name="RowTitles-Detail 2 3 2 7 4" xfId="29488"/>
    <cellStyle name="RowTitles-Detail 2 3 2 7 4 2" xfId="29489"/>
    <cellStyle name="RowTitles-Detail 2 3 2 7 5" xfId="29490"/>
    <cellStyle name="RowTitles-Detail 2 3 2 7 5 2" xfId="29491"/>
    <cellStyle name="RowTitles-Detail 2 3 2 7 5 2 2" xfId="29492"/>
    <cellStyle name="RowTitles-Detail 2 3 2 7 6" xfId="29493"/>
    <cellStyle name="RowTitles-Detail 2 3 2 7 6 2" xfId="29494"/>
    <cellStyle name="RowTitles-Detail 2 3 2 7 7" xfId="29495"/>
    <cellStyle name="RowTitles-Detail 2 3 2 8" xfId="29496"/>
    <cellStyle name="RowTitles-Detail 2 3 2 8 2" xfId="29497"/>
    <cellStyle name="RowTitles-Detail 2 3 2 8 2 2" xfId="29498"/>
    <cellStyle name="RowTitles-Detail 2 3 2 8 2 2 2" xfId="29499"/>
    <cellStyle name="RowTitles-Detail 2 3 2 8 2 2 2 2" xfId="29500"/>
    <cellStyle name="RowTitles-Detail 2 3 2 8 2 2 3" xfId="29501"/>
    <cellStyle name="RowTitles-Detail 2 3 2 8 2 3" xfId="29502"/>
    <cellStyle name="RowTitles-Detail 2 3 2 8 2 3 2" xfId="29503"/>
    <cellStyle name="RowTitles-Detail 2 3 2 8 2 3 2 2" xfId="29504"/>
    <cellStyle name="RowTitles-Detail 2 3 2 8 2 4" xfId="29505"/>
    <cellStyle name="RowTitles-Detail 2 3 2 8 2 4 2" xfId="29506"/>
    <cellStyle name="RowTitles-Detail 2 3 2 8 2 5" xfId="29507"/>
    <cellStyle name="RowTitles-Detail 2 3 2 8 3" xfId="29508"/>
    <cellStyle name="RowTitles-Detail 2 3 2 8 3 2" xfId="29509"/>
    <cellStyle name="RowTitles-Detail 2 3 2 8 3 2 2" xfId="29510"/>
    <cellStyle name="RowTitles-Detail 2 3 2 8 3 2 2 2" xfId="29511"/>
    <cellStyle name="RowTitles-Detail 2 3 2 8 3 2 3" xfId="29512"/>
    <cellStyle name="RowTitles-Detail 2 3 2 8 3 3" xfId="29513"/>
    <cellStyle name="RowTitles-Detail 2 3 2 8 3 3 2" xfId="29514"/>
    <cellStyle name="RowTitles-Detail 2 3 2 8 3 3 2 2" xfId="29515"/>
    <cellStyle name="RowTitles-Detail 2 3 2 8 3 4" xfId="29516"/>
    <cellStyle name="RowTitles-Detail 2 3 2 8 3 4 2" xfId="29517"/>
    <cellStyle name="RowTitles-Detail 2 3 2 8 3 5" xfId="29518"/>
    <cellStyle name="RowTitles-Detail 2 3 2 8 4" xfId="29519"/>
    <cellStyle name="RowTitles-Detail 2 3 2 8 4 2" xfId="29520"/>
    <cellStyle name="RowTitles-Detail 2 3 2 8 5" xfId="29521"/>
    <cellStyle name="RowTitles-Detail 2 3 2 8 5 2" xfId="29522"/>
    <cellStyle name="RowTitles-Detail 2 3 2 8 5 2 2" xfId="29523"/>
    <cellStyle name="RowTitles-Detail 2 3 2 8 5 3" xfId="29524"/>
    <cellStyle name="RowTitles-Detail 2 3 2 8 6" xfId="29525"/>
    <cellStyle name="RowTitles-Detail 2 3 2 8 6 2" xfId="29526"/>
    <cellStyle name="RowTitles-Detail 2 3 2 8 6 2 2" xfId="29527"/>
    <cellStyle name="RowTitles-Detail 2 3 2 8 7" xfId="29528"/>
    <cellStyle name="RowTitles-Detail 2 3 2 8 7 2" xfId="29529"/>
    <cellStyle name="RowTitles-Detail 2 3 2 8 8" xfId="29530"/>
    <cellStyle name="RowTitles-Detail 2 3 2 9" xfId="29531"/>
    <cellStyle name="RowTitles-Detail 2 3 2 9 2" xfId="29532"/>
    <cellStyle name="RowTitles-Detail 2 3 2 9 2 2" xfId="29533"/>
    <cellStyle name="RowTitles-Detail 2 3 2 9 2 2 2" xfId="29534"/>
    <cellStyle name="RowTitles-Detail 2 3 2 9 2 2 2 2" xfId="29535"/>
    <cellStyle name="RowTitles-Detail 2 3 2 9 2 2 3" xfId="29536"/>
    <cellStyle name="RowTitles-Detail 2 3 2 9 2 3" xfId="29537"/>
    <cellStyle name="RowTitles-Detail 2 3 2 9 2 3 2" xfId="29538"/>
    <cellStyle name="RowTitles-Detail 2 3 2 9 2 3 2 2" xfId="29539"/>
    <cellStyle name="RowTitles-Detail 2 3 2 9 2 4" xfId="29540"/>
    <cellStyle name="RowTitles-Detail 2 3 2 9 2 4 2" xfId="29541"/>
    <cellStyle name="RowTitles-Detail 2 3 2 9 2 5" xfId="29542"/>
    <cellStyle name="RowTitles-Detail 2 3 2 9 3" xfId="29543"/>
    <cellStyle name="RowTitles-Detail 2 3 2 9 3 2" xfId="29544"/>
    <cellStyle name="RowTitles-Detail 2 3 2 9 3 2 2" xfId="29545"/>
    <cellStyle name="RowTitles-Detail 2 3 2 9 3 2 2 2" xfId="29546"/>
    <cellStyle name="RowTitles-Detail 2 3 2 9 3 2 3" xfId="29547"/>
    <cellStyle name="RowTitles-Detail 2 3 2 9 3 3" xfId="29548"/>
    <cellStyle name="RowTitles-Detail 2 3 2 9 3 3 2" xfId="29549"/>
    <cellStyle name="RowTitles-Detail 2 3 2 9 3 3 2 2" xfId="29550"/>
    <cellStyle name="RowTitles-Detail 2 3 2 9 3 4" xfId="29551"/>
    <cellStyle name="RowTitles-Detail 2 3 2 9 3 4 2" xfId="29552"/>
    <cellStyle name="RowTitles-Detail 2 3 2 9 3 5" xfId="29553"/>
    <cellStyle name="RowTitles-Detail 2 3 2 9 4" xfId="29554"/>
    <cellStyle name="RowTitles-Detail 2 3 2 9 4 2" xfId="29555"/>
    <cellStyle name="RowTitles-Detail 2 3 2 9 4 2 2" xfId="29556"/>
    <cellStyle name="RowTitles-Detail 2 3 2 9 4 3" xfId="29557"/>
    <cellStyle name="RowTitles-Detail 2 3 2 9 5" xfId="29558"/>
    <cellStyle name="RowTitles-Detail 2 3 2 9 5 2" xfId="29559"/>
    <cellStyle name="RowTitles-Detail 2 3 2 9 5 2 2" xfId="29560"/>
    <cellStyle name="RowTitles-Detail 2 3 2 9 6" xfId="29561"/>
    <cellStyle name="RowTitles-Detail 2 3 2 9 6 2" xfId="29562"/>
    <cellStyle name="RowTitles-Detail 2 3 2 9 7" xfId="29563"/>
    <cellStyle name="RowTitles-Detail 2 3 2_STUD aligned by INSTIT" xfId="29564"/>
    <cellStyle name="RowTitles-Detail 2 3 3" xfId="29565"/>
    <cellStyle name="RowTitles-Detail 2 3 3 10" xfId="29566"/>
    <cellStyle name="RowTitles-Detail 2 3 3 10 2" xfId="29567"/>
    <cellStyle name="RowTitles-Detail 2 3 3 10 2 2" xfId="29568"/>
    <cellStyle name="RowTitles-Detail 2 3 3 10 2 2 2" xfId="29569"/>
    <cellStyle name="RowTitles-Detail 2 3 3 10 2 3" xfId="29570"/>
    <cellStyle name="RowTitles-Detail 2 3 3 10 3" xfId="29571"/>
    <cellStyle name="RowTitles-Detail 2 3 3 10 3 2" xfId="29572"/>
    <cellStyle name="RowTitles-Detail 2 3 3 10 3 2 2" xfId="29573"/>
    <cellStyle name="RowTitles-Detail 2 3 3 10 4" xfId="29574"/>
    <cellStyle name="RowTitles-Detail 2 3 3 10 4 2" xfId="29575"/>
    <cellStyle name="RowTitles-Detail 2 3 3 10 5" xfId="29576"/>
    <cellStyle name="RowTitles-Detail 2 3 3 11" xfId="29577"/>
    <cellStyle name="RowTitles-Detail 2 3 3 11 2" xfId="29578"/>
    <cellStyle name="RowTitles-Detail 2 3 3 12" xfId="29579"/>
    <cellStyle name="RowTitles-Detail 2 3 3 12 2" xfId="29580"/>
    <cellStyle name="RowTitles-Detail 2 3 3 12 2 2" xfId="29581"/>
    <cellStyle name="RowTitles-Detail 2 3 3 2" xfId="29582"/>
    <cellStyle name="RowTitles-Detail 2 3 3 2 2" xfId="29583"/>
    <cellStyle name="RowTitles-Detail 2 3 3 2 2 2" xfId="29584"/>
    <cellStyle name="RowTitles-Detail 2 3 3 2 2 2 2" xfId="29585"/>
    <cellStyle name="RowTitles-Detail 2 3 3 2 2 2 2 2" xfId="29586"/>
    <cellStyle name="RowTitles-Detail 2 3 3 2 2 2 2 2 2" xfId="29587"/>
    <cellStyle name="RowTitles-Detail 2 3 3 2 2 2 2 3" xfId="29588"/>
    <cellStyle name="RowTitles-Detail 2 3 3 2 2 2 3" xfId="29589"/>
    <cellStyle name="RowTitles-Detail 2 3 3 2 2 2 3 2" xfId="29590"/>
    <cellStyle name="RowTitles-Detail 2 3 3 2 2 2 3 2 2" xfId="29591"/>
    <cellStyle name="RowTitles-Detail 2 3 3 2 2 2 4" xfId="29592"/>
    <cellStyle name="RowTitles-Detail 2 3 3 2 2 2 4 2" xfId="29593"/>
    <cellStyle name="RowTitles-Detail 2 3 3 2 2 2 5" xfId="29594"/>
    <cellStyle name="RowTitles-Detail 2 3 3 2 2 3" xfId="29595"/>
    <cellStyle name="RowTitles-Detail 2 3 3 2 2 3 2" xfId="29596"/>
    <cellStyle name="RowTitles-Detail 2 3 3 2 2 3 2 2" xfId="29597"/>
    <cellStyle name="RowTitles-Detail 2 3 3 2 2 3 2 2 2" xfId="29598"/>
    <cellStyle name="RowTitles-Detail 2 3 3 2 2 3 2 3" xfId="29599"/>
    <cellStyle name="RowTitles-Detail 2 3 3 2 2 3 3" xfId="29600"/>
    <cellStyle name="RowTitles-Detail 2 3 3 2 2 3 3 2" xfId="29601"/>
    <cellStyle name="RowTitles-Detail 2 3 3 2 2 3 3 2 2" xfId="29602"/>
    <cellStyle name="RowTitles-Detail 2 3 3 2 2 3 4" xfId="29603"/>
    <cellStyle name="RowTitles-Detail 2 3 3 2 2 3 4 2" xfId="29604"/>
    <cellStyle name="RowTitles-Detail 2 3 3 2 2 3 5" xfId="29605"/>
    <cellStyle name="RowTitles-Detail 2 3 3 2 2 4" xfId="29606"/>
    <cellStyle name="RowTitles-Detail 2 3 3 2 2 4 2" xfId="29607"/>
    <cellStyle name="RowTitles-Detail 2 3 3 2 2 5" xfId="29608"/>
    <cellStyle name="RowTitles-Detail 2 3 3 2 2 5 2" xfId="29609"/>
    <cellStyle name="RowTitles-Detail 2 3 3 2 2 5 2 2" xfId="29610"/>
    <cellStyle name="RowTitles-Detail 2 3 3 2 3" xfId="29611"/>
    <cellStyle name="RowTitles-Detail 2 3 3 2 3 2" xfId="29612"/>
    <cellStyle name="RowTitles-Detail 2 3 3 2 3 2 2" xfId="29613"/>
    <cellStyle name="RowTitles-Detail 2 3 3 2 3 2 2 2" xfId="29614"/>
    <cellStyle name="RowTitles-Detail 2 3 3 2 3 2 2 2 2" xfId="29615"/>
    <cellStyle name="RowTitles-Detail 2 3 3 2 3 2 2 3" xfId="29616"/>
    <cellStyle name="RowTitles-Detail 2 3 3 2 3 2 3" xfId="29617"/>
    <cellStyle name="RowTitles-Detail 2 3 3 2 3 2 3 2" xfId="29618"/>
    <cellStyle name="RowTitles-Detail 2 3 3 2 3 2 3 2 2" xfId="29619"/>
    <cellStyle name="RowTitles-Detail 2 3 3 2 3 2 4" xfId="29620"/>
    <cellStyle name="RowTitles-Detail 2 3 3 2 3 2 4 2" xfId="29621"/>
    <cellStyle name="RowTitles-Detail 2 3 3 2 3 2 5" xfId="29622"/>
    <cellStyle name="RowTitles-Detail 2 3 3 2 3 3" xfId="29623"/>
    <cellStyle name="RowTitles-Detail 2 3 3 2 3 3 2" xfId="29624"/>
    <cellStyle name="RowTitles-Detail 2 3 3 2 3 3 2 2" xfId="29625"/>
    <cellStyle name="RowTitles-Detail 2 3 3 2 3 3 2 2 2" xfId="29626"/>
    <cellStyle name="RowTitles-Detail 2 3 3 2 3 3 2 3" xfId="29627"/>
    <cellStyle name="RowTitles-Detail 2 3 3 2 3 3 3" xfId="29628"/>
    <cellStyle name="RowTitles-Detail 2 3 3 2 3 3 3 2" xfId="29629"/>
    <cellStyle name="RowTitles-Detail 2 3 3 2 3 3 3 2 2" xfId="29630"/>
    <cellStyle name="RowTitles-Detail 2 3 3 2 3 3 4" xfId="29631"/>
    <cellStyle name="RowTitles-Detail 2 3 3 2 3 3 4 2" xfId="29632"/>
    <cellStyle name="RowTitles-Detail 2 3 3 2 3 3 5" xfId="29633"/>
    <cellStyle name="RowTitles-Detail 2 3 3 2 3 4" xfId="29634"/>
    <cellStyle name="RowTitles-Detail 2 3 3 2 3 4 2" xfId="29635"/>
    <cellStyle name="RowTitles-Detail 2 3 3 2 3 5" xfId="29636"/>
    <cellStyle name="RowTitles-Detail 2 3 3 2 3 5 2" xfId="29637"/>
    <cellStyle name="RowTitles-Detail 2 3 3 2 3 5 2 2" xfId="29638"/>
    <cellStyle name="RowTitles-Detail 2 3 3 2 3 5 3" xfId="29639"/>
    <cellStyle name="RowTitles-Detail 2 3 3 2 3 6" xfId="29640"/>
    <cellStyle name="RowTitles-Detail 2 3 3 2 3 6 2" xfId="29641"/>
    <cellStyle name="RowTitles-Detail 2 3 3 2 3 6 2 2" xfId="29642"/>
    <cellStyle name="RowTitles-Detail 2 3 3 2 3 7" xfId="29643"/>
    <cellStyle name="RowTitles-Detail 2 3 3 2 3 7 2" xfId="29644"/>
    <cellStyle name="RowTitles-Detail 2 3 3 2 3 8" xfId="29645"/>
    <cellStyle name="RowTitles-Detail 2 3 3 2 4" xfId="29646"/>
    <cellStyle name="RowTitles-Detail 2 3 3 2 4 2" xfId="29647"/>
    <cellStyle name="RowTitles-Detail 2 3 3 2 4 2 2" xfId="29648"/>
    <cellStyle name="RowTitles-Detail 2 3 3 2 4 2 2 2" xfId="29649"/>
    <cellStyle name="RowTitles-Detail 2 3 3 2 4 2 2 2 2" xfId="29650"/>
    <cellStyle name="RowTitles-Detail 2 3 3 2 4 2 2 3" xfId="29651"/>
    <cellStyle name="RowTitles-Detail 2 3 3 2 4 2 3" xfId="29652"/>
    <cellStyle name="RowTitles-Detail 2 3 3 2 4 2 3 2" xfId="29653"/>
    <cellStyle name="RowTitles-Detail 2 3 3 2 4 2 3 2 2" xfId="29654"/>
    <cellStyle name="RowTitles-Detail 2 3 3 2 4 2 4" xfId="29655"/>
    <cellStyle name="RowTitles-Detail 2 3 3 2 4 2 4 2" xfId="29656"/>
    <cellStyle name="RowTitles-Detail 2 3 3 2 4 2 5" xfId="29657"/>
    <cellStyle name="RowTitles-Detail 2 3 3 2 4 3" xfId="29658"/>
    <cellStyle name="RowTitles-Detail 2 3 3 2 4 3 2" xfId="29659"/>
    <cellStyle name="RowTitles-Detail 2 3 3 2 4 3 2 2" xfId="29660"/>
    <cellStyle name="RowTitles-Detail 2 3 3 2 4 3 2 2 2" xfId="29661"/>
    <cellStyle name="RowTitles-Detail 2 3 3 2 4 3 2 3" xfId="29662"/>
    <cellStyle name="RowTitles-Detail 2 3 3 2 4 3 3" xfId="29663"/>
    <cellStyle name="RowTitles-Detail 2 3 3 2 4 3 3 2" xfId="29664"/>
    <cellStyle name="RowTitles-Detail 2 3 3 2 4 3 3 2 2" xfId="29665"/>
    <cellStyle name="RowTitles-Detail 2 3 3 2 4 3 4" xfId="29666"/>
    <cellStyle name="RowTitles-Detail 2 3 3 2 4 3 4 2" xfId="29667"/>
    <cellStyle name="RowTitles-Detail 2 3 3 2 4 3 5" xfId="29668"/>
    <cellStyle name="RowTitles-Detail 2 3 3 2 4 4" xfId="29669"/>
    <cellStyle name="RowTitles-Detail 2 3 3 2 4 4 2" xfId="29670"/>
    <cellStyle name="RowTitles-Detail 2 3 3 2 4 4 2 2" xfId="29671"/>
    <cellStyle name="RowTitles-Detail 2 3 3 2 4 4 3" xfId="29672"/>
    <cellStyle name="RowTitles-Detail 2 3 3 2 4 5" xfId="29673"/>
    <cellStyle name="RowTitles-Detail 2 3 3 2 4 5 2" xfId="29674"/>
    <cellStyle name="RowTitles-Detail 2 3 3 2 4 5 2 2" xfId="29675"/>
    <cellStyle name="RowTitles-Detail 2 3 3 2 4 6" xfId="29676"/>
    <cellStyle name="RowTitles-Detail 2 3 3 2 4 6 2" xfId="29677"/>
    <cellStyle name="RowTitles-Detail 2 3 3 2 4 7" xfId="29678"/>
    <cellStyle name="RowTitles-Detail 2 3 3 2 5" xfId="29679"/>
    <cellStyle name="RowTitles-Detail 2 3 3 2 5 2" xfId="29680"/>
    <cellStyle name="RowTitles-Detail 2 3 3 2 5 2 2" xfId="29681"/>
    <cellStyle name="RowTitles-Detail 2 3 3 2 5 2 2 2" xfId="29682"/>
    <cellStyle name="RowTitles-Detail 2 3 3 2 5 2 2 2 2" xfId="29683"/>
    <cellStyle name="RowTitles-Detail 2 3 3 2 5 2 2 3" xfId="29684"/>
    <cellStyle name="RowTitles-Detail 2 3 3 2 5 2 3" xfId="29685"/>
    <cellStyle name="RowTitles-Detail 2 3 3 2 5 2 3 2" xfId="29686"/>
    <cellStyle name="RowTitles-Detail 2 3 3 2 5 2 3 2 2" xfId="29687"/>
    <cellStyle name="RowTitles-Detail 2 3 3 2 5 2 4" xfId="29688"/>
    <cellStyle name="RowTitles-Detail 2 3 3 2 5 2 4 2" xfId="29689"/>
    <cellStyle name="RowTitles-Detail 2 3 3 2 5 2 5" xfId="29690"/>
    <cellStyle name="RowTitles-Detail 2 3 3 2 5 3" xfId="29691"/>
    <cellStyle name="RowTitles-Detail 2 3 3 2 5 3 2" xfId="29692"/>
    <cellStyle name="RowTitles-Detail 2 3 3 2 5 3 2 2" xfId="29693"/>
    <cellStyle name="RowTitles-Detail 2 3 3 2 5 3 2 2 2" xfId="29694"/>
    <cellStyle name="RowTitles-Detail 2 3 3 2 5 3 2 3" xfId="29695"/>
    <cellStyle name="RowTitles-Detail 2 3 3 2 5 3 3" xfId="29696"/>
    <cellStyle name="RowTitles-Detail 2 3 3 2 5 3 3 2" xfId="29697"/>
    <cellStyle name="RowTitles-Detail 2 3 3 2 5 3 3 2 2" xfId="29698"/>
    <cellStyle name="RowTitles-Detail 2 3 3 2 5 3 4" xfId="29699"/>
    <cellStyle name="RowTitles-Detail 2 3 3 2 5 3 4 2" xfId="29700"/>
    <cellStyle name="RowTitles-Detail 2 3 3 2 5 3 5" xfId="29701"/>
    <cellStyle name="RowTitles-Detail 2 3 3 2 5 4" xfId="29702"/>
    <cellStyle name="RowTitles-Detail 2 3 3 2 5 4 2" xfId="29703"/>
    <cellStyle name="RowTitles-Detail 2 3 3 2 5 4 2 2" xfId="29704"/>
    <cellStyle name="RowTitles-Detail 2 3 3 2 5 4 3" xfId="29705"/>
    <cellStyle name="RowTitles-Detail 2 3 3 2 5 5" xfId="29706"/>
    <cellStyle name="RowTitles-Detail 2 3 3 2 5 5 2" xfId="29707"/>
    <cellStyle name="RowTitles-Detail 2 3 3 2 5 5 2 2" xfId="29708"/>
    <cellStyle name="RowTitles-Detail 2 3 3 2 5 6" xfId="29709"/>
    <cellStyle name="RowTitles-Detail 2 3 3 2 5 6 2" xfId="29710"/>
    <cellStyle name="RowTitles-Detail 2 3 3 2 5 7" xfId="29711"/>
    <cellStyle name="RowTitles-Detail 2 3 3 2 6" xfId="29712"/>
    <cellStyle name="RowTitles-Detail 2 3 3 2 6 2" xfId="29713"/>
    <cellStyle name="RowTitles-Detail 2 3 3 2 6 2 2" xfId="29714"/>
    <cellStyle name="RowTitles-Detail 2 3 3 2 6 2 2 2" xfId="29715"/>
    <cellStyle name="RowTitles-Detail 2 3 3 2 6 2 2 2 2" xfId="29716"/>
    <cellStyle name="RowTitles-Detail 2 3 3 2 6 2 2 3" xfId="29717"/>
    <cellStyle name="RowTitles-Detail 2 3 3 2 6 2 3" xfId="29718"/>
    <cellStyle name="RowTitles-Detail 2 3 3 2 6 2 3 2" xfId="29719"/>
    <cellStyle name="RowTitles-Detail 2 3 3 2 6 2 3 2 2" xfId="29720"/>
    <cellStyle name="RowTitles-Detail 2 3 3 2 6 2 4" xfId="29721"/>
    <cellStyle name="RowTitles-Detail 2 3 3 2 6 2 4 2" xfId="29722"/>
    <cellStyle name="RowTitles-Detail 2 3 3 2 6 2 5" xfId="29723"/>
    <cellStyle name="RowTitles-Detail 2 3 3 2 6 3" xfId="29724"/>
    <cellStyle name="RowTitles-Detail 2 3 3 2 6 3 2" xfId="29725"/>
    <cellStyle name="RowTitles-Detail 2 3 3 2 6 3 2 2" xfId="29726"/>
    <cellStyle name="RowTitles-Detail 2 3 3 2 6 3 2 2 2" xfId="29727"/>
    <cellStyle name="RowTitles-Detail 2 3 3 2 6 3 2 3" xfId="29728"/>
    <cellStyle name="RowTitles-Detail 2 3 3 2 6 3 3" xfId="29729"/>
    <cellStyle name="RowTitles-Detail 2 3 3 2 6 3 3 2" xfId="29730"/>
    <cellStyle name="RowTitles-Detail 2 3 3 2 6 3 3 2 2" xfId="29731"/>
    <cellStyle name="RowTitles-Detail 2 3 3 2 6 3 4" xfId="29732"/>
    <cellStyle name="RowTitles-Detail 2 3 3 2 6 3 4 2" xfId="29733"/>
    <cellStyle name="RowTitles-Detail 2 3 3 2 6 3 5" xfId="29734"/>
    <cellStyle name="RowTitles-Detail 2 3 3 2 6 4" xfId="29735"/>
    <cellStyle name="RowTitles-Detail 2 3 3 2 6 4 2" xfId="29736"/>
    <cellStyle name="RowTitles-Detail 2 3 3 2 6 4 2 2" xfId="29737"/>
    <cellStyle name="RowTitles-Detail 2 3 3 2 6 4 3" xfId="29738"/>
    <cellStyle name="RowTitles-Detail 2 3 3 2 6 5" xfId="29739"/>
    <cellStyle name="RowTitles-Detail 2 3 3 2 6 5 2" xfId="29740"/>
    <cellStyle name="RowTitles-Detail 2 3 3 2 6 5 2 2" xfId="29741"/>
    <cellStyle name="RowTitles-Detail 2 3 3 2 6 6" xfId="29742"/>
    <cellStyle name="RowTitles-Detail 2 3 3 2 6 6 2" xfId="29743"/>
    <cellStyle name="RowTitles-Detail 2 3 3 2 6 7" xfId="29744"/>
    <cellStyle name="RowTitles-Detail 2 3 3 2 7" xfId="29745"/>
    <cellStyle name="RowTitles-Detail 2 3 3 2 7 2" xfId="29746"/>
    <cellStyle name="RowTitles-Detail 2 3 3 2 7 2 2" xfId="29747"/>
    <cellStyle name="RowTitles-Detail 2 3 3 2 7 2 2 2" xfId="29748"/>
    <cellStyle name="RowTitles-Detail 2 3 3 2 7 2 3" xfId="29749"/>
    <cellStyle name="RowTitles-Detail 2 3 3 2 7 3" xfId="29750"/>
    <cellStyle name="RowTitles-Detail 2 3 3 2 7 3 2" xfId="29751"/>
    <cellStyle name="RowTitles-Detail 2 3 3 2 7 3 2 2" xfId="29752"/>
    <cellStyle name="RowTitles-Detail 2 3 3 2 7 4" xfId="29753"/>
    <cellStyle name="RowTitles-Detail 2 3 3 2 7 4 2" xfId="29754"/>
    <cellStyle name="RowTitles-Detail 2 3 3 2 7 5" xfId="29755"/>
    <cellStyle name="RowTitles-Detail 2 3 3 2 8" xfId="29756"/>
    <cellStyle name="RowTitles-Detail 2 3 3 2 8 2" xfId="29757"/>
    <cellStyle name="RowTitles-Detail 2 3 3 2 9" xfId="29758"/>
    <cellStyle name="RowTitles-Detail 2 3 3 2 9 2" xfId="29759"/>
    <cellStyle name="RowTitles-Detail 2 3 3 2 9 2 2" xfId="29760"/>
    <cellStyle name="RowTitles-Detail 2 3 3 2_STUD aligned by INSTIT" xfId="29761"/>
    <cellStyle name="RowTitles-Detail 2 3 3 3" xfId="29762"/>
    <cellStyle name="RowTitles-Detail 2 3 3 3 2" xfId="29763"/>
    <cellStyle name="RowTitles-Detail 2 3 3 3 2 2" xfId="29764"/>
    <cellStyle name="RowTitles-Detail 2 3 3 3 2 2 2" xfId="29765"/>
    <cellStyle name="RowTitles-Detail 2 3 3 3 2 2 2 2" xfId="29766"/>
    <cellStyle name="RowTitles-Detail 2 3 3 3 2 2 2 2 2" xfId="29767"/>
    <cellStyle name="RowTitles-Detail 2 3 3 3 2 2 2 3" xfId="29768"/>
    <cellStyle name="RowTitles-Detail 2 3 3 3 2 2 3" xfId="29769"/>
    <cellStyle name="RowTitles-Detail 2 3 3 3 2 2 3 2" xfId="29770"/>
    <cellStyle name="RowTitles-Detail 2 3 3 3 2 2 3 2 2" xfId="29771"/>
    <cellStyle name="RowTitles-Detail 2 3 3 3 2 2 4" xfId="29772"/>
    <cellStyle name="RowTitles-Detail 2 3 3 3 2 2 4 2" xfId="29773"/>
    <cellStyle name="RowTitles-Detail 2 3 3 3 2 2 5" xfId="29774"/>
    <cellStyle name="RowTitles-Detail 2 3 3 3 2 3" xfId="29775"/>
    <cellStyle name="RowTitles-Detail 2 3 3 3 2 3 2" xfId="29776"/>
    <cellStyle name="RowTitles-Detail 2 3 3 3 2 3 2 2" xfId="29777"/>
    <cellStyle name="RowTitles-Detail 2 3 3 3 2 3 2 2 2" xfId="29778"/>
    <cellStyle name="RowTitles-Detail 2 3 3 3 2 3 2 3" xfId="29779"/>
    <cellStyle name="RowTitles-Detail 2 3 3 3 2 3 3" xfId="29780"/>
    <cellStyle name="RowTitles-Detail 2 3 3 3 2 3 3 2" xfId="29781"/>
    <cellStyle name="RowTitles-Detail 2 3 3 3 2 3 3 2 2" xfId="29782"/>
    <cellStyle name="RowTitles-Detail 2 3 3 3 2 3 4" xfId="29783"/>
    <cellStyle name="RowTitles-Detail 2 3 3 3 2 3 4 2" xfId="29784"/>
    <cellStyle name="RowTitles-Detail 2 3 3 3 2 3 5" xfId="29785"/>
    <cellStyle name="RowTitles-Detail 2 3 3 3 2 4" xfId="29786"/>
    <cellStyle name="RowTitles-Detail 2 3 3 3 2 4 2" xfId="29787"/>
    <cellStyle name="RowTitles-Detail 2 3 3 3 2 5" xfId="29788"/>
    <cellStyle name="RowTitles-Detail 2 3 3 3 2 5 2" xfId="29789"/>
    <cellStyle name="RowTitles-Detail 2 3 3 3 2 5 2 2" xfId="29790"/>
    <cellStyle name="RowTitles-Detail 2 3 3 3 2 5 3" xfId="29791"/>
    <cellStyle name="RowTitles-Detail 2 3 3 3 2 6" xfId="29792"/>
    <cellStyle name="RowTitles-Detail 2 3 3 3 2 6 2" xfId="29793"/>
    <cellStyle name="RowTitles-Detail 2 3 3 3 2 6 2 2" xfId="29794"/>
    <cellStyle name="RowTitles-Detail 2 3 3 3 2 7" xfId="29795"/>
    <cellStyle name="RowTitles-Detail 2 3 3 3 2 7 2" xfId="29796"/>
    <cellStyle name="RowTitles-Detail 2 3 3 3 2 8" xfId="29797"/>
    <cellStyle name="RowTitles-Detail 2 3 3 3 3" xfId="29798"/>
    <cellStyle name="RowTitles-Detail 2 3 3 3 3 2" xfId="29799"/>
    <cellStyle name="RowTitles-Detail 2 3 3 3 3 2 2" xfId="29800"/>
    <cellStyle name="RowTitles-Detail 2 3 3 3 3 2 2 2" xfId="29801"/>
    <cellStyle name="RowTitles-Detail 2 3 3 3 3 2 2 2 2" xfId="29802"/>
    <cellStyle name="RowTitles-Detail 2 3 3 3 3 2 2 3" xfId="29803"/>
    <cellStyle name="RowTitles-Detail 2 3 3 3 3 2 3" xfId="29804"/>
    <cellStyle name="RowTitles-Detail 2 3 3 3 3 2 3 2" xfId="29805"/>
    <cellStyle name="RowTitles-Detail 2 3 3 3 3 2 3 2 2" xfId="29806"/>
    <cellStyle name="RowTitles-Detail 2 3 3 3 3 2 4" xfId="29807"/>
    <cellStyle name="RowTitles-Detail 2 3 3 3 3 2 4 2" xfId="29808"/>
    <cellStyle name="RowTitles-Detail 2 3 3 3 3 2 5" xfId="29809"/>
    <cellStyle name="RowTitles-Detail 2 3 3 3 3 3" xfId="29810"/>
    <cellStyle name="RowTitles-Detail 2 3 3 3 3 3 2" xfId="29811"/>
    <cellStyle name="RowTitles-Detail 2 3 3 3 3 3 2 2" xfId="29812"/>
    <cellStyle name="RowTitles-Detail 2 3 3 3 3 3 2 2 2" xfId="29813"/>
    <cellStyle name="RowTitles-Detail 2 3 3 3 3 3 2 3" xfId="29814"/>
    <cellStyle name="RowTitles-Detail 2 3 3 3 3 3 3" xfId="29815"/>
    <cellStyle name="RowTitles-Detail 2 3 3 3 3 3 3 2" xfId="29816"/>
    <cellStyle name="RowTitles-Detail 2 3 3 3 3 3 3 2 2" xfId="29817"/>
    <cellStyle name="RowTitles-Detail 2 3 3 3 3 3 4" xfId="29818"/>
    <cellStyle name="RowTitles-Detail 2 3 3 3 3 3 4 2" xfId="29819"/>
    <cellStyle name="RowTitles-Detail 2 3 3 3 3 3 5" xfId="29820"/>
    <cellStyle name="RowTitles-Detail 2 3 3 3 3 4" xfId="29821"/>
    <cellStyle name="RowTitles-Detail 2 3 3 3 3 4 2" xfId="29822"/>
    <cellStyle name="RowTitles-Detail 2 3 3 3 3 5" xfId="29823"/>
    <cellStyle name="RowTitles-Detail 2 3 3 3 3 5 2" xfId="29824"/>
    <cellStyle name="RowTitles-Detail 2 3 3 3 3 5 2 2" xfId="29825"/>
    <cellStyle name="RowTitles-Detail 2 3 3 3 4" xfId="29826"/>
    <cellStyle name="RowTitles-Detail 2 3 3 3 4 2" xfId="29827"/>
    <cellStyle name="RowTitles-Detail 2 3 3 3 4 2 2" xfId="29828"/>
    <cellStyle name="RowTitles-Detail 2 3 3 3 4 2 2 2" xfId="29829"/>
    <cellStyle name="RowTitles-Detail 2 3 3 3 4 2 2 2 2" xfId="29830"/>
    <cellStyle name="RowTitles-Detail 2 3 3 3 4 2 2 3" xfId="29831"/>
    <cellStyle name="RowTitles-Detail 2 3 3 3 4 2 3" xfId="29832"/>
    <cellStyle name="RowTitles-Detail 2 3 3 3 4 2 3 2" xfId="29833"/>
    <cellStyle name="RowTitles-Detail 2 3 3 3 4 2 3 2 2" xfId="29834"/>
    <cellStyle name="RowTitles-Detail 2 3 3 3 4 2 4" xfId="29835"/>
    <cellStyle name="RowTitles-Detail 2 3 3 3 4 2 4 2" xfId="29836"/>
    <cellStyle name="RowTitles-Detail 2 3 3 3 4 2 5" xfId="29837"/>
    <cellStyle name="RowTitles-Detail 2 3 3 3 4 3" xfId="29838"/>
    <cellStyle name="RowTitles-Detail 2 3 3 3 4 3 2" xfId="29839"/>
    <cellStyle name="RowTitles-Detail 2 3 3 3 4 3 2 2" xfId="29840"/>
    <cellStyle name="RowTitles-Detail 2 3 3 3 4 3 2 2 2" xfId="29841"/>
    <cellStyle name="RowTitles-Detail 2 3 3 3 4 3 2 3" xfId="29842"/>
    <cellStyle name="RowTitles-Detail 2 3 3 3 4 3 3" xfId="29843"/>
    <cellStyle name="RowTitles-Detail 2 3 3 3 4 3 3 2" xfId="29844"/>
    <cellStyle name="RowTitles-Detail 2 3 3 3 4 3 3 2 2" xfId="29845"/>
    <cellStyle name="RowTitles-Detail 2 3 3 3 4 3 4" xfId="29846"/>
    <cellStyle name="RowTitles-Detail 2 3 3 3 4 3 4 2" xfId="29847"/>
    <cellStyle name="RowTitles-Detail 2 3 3 3 4 3 5" xfId="29848"/>
    <cellStyle name="RowTitles-Detail 2 3 3 3 4 4" xfId="29849"/>
    <cellStyle name="RowTitles-Detail 2 3 3 3 4 4 2" xfId="29850"/>
    <cellStyle name="RowTitles-Detail 2 3 3 3 4 4 2 2" xfId="29851"/>
    <cellStyle name="RowTitles-Detail 2 3 3 3 4 4 3" xfId="29852"/>
    <cellStyle name="RowTitles-Detail 2 3 3 3 4 5" xfId="29853"/>
    <cellStyle name="RowTitles-Detail 2 3 3 3 4 5 2" xfId="29854"/>
    <cellStyle name="RowTitles-Detail 2 3 3 3 4 5 2 2" xfId="29855"/>
    <cellStyle name="RowTitles-Detail 2 3 3 3 4 6" xfId="29856"/>
    <cellStyle name="RowTitles-Detail 2 3 3 3 4 6 2" xfId="29857"/>
    <cellStyle name="RowTitles-Detail 2 3 3 3 4 7" xfId="29858"/>
    <cellStyle name="RowTitles-Detail 2 3 3 3 5" xfId="29859"/>
    <cellStyle name="RowTitles-Detail 2 3 3 3 5 2" xfId="29860"/>
    <cellStyle name="RowTitles-Detail 2 3 3 3 5 2 2" xfId="29861"/>
    <cellStyle name="RowTitles-Detail 2 3 3 3 5 2 2 2" xfId="29862"/>
    <cellStyle name="RowTitles-Detail 2 3 3 3 5 2 2 2 2" xfId="29863"/>
    <cellStyle name="RowTitles-Detail 2 3 3 3 5 2 2 3" xfId="29864"/>
    <cellStyle name="RowTitles-Detail 2 3 3 3 5 2 3" xfId="29865"/>
    <cellStyle name="RowTitles-Detail 2 3 3 3 5 2 3 2" xfId="29866"/>
    <cellStyle name="RowTitles-Detail 2 3 3 3 5 2 3 2 2" xfId="29867"/>
    <cellStyle name="RowTitles-Detail 2 3 3 3 5 2 4" xfId="29868"/>
    <cellStyle name="RowTitles-Detail 2 3 3 3 5 2 4 2" xfId="29869"/>
    <cellStyle name="RowTitles-Detail 2 3 3 3 5 2 5" xfId="29870"/>
    <cellStyle name="RowTitles-Detail 2 3 3 3 5 3" xfId="29871"/>
    <cellStyle name="RowTitles-Detail 2 3 3 3 5 3 2" xfId="29872"/>
    <cellStyle name="RowTitles-Detail 2 3 3 3 5 3 2 2" xfId="29873"/>
    <cellStyle name="RowTitles-Detail 2 3 3 3 5 3 2 2 2" xfId="29874"/>
    <cellStyle name="RowTitles-Detail 2 3 3 3 5 3 2 3" xfId="29875"/>
    <cellStyle name="RowTitles-Detail 2 3 3 3 5 3 3" xfId="29876"/>
    <cellStyle name="RowTitles-Detail 2 3 3 3 5 3 3 2" xfId="29877"/>
    <cellStyle name="RowTitles-Detail 2 3 3 3 5 3 3 2 2" xfId="29878"/>
    <cellStyle name="RowTitles-Detail 2 3 3 3 5 3 4" xfId="29879"/>
    <cellStyle name="RowTitles-Detail 2 3 3 3 5 3 4 2" xfId="29880"/>
    <cellStyle name="RowTitles-Detail 2 3 3 3 5 3 5" xfId="29881"/>
    <cellStyle name="RowTitles-Detail 2 3 3 3 5 4" xfId="29882"/>
    <cellStyle name="RowTitles-Detail 2 3 3 3 5 4 2" xfId="29883"/>
    <cellStyle name="RowTitles-Detail 2 3 3 3 5 4 2 2" xfId="29884"/>
    <cellStyle name="RowTitles-Detail 2 3 3 3 5 4 3" xfId="29885"/>
    <cellStyle name="RowTitles-Detail 2 3 3 3 5 5" xfId="29886"/>
    <cellStyle name="RowTitles-Detail 2 3 3 3 5 5 2" xfId="29887"/>
    <cellStyle name="RowTitles-Detail 2 3 3 3 5 5 2 2" xfId="29888"/>
    <cellStyle name="RowTitles-Detail 2 3 3 3 5 6" xfId="29889"/>
    <cellStyle name="RowTitles-Detail 2 3 3 3 5 6 2" xfId="29890"/>
    <cellStyle name="RowTitles-Detail 2 3 3 3 5 7" xfId="29891"/>
    <cellStyle name="RowTitles-Detail 2 3 3 3 6" xfId="29892"/>
    <cellStyle name="RowTitles-Detail 2 3 3 3 6 2" xfId="29893"/>
    <cellStyle name="RowTitles-Detail 2 3 3 3 6 2 2" xfId="29894"/>
    <cellStyle name="RowTitles-Detail 2 3 3 3 6 2 2 2" xfId="29895"/>
    <cellStyle name="RowTitles-Detail 2 3 3 3 6 2 2 2 2" xfId="29896"/>
    <cellStyle name="RowTitles-Detail 2 3 3 3 6 2 2 3" xfId="29897"/>
    <cellStyle name="RowTitles-Detail 2 3 3 3 6 2 3" xfId="29898"/>
    <cellStyle name="RowTitles-Detail 2 3 3 3 6 2 3 2" xfId="29899"/>
    <cellStyle name="RowTitles-Detail 2 3 3 3 6 2 3 2 2" xfId="29900"/>
    <cellStyle name="RowTitles-Detail 2 3 3 3 6 2 4" xfId="29901"/>
    <cellStyle name="RowTitles-Detail 2 3 3 3 6 2 4 2" xfId="29902"/>
    <cellStyle name="RowTitles-Detail 2 3 3 3 6 2 5" xfId="29903"/>
    <cellStyle name="RowTitles-Detail 2 3 3 3 6 3" xfId="29904"/>
    <cellStyle name="RowTitles-Detail 2 3 3 3 6 3 2" xfId="29905"/>
    <cellStyle name="RowTitles-Detail 2 3 3 3 6 3 2 2" xfId="29906"/>
    <cellStyle name="RowTitles-Detail 2 3 3 3 6 3 2 2 2" xfId="29907"/>
    <cellStyle name="RowTitles-Detail 2 3 3 3 6 3 2 3" xfId="29908"/>
    <cellStyle name="RowTitles-Detail 2 3 3 3 6 3 3" xfId="29909"/>
    <cellStyle name="RowTitles-Detail 2 3 3 3 6 3 3 2" xfId="29910"/>
    <cellStyle name="RowTitles-Detail 2 3 3 3 6 3 3 2 2" xfId="29911"/>
    <cellStyle name="RowTitles-Detail 2 3 3 3 6 3 4" xfId="29912"/>
    <cellStyle name="RowTitles-Detail 2 3 3 3 6 3 4 2" xfId="29913"/>
    <cellStyle name="RowTitles-Detail 2 3 3 3 6 3 5" xfId="29914"/>
    <cellStyle name="RowTitles-Detail 2 3 3 3 6 4" xfId="29915"/>
    <cellStyle name="RowTitles-Detail 2 3 3 3 6 4 2" xfId="29916"/>
    <cellStyle name="RowTitles-Detail 2 3 3 3 6 4 2 2" xfId="29917"/>
    <cellStyle name="RowTitles-Detail 2 3 3 3 6 4 3" xfId="29918"/>
    <cellStyle name="RowTitles-Detail 2 3 3 3 6 5" xfId="29919"/>
    <cellStyle name="RowTitles-Detail 2 3 3 3 6 5 2" xfId="29920"/>
    <cellStyle name="RowTitles-Detail 2 3 3 3 6 5 2 2" xfId="29921"/>
    <cellStyle name="RowTitles-Detail 2 3 3 3 6 6" xfId="29922"/>
    <cellStyle name="RowTitles-Detail 2 3 3 3 6 6 2" xfId="29923"/>
    <cellStyle name="RowTitles-Detail 2 3 3 3 6 7" xfId="29924"/>
    <cellStyle name="RowTitles-Detail 2 3 3 3 7" xfId="29925"/>
    <cellStyle name="RowTitles-Detail 2 3 3 3 7 2" xfId="29926"/>
    <cellStyle name="RowTitles-Detail 2 3 3 3 7 2 2" xfId="29927"/>
    <cellStyle name="RowTitles-Detail 2 3 3 3 7 2 2 2" xfId="29928"/>
    <cellStyle name="RowTitles-Detail 2 3 3 3 7 2 3" xfId="29929"/>
    <cellStyle name="RowTitles-Detail 2 3 3 3 7 3" xfId="29930"/>
    <cellStyle name="RowTitles-Detail 2 3 3 3 7 3 2" xfId="29931"/>
    <cellStyle name="RowTitles-Detail 2 3 3 3 7 3 2 2" xfId="29932"/>
    <cellStyle name="RowTitles-Detail 2 3 3 3 7 4" xfId="29933"/>
    <cellStyle name="RowTitles-Detail 2 3 3 3 7 4 2" xfId="29934"/>
    <cellStyle name="RowTitles-Detail 2 3 3 3 7 5" xfId="29935"/>
    <cellStyle name="RowTitles-Detail 2 3 3 3 8" xfId="29936"/>
    <cellStyle name="RowTitles-Detail 2 3 3 3 8 2" xfId="29937"/>
    <cellStyle name="RowTitles-Detail 2 3 3 3 8 2 2" xfId="29938"/>
    <cellStyle name="RowTitles-Detail 2 3 3 3 8 2 2 2" xfId="29939"/>
    <cellStyle name="RowTitles-Detail 2 3 3 3 8 2 3" xfId="29940"/>
    <cellStyle name="RowTitles-Detail 2 3 3 3 8 3" xfId="29941"/>
    <cellStyle name="RowTitles-Detail 2 3 3 3 8 3 2" xfId="29942"/>
    <cellStyle name="RowTitles-Detail 2 3 3 3 8 3 2 2" xfId="29943"/>
    <cellStyle name="RowTitles-Detail 2 3 3 3 8 4" xfId="29944"/>
    <cellStyle name="RowTitles-Detail 2 3 3 3 8 4 2" xfId="29945"/>
    <cellStyle name="RowTitles-Detail 2 3 3 3 8 5" xfId="29946"/>
    <cellStyle name="RowTitles-Detail 2 3 3 3 9" xfId="29947"/>
    <cellStyle name="RowTitles-Detail 2 3 3 3 9 2" xfId="29948"/>
    <cellStyle name="RowTitles-Detail 2 3 3 3 9 2 2" xfId="29949"/>
    <cellStyle name="RowTitles-Detail 2 3 3 3_STUD aligned by INSTIT" xfId="29950"/>
    <cellStyle name="RowTitles-Detail 2 3 3 4" xfId="29951"/>
    <cellStyle name="RowTitles-Detail 2 3 3 4 2" xfId="29952"/>
    <cellStyle name="RowTitles-Detail 2 3 3 4 2 2" xfId="29953"/>
    <cellStyle name="RowTitles-Detail 2 3 3 4 2 2 2" xfId="29954"/>
    <cellStyle name="RowTitles-Detail 2 3 3 4 2 2 2 2" xfId="29955"/>
    <cellStyle name="RowTitles-Detail 2 3 3 4 2 2 2 2 2" xfId="29956"/>
    <cellStyle name="RowTitles-Detail 2 3 3 4 2 2 2 3" xfId="29957"/>
    <cellStyle name="RowTitles-Detail 2 3 3 4 2 2 3" xfId="29958"/>
    <cellStyle name="RowTitles-Detail 2 3 3 4 2 2 3 2" xfId="29959"/>
    <cellStyle name="RowTitles-Detail 2 3 3 4 2 2 3 2 2" xfId="29960"/>
    <cellStyle name="RowTitles-Detail 2 3 3 4 2 2 4" xfId="29961"/>
    <cellStyle name="RowTitles-Detail 2 3 3 4 2 2 4 2" xfId="29962"/>
    <cellStyle name="RowTitles-Detail 2 3 3 4 2 2 5" xfId="29963"/>
    <cellStyle name="RowTitles-Detail 2 3 3 4 2 3" xfId="29964"/>
    <cellStyle name="RowTitles-Detail 2 3 3 4 2 3 2" xfId="29965"/>
    <cellStyle name="RowTitles-Detail 2 3 3 4 2 3 2 2" xfId="29966"/>
    <cellStyle name="RowTitles-Detail 2 3 3 4 2 3 2 2 2" xfId="29967"/>
    <cellStyle name="RowTitles-Detail 2 3 3 4 2 3 2 3" xfId="29968"/>
    <cellStyle name="RowTitles-Detail 2 3 3 4 2 3 3" xfId="29969"/>
    <cellStyle name="RowTitles-Detail 2 3 3 4 2 3 3 2" xfId="29970"/>
    <cellStyle name="RowTitles-Detail 2 3 3 4 2 3 3 2 2" xfId="29971"/>
    <cellStyle name="RowTitles-Detail 2 3 3 4 2 3 4" xfId="29972"/>
    <cellStyle name="RowTitles-Detail 2 3 3 4 2 3 4 2" xfId="29973"/>
    <cellStyle name="RowTitles-Detail 2 3 3 4 2 3 5" xfId="29974"/>
    <cellStyle name="RowTitles-Detail 2 3 3 4 2 4" xfId="29975"/>
    <cellStyle name="RowTitles-Detail 2 3 3 4 2 4 2" xfId="29976"/>
    <cellStyle name="RowTitles-Detail 2 3 3 4 2 5" xfId="29977"/>
    <cellStyle name="RowTitles-Detail 2 3 3 4 2 5 2" xfId="29978"/>
    <cellStyle name="RowTitles-Detail 2 3 3 4 2 5 2 2" xfId="29979"/>
    <cellStyle name="RowTitles-Detail 2 3 3 4 2 5 3" xfId="29980"/>
    <cellStyle name="RowTitles-Detail 2 3 3 4 2 6" xfId="29981"/>
    <cellStyle name="RowTitles-Detail 2 3 3 4 2 6 2" xfId="29982"/>
    <cellStyle name="RowTitles-Detail 2 3 3 4 2 6 2 2" xfId="29983"/>
    <cellStyle name="RowTitles-Detail 2 3 3 4 3" xfId="29984"/>
    <cellStyle name="RowTitles-Detail 2 3 3 4 3 2" xfId="29985"/>
    <cellStyle name="RowTitles-Detail 2 3 3 4 3 2 2" xfId="29986"/>
    <cellStyle name="RowTitles-Detail 2 3 3 4 3 2 2 2" xfId="29987"/>
    <cellStyle name="RowTitles-Detail 2 3 3 4 3 2 2 2 2" xfId="29988"/>
    <cellStyle name="RowTitles-Detail 2 3 3 4 3 2 2 3" xfId="29989"/>
    <cellStyle name="RowTitles-Detail 2 3 3 4 3 2 3" xfId="29990"/>
    <cellStyle name="RowTitles-Detail 2 3 3 4 3 2 3 2" xfId="29991"/>
    <cellStyle name="RowTitles-Detail 2 3 3 4 3 2 3 2 2" xfId="29992"/>
    <cellStyle name="RowTitles-Detail 2 3 3 4 3 2 4" xfId="29993"/>
    <cellStyle name="RowTitles-Detail 2 3 3 4 3 2 4 2" xfId="29994"/>
    <cellStyle name="RowTitles-Detail 2 3 3 4 3 2 5" xfId="29995"/>
    <cellStyle name="RowTitles-Detail 2 3 3 4 3 3" xfId="29996"/>
    <cellStyle name="RowTitles-Detail 2 3 3 4 3 3 2" xfId="29997"/>
    <cellStyle name="RowTitles-Detail 2 3 3 4 3 3 2 2" xfId="29998"/>
    <cellStyle name="RowTitles-Detail 2 3 3 4 3 3 2 2 2" xfId="29999"/>
    <cellStyle name="RowTitles-Detail 2 3 3 4 3 3 2 3" xfId="30000"/>
    <cellStyle name="RowTitles-Detail 2 3 3 4 3 3 3" xfId="30001"/>
    <cellStyle name="RowTitles-Detail 2 3 3 4 3 3 3 2" xfId="30002"/>
    <cellStyle name="RowTitles-Detail 2 3 3 4 3 3 3 2 2" xfId="30003"/>
    <cellStyle name="RowTitles-Detail 2 3 3 4 3 3 4" xfId="30004"/>
    <cellStyle name="RowTitles-Detail 2 3 3 4 3 3 4 2" xfId="30005"/>
    <cellStyle name="RowTitles-Detail 2 3 3 4 3 3 5" xfId="30006"/>
    <cellStyle name="RowTitles-Detail 2 3 3 4 3 4" xfId="30007"/>
    <cellStyle name="RowTitles-Detail 2 3 3 4 3 4 2" xfId="30008"/>
    <cellStyle name="RowTitles-Detail 2 3 3 4 3 5" xfId="30009"/>
    <cellStyle name="RowTitles-Detail 2 3 3 4 3 5 2" xfId="30010"/>
    <cellStyle name="RowTitles-Detail 2 3 3 4 3 5 2 2" xfId="30011"/>
    <cellStyle name="RowTitles-Detail 2 3 3 4 3 6" xfId="30012"/>
    <cellStyle name="RowTitles-Detail 2 3 3 4 3 6 2" xfId="30013"/>
    <cellStyle name="RowTitles-Detail 2 3 3 4 3 7" xfId="30014"/>
    <cellStyle name="RowTitles-Detail 2 3 3 4 4" xfId="30015"/>
    <cellStyle name="RowTitles-Detail 2 3 3 4 4 2" xfId="30016"/>
    <cellStyle name="RowTitles-Detail 2 3 3 4 4 2 2" xfId="30017"/>
    <cellStyle name="RowTitles-Detail 2 3 3 4 4 2 2 2" xfId="30018"/>
    <cellStyle name="RowTitles-Detail 2 3 3 4 4 2 2 2 2" xfId="30019"/>
    <cellStyle name="RowTitles-Detail 2 3 3 4 4 2 2 3" xfId="30020"/>
    <cellStyle name="RowTitles-Detail 2 3 3 4 4 2 3" xfId="30021"/>
    <cellStyle name="RowTitles-Detail 2 3 3 4 4 2 3 2" xfId="30022"/>
    <cellStyle name="RowTitles-Detail 2 3 3 4 4 2 3 2 2" xfId="30023"/>
    <cellStyle name="RowTitles-Detail 2 3 3 4 4 2 4" xfId="30024"/>
    <cellStyle name="RowTitles-Detail 2 3 3 4 4 2 4 2" xfId="30025"/>
    <cellStyle name="RowTitles-Detail 2 3 3 4 4 2 5" xfId="30026"/>
    <cellStyle name="RowTitles-Detail 2 3 3 4 4 3" xfId="30027"/>
    <cellStyle name="RowTitles-Detail 2 3 3 4 4 3 2" xfId="30028"/>
    <cellStyle name="RowTitles-Detail 2 3 3 4 4 3 2 2" xfId="30029"/>
    <cellStyle name="RowTitles-Detail 2 3 3 4 4 3 2 2 2" xfId="30030"/>
    <cellStyle name="RowTitles-Detail 2 3 3 4 4 3 2 3" xfId="30031"/>
    <cellStyle name="RowTitles-Detail 2 3 3 4 4 3 3" xfId="30032"/>
    <cellStyle name="RowTitles-Detail 2 3 3 4 4 3 3 2" xfId="30033"/>
    <cellStyle name="RowTitles-Detail 2 3 3 4 4 3 3 2 2" xfId="30034"/>
    <cellStyle name="RowTitles-Detail 2 3 3 4 4 3 4" xfId="30035"/>
    <cellStyle name="RowTitles-Detail 2 3 3 4 4 3 4 2" xfId="30036"/>
    <cellStyle name="RowTitles-Detail 2 3 3 4 4 3 5" xfId="30037"/>
    <cellStyle name="RowTitles-Detail 2 3 3 4 4 4" xfId="30038"/>
    <cellStyle name="RowTitles-Detail 2 3 3 4 4 4 2" xfId="30039"/>
    <cellStyle name="RowTitles-Detail 2 3 3 4 4 5" xfId="30040"/>
    <cellStyle name="RowTitles-Detail 2 3 3 4 4 5 2" xfId="30041"/>
    <cellStyle name="RowTitles-Detail 2 3 3 4 4 5 2 2" xfId="30042"/>
    <cellStyle name="RowTitles-Detail 2 3 3 4 4 5 3" xfId="30043"/>
    <cellStyle name="RowTitles-Detail 2 3 3 4 4 6" xfId="30044"/>
    <cellStyle name="RowTitles-Detail 2 3 3 4 4 6 2" xfId="30045"/>
    <cellStyle name="RowTitles-Detail 2 3 3 4 4 6 2 2" xfId="30046"/>
    <cellStyle name="RowTitles-Detail 2 3 3 4 4 7" xfId="30047"/>
    <cellStyle name="RowTitles-Detail 2 3 3 4 4 7 2" xfId="30048"/>
    <cellStyle name="RowTitles-Detail 2 3 3 4 4 8" xfId="30049"/>
    <cellStyle name="RowTitles-Detail 2 3 3 4 5" xfId="30050"/>
    <cellStyle name="RowTitles-Detail 2 3 3 4 5 2" xfId="30051"/>
    <cellStyle name="RowTitles-Detail 2 3 3 4 5 2 2" xfId="30052"/>
    <cellStyle name="RowTitles-Detail 2 3 3 4 5 2 2 2" xfId="30053"/>
    <cellStyle name="RowTitles-Detail 2 3 3 4 5 2 2 2 2" xfId="30054"/>
    <cellStyle name="RowTitles-Detail 2 3 3 4 5 2 2 3" xfId="30055"/>
    <cellStyle name="RowTitles-Detail 2 3 3 4 5 2 3" xfId="30056"/>
    <cellStyle name="RowTitles-Detail 2 3 3 4 5 2 3 2" xfId="30057"/>
    <cellStyle name="RowTitles-Detail 2 3 3 4 5 2 3 2 2" xfId="30058"/>
    <cellStyle name="RowTitles-Detail 2 3 3 4 5 2 4" xfId="30059"/>
    <cellStyle name="RowTitles-Detail 2 3 3 4 5 2 4 2" xfId="30060"/>
    <cellStyle name="RowTitles-Detail 2 3 3 4 5 2 5" xfId="30061"/>
    <cellStyle name="RowTitles-Detail 2 3 3 4 5 3" xfId="30062"/>
    <cellStyle name="RowTitles-Detail 2 3 3 4 5 3 2" xfId="30063"/>
    <cellStyle name="RowTitles-Detail 2 3 3 4 5 3 2 2" xfId="30064"/>
    <cellStyle name="RowTitles-Detail 2 3 3 4 5 3 2 2 2" xfId="30065"/>
    <cellStyle name="RowTitles-Detail 2 3 3 4 5 3 2 3" xfId="30066"/>
    <cellStyle name="RowTitles-Detail 2 3 3 4 5 3 3" xfId="30067"/>
    <cellStyle name="RowTitles-Detail 2 3 3 4 5 3 3 2" xfId="30068"/>
    <cellStyle name="RowTitles-Detail 2 3 3 4 5 3 3 2 2" xfId="30069"/>
    <cellStyle name="RowTitles-Detail 2 3 3 4 5 3 4" xfId="30070"/>
    <cellStyle name="RowTitles-Detail 2 3 3 4 5 3 4 2" xfId="30071"/>
    <cellStyle name="RowTitles-Detail 2 3 3 4 5 3 5" xfId="30072"/>
    <cellStyle name="RowTitles-Detail 2 3 3 4 5 4" xfId="30073"/>
    <cellStyle name="RowTitles-Detail 2 3 3 4 5 4 2" xfId="30074"/>
    <cellStyle name="RowTitles-Detail 2 3 3 4 5 4 2 2" xfId="30075"/>
    <cellStyle name="RowTitles-Detail 2 3 3 4 5 4 3" xfId="30076"/>
    <cellStyle name="RowTitles-Detail 2 3 3 4 5 5" xfId="30077"/>
    <cellStyle name="RowTitles-Detail 2 3 3 4 5 5 2" xfId="30078"/>
    <cellStyle name="RowTitles-Detail 2 3 3 4 5 5 2 2" xfId="30079"/>
    <cellStyle name="RowTitles-Detail 2 3 3 4 5 6" xfId="30080"/>
    <cellStyle name="RowTitles-Detail 2 3 3 4 5 6 2" xfId="30081"/>
    <cellStyle name="RowTitles-Detail 2 3 3 4 5 7" xfId="30082"/>
    <cellStyle name="RowTitles-Detail 2 3 3 4 6" xfId="30083"/>
    <cellStyle name="RowTitles-Detail 2 3 3 4 6 2" xfId="30084"/>
    <cellStyle name="RowTitles-Detail 2 3 3 4 6 2 2" xfId="30085"/>
    <cellStyle name="RowTitles-Detail 2 3 3 4 6 2 2 2" xfId="30086"/>
    <cellStyle name="RowTitles-Detail 2 3 3 4 6 2 2 2 2" xfId="30087"/>
    <cellStyle name="RowTitles-Detail 2 3 3 4 6 2 2 3" xfId="30088"/>
    <cellStyle name="RowTitles-Detail 2 3 3 4 6 2 3" xfId="30089"/>
    <cellStyle name="RowTitles-Detail 2 3 3 4 6 2 3 2" xfId="30090"/>
    <cellStyle name="RowTitles-Detail 2 3 3 4 6 2 3 2 2" xfId="30091"/>
    <cellStyle name="RowTitles-Detail 2 3 3 4 6 2 4" xfId="30092"/>
    <cellStyle name="RowTitles-Detail 2 3 3 4 6 2 4 2" xfId="30093"/>
    <cellStyle name="RowTitles-Detail 2 3 3 4 6 2 5" xfId="30094"/>
    <cellStyle name="RowTitles-Detail 2 3 3 4 6 3" xfId="30095"/>
    <cellStyle name="RowTitles-Detail 2 3 3 4 6 3 2" xfId="30096"/>
    <cellStyle name="RowTitles-Detail 2 3 3 4 6 3 2 2" xfId="30097"/>
    <cellStyle name="RowTitles-Detail 2 3 3 4 6 3 2 2 2" xfId="30098"/>
    <cellStyle name="RowTitles-Detail 2 3 3 4 6 3 2 3" xfId="30099"/>
    <cellStyle name="RowTitles-Detail 2 3 3 4 6 3 3" xfId="30100"/>
    <cellStyle name="RowTitles-Detail 2 3 3 4 6 3 3 2" xfId="30101"/>
    <cellStyle name="RowTitles-Detail 2 3 3 4 6 3 3 2 2" xfId="30102"/>
    <cellStyle name="RowTitles-Detail 2 3 3 4 6 3 4" xfId="30103"/>
    <cellStyle name="RowTitles-Detail 2 3 3 4 6 3 4 2" xfId="30104"/>
    <cellStyle name="RowTitles-Detail 2 3 3 4 6 3 5" xfId="30105"/>
    <cellStyle name="RowTitles-Detail 2 3 3 4 6 4" xfId="30106"/>
    <cellStyle name="RowTitles-Detail 2 3 3 4 6 4 2" xfId="30107"/>
    <cellStyle name="RowTitles-Detail 2 3 3 4 6 4 2 2" xfId="30108"/>
    <cellStyle name="RowTitles-Detail 2 3 3 4 6 4 3" xfId="30109"/>
    <cellStyle name="RowTitles-Detail 2 3 3 4 6 5" xfId="30110"/>
    <cellStyle name="RowTitles-Detail 2 3 3 4 6 5 2" xfId="30111"/>
    <cellStyle name="RowTitles-Detail 2 3 3 4 6 5 2 2" xfId="30112"/>
    <cellStyle name="RowTitles-Detail 2 3 3 4 6 6" xfId="30113"/>
    <cellStyle name="RowTitles-Detail 2 3 3 4 6 6 2" xfId="30114"/>
    <cellStyle name="RowTitles-Detail 2 3 3 4 6 7" xfId="30115"/>
    <cellStyle name="RowTitles-Detail 2 3 3 4 7" xfId="30116"/>
    <cellStyle name="RowTitles-Detail 2 3 3 4 7 2" xfId="30117"/>
    <cellStyle name="RowTitles-Detail 2 3 3 4 7 2 2" xfId="30118"/>
    <cellStyle name="RowTitles-Detail 2 3 3 4 7 2 2 2" xfId="30119"/>
    <cellStyle name="RowTitles-Detail 2 3 3 4 7 2 3" xfId="30120"/>
    <cellStyle name="RowTitles-Detail 2 3 3 4 7 3" xfId="30121"/>
    <cellStyle name="RowTitles-Detail 2 3 3 4 7 3 2" xfId="30122"/>
    <cellStyle name="RowTitles-Detail 2 3 3 4 7 3 2 2" xfId="30123"/>
    <cellStyle name="RowTitles-Detail 2 3 3 4 7 4" xfId="30124"/>
    <cellStyle name="RowTitles-Detail 2 3 3 4 7 4 2" xfId="30125"/>
    <cellStyle name="RowTitles-Detail 2 3 3 4 7 5" xfId="30126"/>
    <cellStyle name="RowTitles-Detail 2 3 3 4 8" xfId="30127"/>
    <cellStyle name="RowTitles-Detail 2 3 3 4 8 2" xfId="30128"/>
    <cellStyle name="RowTitles-Detail 2 3 3 4 9" xfId="30129"/>
    <cellStyle name="RowTitles-Detail 2 3 3 4 9 2" xfId="30130"/>
    <cellStyle name="RowTitles-Detail 2 3 3 4 9 2 2" xfId="30131"/>
    <cellStyle name="RowTitles-Detail 2 3 3 4_STUD aligned by INSTIT" xfId="30132"/>
    <cellStyle name="RowTitles-Detail 2 3 3 5" xfId="30133"/>
    <cellStyle name="RowTitles-Detail 2 3 3 5 2" xfId="30134"/>
    <cellStyle name="RowTitles-Detail 2 3 3 5 2 2" xfId="30135"/>
    <cellStyle name="RowTitles-Detail 2 3 3 5 2 2 2" xfId="30136"/>
    <cellStyle name="RowTitles-Detail 2 3 3 5 2 2 2 2" xfId="30137"/>
    <cellStyle name="RowTitles-Detail 2 3 3 5 2 2 3" xfId="30138"/>
    <cellStyle name="RowTitles-Detail 2 3 3 5 2 3" xfId="30139"/>
    <cellStyle name="RowTitles-Detail 2 3 3 5 2 3 2" xfId="30140"/>
    <cellStyle name="RowTitles-Detail 2 3 3 5 2 3 2 2" xfId="30141"/>
    <cellStyle name="RowTitles-Detail 2 3 3 5 2 4" xfId="30142"/>
    <cellStyle name="RowTitles-Detail 2 3 3 5 2 4 2" xfId="30143"/>
    <cellStyle name="RowTitles-Detail 2 3 3 5 2 5" xfId="30144"/>
    <cellStyle name="RowTitles-Detail 2 3 3 5 3" xfId="30145"/>
    <cellStyle name="RowTitles-Detail 2 3 3 5 3 2" xfId="30146"/>
    <cellStyle name="RowTitles-Detail 2 3 3 5 3 2 2" xfId="30147"/>
    <cellStyle name="RowTitles-Detail 2 3 3 5 3 2 2 2" xfId="30148"/>
    <cellStyle name="RowTitles-Detail 2 3 3 5 3 2 3" xfId="30149"/>
    <cellStyle name="RowTitles-Detail 2 3 3 5 3 3" xfId="30150"/>
    <cellStyle name="RowTitles-Detail 2 3 3 5 3 3 2" xfId="30151"/>
    <cellStyle name="RowTitles-Detail 2 3 3 5 3 3 2 2" xfId="30152"/>
    <cellStyle name="RowTitles-Detail 2 3 3 5 3 4" xfId="30153"/>
    <cellStyle name="RowTitles-Detail 2 3 3 5 3 4 2" xfId="30154"/>
    <cellStyle name="RowTitles-Detail 2 3 3 5 3 5" xfId="30155"/>
    <cellStyle name="RowTitles-Detail 2 3 3 5 4" xfId="30156"/>
    <cellStyle name="RowTitles-Detail 2 3 3 5 4 2" xfId="30157"/>
    <cellStyle name="RowTitles-Detail 2 3 3 5 5" xfId="30158"/>
    <cellStyle name="RowTitles-Detail 2 3 3 5 5 2" xfId="30159"/>
    <cellStyle name="RowTitles-Detail 2 3 3 5 5 2 2" xfId="30160"/>
    <cellStyle name="RowTitles-Detail 2 3 3 5 5 3" xfId="30161"/>
    <cellStyle name="RowTitles-Detail 2 3 3 5 6" xfId="30162"/>
    <cellStyle name="RowTitles-Detail 2 3 3 5 6 2" xfId="30163"/>
    <cellStyle name="RowTitles-Detail 2 3 3 5 6 2 2" xfId="30164"/>
    <cellStyle name="RowTitles-Detail 2 3 3 6" xfId="30165"/>
    <cellStyle name="RowTitles-Detail 2 3 3 6 2" xfId="30166"/>
    <cellStyle name="RowTitles-Detail 2 3 3 6 2 2" xfId="30167"/>
    <cellStyle name="RowTitles-Detail 2 3 3 6 2 2 2" xfId="30168"/>
    <cellStyle name="RowTitles-Detail 2 3 3 6 2 2 2 2" xfId="30169"/>
    <cellStyle name="RowTitles-Detail 2 3 3 6 2 2 3" xfId="30170"/>
    <cellStyle name="RowTitles-Detail 2 3 3 6 2 3" xfId="30171"/>
    <cellStyle name="RowTitles-Detail 2 3 3 6 2 3 2" xfId="30172"/>
    <cellStyle name="RowTitles-Detail 2 3 3 6 2 3 2 2" xfId="30173"/>
    <cellStyle name="RowTitles-Detail 2 3 3 6 2 4" xfId="30174"/>
    <cellStyle name="RowTitles-Detail 2 3 3 6 2 4 2" xfId="30175"/>
    <cellStyle name="RowTitles-Detail 2 3 3 6 2 5" xfId="30176"/>
    <cellStyle name="RowTitles-Detail 2 3 3 6 3" xfId="30177"/>
    <cellStyle name="RowTitles-Detail 2 3 3 6 3 2" xfId="30178"/>
    <cellStyle name="RowTitles-Detail 2 3 3 6 3 2 2" xfId="30179"/>
    <cellStyle name="RowTitles-Detail 2 3 3 6 3 2 2 2" xfId="30180"/>
    <cellStyle name="RowTitles-Detail 2 3 3 6 3 2 3" xfId="30181"/>
    <cellStyle name="RowTitles-Detail 2 3 3 6 3 3" xfId="30182"/>
    <cellStyle name="RowTitles-Detail 2 3 3 6 3 3 2" xfId="30183"/>
    <cellStyle name="RowTitles-Detail 2 3 3 6 3 3 2 2" xfId="30184"/>
    <cellStyle name="RowTitles-Detail 2 3 3 6 3 4" xfId="30185"/>
    <cellStyle name="RowTitles-Detail 2 3 3 6 3 4 2" xfId="30186"/>
    <cellStyle name="RowTitles-Detail 2 3 3 6 3 5" xfId="30187"/>
    <cellStyle name="RowTitles-Detail 2 3 3 6 4" xfId="30188"/>
    <cellStyle name="RowTitles-Detail 2 3 3 6 4 2" xfId="30189"/>
    <cellStyle name="RowTitles-Detail 2 3 3 6 5" xfId="30190"/>
    <cellStyle name="RowTitles-Detail 2 3 3 6 5 2" xfId="30191"/>
    <cellStyle name="RowTitles-Detail 2 3 3 6 5 2 2" xfId="30192"/>
    <cellStyle name="RowTitles-Detail 2 3 3 6 6" xfId="30193"/>
    <cellStyle name="RowTitles-Detail 2 3 3 6 6 2" xfId="30194"/>
    <cellStyle name="RowTitles-Detail 2 3 3 6 7" xfId="30195"/>
    <cellStyle name="RowTitles-Detail 2 3 3 7" xfId="30196"/>
    <cellStyle name="RowTitles-Detail 2 3 3 7 2" xfId="30197"/>
    <cellStyle name="RowTitles-Detail 2 3 3 7 2 2" xfId="30198"/>
    <cellStyle name="RowTitles-Detail 2 3 3 7 2 2 2" xfId="30199"/>
    <cellStyle name="RowTitles-Detail 2 3 3 7 2 2 2 2" xfId="30200"/>
    <cellStyle name="RowTitles-Detail 2 3 3 7 2 2 3" xfId="30201"/>
    <cellStyle name="RowTitles-Detail 2 3 3 7 2 3" xfId="30202"/>
    <cellStyle name="RowTitles-Detail 2 3 3 7 2 3 2" xfId="30203"/>
    <cellStyle name="RowTitles-Detail 2 3 3 7 2 3 2 2" xfId="30204"/>
    <cellStyle name="RowTitles-Detail 2 3 3 7 2 4" xfId="30205"/>
    <cellStyle name="RowTitles-Detail 2 3 3 7 2 4 2" xfId="30206"/>
    <cellStyle name="RowTitles-Detail 2 3 3 7 2 5" xfId="30207"/>
    <cellStyle name="RowTitles-Detail 2 3 3 7 3" xfId="30208"/>
    <cellStyle name="RowTitles-Detail 2 3 3 7 3 2" xfId="30209"/>
    <cellStyle name="RowTitles-Detail 2 3 3 7 3 2 2" xfId="30210"/>
    <cellStyle name="RowTitles-Detail 2 3 3 7 3 2 2 2" xfId="30211"/>
    <cellStyle name="RowTitles-Detail 2 3 3 7 3 2 3" xfId="30212"/>
    <cellStyle name="RowTitles-Detail 2 3 3 7 3 3" xfId="30213"/>
    <cellStyle name="RowTitles-Detail 2 3 3 7 3 3 2" xfId="30214"/>
    <cellStyle name="RowTitles-Detail 2 3 3 7 3 3 2 2" xfId="30215"/>
    <cellStyle name="RowTitles-Detail 2 3 3 7 3 4" xfId="30216"/>
    <cellStyle name="RowTitles-Detail 2 3 3 7 3 4 2" xfId="30217"/>
    <cellStyle name="RowTitles-Detail 2 3 3 7 3 5" xfId="30218"/>
    <cellStyle name="RowTitles-Detail 2 3 3 7 4" xfId="30219"/>
    <cellStyle name="RowTitles-Detail 2 3 3 7 4 2" xfId="30220"/>
    <cellStyle name="RowTitles-Detail 2 3 3 7 5" xfId="30221"/>
    <cellStyle name="RowTitles-Detail 2 3 3 7 5 2" xfId="30222"/>
    <cellStyle name="RowTitles-Detail 2 3 3 7 5 2 2" xfId="30223"/>
    <cellStyle name="RowTitles-Detail 2 3 3 7 5 3" xfId="30224"/>
    <cellStyle name="RowTitles-Detail 2 3 3 7 6" xfId="30225"/>
    <cellStyle name="RowTitles-Detail 2 3 3 7 6 2" xfId="30226"/>
    <cellStyle name="RowTitles-Detail 2 3 3 7 6 2 2" xfId="30227"/>
    <cellStyle name="RowTitles-Detail 2 3 3 7 7" xfId="30228"/>
    <cellStyle name="RowTitles-Detail 2 3 3 7 7 2" xfId="30229"/>
    <cellStyle name="RowTitles-Detail 2 3 3 7 8" xfId="30230"/>
    <cellStyle name="RowTitles-Detail 2 3 3 8" xfId="30231"/>
    <cellStyle name="RowTitles-Detail 2 3 3 8 2" xfId="30232"/>
    <cellStyle name="RowTitles-Detail 2 3 3 8 2 2" xfId="30233"/>
    <cellStyle name="RowTitles-Detail 2 3 3 8 2 2 2" xfId="30234"/>
    <cellStyle name="RowTitles-Detail 2 3 3 8 2 2 2 2" xfId="30235"/>
    <cellStyle name="RowTitles-Detail 2 3 3 8 2 2 3" xfId="30236"/>
    <cellStyle name="RowTitles-Detail 2 3 3 8 2 3" xfId="30237"/>
    <cellStyle name="RowTitles-Detail 2 3 3 8 2 3 2" xfId="30238"/>
    <cellStyle name="RowTitles-Detail 2 3 3 8 2 3 2 2" xfId="30239"/>
    <cellStyle name="RowTitles-Detail 2 3 3 8 2 4" xfId="30240"/>
    <cellStyle name="RowTitles-Detail 2 3 3 8 2 4 2" xfId="30241"/>
    <cellStyle name="RowTitles-Detail 2 3 3 8 2 5" xfId="30242"/>
    <cellStyle name="RowTitles-Detail 2 3 3 8 3" xfId="30243"/>
    <cellStyle name="RowTitles-Detail 2 3 3 8 3 2" xfId="30244"/>
    <cellStyle name="RowTitles-Detail 2 3 3 8 3 2 2" xfId="30245"/>
    <cellStyle name="RowTitles-Detail 2 3 3 8 3 2 2 2" xfId="30246"/>
    <cellStyle name="RowTitles-Detail 2 3 3 8 3 2 3" xfId="30247"/>
    <cellStyle name="RowTitles-Detail 2 3 3 8 3 3" xfId="30248"/>
    <cellStyle name="RowTitles-Detail 2 3 3 8 3 3 2" xfId="30249"/>
    <cellStyle name="RowTitles-Detail 2 3 3 8 3 3 2 2" xfId="30250"/>
    <cellStyle name="RowTitles-Detail 2 3 3 8 3 4" xfId="30251"/>
    <cellStyle name="RowTitles-Detail 2 3 3 8 3 4 2" xfId="30252"/>
    <cellStyle name="RowTitles-Detail 2 3 3 8 3 5" xfId="30253"/>
    <cellStyle name="RowTitles-Detail 2 3 3 8 4" xfId="30254"/>
    <cellStyle name="RowTitles-Detail 2 3 3 8 4 2" xfId="30255"/>
    <cellStyle name="RowTitles-Detail 2 3 3 8 4 2 2" xfId="30256"/>
    <cellStyle name="RowTitles-Detail 2 3 3 8 4 3" xfId="30257"/>
    <cellStyle name="RowTitles-Detail 2 3 3 8 5" xfId="30258"/>
    <cellStyle name="RowTitles-Detail 2 3 3 8 5 2" xfId="30259"/>
    <cellStyle name="RowTitles-Detail 2 3 3 8 5 2 2" xfId="30260"/>
    <cellStyle name="RowTitles-Detail 2 3 3 8 6" xfId="30261"/>
    <cellStyle name="RowTitles-Detail 2 3 3 8 6 2" xfId="30262"/>
    <cellStyle name="RowTitles-Detail 2 3 3 8 7" xfId="30263"/>
    <cellStyle name="RowTitles-Detail 2 3 3 9" xfId="30264"/>
    <cellStyle name="RowTitles-Detail 2 3 3 9 2" xfId="30265"/>
    <cellStyle name="RowTitles-Detail 2 3 3 9 2 2" xfId="30266"/>
    <cellStyle name="RowTitles-Detail 2 3 3 9 2 2 2" xfId="30267"/>
    <cellStyle name="RowTitles-Detail 2 3 3 9 2 2 2 2" xfId="30268"/>
    <cellStyle name="RowTitles-Detail 2 3 3 9 2 2 3" xfId="30269"/>
    <cellStyle name="RowTitles-Detail 2 3 3 9 2 3" xfId="30270"/>
    <cellStyle name="RowTitles-Detail 2 3 3 9 2 3 2" xfId="30271"/>
    <cellStyle name="RowTitles-Detail 2 3 3 9 2 3 2 2" xfId="30272"/>
    <cellStyle name="RowTitles-Detail 2 3 3 9 2 4" xfId="30273"/>
    <cellStyle name="RowTitles-Detail 2 3 3 9 2 4 2" xfId="30274"/>
    <cellStyle name="RowTitles-Detail 2 3 3 9 2 5" xfId="30275"/>
    <cellStyle name="RowTitles-Detail 2 3 3 9 3" xfId="30276"/>
    <cellStyle name="RowTitles-Detail 2 3 3 9 3 2" xfId="30277"/>
    <cellStyle name="RowTitles-Detail 2 3 3 9 3 2 2" xfId="30278"/>
    <cellStyle name="RowTitles-Detail 2 3 3 9 3 2 2 2" xfId="30279"/>
    <cellStyle name="RowTitles-Detail 2 3 3 9 3 2 3" xfId="30280"/>
    <cellStyle name="RowTitles-Detail 2 3 3 9 3 3" xfId="30281"/>
    <cellStyle name="RowTitles-Detail 2 3 3 9 3 3 2" xfId="30282"/>
    <cellStyle name="RowTitles-Detail 2 3 3 9 3 3 2 2" xfId="30283"/>
    <cellStyle name="RowTitles-Detail 2 3 3 9 3 4" xfId="30284"/>
    <cellStyle name="RowTitles-Detail 2 3 3 9 3 4 2" xfId="30285"/>
    <cellStyle name="RowTitles-Detail 2 3 3 9 3 5" xfId="30286"/>
    <cellStyle name="RowTitles-Detail 2 3 3 9 4" xfId="30287"/>
    <cellStyle name="RowTitles-Detail 2 3 3 9 4 2" xfId="30288"/>
    <cellStyle name="RowTitles-Detail 2 3 3 9 4 2 2" xfId="30289"/>
    <cellStyle name="RowTitles-Detail 2 3 3 9 4 3" xfId="30290"/>
    <cellStyle name="RowTitles-Detail 2 3 3 9 5" xfId="30291"/>
    <cellStyle name="RowTitles-Detail 2 3 3 9 5 2" xfId="30292"/>
    <cellStyle name="RowTitles-Detail 2 3 3 9 5 2 2" xfId="30293"/>
    <cellStyle name="RowTitles-Detail 2 3 3 9 6" xfId="30294"/>
    <cellStyle name="RowTitles-Detail 2 3 3 9 6 2" xfId="30295"/>
    <cellStyle name="RowTitles-Detail 2 3 3 9 7" xfId="30296"/>
    <cellStyle name="RowTitles-Detail 2 3 3_STUD aligned by INSTIT" xfId="30297"/>
    <cellStyle name="RowTitles-Detail 2 3 4" xfId="30298"/>
    <cellStyle name="RowTitles-Detail 2 3 4 2" xfId="30299"/>
    <cellStyle name="RowTitles-Detail 2 3 4 2 2" xfId="30300"/>
    <cellStyle name="RowTitles-Detail 2 3 4 2 2 2" xfId="30301"/>
    <cellStyle name="RowTitles-Detail 2 3 4 2 2 2 2" xfId="30302"/>
    <cellStyle name="RowTitles-Detail 2 3 4 2 2 2 2 2" xfId="30303"/>
    <cellStyle name="RowTitles-Detail 2 3 4 2 2 2 3" xfId="30304"/>
    <cellStyle name="RowTitles-Detail 2 3 4 2 2 3" xfId="30305"/>
    <cellStyle name="RowTitles-Detail 2 3 4 2 2 3 2" xfId="30306"/>
    <cellStyle name="RowTitles-Detail 2 3 4 2 2 3 2 2" xfId="30307"/>
    <cellStyle name="RowTitles-Detail 2 3 4 2 2 4" xfId="30308"/>
    <cellStyle name="RowTitles-Detail 2 3 4 2 2 4 2" xfId="30309"/>
    <cellStyle name="RowTitles-Detail 2 3 4 2 2 5" xfId="30310"/>
    <cellStyle name="RowTitles-Detail 2 3 4 2 3" xfId="30311"/>
    <cellStyle name="RowTitles-Detail 2 3 4 2 3 2" xfId="30312"/>
    <cellStyle name="RowTitles-Detail 2 3 4 2 3 2 2" xfId="30313"/>
    <cellStyle name="RowTitles-Detail 2 3 4 2 3 2 2 2" xfId="30314"/>
    <cellStyle name="RowTitles-Detail 2 3 4 2 3 2 3" xfId="30315"/>
    <cellStyle name="RowTitles-Detail 2 3 4 2 3 3" xfId="30316"/>
    <cellStyle name="RowTitles-Detail 2 3 4 2 3 3 2" xfId="30317"/>
    <cellStyle name="RowTitles-Detail 2 3 4 2 3 3 2 2" xfId="30318"/>
    <cellStyle name="RowTitles-Detail 2 3 4 2 3 4" xfId="30319"/>
    <cellStyle name="RowTitles-Detail 2 3 4 2 3 4 2" xfId="30320"/>
    <cellStyle name="RowTitles-Detail 2 3 4 2 3 5" xfId="30321"/>
    <cellStyle name="RowTitles-Detail 2 3 4 2 4" xfId="30322"/>
    <cellStyle name="RowTitles-Detail 2 3 4 2 4 2" xfId="30323"/>
    <cellStyle name="RowTitles-Detail 2 3 4 2 5" xfId="30324"/>
    <cellStyle name="RowTitles-Detail 2 3 4 2 5 2" xfId="30325"/>
    <cellStyle name="RowTitles-Detail 2 3 4 2 5 2 2" xfId="30326"/>
    <cellStyle name="RowTitles-Detail 2 3 4 3" xfId="30327"/>
    <cellStyle name="RowTitles-Detail 2 3 4 3 2" xfId="30328"/>
    <cellStyle name="RowTitles-Detail 2 3 4 3 2 2" xfId="30329"/>
    <cellStyle name="RowTitles-Detail 2 3 4 3 2 2 2" xfId="30330"/>
    <cellStyle name="RowTitles-Detail 2 3 4 3 2 2 2 2" xfId="30331"/>
    <cellStyle name="RowTitles-Detail 2 3 4 3 2 2 3" xfId="30332"/>
    <cellStyle name="RowTitles-Detail 2 3 4 3 2 3" xfId="30333"/>
    <cellStyle name="RowTitles-Detail 2 3 4 3 2 3 2" xfId="30334"/>
    <cellStyle name="RowTitles-Detail 2 3 4 3 2 3 2 2" xfId="30335"/>
    <cellStyle name="RowTitles-Detail 2 3 4 3 2 4" xfId="30336"/>
    <cellStyle name="RowTitles-Detail 2 3 4 3 2 4 2" xfId="30337"/>
    <cellStyle name="RowTitles-Detail 2 3 4 3 2 5" xfId="30338"/>
    <cellStyle name="RowTitles-Detail 2 3 4 3 3" xfId="30339"/>
    <cellStyle name="RowTitles-Detail 2 3 4 3 3 2" xfId="30340"/>
    <cellStyle name="RowTitles-Detail 2 3 4 3 3 2 2" xfId="30341"/>
    <cellStyle name="RowTitles-Detail 2 3 4 3 3 2 2 2" xfId="30342"/>
    <cellStyle name="RowTitles-Detail 2 3 4 3 3 2 3" xfId="30343"/>
    <cellStyle name="RowTitles-Detail 2 3 4 3 3 3" xfId="30344"/>
    <cellStyle name="RowTitles-Detail 2 3 4 3 3 3 2" xfId="30345"/>
    <cellStyle name="RowTitles-Detail 2 3 4 3 3 3 2 2" xfId="30346"/>
    <cellStyle name="RowTitles-Detail 2 3 4 3 3 4" xfId="30347"/>
    <cellStyle name="RowTitles-Detail 2 3 4 3 3 4 2" xfId="30348"/>
    <cellStyle name="RowTitles-Detail 2 3 4 3 3 5" xfId="30349"/>
    <cellStyle name="RowTitles-Detail 2 3 4 3 4" xfId="30350"/>
    <cellStyle name="RowTitles-Detail 2 3 4 3 4 2" xfId="30351"/>
    <cellStyle name="RowTitles-Detail 2 3 4 3 5" xfId="30352"/>
    <cellStyle name="RowTitles-Detail 2 3 4 3 5 2" xfId="30353"/>
    <cellStyle name="RowTitles-Detail 2 3 4 3 5 2 2" xfId="30354"/>
    <cellStyle name="RowTitles-Detail 2 3 4 3 5 3" xfId="30355"/>
    <cellStyle name="RowTitles-Detail 2 3 4 3 6" xfId="30356"/>
    <cellStyle name="RowTitles-Detail 2 3 4 3 6 2" xfId="30357"/>
    <cellStyle name="RowTitles-Detail 2 3 4 3 6 2 2" xfId="30358"/>
    <cellStyle name="RowTitles-Detail 2 3 4 3 7" xfId="30359"/>
    <cellStyle name="RowTitles-Detail 2 3 4 3 7 2" xfId="30360"/>
    <cellStyle name="RowTitles-Detail 2 3 4 3 8" xfId="30361"/>
    <cellStyle name="RowTitles-Detail 2 3 4 4" xfId="30362"/>
    <cellStyle name="RowTitles-Detail 2 3 4 4 2" xfId="30363"/>
    <cellStyle name="RowTitles-Detail 2 3 4 4 2 2" xfId="30364"/>
    <cellStyle name="RowTitles-Detail 2 3 4 4 2 2 2" xfId="30365"/>
    <cellStyle name="RowTitles-Detail 2 3 4 4 2 2 2 2" xfId="30366"/>
    <cellStyle name="RowTitles-Detail 2 3 4 4 2 2 3" xfId="30367"/>
    <cellStyle name="RowTitles-Detail 2 3 4 4 2 3" xfId="30368"/>
    <cellStyle name="RowTitles-Detail 2 3 4 4 2 3 2" xfId="30369"/>
    <cellStyle name="RowTitles-Detail 2 3 4 4 2 3 2 2" xfId="30370"/>
    <cellStyle name="RowTitles-Detail 2 3 4 4 2 4" xfId="30371"/>
    <cellStyle name="RowTitles-Detail 2 3 4 4 2 4 2" xfId="30372"/>
    <cellStyle name="RowTitles-Detail 2 3 4 4 2 5" xfId="30373"/>
    <cellStyle name="RowTitles-Detail 2 3 4 4 3" xfId="30374"/>
    <cellStyle name="RowTitles-Detail 2 3 4 4 3 2" xfId="30375"/>
    <cellStyle name="RowTitles-Detail 2 3 4 4 3 2 2" xfId="30376"/>
    <cellStyle name="RowTitles-Detail 2 3 4 4 3 2 2 2" xfId="30377"/>
    <cellStyle name="RowTitles-Detail 2 3 4 4 3 2 3" xfId="30378"/>
    <cellStyle name="RowTitles-Detail 2 3 4 4 3 3" xfId="30379"/>
    <cellStyle name="RowTitles-Detail 2 3 4 4 3 3 2" xfId="30380"/>
    <cellStyle name="RowTitles-Detail 2 3 4 4 3 3 2 2" xfId="30381"/>
    <cellStyle name="RowTitles-Detail 2 3 4 4 3 4" xfId="30382"/>
    <cellStyle name="RowTitles-Detail 2 3 4 4 3 4 2" xfId="30383"/>
    <cellStyle name="RowTitles-Detail 2 3 4 4 3 5" xfId="30384"/>
    <cellStyle name="RowTitles-Detail 2 3 4 4 4" xfId="30385"/>
    <cellStyle name="RowTitles-Detail 2 3 4 4 4 2" xfId="30386"/>
    <cellStyle name="RowTitles-Detail 2 3 4 4 4 2 2" xfId="30387"/>
    <cellStyle name="RowTitles-Detail 2 3 4 4 4 3" xfId="30388"/>
    <cellStyle name="RowTitles-Detail 2 3 4 4 5" xfId="30389"/>
    <cellStyle name="RowTitles-Detail 2 3 4 4 5 2" xfId="30390"/>
    <cellStyle name="RowTitles-Detail 2 3 4 4 5 2 2" xfId="30391"/>
    <cellStyle name="RowTitles-Detail 2 3 4 4 6" xfId="30392"/>
    <cellStyle name="RowTitles-Detail 2 3 4 4 6 2" xfId="30393"/>
    <cellStyle name="RowTitles-Detail 2 3 4 4 7" xfId="30394"/>
    <cellStyle name="RowTitles-Detail 2 3 4 5" xfId="30395"/>
    <cellStyle name="RowTitles-Detail 2 3 4 5 2" xfId="30396"/>
    <cellStyle name="RowTitles-Detail 2 3 4 5 2 2" xfId="30397"/>
    <cellStyle name="RowTitles-Detail 2 3 4 5 2 2 2" xfId="30398"/>
    <cellStyle name="RowTitles-Detail 2 3 4 5 2 2 2 2" xfId="30399"/>
    <cellStyle name="RowTitles-Detail 2 3 4 5 2 2 3" xfId="30400"/>
    <cellStyle name="RowTitles-Detail 2 3 4 5 2 3" xfId="30401"/>
    <cellStyle name="RowTitles-Detail 2 3 4 5 2 3 2" xfId="30402"/>
    <cellStyle name="RowTitles-Detail 2 3 4 5 2 3 2 2" xfId="30403"/>
    <cellStyle name="RowTitles-Detail 2 3 4 5 2 4" xfId="30404"/>
    <cellStyle name="RowTitles-Detail 2 3 4 5 2 4 2" xfId="30405"/>
    <cellStyle name="RowTitles-Detail 2 3 4 5 2 5" xfId="30406"/>
    <cellStyle name="RowTitles-Detail 2 3 4 5 3" xfId="30407"/>
    <cellStyle name="RowTitles-Detail 2 3 4 5 3 2" xfId="30408"/>
    <cellStyle name="RowTitles-Detail 2 3 4 5 3 2 2" xfId="30409"/>
    <cellStyle name="RowTitles-Detail 2 3 4 5 3 2 2 2" xfId="30410"/>
    <cellStyle name="RowTitles-Detail 2 3 4 5 3 2 3" xfId="30411"/>
    <cellStyle name="RowTitles-Detail 2 3 4 5 3 3" xfId="30412"/>
    <cellStyle name="RowTitles-Detail 2 3 4 5 3 3 2" xfId="30413"/>
    <cellStyle name="RowTitles-Detail 2 3 4 5 3 3 2 2" xfId="30414"/>
    <cellStyle name="RowTitles-Detail 2 3 4 5 3 4" xfId="30415"/>
    <cellStyle name="RowTitles-Detail 2 3 4 5 3 4 2" xfId="30416"/>
    <cellStyle name="RowTitles-Detail 2 3 4 5 3 5" xfId="30417"/>
    <cellStyle name="RowTitles-Detail 2 3 4 5 4" xfId="30418"/>
    <cellStyle name="RowTitles-Detail 2 3 4 5 4 2" xfId="30419"/>
    <cellStyle name="RowTitles-Detail 2 3 4 5 4 2 2" xfId="30420"/>
    <cellStyle name="RowTitles-Detail 2 3 4 5 4 3" xfId="30421"/>
    <cellStyle name="RowTitles-Detail 2 3 4 5 5" xfId="30422"/>
    <cellStyle name="RowTitles-Detail 2 3 4 5 5 2" xfId="30423"/>
    <cellStyle name="RowTitles-Detail 2 3 4 5 5 2 2" xfId="30424"/>
    <cellStyle name="RowTitles-Detail 2 3 4 5 6" xfId="30425"/>
    <cellStyle name="RowTitles-Detail 2 3 4 5 6 2" xfId="30426"/>
    <cellStyle name="RowTitles-Detail 2 3 4 5 7" xfId="30427"/>
    <cellStyle name="RowTitles-Detail 2 3 4 6" xfId="30428"/>
    <cellStyle name="RowTitles-Detail 2 3 4 6 2" xfId="30429"/>
    <cellStyle name="RowTitles-Detail 2 3 4 6 2 2" xfId="30430"/>
    <cellStyle name="RowTitles-Detail 2 3 4 6 2 2 2" xfId="30431"/>
    <cellStyle name="RowTitles-Detail 2 3 4 6 2 2 2 2" xfId="30432"/>
    <cellStyle name="RowTitles-Detail 2 3 4 6 2 2 3" xfId="30433"/>
    <cellStyle name="RowTitles-Detail 2 3 4 6 2 3" xfId="30434"/>
    <cellStyle name="RowTitles-Detail 2 3 4 6 2 3 2" xfId="30435"/>
    <cellStyle name="RowTitles-Detail 2 3 4 6 2 3 2 2" xfId="30436"/>
    <cellStyle name="RowTitles-Detail 2 3 4 6 2 4" xfId="30437"/>
    <cellStyle name="RowTitles-Detail 2 3 4 6 2 4 2" xfId="30438"/>
    <cellStyle name="RowTitles-Detail 2 3 4 6 2 5" xfId="30439"/>
    <cellStyle name="RowTitles-Detail 2 3 4 6 3" xfId="30440"/>
    <cellStyle name="RowTitles-Detail 2 3 4 6 3 2" xfId="30441"/>
    <cellStyle name="RowTitles-Detail 2 3 4 6 3 2 2" xfId="30442"/>
    <cellStyle name="RowTitles-Detail 2 3 4 6 3 2 2 2" xfId="30443"/>
    <cellStyle name="RowTitles-Detail 2 3 4 6 3 2 3" xfId="30444"/>
    <cellStyle name="RowTitles-Detail 2 3 4 6 3 3" xfId="30445"/>
    <cellStyle name="RowTitles-Detail 2 3 4 6 3 3 2" xfId="30446"/>
    <cellStyle name="RowTitles-Detail 2 3 4 6 3 3 2 2" xfId="30447"/>
    <cellStyle name="RowTitles-Detail 2 3 4 6 3 4" xfId="30448"/>
    <cellStyle name="RowTitles-Detail 2 3 4 6 3 4 2" xfId="30449"/>
    <cellStyle name="RowTitles-Detail 2 3 4 6 3 5" xfId="30450"/>
    <cellStyle name="RowTitles-Detail 2 3 4 6 4" xfId="30451"/>
    <cellStyle name="RowTitles-Detail 2 3 4 6 4 2" xfId="30452"/>
    <cellStyle name="RowTitles-Detail 2 3 4 6 4 2 2" xfId="30453"/>
    <cellStyle name="RowTitles-Detail 2 3 4 6 4 3" xfId="30454"/>
    <cellStyle name="RowTitles-Detail 2 3 4 6 5" xfId="30455"/>
    <cellStyle name="RowTitles-Detail 2 3 4 6 5 2" xfId="30456"/>
    <cellStyle name="RowTitles-Detail 2 3 4 6 5 2 2" xfId="30457"/>
    <cellStyle name="RowTitles-Detail 2 3 4 6 6" xfId="30458"/>
    <cellStyle name="RowTitles-Detail 2 3 4 6 6 2" xfId="30459"/>
    <cellStyle name="RowTitles-Detail 2 3 4 6 7" xfId="30460"/>
    <cellStyle name="RowTitles-Detail 2 3 4 7" xfId="30461"/>
    <cellStyle name="RowTitles-Detail 2 3 4 7 2" xfId="30462"/>
    <cellStyle name="RowTitles-Detail 2 3 4 7 2 2" xfId="30463"/>
    <cellStyle name="RowTitles-Detail 2 3 4 7 2 2 2" xfId="30464"/>
    <cellStyle name="RowTitles-Detail 2 3 4 7 2 3" xfId="30465"/>
    <cellStyle name="RowTitles-Detail 2 3 4 7 3" xfId="30466"/>
    <cellStyle name="RowTitles-Detail 2 3 4 7 3 2" xfId="30467"/>
    <cellStyle name="RowTitles-Detail 2 3 4 7 3 2 2" xfId="30468"/>
    <cellStyle name="RowTitles-Detail 2 3 4 7 4" xfId="30469"/>
    <cellStyle name="RowTitles-Detail 2 3 4 7 4 2" xfId="30470"/>
    <cellStyle name="RowTitles-Detail 2 3 4 7 5" xfId="30471"/>
    <cellStyle name="RowTitles-Detail 2 3 4 8" xfId="30472"/>
    <cellStyle name="RowTitles-Detail 2 3 4 8 2" xfId="30473"/>
    <cellStyle name="RowTitles-Detail 2 3 4 9" xfId="30474"/>
    <cellStyle name="RowTitles-Detail 2 3 4 9 2" xfId="30475"/>
    <cellStyle name="RowTitles-Detail 2 3 4 9 2 2" xfId="30476"/>
    <cellStyle name="RowTitles-Detail 2 3 4_STUD aligned by INSTIT" xfId="30477"/>
    <cellStyle name="RowTitles-Detail 2 3 5" xfId="30478"/>
    <cellStyle name="RowTitles-Detail 2 3 5 2" xfId="30479"/>
    <cellStyle name="RowTitles-Detail 2 3 5 2 2" xfId="30480"/>
    <cellStyle name="RowTitles-Detail 2 3 5 2 2 2" xfId="30481"/>
    <cellStyle name="RowTitles-Detail 2 3 5 2 2 2 2" xfId="30482"/>
    <cellStyle name="RowTitles-Detail 2 3 5 2 2 2 2 2" xfId="30483"/>
    <cellStyle name="RowTitles-Detail 2 3 5 2 2 2 3" xfId="30484"/>
    <cellStyle name="RowTitles-Detail 2 3 5 2 2 3" xfId="30485"/>
    <cellStyle name="RowTitles-Detail 2 3 5 2 2 3 2" xfId="30486"/>
    <cellStyle name="RowTitles-Detail 2 3 5 2 2 3 2 2" xfId="30487"/>
    <cellStyle name="RowTitles-Detail 2 3 5 2 2 4" xfId="30488"/>
    <cellStyle name="RowTitles-Detail 2 3 5 2 2 4 2" xfId="30489"/>
    <cellStyle name="RowTitles-Detail 2 3 5 2 2 5" xfId="30490"/>
    <cellStyle name="RowTitles-Detail 2 3 5 2 3" xfId="30491"/>
    <cellStyle name="RowTitles-Detail 2 3 5 2 3 2" xfId="30492"/>
    <cellStyle name="RowTitles-Detail 2 3 5 2 3 2 2" xfId="30493"/>
    <cellStyle name="RowTitles-Detail 2 3 5 2 3 2 2 2" xfId="30494"/>
    <cellStyle name="RowTitles-Detail 2 3 5 2 3 2 3" xfId="30495"/>
    <cellStyle name="RowTitles-Detail 2 3 5 2 3 3" xfId="30496"/>
    <cellStyle name="RowTitles-Detail 2 3 5 2 3 3 2" xfId="30497"/>
    <cellStyle name="RowTitles-Detail 2 3 5 2 3 3 2 2" xfId="30498"/>
    <cellStyle name="RowTitles-Detail 2 3 5 2 3 4" xfId="30499"/>
    <cellStyle name="RowTitles-Detail 2 3 5 2 3 4 2" xfId="30500"/>
    <cellStyle name="RowTitles-Detail 2 3 5 2 3 5" xfId="30501"/>
    <cellStyle name="RowTitles-Detail 2 3 5 2 4" xfId="30502"/>
    <cellStyle name="RowTitles-Detail 2 3 5 2 4 2" xfId="30503"/>
    <cellStyle name="RowTitles-Detail 2 3 5 2 5" xfId="30504"/>
    <cellStyle name="RowTitles-Detail 2 3 5 2 5 2" xfId="30505"/>
    <cellStyle name="RowTitles-Detail 2 3 5 2 5 2 2" xfId="30506"/>
    <cellStyle name="RowTitles-Detail 2 3 5 2 5 3" xfId="30507"/>
    <cellStyle name="RowTitles-Detail 2 3 5 2 6" xfId="30508"/>
    <cellStyle name="RowTitles-Detail 2 3 5 2 6 2" xfId="30509"/>
    <cellStyle name="RowTitles-Detail 2 3 5 2 6 2 2" xfId="30510"/>
    <cellStyle name="RowTitles-Detail 2 3 5 2 7" xfId="30511"/>
    <cellStyle name="RowTitles-Detail 2 3 5 2 7 2" xfId="30512"/>
    <cellStyle name="RowTitles-Detail 2 3 5 2 8" xfId="30513"/>
    <cellStyle name="RowTitles-Detail 2 3 5 3" xfId="30514"/>
    <cellStyle name="RowTitles-Detail 2 3 5 3 2" xfId="30515"/>
    <cellStyle name="RowTitles-Detail 2 3 5 3 2 2" xfId="30516"/>
    <cellStyle name="RowTitles-Detail 2 3 5 3 2 2 2" xfId="30517"/>
    <cellStyle name="RowTitles-Detail 2 3 5 3 2 2 2 2" xfId="30518"/>
    <cellStyle name="RowTitles-Detail 2 3 5 3 2 2 3" xfId="30519"/>
    <cellStyle name="RowTitles-Detail 2 3 5 3 2 3" xfId="30520"/>
    <cellStyle name="RowTitles-Detail 2 3 5 3 2 3 2" xfId="30521"/>
    <cellStyle name="RowTitles-Detail 2 3 5 3 2 3 2 2" xfId="30522"/>
    <cellStyle name="RowTitles-Detail 2 3 5 3 2 4" xfId="30523"/>
    <cellStyle name="RowTitles-Detail 2 3 5 3 2 4 2" xfId="30524"/>
    <cellStyle name="RowTitles-Detail 2 3 5 3 2 5" xfId="30525"/>
    <cellStyle name="RowTitles-Detail 2 3 5 3 3" xfId="30526"/>
    <cellStyle name="RowTitles-Detail 2 3 5 3 3 2" xfId="30527"/>
    <cellStyle name="RowTitles-Detail 2 3 5 3 3 2 2" xfId="30528"/>
    <cellStyle name="RowTitles-Detail 2 3 5 3 3 2 2 2" xfId="30529"/>
    <cellStyle name="RowTitles-Detail 2 3 5 3 3 2 3" xfId="30530"/>
    <cellStyle name="RowTitles-Detail 2 3 5 3 3 3" xfId="30531"/>
    <cellStyle name="RowTitles-Detail 2 3 5 3 3 3 2" xfId="30532"/>
    <cellStyle name="RowTitles-Detail 2 3 5 3 3 3 2 2" xfId="30533"/>
    <cellStyle name="RowTitles-Detail 2 3 5 3 3 4" xfId="30534"/>
    <cellStyle name="RowTitles-Detail 2 3 5 3 3 4 2" xfId="30535"/>
    <cellStyle name="RowTitles-Detail 2 3 5 3 3 5" xfId="30536"/>
    <cellStyle name="RowTitles-Detail 2 3 5 3 4" xfId="30537"/>
    <cellStyle name="RowTitles-Detail 2 3 5 3 4 2" xfId="30538"/>
    <cellStyle name="RowTitles-Detail 2 3 5 3 5" xfId="30539"/>
    <cellStyle name="RowTitles-Detail 2 3 5 3 5 2" xfId="30540"/>
    <cellStyle name="RowTitles-Detail 2 3 5 3 5 2 2" xfId="30541"/>
    <cellStyle name="RowTitles-Detail 2 3 5 4" xfId="30542"/>
    <cellStyle name="RowTitles-Detail 2 3 5 4 2" xfId="30543"/>
    <cellStyle name="RowTitles-Detail 2 3 5 4 2 2" xfId="30544"/>
    <cellStyle name="RowTitles-Detail 2 3 5 4 2 2 2" xfId="30545"/>
    <cellStyle name="RowTitles-Detail 2 3 5 4 2 2 2 2" xfId="30546"/>
    <cellStyle name="RowTitles-Detail 2 3 5 4 2 2 3" xfId="30547"/>
    <cellStyle name="RowTitles-Detail 2 3 5 4 2 3" xfId="30548"/>
    <cellStyle name="RowTitles-Detail 2 3 5 4 2 3 2" xfId="30549"/>
    <cellStyle name="RowTitles-Detail 2 3 5 4 2 3 2 2" xfId="30550"/>
    <cellStyle name="RowTitles-Detail 2 3 5 4 2 4" xfId="30551"/>
    <cellStyle name="RowTitles-Detail 2 3 5 4 2 4 2" xfId="30552"/>
    <cellStyle name="RowTitles-Detail 2 3 5 4 2 5" xfId="30553"/>
    <cellStyle name="RowTitles-Detail 2 3 5 4 3" xfId="30554"/>
    <cellStyle name="RowTitles-Detail 2 3 5 4 3 2" xfId="30555"/>
    <cellStyle name="RowTitles-Detail 2 3 5 4 3 2 2" xfId="30556"/>
    <cellStyle name="RowTitles-Detail 2 3 5 4 3 2 2 2" xfId="30557"/>
    <cellStyle name="RowTitles-Detail 2 3 5 4 3 2 3" xfId="30558"/>
    <cellStyle name="RowTitles-Detail 2 3 5 4 3 3" xfId="30559"/>
    <cellStyle name="RowTitles-Detail 2 3 5 4 3 3 2" xfId="30560"/>
    <cellStyle name="RowTitles-Detail 2 3 5 4 3 3 2 2" xfId="30561"/>
    <cellStyle name="RowTitles-Detail 2 3 5 4 3 4" xfId="30562"/>
    <cellStyle name="RowTitles-Detail 2 3 5 4 3 4 2" xfId="30563"/>
    <cellStyle name="RowTitles-Detail 2 3 5 4 3 5" xfId="30564"/>
    <cellStyle name="RowTitles-Detail 2 3 5 4 4" xfId="30565"/>
    <cellStyle name="RowTitles-Detail 2 3 5 4 4 2" xfId="30566"/>
    <cellStyle name="RowTitles-Detail 2 3 5 4 4 2 2" xfId="30567"/>
    <cellStyle name="RowTitles-Detail 2 3 5 4 4 3" xfId="30568"/>
    <cellStyle name="RowTitles-Detail 2 3 5 4 5" xfId="30569"/>
    <cellStyle name="RowTitles-Detail 2 3 5 4 5 2" xfId="30570"/>
    <cellStyle name="RowTitles-Detail 2 3 5 4 5 2 2" xfId="30571"/>
    <cellStyle name="RowTitles-Detail 2 3 5 4 6" xfId="30572"/>
    <cellStyle name="RowTitles-Detail 2 3 5 4 6 2" xfId="30573"/>
    <cellStyle name="RowTitles-Detail 2 3 5 4 7" xfId="30574"/>
    <cellStyle name="RowTitles-Detail 2 3 5 5" xfId="30575"/>
    <cellStyle name="RowTitles-Detail 2 3 5 5 2" xfId="30576"/>
    <cellStyle name="RowTitles-Detail 2 3 5 5 2 2" xfId="30577"/>
    <cellStyle name="RowTitles-Detail 2 3 5 5 2 2 2" xfId="30578"/>
    <cellStyle name="RowTitles-Detail 2 3 5 5 2 2 2 2" xfId="30579"/>
    <cellStyle name="RowTitles-Detail 2 3 5 5 2 2 3" xfId="30580"/>
    <cellStyle name="RowTitles-Detail 2 3 5 5 2 3" xfId="30581"/>
    <cellStyle name="RowTitles-Detail 2 3 5 5 2 3 2" xfId="30582"/>
    <cellStyle name="RowTitles-Detail 2 3 5 5 2 3 2 2" xfId="30583"/>
    <cellStyle name="RowTitles-Detail 2 3 5 5 2 4" xfId="30584"/>
    <cellStyle name="RowTitles-Detail 2 3 5 5 2 4 2" xfId="30585"/>
    <cellStyle name="RowTitles-Detail 2 3 5 5 2 5" xfId="30586"/>
    <cellStyle name="RowTitles-Detail 2 3 5 5 3" xfId="30587"/>
    <cellStyle name="RowTitles-Detail 2 3 5 5 3 2" xfId="30588"/>
    <cellStyle name="RowTitles-Detail 2 3 5 5 3 2 2" xfId="30589"/>
    <cellStyle name="RowTitles-Detail 2 3 5 5 3 2 2 2" xfId="30590"/>
    <cellStyle name="RowTitles-Detail 2 3 5 5 3 2 3" xfId="30591"/>
    <cellStyle name="RowTitles-Detail 2 3 5 5 3 3" xfId="30592"/>
    <cellStyle name="RowTitles-Detail 2 3 5 5 3 3 2" xfId="30593"/>
    <cellStyle name="RowTitles-Detail 2 3 5 5 3 3 2 2" xfId="30594"/>
    <cellStyle name="RowTitles-Detail 2 3 5 5 3 4" xfId="30595"/>
    <cellStyle name="RowTitles-Detail 2 3 5 5 3 4 2" xfId="30596"/>
    <cellStyle name="RowTitles-Detail 2 3 5 5 3 5" xfId="30597"/>
    <cellStyle name="RowTitles-Detail 2 3 5 5 4" xfId="30598"/>
    <cellStyle name="RowTitles-Detail 2 3 5 5 4 2" xfId="30599"/>
    <cellStyle name="RowTitles-Detail 2 3 5 5 4 2 2" xfId="30600"/>
    <cellStyle name="RowTitles-Detail 2 3 5 5 4 3" xfId="30601"/>
    <cellStyle name="RowTitles-Detail 2 3 5 5 5" xfId="30602"/>
    <cellStyle name="RowTitles-Detail 2 3 5 5 5 2" xfId="30603"/>
    <cellStyle name="RowTitles-Detail 2 3 5 5 5 2 2" xfId="30604"/>
    <cellStyle name="RowTitles-Detail 2 3 5 5 6" xfId="30605"/>
    <cellStyle name="RowTitles-Detail 2 3 5 5 6 2" xfId="30606"/>
    <cellStyle name="RowTitles-Detail 2 3 5 5 7" xfId="30607"/>
    <cellStyle name="RowTitles-Detail 2 3 5 6" xfId="30608"/>
    <cellStyle name="RowTitles-Detail 2 3 5 6 2" xfId="30609"/>
    <cellStyle name="RowTitles-Detail 2 3 5 6 2 2" xfId="30610"/>
    <cellStyle name="RowTitles-Detail 2 3 5 6 2 2 2" xfId="30611"/>
    <cellStyle name="RowTitles-Detail 2 3 5 6 2 2 2 2" xfId="30612"/>
    <cellStyle name="RowTitles-Detail 2 3 5 6 2 2 3" xfId="30613"/>
    <cellStyle name="RowTitles-Detail 2 3 5 6 2 3" xfId="30614"/>
    <cellStyle name="RowTitles-Detail 2 3 5 6 2 3 2" xfId="30615"/>
    <cellStyle name="RowTitles-Detail 2 3 5 6 2 3 2 2" xfId="30616"/>
    <cellStyle name="RowTitles-Detail 2 3 5 6 2 4" xfId="30617"/>
    <cellStyle name="RowTitles-Detail 2 3 5 6 2 4 2" xfId="30618"/>
    <cellStyle name="RowTitles-Detail 2 3 5 6 2 5" xfId="30619"/>
    <cellStyle name="RowTitles-Detail 2 3 5 6 3" xfId="30620"/>
    <cellStyle name="RowTitles-Detail 2 3 5 6 3 2" xfId="30621"/>
    <cellStyle name="RowTitles-Detail 2 3 5 6 3 2 2" xfId="30622"/>
    <cellStyle name="RowTitles-Detail 2 3 5 6 3 2 2 2" xfId="30623"/>
    <cellStyle name="RowTitles-Detail 2 3 5 6 3 2 3" xfId="30624"/>
    <cellStyle name="RowTitles-Detail 2 3 5 6 3 3" xfId="30625"/>
    <cellStyle name="RowTitles-Detail 2 3 5 6 3 3 2" xfId="30626"/>
    <cellStyle name="RowTitles-Detail 2 3 5 6 3 3 2 2" xfId="30627"/>
    <cellStyle name="RowTitles-Detail 2 3 5 6 3 4" xfId="30628"/>
    <cellStyle name="RowTitles-Detail 2 3 5 6 3 4 2" xfId="30629"/>
    <cellStyle name="RowTitles-Detail 2 3 5 6 3 5" xfId="30630"/>
    <cellStyle name="RowTitles-Detail 2 3 5 6 4" xfId="30631"/>
    <cellStyle name="RowTitles-Detail 2 3 5 6 4 2" xfId="30632"/>
    <cellStyle name="RowTitles-Detail 2 3 5 6 4 2 2" xfId="30633"/>
    <cellStyle name="RowTitles-Detail 2 3 5 6 4 3" xfId="30634"/>
    <cellStyle name="RowTitles-Detail 2 3 5 6 5" xfId="30635"/>
    <cellStyle name="RowTitles-Detail 2 3 5 6 5 2" xfId="30636"/>
    <cellStyle name="RowTitles-Detail 2 3 5 6 5 2 2" xfId="30637"/>
    <cellStyle name="RowTitles-Detail 2 3 5 6 6" xfId="30638"/>
    <cellStyle name="RowTitles-Detail 2 3 5 6 6 2" xfId="30639"/>
    <cellStyle name="RowTitles-Detail 2 3 5 6 7" xfId="30640"/>
    <cellStyle name="RowTitles-Detail 2 3 5 7" xfId="30641"/>
    <cellStyle name="RowTitles-Detail 2 3 5 7 2" xfId="30642"/>
    <cellStyle name="RowTitles-Detail 2 3 5 7 2 2" xfId="30643"/>
    <cellStyle name="RowTitles-Detail 2 3 5 7 2 2 2" xfId="30644"/>
    <cellStyle name="RowTitles-Detail 2 3 5 7 2 3" xfId="30645"/>
    <cellStyle name="RowTitles-Detail 2 3 5 7 3" xfId="30646"/>
    <cellStyle name="RowTitles-Detail 2 3 5 7 3 2" xfId="30647"/>
    <cellStyle name="RowTitles-Detail 2 3 5 7 3 2 2" xfId="30648"/>
    <cellStyle name="RowTitles-Detail 2 3 5 7 4" xfId="30649"/>
    <cellStyle name="RowTitles-Detail 2 3 5 7 4 2" xfId="30650"/>
    <cellStyle name="RowTitles-Detail 2 3 5 7 5" xfId="30651"/>
    <cellStyle name="RowTitles-Detail 2 3 5 8" xfId="30652"/>
    <cellStyle name="RowTitles-Detail 2 3 5 8 2" xfId="30653"/>
    <cellStyle name="RowTitles-Detail 2 3 5 8 2 2" xfId="30654"/>
    <cellStyle name="RowTitles-Detail 2 3 5 8 2 2 2" xfId="30655"/>
    <cellStyle name="RowTitles-Detail 2 3 5 8 2 3" xfId="30656"/>
    <cellStyle name="RowTitles-Detail 2 3 5 8 3" xfId="30657"/>
    <cellStyle name="RowTitles-Detail 2 3 5 8 3 2" xfId="30658"/>
    <cellStyle name="RowTitles-Detail 2 3 5 8 3 2 2" xfId="30659"/>
    <cellStyle name="RowTitles-Detail 2 3 5 8 4" xfId="30660"/>
    <cellStyle name="RowTitles-Detail 2 3 5 8 4 2" xfId="30661"/>
    <cellStyle name="RowTitles-Detail 2 3 5 8 5" xfId="30662"/>
    <cellStyle name="RowTitles-Detail 2 3 5 9" xfId="30663"/>
    <cellStyle name="RowTitles-Detail 2 3 5 9 2" xfId="30664"/>
    <cellStyle name="RowTitles-Detail 2 3 5 9 2 2" xfId="30665"/>
    <cellStyle name="RowTitles-Detail 2 3 5_STUD aligned by INSTIT" xfId="30666"/>
    <cellStyle name="RowTitles-Detail 2 3 6" xfId="30667"/>
    <cellStyle name="RowTitles-Detail 2 3 6 2" xfId="30668"/>
    <cellStyle name="RowTitles-Detail 2 3 6 2 2" xfId="30669"/>
    <cellStyle name="RowTitles-Detail 2 3 6 2 2 2" xfId="30670"/>
    <cellStyle name="RowTitles-Detail 2 3 6 2 2 2 2" xfId="30671"/>
    <cellStyle name="RowTitles-Detail 2 3 6 2 2 2 2 2" xfId="30672"/>
    <cellStyle name="RowTitles-Detail 2 3 6 2 2 2 3" xfId="30673"/>
    <cellStyle name="RowTitles-Detail 2 3 6 2 2 3" xfId="30674"/>
    <cellStyle name="RowTitles-Detail 2 3 6 2 2 3 2" xfId="30675"/>
    <cellStyle name="RowTitles-Detail 2 3 6 2 2 3 2 2" xfId="30676"/>
    <cellStyle name="RowTitles-Detail 2 3 6 2 2 4" xfId="30677"/>
    <cellStyle name="RowTitles-Detail 2 3 6 2 2 4 2" xfId="30678"/>
    <cellStyle name="RowTitles-Detail 2 3 6 2 2 5" xfId="30679"/>
    <cellStyle name="RowTitles-Detail 2 3 6 2 3" xfId="30680"/>
    <cellStyle name="RowTitles-Detail 2 3 6 2 3 2" xfId="30681"/>
    <cellStyle name="RowTitles-Detail 2 3 6 2 3 2 2" xfId="30682"/>
    <cellStyle name="RowTitles-Detail 2 3 6 2 3 2 2 2" xfId="30683"/>
    <cellStyle name="RowTitles-Detail 2 3 6 2 3 2 3" xfId="30684"/>
    <cellStyle name="RowTitles-Detail 2 3 6 2 3 3" xfId="30685"/>
    <cellStyle name="RowTitles-Detail 2 3 6 2 3 3 2" xfId="30686"/>
    <cellStyle name="RowTitles-Detail 2 3 6 2 3 3 2 2" xfId="30687"/>
    <cellStyle name="RowTitles-Detail 2 3 6 2 3 4" xfId="30688"/>
    <cellStyle name="RowTitles-Detail 2 3 6 2 3 4 2" xfId="30689"/>
    <cellStyle name="RowTitles-Detail 2 3 6 2 3 5" xfId="30690"/>
    <cellStyle name="RowTitles-Detail 2 3 6 2 4" xfId="30691"/>
    <cellStyle name="RowTitles-Detail 2 3 6 2 4 2" xfId="30692"/>
    <cellStyle name="RowTitles-Detail 2 3 6 2 5" xfId="30693"/>
    <cellStyle name="RowTitles-Detail 2 3 6 2 5 2" xfId="30694"/>
    <cellStyle name="RowTitles-Detail 2 3 6 2 5 2 2" xfId="30695"/>
    <cellStyle name="RowTitles-Detail 2 3 6 2 5 3" xfId="30696"/>
    <cellStyle name="RowTitles-Detail 2 3 6 2 6" xfId="30697"/>
    <cellStyle name="RowTitles-Detail 2 3 6 2 6 2" xfId="30698"/>
    <cellStyle name="RowTitles-Detail 2 3 6 2 6 2 2" xfId="30699"/>
    <cellStyle name="RowTitles-Detail 2 3 6 3" xfId="30700"/>
    <cellStyle name="RowTitles-Detail 2 3 6 3 2" xfId="30701"/>
    <cellStyle name="RowTitles-Detail 2 3 6 3 2 2" xfId="30702"/>
    <cellStyle name="RowTitles-Detail 2 3 6 3 2 2 2" xfId="30703"/>
    <cellStyle name="RowTitles-Detail 2 3 6 3 2 2 2 2" xfId="30704"/>
    <cellStyle name="RowTitles-Detail 2 3 6 3 2 2 3" xfId="30705"/>
    <cellStyle name="RowTitles-Detail 2 3 6 3 2 3" xfId="30706"/>
    <cellStyle name="RowTitles-Detail 2 3 6 3 2 3 2" xfId="30707"/>
    <cellStyle name="RowTitles-Detail 2 3 6 3 2 3 2 2" xfId="30708"/>
    <cellStyle name="RowTitles-Detail 2 3 6 3 2 4" xfId="30709"/>
    <cellStyle name="RowTitles-Detail 2 3 6 3 2 4 2" xfId="30710"/>
    <cellStyle name="RowTitles-Detail 2 3 6 3 2 5" xfId="30711"/>
    <cellStyle name="RowTitles-Detail 2 3 6 3 3" xfId="30712"/>
    <cellStyle name="RowTitles-Detail 2 3 6 3 3 2" xfId="30713"/>
    <cellStyle name="RowTitles-Detail 2 3 6 3 3 2 2" xfId="30714"/>
    <cellStyle name="RowTitles-Detail 2 3 6 3 3 2 2 2" xfId="30715"/>
    <cellStyle name="RowTitles-Detail 2 3 6 3 3 2 3" xfId="30716"/>
    <cellStyle name="RowTitles-Detail 2 3 6 3 3 3" xfId="30717"/>
    <cellStyle name="RowTitles-Detail 2 3 6 3 3 3 2" xfId="30718"/>
    <cellStyle name="RowTitles-Detail 2 3 6 3 3 3 2 2" xfId="30719"/>
    <cellStyle name="RowTitles-Detail 2 3 6 3 3 4" xfId="30720"/>
    <cellStyle name="RowTitles-Detail 2 3 6 3 3 4 2" xfId="30721"/>
    <cellStyle name="RowTitles-Detail 2 3 6 3 3 5" xfId="30722"/>
    <cellStyle name="RowTitles-Detail 2 3 6 3 4" xfId="30723"/>
    <cellStyle name="RowTitles-Detail 2 3 6 3 4 2" xfId="30724"/>
    <cellStyle name="RowTitles-Detail 2 3 6 3 5" xfId="30725"/>
    <cellStyle name="RowTitles-Detail 2 3 6 3 5 2" xfId="30726"/>
    <cellStyle name="RowTitles-Detail 2 3 6 3 5 2 2" xfId="30727"/>
    <cellStyle name="RowTitles-Detail 2 3 6 3 6" xfId="30728"/>
    <cellStyle name="RowTitles-Detail 2 3 6 3 6 2" xfId="30729"/>
    <cellStyle name="RowTitles-Detail 2 3 6 3 7" xfId="30730"/>
    <cellStyle name="RowTitles-Detail 2 3 6 4" xfId="30731"/>
    <cellStyle name="RowTitles-Detail 2 3 6 4 2" xfId="30732"/>
    <cellStyle name="RowTitles-Detail 2 3 6 4 2 2" xfId="30733"/>
    <cellStyle name="RowTitles-Detail 2 3 6 4 2 2 2" xfId="30734"/>
    <cellStyle name="RowTitles-Detail 2 3 6 4 2 2 2 2" xfId="30735"/>
    <cellStyle name="RowTitles-Detail 2 3 6 4 2 2 3" xfId="30736"/>
    <cellStyle name="RowTitles-Detail 2 3 6 4 2 3" xfId="30737"/>
    <cellStyle name="RowTitles-Detail 2 3 6 4 2 3 2" xfId="30738"/>
    <cellStyle name="RowTitles-Detail 2 3 6 4 2 3 2 2" xfId="30739"/>
    <cellStyle name="RowTitles-Detail 2 3 6 4 2 4" xfId="30740"/>
    <cellStyle name="RowTitles-Detail 2 3 6 4 2 4 2" xfId="30741"/>
    <cellStyle name="RowTitles-Detail 2 3 6 4 2 5" xfId="30742"/>
    <cellStyle name="RowTitles-Detail 2 3 6 4 3" xfId="30743"/>
    <cellStyle name="RowTitles-Detail 2 3 6 4 3 2" xfId="30744"/>
    <cellStyle name="RowTitles-Detail 2 3 6 4 3 2 2" xfId="30745"/>
    <cellStyle name="RowTitles-Detail 2 3 6 4 3 2 2 2" xfId="30746"/>
    <cellStyle name="RowTitles-Detail 2 3 6 4 3 2 3" xfId="30747"/>
    <cellStyle name="RowTitles-Detail 2 3 6 4 3 3" xfId="30748"/>
    <cellStyle name="RowTitles-Detail 2 3 6 4 3 3 2" xfId="30749"/>
    <cellStyle name="RowTitles-Detail 2 3 6 4 3 3 2 2" xfId="30750"/>
    <cellStyle name="RowTitles-Detail 2 3 6 4 3 4" xfId="30751"/>
    <cellStyle name="RowTitles-Detail 2 3 6 4 3 4 2" xfId="30752"/>
    <cellStyle name="RowTitles-Detail 2 3 6 4 3 5" xfId="30753"/>
    <cellStyle name="RowTitles-Detail 2 3 6 4 4" xfId="30754"/>
    <cellStyle name="RowTitles-Detail 2 3 6 4 4 2" xfId="30755"/>
    <cellStyle name="RowTitles-Detail 2 3 6 4 5" xfId="30756"/>
    <cellStyle name="RowTitles-Detail 2 3 6 4 5 2" xfId="30757"/>
    <cellStyle name="RowTitles-Detail 2 3 6 4 5 2 2" xfId="30758"/>
    <cellStyle name="RowTitles-Detail 2 3 6 4 5 3" xfId="30759"/>
    <cellStyle name="RowTitles-Detail 2 3 6 4 6" xfId="30760"/>
    <cellStyle name="RowTitles-Detail 2 3 6 4 6 2" xfId="30761"/>
    <cellStyle name="RowTitles-Detail 2 3 6 4 6 2 2" xfId="30762"/>
    <cellStyle name="RowTitles-Detail 2 3 6 4 7" xfId="30763"/>
    <cellStyle name="RowTitles-Detail 2 3 6 4 7 2" xfId="30764"/>
    <cellStyle name="RowTitles-Detail 2 3 6 4 8" xfId="30765"/>
    <cellStyle name="RowTitles-Detail 2 3 6 5" xfId="30766"/>
    <cellStyle name="RowTitles-Detail 2 3 6 5 2" xfId="30767"/>
    <cellStyle name="RowTitles-Detail 2 3 6 5 2 2" xfId="30768"/>
    <cellStyle name="RowTitles-Detail 2 3 6 5 2 2 2" xfId="30769"/>
    <cellStyle name="RowTitles-Detail 2 3 6 5 2 2 2 2" xfId="30770"/>
    <cellStyle name="RowTitles-Detail 2 3 6 5 2 2 3" xfId="30771"/>
    <cellStyle name="RowTitles-Detail 2 3 6 5 2 3" xfId="30772"/>
    <cellStyle name="RowTitles-Detail 2 3 6 5 2 3 2" xfId="30773"/>
    <cellStyle name="RowTitles-Detail 2 3 6 5 2 3 2 2" xfId="30774"/>
    <cellStyle name="RowTitles-Detail 2 3 6 5 2 4" xfId="30775"/>
    <cellStyle name="RowTitles-Detail 2 3 6 5 2 4 2" xfId="30776"/>
    <cellStyle name="RowTitles-Detail 2 3 6 5 2 5" xfId="30777"/>
    <cellStyle name="RowTitles-Detail 2 3 6 5 3" xfId="30778"/>
    <cellStyle name="RowTitles-Detail 2 3 6 5 3 2" xfId="30779"/>
    <cellStyle name="RowTitles-Detail 2 3 6 5 3 2 2" xfId="30780"/>
    <cellStyle name="RowTitles-Detail 2 3 6 5 3 2 2 2" xfId="30781"/>
    <cellStyle name="RowTitles-Detail 2 3 6 5 3 2 3" xfId="30782"/>
    <cellStyle name="RowTitles-Detail 2 3 6 5 3 3" xfId="30783"/>
    <cellStyle name="RowTitles-Detail 2 3 6 5 3 3 2" xfId="30784"/>
    <cellStyle name="RowTitles-Detail 2 3 6 5 3 3 2 2" xfId="30785"/>
    <cellStyle name="RowTitles-Detail 2 3 6 5 3 4" xfId="30786"/>
    <cellStyle name="RowTitles-Detail 2 3 6 5 3 4 2" xfId="30787"/>
    <cellStyle name="RowTitles-Detail 2 3 6 5 3 5" xfId="30788"/>
    <cellStyle name="RowTitles-Detail 2 3 6 5 4" xfId="30789"/>
    <cellStyle name="RowTitles-Detail 2 3 6 5 4 2" xfId="30790"/>
    <cellStyle name="RowTitles-Detail 2 3 6 5 4 2 2" xfId="30791"/>
    <cellStyle name="RowTitles-Detail 2 3 6 5 4 3" xfId="30792"/>
    <cellStyle name="RowTitles-Detail 2 3 6 5 5" xfId="30793"/>
    <cellStyle name="RowTitles-Detail 2 3 6 5 5 2" xfId="30794"/>
    <cellStyle name="RowTitles-Detail 2 3 6 5 5 2 2" xfId="30795"/>
    <cellStyle name="RowTitles-Detail 2 3 6 5 6" xfId="30796"/>
    <cellStyle name="RowTitles-Detail 2 3 6 5 6 2" xfId="30797"/>
    <cellStyle name="RowTitles-Detail 2 3 6 5 7" xfId="30798"/>
    <cellStyle name="RowTitles-Detail 2 3 6 6" xfId="30799"/>
    <cellStyle name="RowTitles-Detail 2 3 6 6 2" xfId="30800"/>
    <cellStyle name="RowTitles-Detail 2 3 6 6 2 2" xfId="30801"/>
    <cellStyle name="RowTitles-Detail 2 3 6 6 2 2 2" xfId="30802"/>
    <cellStyle name="RowTitles-Detail 2 3 6 6 2 2 2 2" xfId="30803"/>
    <cellStyle name="RowTitles-Detail 2 3 6 6 2 2 3" xfId="30804"/>
    <cellStyle name="RowTitles-Detail 2 3 6 6 2 3" xfId="30805"/>
    <cellStyle name="RowTitles-Detail 2 3 6 6 2 3 2" xfId="30806"/>
    <cellStyle name="RowTitles-Detail 2 3 6 6 2 3 2 2" xfId="30807"/>
    <cellStyle name="RowTitles-Detail 2 3 6 6 2 4" xfId="30808"/>
    <cellStyle name="RowTitles-Detail 2 3 6 6 2 4 2" xfId="30809"/>
    <cellStyle name="RowTitles-Detail 2 3 6 6 2 5" xfId="30810"/>
    <cellStyle name="RowTitles-Detail 2 3 6 6 3" xfId="30811"/>
    <cellStyle name="RowTitles-Detail 2 3 6 6 3 2" xfId="30812"/>
    <cellStyle name="RowTitles-Detail 2 3 6 6 3 2 2" xfId="30813"/>
    <cellStyle name="RowTitles-Detail 2 3 6 6 3 2 2 2" xfId="30814"/>
    <cellStyle name="RowTitles-Detail 2 3 6 6 3 2 3" xfId="30815"/>
    <cellStyle name="RowTitles-Detail 2 3 6 6 3 3" xfId="30816"/>
    <cellStyle name="RowTitles-Detail 2 3 6 6 3 3 2" xfId="30817"/>
    <cellStyle name="RowTitles-Detail 2 3 6 6 3 3 2 2" xfId="30818"/>
    <cellStyle name="RowTitles-Detail 2 3 6 6 3 4" xfId="30819"/>
    <cellStyle name="RowTitles-Detail 2 3 6 6 3 4 2" xfId="30820"/>
    <cellStyle name="RowTitles-Detail 2 3 6 6 3 5" xfId="30821"/>
    <cellStyle name="RowTitles-Detail 2 3 6 6 4" xfId="30822"/>
    <cellStyle name="RowTitles-Detail 2 3 6 6 4 2" xfId="30823"/>
    <cellStyle name="RowTitles-Detail 2 3 6 6 4 2 2" xfId="30824"/>
    <cellStyle name="RowTitles-Detail 2 3 6 6 4 3" xfId="30825"/>
    <cellStyle name="RowTitles-Detail 2 3 6 6 5" xfId="30826"/>
    <cellStyle name="RowTitles-Detail 2 3 6 6 5 2" xfId="30827"/>
    <cellStyle name="RowTitles-Detail 2 3 6 6 5 2 2" xfId="30828"/>
    <cellStyle name="RowTitles-Detail 2 3 6 6 6" xfId="30829"/>
    <cellStyle name="RowTitles-Detail 2 3 6 6 6 2" xfId="30830"/>
    <cellStyle name="RowTitles-Detail 2 3 6 6 7" xfId="30831"/>
    <cellStyle name="RowTitles-Detail 2 3 6 7" xfId="30832"/>
    <cellStyle name="RowTitles-Detail 2 3 6 7 2" xfId="30833"/>
    <cellStyle name="RowTitles-Detail 2 3 6 7 2 2" xfId="30834"/>
    <cellStyle name="RowTitles-Detail 2 3 6 7 2 2 2" xfId="30835"/>
    <cellStyle name="RowTitles-Detail 2 3 6 7 2 3" xfId="30836"/>
    <cellStyle name="RowTitles-Detail 2 3 6 7 3" xfId="30837"/>
    <cellStyle name="RowTitles-Detail 2 3 6 7 3 2" xfId="30838"/>
    <cellStyle name="RowTitles-Detail 2 3 6 7 3 2 2" xfId="30839"/>
    <cellStyle name="RowTitles-Detail 2 3 6 7 4" xfId="30840"/>
    <cellStyle name="RowTitles-Detail 2 3 6 7 4 2" xfId="30841"/>
    <cellStyle name="RowTitles-Detail 2 3 6 7 5" xfId="30842"/>
    <cellStyle name="RowTitles-Detail 2 3 6 8" xfId="30843"/>
    <cellStyle name="RowTitles-Detail 2 3 6 8 2" xfId="30844"/>
    <cellStyle name="RowTitles-Detail 2 3 6 9" xfId="30845"/>
    <cellStyle name="RowTitles-Detail 2 3 6 9 2" xfId="30846"/>
    <cellStyle name="RowTitles-Detail 2 3 6 9 2 2" xfId="30847"/>
    <cellStyle name="RowTitles-Detail 2 3 6_STUD aligned by INSTIT" xfId="30848"/>
    <cellStyle name="RowTitles-Detail 2 3 7" xfId="30849"/>
    <cellStyle name="RowTitles-Detail 2 3 7 2" xfId="30850"/>
    <cellStyle name="RowTitles-Detail 2 3 7 2 2" xfId="30851"/>
    <cellStyle name="RowTitles-Detail 2 3 7 2 2 2" xfId="30852"/>
    <cellStyle name="RowTitles-Detail 2 3 7 2 2 2 2" xfId="30853"/>
    <cellStyle name="RowTitles-Detail 2 3 7 2 2 3" xfId="30854"/>
    <cellStyle name="RowTitles-Detail 2 3 7 2 3" xfId="30855"/>
    <cellStyle name="RowTitles-Detail 2 3 7 2 3 2" xfId="30856"/>
    <cellStyle name="RowTitles-Detail 2 3 7 2 3 2 2" xfId="30857"/>
    <cellStyle name="RowTitles-Detail 2 3 7 2 4" xfId="30858"/>
    <cellStyle name="RowTitles-Detail 2 3 7 2 4 2" xfId="30859"/>
    <cellStyle name="RowTitles-Detail 2 3 7 2 5" xfId="30860"/>
    <cellStyle name="RowTitles-Detail 2 3 7 3" xfId="30861"/>
    <cellStyle name="RowTitles-Detail 2 3 7 3 2" xfId="30862"/>
    <cellStyle name="RowTitles-Detail 2 3 7 3 2 2" xfId="30863"/>
    <cellStyle name="RowTitles-Detail 2 3 7 3 2 2 2" xfId="30864"/>
    <cellStyle name="RowTitles-Detail 2 3 7 3 2 3" xfId="30865"/>
    <cellStyle name="RowTitles-Detail 2 3 7 3 3" xfId="30866"/>
    <cellStyle name="RowTitles-Detail 2 3 7 3 3 2" xfId="30867"/>
    <cellStyle name="RowTitles-Detail 2 3 7 3 3 2 2" xfId="30868"/>
    <cellStyle name="RowTitles-Detail 2 3 7 3 4" xfId="30869"/>
    <cellStyle name="RowTitles-Detail 2 3 7 3 4 2" xfId="30870"/>
    <cellStyle name="RowTitles-Detail 2 3 7 3 5" xfId="30871"/>
    <cellStyle name="RowTitles-Detail 2 3 7 4" xfId="30872"/>
    <cellStyle name="RowTitles-Detail 2 3 7 4 2" xfId="30873"/>
    <cellStyle name="RowTitles-Detail 2 3 7 5" xfId="30874"/>
    <cellStyle name="RowTitles-Detail 2 3 7 5 2" xfId="30875"/>
    <cellStyle name="RowTitles-Detail 2 3 7 5 2 2" xfId="30876"/>
    <cellStyle name="RowTitles-Detail 2 3 7 5 3" xfId="30877"/>
    <cellStyle name="RowTitles-Detail 2 3 7 6" xfId="30878"/>
    <cellStyle name="RowTitles-Detail 2 3 7 6 2" xfId="30879"/>
    <cellStyle name="RowTitles-Detail 2 3 7 6 2 2" xfId="30880"/>
    <cellStyle name="RowTitles-Detail 2 3 8" xfId="30881"/>
    <cellStyle name="RowTitles-Detail 2 3 8 2" xfId="30882"/>
    <cellStyle name="RowTitles-Detail 2 3 8 2 2" xfId="30883"/>
    <cellStyle name="RowTitles-Detail 2 3 8 2 2 2" xfId="30884"/>
    <cellStyle name="RowTitles-Detail 2 3 8 2 2 2 2" xfId="30885"/>
    <cellStyle name="RowTitles-Detail 2 3 8 2 2 3" xfId="30886"/>
    <cellStyle name="RowTitles-Detail 2 3 8 2 3" xfId="30887"/>
    <cellStyle name="RowTitles-Detail 2 3 8 2 3 2" xfId="30888"/>
    <cellStyle name="RowTitles-Detail 2 3 8 2 3 2 2" xfId="30889"/>
    <cellStyle name="RowTitles-Detail 2 3 8 2 4" xfId="30890"/>
    <cellStyle name="RowTitles-Detail 2 3 8 2 4 2" xfId="30891"/>
    <cellStyle name="RowTitles-Detail 2 3 8 2 5" xfId="30892"/>
    <cellStyle name="RowTitles-Detail 2 3 8 3" xfId="30893"/>
    <cellStyle name="RowTitles-Detail 2 3 8 3 2" xfId="30894"/>
    <cellStyle name="RowTitles-Detail 2 3 8 3 2 2" xfId="30895"/>
    <cellStyle name="RowTitles-Detail 2 3 8 3 2 2 2" xfId="30896"/>
    <cellStyle name="RowTitles-Detail 2 3 8 3 2 3" xfId="30897"/>
    <cellStyle name="RowTitles-Detail 2 3 8 3 3" xfId="30898"/>
    <cellStyle name="RowTitles-Detail 2 3 8 3 3 2" xfId="30899"/>
    <cellStyle name="RowTitles-Detail 2 3 8 3 3 2 2" xfId="30900"/>
    <cellStyle name="RowTitles-Detail 2 3 8 3 4" xfId="30901"/>
    <cellStyle name="RowTitles-Detail 2 3 8 3 4 2" xfId="30902"/>
    <cellStyle name="RowTitles-Detail 2 3 8 3 5" xfId="30903"/>
    <cellStyle name="RowTitles-Detail 2 3 8 4" xfId="30904"/>
    <cellStyle name="RowTitles-Detail 2 3 8 4 2" xfId="30905"/>
    <cellStyle name="RowTitles-Detail 2 3 8 5" xfId="30906"/>
    <cellStyle name="RowTitles-Detail 2 3 8 5 2" xfId="30907"/>
    <cellStyle name="RowTitles-Detail 2 3 8 5 2 2" xfId="30908"/>
    <cellStyle name="RowTitles-Detail 2 3 8 6" xfId="30909"/>
    <cellStyle name="RowTitles-Detail 2 3 8 6 2" xfId="30910"/>
    <cellStyle name="RowTitles-Detail 2 3 8 7" xfId="30911"/>
    <cellStyle name="RowTitles-Detail 2 3 9" xfId="30912"/>
    <cellStyle name="RowTitles-Detail 2 3 9 2" xfId="30913"/>
    <cellStyle name="RowTitles-Detail 2 3 9 2 2" xfId="30914"/>
    <cellStyle name="RowTitles-Detail 2 3 9 2 2 2" xfId="30915"/>
    <cellStyle name="RowTitles-Detail 2 3 9 2 2 2 2" xfId="30916"/>
    <cellStyle name="RowTitles-Detail 2 3 9 2 2 3" xfId="30917"/>
    <cellStyle name="RowTitles-Detail 2 3 9 2 3" xfId="30918"/>
    <cellStyle name="RowTitles-Detail 2 3 9 2 3 2" xfId="30919"/>
    <cellStyle name="RowTitles-Detail 2 3 9 2 3 2 2" xfId="30920"/>
    <cellStyle name="RowTitles-Detail 2 3 9 2 4" xfId="30921"/>
    <cellStyle name="RowTitles-Detail 2 3 9 2 4 2" xfId="30922"/>
    <cellStyle name="RowTitles-Detail 2 3 9 2 5" xfId="30923"/>
    <cellStyle name="RowTitles-Detail 2 3 9 3" xfId="30924"/>
    <cellStyle name="RowTitles-Detail 2 3 9 3 2" xfId="30925"/>
    <cellStyle name="RowTitles-Detail 2 3 9 3 2 2" xfId="30926"/>
    <cellStyle name="RowTitles-Detail 2 3 9 3 2 2 2" xfId="30927"/>
    <cellStyle name="RowTitles-Detail 2 3 9 3 2 3" xfId="30928"/>
    <cellStyle name="RowTitles-Detail 2 3 9 3 3" xfId="30929"/>
    <cellStyle name="RowTitles-Detail 2 3 9 3 3 2" xfId="30930"/>
    <cellStyle name="RowTitles-Detail 2 3 9 3 3 2 2" xfId="30931"/>
    <cellStyle name="RowTitles-Detail 2 3 9 3 4" xfId="30932"/>
    <cellStyle name="RowTitles-Detail 2 3 9 3 4 2" xfId="30933"/>
    <cellStyle name="RowTitles-Detail 2 3 9 3 5" xfId="30934"/>
    <cellStyle name="RowTitles-Detail 2 3 9 4" xfId="30935"/>
    <cellStyle name="RowTitles-Detail 2 3 9 4 2" xfId="30936"/>
    <cellStyle name="RowTitles-Detail 2 3 9 5" xfId="30937"/>
    <cellStyle name="RowTitles-Detail 2 3 9 5 2" xfId="30938"/>
    <cellStyle name="RowTitles-Detail 2 3 9 5 2 2" xfId="30939"/>
    <cellStyle name="RowTitles-Detail 2 3 9 5 3" xfId="30940"/>
    <cellStyle name="RowTitles-Detail 2 3 9 6" xfId="30941"/>
    <cellStyle name="RowTitles-Detail 2 3 9 6 2" xfId="30942"/>
    <cellStyle name="RowTitles-Detail 2 3 9 6 2 2" xfId="30943"/>
    <cellStyle name="RowTitles-Detail 2 3 9 7" xfId="30944"/>
    <cellStyle name="RowTitles-Detail 2 3 9 7 2" xfId="30945"/>
    <cellStyle name="RowTitles-Detail 2 3 9 8" xfId="30946"/>
    <cellStyle name="RowTitles-Detail 2 3_STUD aligned by INSTIT" xfId="30947"/>
    <cellStyle name="RowTitles-Detail 2 4" xfId="30948"/>
    <cellStyle name="RowTitles-Detail 2 4 10" xfId="30949"/>
    <cellStyle name="RowTitles-Detail 2 4 10 2" xfId="30950"/>
    <cellStyle name="RowTitles-Detail 2 4 10 2 2" xfId="30951"/>
    <cellStyle name="RowTitles-Detail 2 4 10 2 2 2" xfId="30952"/>
    <cellStyle name="RowTitles-Detail 2 4 10 2 3" xfId="30953"/>
    <cellStyle name="RowTitles-Detail 2 4 10 3" xfId="30954"/>
    <cellStyle name="RowTitles-Detail 2 4 10 3 2" xfId="30955"/>
    <cellStyle name="RowTitles-Detail 2 4 10 3 2 2" xfId="30956"/>
    <cellStyle name="RowTitles-Detail 2 4 10 4" xfId="30957"/>
    <cellStyle name="RowTitles-Detail 2 4 10 4 2" xfId="30958"/>
    <cellStyle name="RowTitles-Detail 2 4 10 5" xfId="30959"/>
    <cellStyle name="RowTitles-Detail 2 4 11" xfId="30960"/>
    <cellStyle name="RowTitles-Detail 2 4 11 2" xfId="30961"/>
    <cellStyle name="RowTitles-Detail 2 4 12" xfId="30962"/>
    <cellStyle name="RowTitles-Detail 2 4 12 2" xfId="30963"/>
    <cellStyle name="RowTitles-Detail 2 4 12 2 2" xfId="30964"/>
    <cellStyle name="RowTitles-Detail 2 4 2" xfId="30965"/>
    <cellStyle name="RowTitles-Detail 2 4 2 2" xfId="30966"/>
    <cellStyle name="RowTitles-Detail 2 4 2 2 2" xfId="30967"/>
    <cellStyle name="RowTitles-Detail 2 4 2 2 2 2" xfId="30968"/>
    <cellStyle name="RowTitles-Detail 2 4 2 2 2 2 2" xfId="30969"/>
    <cellStyle name="RowTitles-Detail 2 4 2 2 2 2 2 2" xfId="30970"/>
    <cellStyle name="RowTitles-Detail 2 4 2 2 2 2 3" xfId="30971"/>
    <cellStyle name="RowTitles-Detail 2 4 2 2 2 3" xfId="30972"/>
    <cellStyle name="RowTitles-Detail 2 4 2 2 2 3 2" xfId="30973"/>
    <cellStyle name="RowTitles-Detail 2 4 2 2 2 3 2 2" xfId="30974"/>
    <cellStyle name="RowTitles-Detail 2 4 2 2 2 4" xfId="30975"/>
    <cellStyle name="RowTitles-Detail 2 4 2 2 2 4 2" xfId="30976"/>
    <cellStyle name="RowTitles-Detail 2 4 2 2 2 5" xfId="30977"/>
    <cellStyle name="RowTitles-Detail 2 4 2 2 3" xfId="30978"/>
    <cellStyle name="RowTitles-Detail 2 4 2 2 3 2" xfId="30979"/>
    <cellStyle name="RowTitles-Detail 2 4 2 2 3 2 2" xfId="30980"/>
    <cellStyle name="RowTitles-Detail 2 4 2 2 3 2 2 2" xfId="30981"/>
    <cellStyle name="RowTitles-Detail 2 4 2 2 3 2 3" xfId="30982"/>
    <cellStyle name="RowTitles-Detail 2 4 2 2 3 3" xfId="30983"/>
    <cellStyle name="RowTitles-Detail 2 4 2 2 3 3 2" xfId="30984"/>
    <cellStyle name="RowTitles-Detail 2 4 2 2 3 3 2 2" xfId="30985"/>
    <cellStyle name="RowTitles-Detail 2 4 2 2 3 4" xfId="30986"/>
    <cellStyle name="RowTitles-Detail 2 4 2 2 3 4 2" xfId="30987"/>
    <cellStyle name="RowTitles-Detail 2 4 2 2 3 5" xfId="30988"/>
    <cellStyle name="RowTitles-Detail 2 4 2 2 4" xfId="30989"/>
    <cellStyle name="RowTitles-Detail 2 4 2 2 4 2" xfId="30990"/>
    <cellStyle name="RowTitles-Detail 2 4 2 2 5" xfId="30991"/>
    <cellStyle name="RowTitles-Detail 2 4 2 2 5 2" xfId="30992"/>
    <cellStyle name="RowTitles-Detail 2 4 2 2 5 2 2" xfId="30993"/>
    <cellStyle name="RowTitles-Detail 2 4 2 3" xfId="30994"/>
    <cellStyle name="RowTitles-Detail 2 4 2 3 2" xfId="30995"/>
    <cellStyle name="RowTitles-Detail 2 4 2 3 2 2" xfId="30996"/>
    <cellStyle name="RowTitles-Detail 2 4 2 3 2 2 2" xfId="30997"/>
    <cellStyle name="RowTitles-Detail 2 4 2 3 2 2 2 2" xfId="30998"/>
    <cellStyle name="RowTitles-Detail 2 4 2 3 2 2 3" xfId="30999"/>
    <cellStyle name="RowTitles-Detail 2 4 2 3 2 3" xfId="31000"/>
    <cellStyle name="RowTitles-Detail 2 4 2 3 2 3 2" xfId="31001"/>
    <cellStyle name="RowTitles-Detail 2 4 2 3 2 3 2 2" xfId="31002"/>
    <cellStyle name="RowTitles-Detail 2 4 2 3 2 4" xfId="31003"/>
    <cellStyle name="RowTitles-Detail 2 4 2 3 2 4 2" xfId="31004"/>
    <cellStyle name="RowTitles-Detail 2 4 2 3 2 5" xfId="31005"/>
    <cellStyle name="RowTitles-Detail 2 4 2 3 3" xfId="31006"/>
    <cellStyle name="RowTitles-Detail 2 4 2 3 3 2" xfId="31007"/>
    <cellStyle name="RowTitles-Detail 2 4 2 3 3 2 2" xfId="31008"/>
    <cellStyle name="RowTitles-Detail 2 4 2 3 3 2 2 2" xfId="31009"/>
    <cellStyle name="RowTitles-Detail 2 4 2 3 3 2 3" xfId="31010"/>
    <cellStyle name="RowTitles-Detail 2 4 2 3 3 3" xfId="31011"/>
    <cellStyle name="RowTitles-Detail 2 4 2 3 3 3 2" xfId="31012"/>
    <cellStyle name="RowTitles-Detail 2 4 2 3 3 3 2 2" xfId="31013"/>
    <cellStyle name="RowTitles-Detail 2 4 2 3 3 4" xfId="31014"/>
    <cellStyle name="RowTitles-Detail 2 4 2 3 3 4 2" xfId="31015"/>
    <cellStyle name="RowTitles-Detail 2 4 2 3 3 5" xfId="31016"/>
    <cellStyle name="RowTitles-Detail 2 4 2 3 4" xfId="31017"/>
    <cellStyle name="RowTitles-Detail 2 4 2 3 4 2" xfId="31018"/>
    <cellStyle name="RowTitles-Detail 2 4 2 3 5" xfId="31019"/>
    <cellStyle name="RowTitles-Detail 2 4 2 3 5 2" xfId="31020"/>
    <cellStyle name="RowTitles-Detail 2 4 2 3 5 2 2" xfId="31021"/>
    <cellStyle name="RowTitles-Detail 2 4 2 3 5 3" xfId="31022"/>
    <cellStyle name="RowTitles-Detail 2 4 2 3 6" xfId="31023"/>
    <cellStyle name="RowTitles-Detail 2 4 2 3 6 2" xfId="31024"/>
    <cellStyle name="RowTitles-Detail 2 4 2 3 6 2 2" xfId="31025"/>
    <cellStyle name="RowTitles-Detail 2 4 2 3 7" xfId="31026"/>
    <cellStyle name="RowTitles-Detail 2 4 2 3 7 2" xfId="31027"/>
    <cellStyle name="RowTitles-Detail 2 4 2 3 8" xfId="31028"/>
    <cellStyle name="RowTitles-Detail 2 4 2 4" xfId="31029"/>
    <cellStyle name="RowTitles-Detail 2 4 2 4 2" xfId="31030"/>
    <cellStyle name="RowTitles-Detail 2 4 2 4 2 2" xfId="31031"/>
    <cellStyle name="RowTitles-Detail 2 4 2 4 2 2 2" xfId="31032"/>
    <cellStyle name="RowTitles-Detail 2 4 2 4 2 2 2 2" xfId="31033"/>
    <cellStyle name="RowTitles-Detail 2 4 2 4 2 2 3" xfId="31034"/>
    <cellStyle name="RowTitles-Detail 2 4 2 4 2 3" xfId="31035"/>
    <cellStyle name="RowTitles-Detail 2 4 2 4 2 3 2" xfId="31036"/>
    <cellStyle name="RowTitles-Detail 2 4 2 4 2 3 2 2" xfId="31037"/>
    <cellStyle name="RowTitles-Detail 2 4 2 4 2 4" xfId="31038"/>
    <cellStyle name="RowTitles-Detail 2 4 2 4 2 4 2" xfId="31039"/>
    <cellStyle name="RowTitles-Detail 2 4 2 4 2 5" xfId="31040"/>
    <cellStyle name="RowTitles-Detail 2 4 2 4 3" xfId="31041"/>
    <cellStyle name="RowTitles-Detail 2 4 2 4 3 2" xfId="31042"/>
    <cellStyle name="RowTitles-Detail 2 4 2 4 3 2 2" xfId="31043"/>
    <cellStyle name="RowTitles-Detail 2 4 2 4 3 2 2 2" xfId="31044"/>
    <cellStyle name="RowTitles-Detail 2 4 2 4 3 2 3" xfId="31045"/>
    <cellStyle name="RowTitles-Detail 2 4 2 4 3 3" xfId="31046"/>
    <cellStyle name="RowTitles-Detail 2 4 2 4 3 3 2" xfId="31047"/>
    <cellStyle name="RowTitles-Detail 2 4 2 4 3 3 2 2" xfId="31048"/>
    <cellStyle name="RowTitles-Detail 2 4 2 4 3 4" xfId="31049"/>
    <cellStyle name="RowTitles-Detail 2 4 2 4 3 4 2" xfId="31050"/>
    <cellStyle name="RowTitles-Detail 2 4 2 4 3 5" xfId="31051"/>
    <cellStyle name="RowTitles-Detail 2 4 2 4 4" xfId="31052"/>
    <cellStyle name="RowTitles-Detail 2 4 2 4 4 2" xfId="31053"/>
    <cellStyle name="RowTitles-Detail 2 4 2 4 4 2 2" xfId="31054"/>
    <cellStyle name="RowTitles-Detail 2 4 2 4 4 3" xfId="31055"/>
    <cellStyle name="RowTitles-Detail 2 4 2 4 5" xfId="31056"/>
    <cellStyle name="RowTitles-Detail 2 4 2 4 5 2" xfId="31057"/>
    <cellStyle name="RowTitles-Detail 2 4 2 4 5 2 2" xfId="31058"/>
    <cellStyle name="RowTitles-Detail 2 4 2 4 6" xfId="31059"/>
    <cellStyle name="RowTitles-Detail 2 4 2 4 6 2" xfId="31060"/>
    <cellStyle name="RowTitles-Detail 2 4 2 4 7" xfId="31061"/>
    <cellStyle name="RowTitles-Detail 2 4 2 5" xfId="31062"/>
    <cellStyle name="RowTitles-Detail 2 4 2 5 2" xfId="31063"/>
    <cellStyle name="RowTitles-Detail 2 4 2 5 2 2" xfId="31064"/>
    <cellStyle name="RowTitles-Detail 2 4 2 5 2 2 2" xfId="31065"/>
    <cellStyle name="RowTitles-Detail 2 4 2 5 2 2 2 2" xfId="31066"/>
    <cellStyle name="RowTitles-Detail 2 4 2 5 2 2 3" xfId="31067"/>
    <cellStyle name="RowTitles-Detail 2 4 2 5 2 3" xfId="31068"/>
    <cellStyle name="RowTitles-Detail 2 4 2 5 2 3 2" xfId="31069"/>
    <cellStyle name="RowTitles-Detail 2 4 2 5 2 3 2 2" xfId="31070"/>
    <cellStyle name="RowTitles-Detail 2 4 2 5 2 4" xfId="31071"/>
    <cellStyle name="RowTitles-Detail 2 4 2 5 2 4 2" xfId="31072"/>
    <cellStyle name="RowTitles-Detail 2 4 2 5 2 5" xfId="31073"/>
    <cellStyle name="RowTitles-Detail 2 4 2 5 3" xfId="31074"/>
    <cellStyle name="RowTitles-Detail 2 4 2 5 3 2" xfId="31075"/>
    <cellStyle name="RowTitles-Detail 2 4 2 5 3 2 2" xfId="31076"/>
    <cellStyle name="RowTitles-Detail 2 4 2 5 3 2 2 2" xfId="31077"/>
    <cellStyle name="RowTitles-Detail 2 4 2 5 3 2 3" xfId="31078"/>
    <cellStyle name="RowTitles-Detail 2 4 2 5 3 3" xfId="31079"/>
    <cellStyle name="RowTitles-Detail 2 4 2 5 3 3 2" xfId="31080"/>
    <cellStyle name="RowTitles-Detail 2 4 2 5 3 3 2 2" xfId="31081"/>
    <cellStyle name="RowTitles-Detail 2 4 2 5 3 4" xfId="31082"/>
    <cellStyle name="RowTitles-Detail 2 4 2 5 3 4 2" xfId="31083"/>
    <cellStyle name="RowTitles-Detail 2 4 2 5 3 5" xfId="31084"/>
    <cellStyle name="RowTitles-Detail 2 4 2 5 4" xfId="31085"/>
    <cellStyle name="RowTitles-Detail 2 4 2 5 4 2" xfId="31086"/>
    <cellStyle name="RowTitles-Detail 2 4 2 5 4 2 2" xfId="31087"/>
    <cellStyle name="RowTitles-Detail 2 4 2 5 4 3" xfId="31088"/>
    <cellStyle name="RowTitles-Detail 2 4 2 5 5" xfId="31089"/>
    <cellStyle name="RowTitles-Detail 2 4 2 5 5 2" xfId="31090"/>
    <cellStyle name="RowTitles-Detail 2 4 2 5 5 2 2" xfId="31091"/>
    <cellStyle name="RowTitles-Detail 2 4 2 5 6" xfId="31092"/>
    <cellStyle name="RowTitles-Detail 2 4 2 5 6 2" xfId="31093"/>
    <cellStyle name="RowTitles-Detail 2 4 2 5 7" xfId="31094"/>
    <cellStyle name="RowTitles-Detail 2 4 2 6" xfId="31095"/>
    <cellStyle name="RowTitles-Detail 2 4 2 6 2" xfId="31096"/>
    <cellStyle name="RowTitles-Detail 2 4 2 6 2 2" xfId="31097"/>
    <cellStyle name="RowTitles-Detail 2 4 2 6 2 2 2" xfId="31098"/>
    <cellStyle name="RowTitles-Detail 2 4 2 6 2 2 2 2" xfId="31099"/>
    <cellStyle name="RowTitles-Detail 2 4 2 6 2 2 3" xfId="31100"/>
    <cellStyle name="RowTitles-Detail 2 4 2 6 2 3" xfId="31101"/>
    <cellStyle name="RowTitles-Detail 2 4 2 6 2 3 2" xfId="31102"/>
    <cellStyle name="RowTitles-Detail 2 4 2 6 2 3 2 2" xfId="31103"/>
    <cellStyle name="RowTitles-Detail 2 4 2 6 2 4" xfId="31104"/>
    <cellStyle name="RowTitles-Detail 2 4 2 6 2 4 2" xfId="31105"/>
    <cellStyle name="RowTitles-Detail 2 4 2 6 2 5" xfId="31106"/>
    <cellStyle name="RowTitles-Detail 2 4 2 6 3" xfId="31107"/>
    <cellStyle name="RowTitles-Detail 2 4 2 6 3 2" xfId="31108"/>
    <cellStyle name="RowTitles-Detail 2 4 2 6 3 2 2" xfId="31109"/>
    <cellStyle name="RowTitles-Detail 2 4 2 6 3 2 2 2" xfId="31110"/>
    <cellStyle name="RowTitles-Detail 2 4 2 6 3 2 3" xfId="31111"/>
    <cellStyle name="RowTitles-Detail 2 4 2 6 3 3" xfId="31112"/>
    <cellStyle name="RowTitles-Detail 2 4 2 6 3 3 2" xfId="31113"/>
    <cellStyle name="RowTitles-Detail 2 4 2 6 3 3 2 2" xfId="31114"/>
    <cellStyle name="RowTitles-Detail 2 4 2 6 3 4" xfId="31115"/>
    <cellStyle name="RowTitles-Detail 2 4 2 6 3 4 2" xfId="31116"/>
    <cellStyle name="RowTitles-Detail 2 4 2 6 3 5" xfId="31117"/>
    <cellStyle name="RowTitles-Detail 2 4 2 6 4" xfId="31118"/>
    <cellStyle name="RowTitles-Detail 2 4 2 6 4 2" xfId="31119"/>
    <cellStyle name="RowTitles-Detail 2 4 2 6 4 2 2" xfId="31120"/>
    <cellStyle name="RowTitles-Detail 2 4 2 6 4 3" xfId="31121"/>
    <cellStyle name="RowTitles-Detail 2 4 2 6 5" xfId="31122"/>
    <cellStyle name="RowTitles-Detail 2 4 2 6 5 2" xfId="31123"/>
    <cellStyle name="RowTitles-Detail 2 4 2 6 5 2 2" xfId="31124"/>
    <cellStyle name="RowTitles-Detail 2 4 2 6 6" xfId="31125"/>
    <cellStyle name="RowTitles-Detail 2 4 2 6 6 2" xfId="31126"/>
    <cellStyle name="RowTitles-Detail 2 4 2 6 7" xfId="31127"/>
    <cellStyle name="RowTitles-Detail 2 4 2 7" xfId="31128"/>
    <cellStyle name="RowTitles-Detail 2 4 2 7 2" xfId="31129"/>
    <cellStyle name="RowTitles-Detail 2 4 2 7 2 2" xfId="31130"/>
    <cellStyle name="RowTitles-Detail 2 4 2 7 2 2 2" xfId="31131"/>
    <cellStyle name="RowTitles-Detail 2 4 2 7 2 3" xfId="31132"/>
    <cellStyle name="RowTitles-Detail 2 4 2 7 3" xfId="31133"/>
    <cellStyle name="RowTitles-Detail 2 4 2 7 3 2" xfId="31134"/>
    <cellStyle name="RowTitles-Detail 2 4 2 7 3 2 2" xfId="31135"/>
    <cellStyle name="RowTitles-Detail 2 4 2 7 4" xfId="31136"/>
    <cellStyle name="RowTitles-Detail 2 4 2 7 4 2" xfId="31137"/>
    <cellStyle name="RowTitles-Detail 2 4 2 7 5" xfId="31138"/>
    <cellStyle name="RowTitles-Detail 2 4 2 8" xfId="31139"/>
    <cellStyle name="RowTitles-Detail 2 4 2 8 2" xfId="31140"/>
    <cellStyle name="RowTitles-Detail 2 4 2 9" xfId="31141"/>
    <cellStyle name="RowTitles-Detail 2 4 2 9 2" xfId="31142"/>
    <cellStyle name="RowTitles-Detail 2 4 2 9 2 2" xfId="31143"/>
    <cellStyle name="RowTitles-Detail 2 4 2_STUD aligned by INSTIT" xfId="31144"/>
    <cellStyle name="RowTitles-Detail 2 4 3" xfId="31145"/>
    <cellStyle name="RowTitles-Detail 2 4 3 2" xfId="31146"/>
    <cellStyle name="RowTitles-Detail 2 4 3 2 2" xfId="31147"/>
    <cellStyle name="RowTitles-Detail 2 4 3 2 2 2" xfId="31148"/>
    <cellStyle name="RowTitles-Detail 2 4 3 2 2 2 2" xfId="31149"/>
    <cellStyle name="RowTitles-Detail 2 4 3 2 2 2 2 2" xfId="31150"/>
    <cellStyle name="RowTitles-Detail 2 4 3 2 2 2 3" xfId="31151"/>
    <cellStyle name="RowTitles-Detail 2 4 3 2 2 3" xfId="31152"/>
    <cellStyle name="RowTitles-Detail 2 4 3 2 2 3 2" xfId="31153"/>
    <cellStyle name="RowTitles-Detail 2 4 3 2 2 3 2 2" xfId="31154"/>
    <cellStyle name="RowTitles-Detail 2 4 3 2 2 4" xfId="31155"/>
    <cellStyle name="RowTitles-Detail 2 4 3 2 2 4 2" xfId="31156"/>
    <cellStyle name="RowTitles-Detail 2 4 3 2 2 5" xfId="31157"/>
    <cellStyle name="RowTitles-Detail 2 4 3 2 3" xfId="31158"/>
    <cellStyle name="RowTitles-Detail 2 4 3 2 3 2" xfId="31159"/>
    <cellStyle name="RowTitles-Detail 2 4 3 2 3 2 2" xfId="31160"/>
    <cellStyle name="RowTitles-Detail 2 4 3 2 3 2 2 2" xfId="31161"/>
    <cellStyle name="RowTitles-Detail 2 4 3 2 3 2 3" xfId="31162"/>
    <cellStyle name="RowTitles-Detail 2 4 3 2 3 3" xfId="31163"/>
    <cellStyle name="RowTitles-Detail 2 4 3 2 3 3 2" xfId="31164"/>
    <cellStyle name="RowTitles-Detail 2 4 3 2 3 3 2 2" xfId="31165"/>
    <cellStyle name="RowTitles-Detail 2 4 3 2 3 4" xfId="31166"/>
    <cellStyle name="RowTitles-Detail 2 4 3 2 3 4 2" xfId="31167"/>
    <cellStyle name="RowTitles-Detail 2 4 3 2 3 5" xfId="31168"/>
    <cellStyle name="RowTitles-Detail 2 4 3 2 4" xfId="31169"/>
    <cellStyle name="RowTitles-Detail 2 4 3 2 4 2" xfId="31170"/>
    <cellStyle name="RowTitles-Detail 2 4 3 2 5" xfId="31171"/>
    <cellStyle name="RowTitles-Detail 2 4 3 2 5 2" xfId="31172"/>
    <cellStyle name="RowTitles-Detail 2 4 3 2 5 2 2" xfId="31173"/>
    <cellStyle name="RowTitles-Detail 2 4 3 2 5 3" xfId="31174"/>
    <cellStyle name="RowTitles-Detail 2 4 3 2 6" xfId="31175"/>
    <cellStyle name="RowTitles-Detail 2 4 3 2 6 2" xfId="31176"/>
    <cellStyle name="RowTitles-Detail 2 4 3 2 6 2 2" xfId="31177"/>
    <cellStyle name="RowTitles-Detail 2 4 3 2 7" xfId="31178"/>
    <cellStyle name="RowTitles-Detail 2 4 3 2 7 2" xfId="31179"/>
    <cellStyle name="RowTitles-Detail 2 4 3 2 8" xfId="31180"/>
    <cellStyle name="RowTitles-Detail 2 4 3 3" xfId="31181"/>
    <cellStyle name="RowTitles-Detail 2 4 3 3 2" xfId="31182"/>
    <cellStyle name="RowTitles-Detail 2 4 3 3 2 2" xfId="31183"/>
    <cellStyle name="RowTitles-Detail 2 4 3 3 2 2 2" xfId="31184"/>
    <cellStyle name="RowTitles-Detail 2 4 3 3 2 2 2 2" xfId="31185"/>
    <cellStyle name="RowTitles-Detail 2 4 3 3 2 2 3" xfId="31186"/>
    <cellStyle name="RowTitles-Detail 2 4 3 3 2 3" xfId="31187"/>
    <cellStyle name="RowTitles-Detail 2 4 3 3 2 3 2" xfId="31188"/>
    <cellStyle name="RowTitles-Detail 2 4 3 3 2 3 2 2" xfId="31189"/>
    <cellStyle name="RowTitles-Detail 2 4 3 3 2 4" xfId="31190"/>
    <cellStyle name="RowTitles-Detail 2 4 3 3 2 4 2" xfId="31191"/>
    <cellStyle name="RowTitles-Detail 2 4 3 3 2 5" xfId="31192"/>
    <cellStyle name="RowTitles-Detail 2 4 3 3 3" xfId="31193"/>
    <cellStyle name="RowTitles-Detail 2 4 3 3 3 2" xfId="31194"/>
    <cellStyle name="RowTitles-Detail 2 4 3 3 3 2 2" xfId="31195"/>
    <cellStyle name="RowTitles-Detail 2 4 3 3 3 2 2 2" xfId="31196"/>
    <cellStyle name="RowTitles-Detail 2 4 3 3 3 2 3" xfId="31197"/>
    <cellStyle name="RowTitles-Detail 2 4 3 3 3 3" xfId="31198"/>
    <cellStyle name="RowTitles-Detail 2 4 3 3 3 3 2" xfId="31199"/>
    <cellStyle name="RowTitles-Detail 2 4 3 3 3 3 2 2" xfId="31200"/>
    <cellStyle name="RowTitles-Detail 2 4 3 3 3 4" xfId="31201"/>
    <cellStyle name="RowTitles-Detail 2 4 3 3 3 4 2" xfId="31202"/>
    <cellStyle name="RowTitles-Detail 2 4 3 3 3 5" xfId="31203"/>
    <cellStyle name="RowTitles-Detail 2 4 3 3 4" xfId="31204"/>
    <cellStyle name="RowTitles-Detail 2 4 3 3 4 2" xfId="31205"/>
    <cellStyle name="RowTitles-Detail 2 4 3 3 5" xfId="31206"/>
    <cellStyle name="RowTitles-Detail 2 4 3 3 5 2" xfId="31207"/>
    <cellStyle name="RowTitles-Detail 2 4 3 3 5 2 2" xfId="31208"/>
    <cellStyle name="RowTitles-Detail 2 4 3 4" xfId="31209"/>
    <cellStyle name="RowTitles-Detail 2 4 3 4 2" xfId="31210"/>
    <cellStyle name="RowTitles-Detail 2 4 3 4 2 2" xfId="31211"/>
    <cellStyle name="RowTitles-Detail 2 4 3 4 2 2 2" xfId="31212"/>
    <cellStyle name="RowTitles-Detail 2 4 3 4 2 2 2 2" xfId="31213"/>
    <cellStyle name="RowTitles-Detail 2 4 3 4 2 2 3" xfId="31214"/>
    <cellStyle name="RowTitles-Detail 2 4 3 4 2 3" xfId="31215"/>
    <cellStyle name="RowTitles-Detail 2 4 3 4 2 3 2" xfId="31216"/>
    <cellStyle name="RowTitles-Detail 2 4 3 4 2 3 2 2" xfId="31217"/>
    <cellStyle name="RowTitles-Detail 2 4 3 4 2 4" xfId="31218"/>
    <cellStyle name="RowTitles-Detail 2 4 3 4 2 4 2" xfId="31219"/>
    <cellStyle name="RowTitles-Detail 2 4 3 4 2 5" xfId="31220"/>
    <cellStyle name="RowTitles-Detail 2 4 3 4 3" xfId="31221"/>
    <cellStyle name="RowTitles-Detail 2 4 3 4 3 2" xfId="31222"/>
    <cellStyle name="RowTitles-Detail 2 4 3 4 3 2 2" xfId="31223"/>
    <cellStyle name="RowTitles-Detail 2 4 3 4 3 2 2 2" xfId="31224"/>
    <cellStyle name="RowTitles-Detail 2 4 3 4 3 2 3" xfId="31225"/>
    <cellStyle name="RowTitles-Detail 2 4 3 4 3 3" xfId="31226"/>
    <cellStyle name="RowTitles-Detail 2 4 3 4 3 3 2" xfId="31227"/>
    <cellStyle name="RowTitles-Detail 2 4 3 4 3 3 2 2" xfId="31228"/>
    <cellStyle name="RowTitles-Detail 2 4 3 4 3 4" xfId="31229"/>
    <cellStyle name="RowTitles-Detail 2 4 3 4 3 4 2" xfId="31230"/>
    <cellStyle name="RowTitles-Detail 2 4 3 4 3 5" xfId="31231"/>
    <cellStyle name="RowTitles-Detail 2 4 3 4 4" xfId="31232"/>
    <cellStyle name="RowTitles-Detail 2 4 3 4 4 2" xfId="31233"/>
    <cellStyle name="RowTitles-Detail 2 4 3 4 4 2 2" xfId="31234"/>
    <cellStyle name="RowTitles-Detail 2 4 3 4 4 3" xfId="31235"/>
    <cellStyle name="RowTitles-Detail 2 4 3 4 5" xfId="31236"/>
    <cellStyle name="RowTitles-Detail 2 4 3 4 5 2" xfId="31237"/>
    <cellStyle name="RowTitles-Detail 2 4 3 4 5 2 2" xfId="31238"/>
    <cellStyle name="RowTitles-Detail 2 4 3 4 6" xfId="31239"/>
    <cellStyle name="RowTitles-Detail 2 4 3 4 6 2" xfId="31240"/>
    <cellStyle name="RowTitles-Detail 2 4 3 4 7" xfId="31241"/>
    <cellStyle name="RowTitles-Detail 2 4 3 5" xfId="31242"/>
    <cellStyle name="RowTitles-Detail 2 4 3 5 2" xfId="31243"/>
    <cellStyle name="RowTitles-Detail 2 4 3 5 2 2" xfId="31244"/>
    <cellStyle name="RowTitles-Detail 2 4 3 5 2 2 2" xfId="31245"/>
    <cellStyle name="RowTitles-Detail 2 4 3 5 2 2 2 2" xfId="31246"/>
    <cellStyle name="RowTitles-Detail 2 4 3 5 2 2 3" xfId="31247"/>
    <cellStyle name="RowTitles-Detail 2 4 3 5 2 3" xfId="31248"/>
    <cellStyle name="RowTitles-Detail 2 4 3 5 2 3 2" xfId="31249"/>
    <cellStyle name="RowTitles-Detail 2 4 3 5 2 3 2 2" xfId="31250"/>
    <cellStyle name="RowTitles-Detail 2 4 3 5 2 4" xfId="31251"/>
    <cellStyle name="RowTitles-Detail 2 4 3 5 2 4 2" xfId="31252"/>
    <cellStyle name="RowTitles-Detail 2 4 3 5 2 5" xfId="31253"/>
    <cellStyle name="RowTitles-Detail 2 4 3 5 3" xfId="31254"/>
    <cellStyle name="RowTitles-Detail 2 4 3 5 3 2" xfId="31255"/>
    <cellStyle name="RowTitles-Detail 2 4 3 5 3 2 2" xfId="31256"/>
    <cellStyle name="RowTitles-Detail 2 4 3 5 3 2 2 2" xfId="31257"/>
    <cellStyle name="RowTitles-Detail 2 4 3 5 3 2 3" xfId="31258"/>
    <cellStyle name="RowTitles-Detail 2 4 3 5 3 3" xfId="31259"/>
    <cellStyle name="RowTitles-Detail 2 4 3 5 3 3 2" xfId="31260"/>
    <cellStyle name="RowTitles-Detail 2 4 3 5 3 3 2 2" xfId="31261"/>
    <cellStyle name="RowTitles-Detail 2 4 3 5 3 4" xfId="31262"/>
    <cellStyle name="RowTitles-Detail 2 4 3 5 3 4 2" xfId="31263"/>
    <cellStyle name="RowTitles-Detail 2 4 3 5 3 5" xfId="31264"/>
    <cellStyle name="RowTitles-Detail 2 4 3 5 4" xfId="31265"/>
    <cellStyle name="RowTitles-Detail 2 4 3 5 4 2" xfId="31266"/>
    <cellStyle name="RowTitles-Detail 2 4 3 5 4 2 2" xfId="31267"/>
    <cellStyle name="RowTitles-Detail 2 4 3 5 4 3" xfId="31268"/>
    <cellStyle name="RowTitles-Detail 2 4 3 5 5" xfId="31269"/>
    <cellStyle name="RowTitles-Detail 2 4 3 5 5 2" xfId="31270"/>
    <cellStyle name="RowTitles-Detail 2 4 3 5 5 2 2" xfId="31271"/>
    <cellStyle name="RowTitles-Detail 2 4 3 5 6" xfId="31272"/>
    <cellStyle name="RowTitles-Detail 2 4 3 5 6 2" xfId="31273"/>
    <cellStyle name="RowTitles-Detail 2 4 3 5 7" xfId="31274"/>
    <cellStyle name="RowTitles-Detail 2 4 3 6" xfId="31275"/>
    <cellStyle name="RowTitles-Detail 2 4 3 6 2" xfId="31276"/>
    <cellStyle name="RowTitles-Detail 2 4 3 6 2 2" xfId="31277"/>
    <cellStyle name="RowTitles-Detail 2 4 3 6 2 2 2" xfId="31278"/>
    <cellStyle name="RowTitles-Detail 2 4 3 6 2 2 2 2" xfId="31279"/>
    <cellStyle name="RowTitles-Detail 2 4 3 6 2 2 3" xfId="31280"/>
    <cellStyle name="RowTitles-Detail 2 4 3 6 2 3" xfId="31281"/>
    <cellStyle name="RowTitles-Detail 2 4 3 6 2 3 2" xfId="31282"/>
    <cellStyle name="RowTitles-Detail 2 4 3 6 2 3 2 2" xfId="31283"/>
    <cellStyle name="RowTitles-Detail 2 4 3 6 2 4" xfId="31284"/>
    <cellStyle name="RowTitles-Detail 2 4 3 6 2 4 2" xfId="31285"/>
    <cellStyle name="RowTitles-Detail 2 4 3 6 2 5" xfId="31286"/>
    <cellStyle name="RowTitles-Detail 2 4 3 6 3" xfId="31287"/>
    <cellStyle name="RowTitles-Detail 2 4 3 6 3 2" xfId="31288"/>
    <cellStyle name="RowTitles-Detail 2 4 3 6 3 2 2" xfId="31289"/>
    <cellStyle name="RowTitles-Detail 2 4 3 6 3 2 2 2" xfId="31290"/>
    <cellStyle name="RowTitles-Detail 2 4 3 6 3 2 3" xfId="31291"/>
    <cellStyle name="RowTitles-Detail 2 4 3 6 3 3" xfId="31292"/>
    <cellStyle name="RowTitles-Detail 2 4 3 6 3 3 2" xfId="31293"/>
    <cellStyle name="RowTitles-Detail 2 4 3 6 3 3 2 2" xfId="31294"/>
    <cellStyle name="RowTitles-Detail 2 4 3 6 3 4" xfId="31295"/>
    <cellStyle name="RowTitles-Detail 2 4 3 6 3 4 2" xfId="31296"/>
    <cellStyle name="RowTitles-Detail 2 4 3 6 3 5" xfId="31297"/>
    <cellStyle name="RowTitles-Detail 2 4 3 6 4" xfId="31298"/>
    <cellStyle name="RowTitles-Detail 2 4 3 6 4 2" xfId="31299"/>
    <cellStyle name="RowTitles-Detail 2 4 3 6 4 2 2" xfId="31300"/>
    <cellStyle name="RowTitles-Detail 2 4 3 6 4 3" xfId="31301"/>
    <cellStyle name="RowTitles-Detail 2 4 3 6 5" xfId="31302"/>
    <cellStyle name="RowTitles-Detail 2 4 3 6 5 2" xfId="31303"/>
    <cellStyle name="RowTitles-Detail 2 4 3 6 5 2 2" xfId="31304"/>
    <cellStyle name="RowTitles-Detail 2 4 3 6 6" xfId="31305"/>
    <cellStyle name="RowTitles-Detail 2 4 3 6 6 2" xfId="31306"/>
    <cellStyle name="RowTitles-Detail 2 4 3 6 7" xfId="31307"/>
    <cellStyle name="RowTitles-Detail 2 4 3 7" xfId="31308"/>
    <cellStyle name="RowTitles-Detail 2 4 3 7 2" xfId="31309"/>
    <cellStyle name="RowTitles-Detail 2 4 3 7 2 2" xfId="31310"/>
    <cellStyle name="RowTitles-Detail 2 4 3 7 2 2 2" xfId="31311"/>
    <cellStyle name="RowTitles-Detail 2 4 3 7 2 3" xfId="31312"/>
    <cellStyle name="RowTitles-Detail 2 4 3 7 3" xfId="31313"/>
    <cellStyle name="RowTitles-Detail 2 4 3 7 3 2" xfId="31314"/>
    <cellStyle name="RowTitles-Detail 2 4 3 7 3 2 2" xfId="31315"/>
    <cellStyle name="RowTitles-Detail 2 4 3 7 4" xfId="31316"/>
    <cellStyle name="RowTitles-Detail 2 4 3 7 4 2" xfId="31317"/>
    <cellStyle name="RowTitles-Detail 2 4 3 7 5" xfId="31318"/>
    <cellStyle name="RowTitles-Detail 2 4 3 8" xfId="31319"/>
    <cellStyle name="RowTitles-Detail 2 4 3 8 2" xfId="31320"/>
    <cellStyle name="RowTitles-Detail 2 4 3 8 2 2" xfId="31321"/>
    <cellStyle name="RowTitles-Detail 2 4 3 8 2 2 2" xfId="31322"/>
    <cellStyle name="RowTitles-Detail 2 4 3 8 2 3" xfId="31323"/>
    <cellStyle name="RowTitles-Detail 2 4 3 8 3" xfId="31324"/>
    <cellStyle name="RowTitles-Detail 2 4 3 8 3 2" xfId="31325"/>
    <cellStyle name="RowTitles-Detail 2 4 3 8 3 2 2" xfId="31326"/>
    <cellStyle name="RowTitles-Detail 2 4 3 8 4" xfId="31327"/>
    <cellStyle name="RowTitles-Detail 2 4 3 8 4 2" xfId="31328"/>
    <cellStyle name="RowTitles-Detail 2 4 3 8 5" xfId="31329"/>
    <cellStyle name="RowTitles-Detail 2 4 3 9" xfId="31330"/>
    <cellStyle name="RowTitles-Detail 2 4 3 9 2" xfId="31331"/>
    <cellStyle name="RowTitles-Detail 2 4 3 9 2 2" xfId="31332"/>
    <cellStyle name="RowTitles-Detail 2 4 3_STUD aligned by INSTIT" xfId="31333"/>
    <cellStyle name="RowTitles-Detail 2 4 4" xfId="31334"/>
    <cellStyle name="RowTitles-Detail 2 4 4 2" xfId="31335"/>
    <cellStyle name="RowTitles-Detail 2 4 4 2 2" xfId="31336"/>
    <cellStyle name="RowTitles-Detail 2 4 4 2 2 2" xfId="31337"/>
    <cellStyle name="RowTitles-Detail 2 4 4 2 2 2 2" xfId="31338"/>
    <cellStyle name="RowTitles-Detail 2 4 4 2 2 2 2 2" xfId="31339"/>
    <cellStyle name="RowTitles-Detail 2 4 4 2 2 2 3" xfId="31340"/>
    <cellStyle name="RowTitles-Detail 2 4 4 2 2 3" xfId="31341"/>
    <cellStyle name="RowTitles-Detail 2 4 4 2 2 3 2" xfId="31342"/>
    <cellStyle name="RowTitles-Detail 2 4 4 2 2 3 2 2" xfId="31343"/>
    <cellStyle name="RowTitles-Detail 2 4 4 2 2 4" xfId="31344"/>
    <cellStyle name="RowTitles-Detail 2 4 4 2 2 4 2" xfId="31345"/>
    <cellStyle name="RowTitles-Detail 2 4 4 2 2 5" xfId="31346"/>
    <cellStyle name="RowTitles-Detail 2 4 4 2 3" xfId="31347"/>
    <cellStyle name="RowTitles-Detail 2 4 4 2 3 2" xfId="31348"/>
    <cellStyle name="RowTitles-Detail 2 4 4 2 3 2 2" xfId="31349"/>
    <cellStyle name="RowTitles-Detail 2 4 4 2 3 2 2 2" xfId="31350"/>
    <cellStyle name="RowTitles-Detail 2 4 4 2 3 2 3" xfId="31351"/>
    <cellStyle name="RowTitles-Detail 2 4 4 2 3 3" xfId="31352"/>
    <cellStyle name="RowTitles-Detail 2 4 4 2 3 3 2" xfId="31353"/>
    <cellStyle name="RowTitles-Detail 2 4 4 2 3 3 2 2" xfId="31354"/>
    <cellStyle name="RowTitles-Detail 2 4 4 2 3 4" xfId="31355"/>
    <cellStyle name="RowTitles-Detail 2 4 4 2 3 4 2" xfId="31356"/>
    <cellStyle name="RowTitles-Detail 2 4 4 2 3 5" xfId="31357"/>
    <cellStyle name="RowTitles-Detail 2 4 4 2 4" xfId="31358"/>
    <cellStyle name="RowTitles-Detail 2 4 4 2 4 2" xfId="31359"/>
    <cellStyle name="RowTitles-Detail 2 4 4 2 5" xfId="31360"/>
    <cellStyle name="RowTitles-Detail 2 4 4 2 5 2" xfId="31361"/>
    <cellStyle name="RowTitles-Detail 2 4 4 2 5 2 2" xfId="31362"/>
    <cellStyle name="RowTitles-Detail 2 4 4 2 5 3" xfId="31363"/>
    <cellStyle name="RowTitles-Detail 2 4 4 2 6" xfId="31364"/>
    <cellStyle name="RowTitles-Detail 2 4 4 2 6 2" xfId="31365"/>
    <cellStyle name="RowTitles-Detail 2 4 4 2 6 2 2" xfId="31366"/>
    <cellStyle name="RowTitles-Detail 2 4 4 3" xfId="31367"/>
    <cellStyle name="RowTitles-Detail 2 4 4 3 2" xfId="31368"/>
    <cellStyle name="RowTitles-Detail 2 4 4 3 2 2" xfId="31369"/>
    <cellStyle name="RowTitles-Detail 2 4 4 3 2 2 2" xfId="31370"/>
    <cellStyle name="RowTitles-Detail 2 4 4 3 2 2 2 2" xfId="31371"/>
    <cellStyle name="RowTitles-Detail 2 4 4 3 2 2 3" xfId="31372"/>
    <cellStyle name="RowTitles-Detail 2 4 4 3 2 3" xfId="31373"/>
    <cellStyle name="RowTitles-Detail 2 4 4 3 2 3 2" xfId="31374"/>
    <cellStyle name="RowTitles-Detail 2 4 4 3 2 3 2 2" xfId="31375"/>
    <cellStyle name="RowTitles-Detail 2 4 4 3 2 4" xfId="31376"/>
    <cellStyle name="RowTitles-Detail 2 4 4 3 2 4 2" xfId="31377"/>
    <cellStyle name="RowTitles-Detail 2 4 4 3 2 5" xfId="31378"/>
    <cellStyle name="RowTitles-Detail 2 4 4 3 3" xfId="31379"/>
    <cellStyle name="RowTitles-Detail 2 4 4 3 3 2" xfId="31380"/>
    <cellStyle name="RowTitles-Detail 2 4 4 3 3 2 2" xfId="31381"/>
    <cellStyle name="RowTitles-Detail 2 4 4 3 3 2 2 2" xfId="31382"/>
    <cellStyle name="RowTitles-Detail 2 4 4 3 3 2 3" xfId="31383"/>
    <cellStyle name="RowTitles-Detail 2 4 4 3 3 3" xfId="31384"/>
    <cellStyle name="RowTitles-Detail 2 4 4 3 3 3 2" xfId="31385"/>
    <cellStyle name="RowTitles-Detail 2 4 4 3 3 3 2 2" xfId="31386"/>
    <cellStyle name="RowTitles-Detail 2 4 4 3 3 4" xfId="31387"/>
    <cellStyle name="RowTitles-Detail 2 4 4 3 3 4 2" xfId="31388"/>
    <cellStyle name="RowTitles-Detail 2 4 4 3 3 5" xfId="31389"/>
    <cellStyle name="RowTitles-Detail 2 4 4 3 4" xfId="31390"/>
    <cellStyle name="RowTitles-Detail 2 4 4 3 4 2" xfId="31391"/>
    <cellStyle name="RowTitles-Detail 2 4 4 3 5" xfId="31392"/>
    <cellStyle name="RowTitles-Detail 2 4 4 3 5 2" xfId="31393"/>
    <cellStyle name="RowTitles-Detail 2 4 4 3 5 2 2" xfId="31394"/>
    <cellStyle name="RowTitles-Detail 2 4 4 3 6" xfId="31395"/>
    <cellStyle name="RowTitles-Detail 2 4 4 3 6 2" xfId="31396"/>
    <cellStyle name="RowTitles-Detail 2 4 4 3 7" xfId="31397"/>
    <cellStyle name="RowTitles-Detail 2 4 4 4" xfId="31398"/>
    <cellStyle name="RowTitles-Detail 2 4 4 4 2" xfId="31399"/>
    <cellStyle name="RowTitles-Detail 2 4 4 4 2 2" xfId="31400"/>
    <cellStyle name="RowTitles-Detail 2 4 4 4 2 2 2" xfId="31401"/>
    <cellStyle name="RowTitles-Detail 2 4 4 4 2 2 2 2" xfId="31402"/>
    <cellStyle name="RowTitles-Detail 2 4 4 4 2 2 3" xfId="31403"/>
    <cellStyle name="RowTitles-Detail 2 4 4 4 2 3" xfId="31404"/>
    <cellStyle name="RowTitles-Detail 2 4 4 4 2 3 2" xfId="31405"/>
    <cellStyle name="RowTitles-Detail 2 4 4 4 2 3 2 2" xfId="31406"/>
    <cellStyle name="RowTitles-Detail 2 4 4 4 2 4" xfId="31407"/>
    <cellStyle name="RowTitles-Detail 2 4 4 4 2 4 2" xfId="31408"/>
    <cellStyle name="RowTitles-Detail 2 4 4 4 2 5" xfId="31409"/>
    <cellStyle name="RowTitles-Detail 2 4 4 4 3" xfId="31410"/>
    <cellStyle name="RowTitles-Detail 2 4 4 4 3 2" xfId="31411"/>
    <cellStyle name="RowTitles-Detail 2 4 4 4 3 2 2" xfId="31412"/>
    <cellStyle name="RowTitles-Detail 2 4 4 4 3 2 2 2" xfId="31413"/>
    <cellStyle name="RowTitles-Detail 2 4 4 4 3 2 3" xfId="31414"/>
    <cellStyle name="RowTitles-Detail 2 4 4 4 3 3" xfId="31415"/>
    <cellStyle name="RowTitles-Detail 2 4 4 4 3 3 2" xfId="31416"/>
    <cellStyle name="RowTitles-Detail 2 4 4 4 3 3 2 2" xfId="31417"/>
    <cellStyle name="RowTitles-Detail 2 4 4 4 3 4" xfId="31418"/>
    <cellStyle name="RowTitles-Detail 2 4 4 4 3 4 2" xfId="31419"/>
    <cellStyle name="RowTitles-Detail 2 4 4 4 3 5" xfId="31420"/>
    <cellStyle name="RowTitles-Detail 2 4 4 4 4" xfId="31421"/>
    <cellStyle name="RowTitles-Detail 2 4 4 4 4 2" xfId="31422"/>
    <cellStyle name="RowTitles-Detail 2 4 4 4 5" xfId="31423"/>
    <cellStyle name="RowTitles-Detail 2 4 4 4 5 2" xfId="31424"/>
    <cellStyle name="RowTitles-Detail 2 4 4 4 5 2 2" xfId="31425"/>
    <cellStyle name="RowTitles-Detail 2 4 4 4 5 3" xfId="31426"/>
    <cellStyle name="RowTitles-Detail 2 4 4 4 6" xfId="31427"/>
    <cellStyle name="RowTitles-Detail 2 4 4 4 6 2" xfId="31428"/>
    <cellStyle name="RowTitles-Detail 2 4 4 4 6 2 2" xfId="31429"/>
    <cellStyle name="RowTitles-Detail 2 4 4 4 7" xfId="31430"/>
    <cellStyle name="RowTitles-Detail 2 4 4 4 7 2" xfId="31431"/>
    <cellStyle name="RowTitles-Detail 2 4 4 4 8" xfId="31432"/>
    <cellStyle name="RowTitles-Detail 2 4 4 5" xfId="31433"/>
    <cellStyle name="RowTitles-Detail 2 4 4 5 2" xfId="31434"/>
    <cellStyle name="RowTitles-Detail 2 4 4 5 2 2" xfId="31435"/>
    <cellStyle name="RowTitles-Detail 2 4 4 5 2 2 2" xfId="31436"/>
    <cellStyle name="RowTitles-Detail 2 4 4 5 2 2 2 2" xfId="31437"/>
    <cellStyle name="RowTitles-Detail 2 4 4 5 2 2 3" xfId="31438"/>
    <cellStyle name="RowTitles-Detail 2 4 4 5 2 3" xfId="31439"/>
    <cellStyle name="RowTitles-Detail 2 4 4 5 2 3 2" xfId="31440"/>
    <cellStyle name="RowTitles-Detail 2 4 4 5 2 3 2 2" xfId="31441"/>
    <cellStyle name="RowTitles-Detail 2 4 4 5 2 4" xfId="31442"/>
    <cellStyle name="RowTitles-Detail 2 4 4 5 2 4 2" xfId="31443"/>
    <cellStyle name="RowTitles-Detail 2 4 4 5 2 5" xfId="31444"/>
    <cellStyle name="RowTitles-Detail 2 4 4 5 3" xfId="31445"/>
    <cellStyle name="RowTitles-Detail 2 4 4 5 3 2" xfId="31446"/>
    <cellStyle name="RowTitles-Detail 2 4 4 5 3 2 2" xfId="31447"/>
    <cellStyle name="RowTitles-Detail 2 4 4 5 3 2 2 2" xfId="31448"/>
    <cellStyle name="RowTitles-Detail 2 4 4 5 3 2 3" xfId="31449"/>
    <cellStyle name="RowTitles-Detail 2 4 4 5 3 3" xfId="31450"/>
    <cellStyle name="RowTitles-Detail 2 4 4 5 3 3 2" xfId="31451"/>
    <cellStyle name="RowTitles-Detail 2 4 4 5 3 3 2 2" xfId="31452"/>
    <cellStyle name="RowTitles-Detail 2 4 4 5 3 4" xfId="31453"/>
    <cellStyle name="RowTitles-Detail 2 4 4 5 3 4 2" xfId="31454"/>
    <cellStyle name="RowTitles-Detail 2 4 4 5 3 5" xfId="31455"/>
    <cellStyle name="RowTitles-Detail 2 4 4 5 4" xfId="31456"/>
    <cellStyle name="RowTitles-Detail 2 4 4 5 4 2" xfId="31457"/>
    <cellStyle name="RowTitles-Detail 2 4 4 5 4 2 2" xfId="31458"/>
    <cellStyle name="RowTitles-Detail 2 4 4 5 4 3" xfId="31459"/>
    <cellStyle name="RowTitles-Detail 2 4 4 5 5" xfId="31460"/>
    <cellStyle name="RowTitles-Detail 2 4 4 5 5 2" xfId="31461"/>
    <cellStyle name="RowTitles-Detail 2 4 4 5 5 2 2" xfId="31462"/>
    <cellStyle name="RowTitles-Detail 2 4 4 5 6" xfId="31463"/>
    <cellStyle name="RowTitles-Detail 2 4 4 5 6 2" xfId="31464"/>
    <cellStyle name="RowTitles-Detail 2 4 4 5 7" xfId="31465"/>
    <cellStyle name="RowTitles-Detail 2 4 4 6" xfId="31466"/>
    <cellStyle name="RowTitles-Detail 2 4 4 6 2" xfId="31467"/>
    <cellStyle name="RowTitles-Detail 2 4 4 6 2 2" xfId="31468"/>
    <cellStyle name="RowTitles-Detail 2 4 4 6 2 2 2" xfId="31469"/>
    <cellStyle name="RowTitles-Detail 2 4 4 6 2 2 2 2" xfId="31470"/>
    <cellStyle name="RowTitles-Detail 2 4 4 6 2 2 3" xfId="31471"/>
    <cellStyle name="RowTitles-Detail 2 4 4 6 2 3" xfId="31472"/>
    <cellStyle name="RowTitles-Detail 2 4 4 6 2 3 2" xfId="31473"/>
    <cellStyle name="RowTitles-Detail 2 4 4 6 2 3 2 2" xfId="31474"/>
    <cellStyle name="RowTitles-Detail 2 4 4 6 2 4" xfId="31475"/>
    <cellStyle name="RowTitles-Detail 2 4 4 6 2 4 2" xfId="31476"/>
    <cellStyle name="RowTitles-Detail 2 4 4 6 2 5" xfId="31477"/>
    <cellStyle name="RowTitles-Detail 2 4 4 6 3" xfId="31478"/>
    <cellStyle name="RowTitles-Detail 2 4 4 6 3 2" xfId="31479"/>
    <cellStyle name="RowTitles-Detail 2 4 4 6 3 2 2" xfId="31480"/>
    <cellStyle name="RowTitles-Detail 2 4 4 6 3 2 2 2" xfId="31481"/>
    <cellStyle name="RowTitles-Detail 2 4 4 6 3 2 3" xfId="31482"/>
    <cellStyle name="RowTitles-Detail 2 4 4 6 3 3" xfId="31483"/>
    <cellStyle name="RowTitles-Detail 2 4 4 6 3 3 2" xfId="31484"/>
    <cellStyle name="RowTitles-Detail 2 4 4 6 3 3 2 2" xfId="31485"/>
    <cellStyle name="RowTitles-Detail 2 4 4 6 3 4" xfId="31486"/>
    <cellStyle name="RowTitles-Detail 2 4 4 6 3 4 2" xfId="31487"/>
    <cellStyle name="RowTitles-Detail 2 4 4 6 3 5" xfId="31488"/>
    <cellStyle name="RowTitles-Detail 2 4 4 6 4" xfId="31489"/>
    <cellStyle name="RowTitles-Detail 2 4 4 6 4 2" xfId="31490"/>
    <cellStyle name="RowTitles-Detail 2 4 4 6 4 2 2" xfId="31491"/>
    <cellStyle name="RowTitles-Detail 2 4 4 6 4 3" xfId="31492"/>
    <cellStyle name="RowTitles-Detail 2 4 4 6 5" xfId="31493"/>
    <cellStyle name="RowTitles-Detail 2 4 4 6 5 2" xfId="31494"/>
    <cellStyle name="RowTitles-Detail 2 4 4 6 5 2 2" xfId="31495"/>
    <cellStyle name="RowTitles-Detail 2 4 4 6 6" xfId="31496"/>
    <cellStyle name="RowTitles-Detail 2 4 4 6 6 2" xfId="31497"/>
    <cellStyle name="RowTitles-Detail 2 4 4 6 7" xfId="31498"/>
    <cellStyle name="RowTitles-Detail 2 4 4 7" xfId="31499"/>
    <cellStyle name="RowTitles-Detail 2 4 4 7 2" xfId="31500"/>
    <cellStyle name="RowTitles-Detail 2 4 4 7 2 2" xfId="31501"/>
    <cellStyle name="RowTitles-Detail 2 4 4 7 2 2 2" xfId="31502"/>
    <cellStyle name="RowTitles-Detail 2 4 4 7 2 3" xfId="31503"/>
    <cellStyle name="RowTitles-Detail 2 4 4 7 3" xfId="31504"/>
    <cellStyle name="RowTitles-Detail 2 4 4 7 3 2" xfId="31505"/>
    <cellStyle name="RowTitles-Detail 2 4 4 7 3 2 2" xfId="31506"/>
    <cellStyle name="RowTitles-Detail 2 4 4 7 4" xfId="31507"/>
    <cellStyle name="RowTitles-Detail 2 4 4 7 4 2" xfId="31508"/>
    <cellStyle name="RowTitles-Detail 2 4 4 7 5" xfId="31509"/>
    <cellStyle name="RowTitles-Detail 2 4 4 8" xfId="31510"/>
    <cellStyle name="RowTitles-Detail 2 4 4 8 2" xfId="31511"/>
    <cellStyle name="RowTitles-Detail 2 4 4 9" xfId="31512"/>
    <cellStyle name="RowTitles-Detail 2 4 4 9 2" xfId="31513"/>
    <cellStyle name="RowTitles-Detail 2 4 4 9 2 2" xfId="31514"/>
    <cellStyle name="RowTitles-Detail 2 4 4_STUD aligned by INSTIT" xfId="31515"/>
    <cellStyle name="RowTitles-Detail 2 4 5" xfId="31516"/>
    <cellStyle name="RowTitles-Detail 2 4 5 2" xfId="31517"/>
    <cellStyle name="RowTitles-Detail 2 4 5 2 2" xfId="31518"/>
    <cellStyle name="RowTitles-Detail 2 4 5 2 2 2" xfId="31519"/>
    <cellStyle name="RowTitles-Detail 2 4 5 2 2 2 2" xfId="31520"/>
    <cellStyle name="RowTitles-Detail 2 4 5 2 2 3" xfId="31521"/>
    <cellStyle name="RowTitles-Detail 2 4 5 2 3" xfId="31522"/>
    <cellStyle name="RowTitles-Detail 2 4 5 2 3 2" xfId="31523"/>
    <cellStyle name="RowTitles-Detail 2 4 5 2 3 2 2" xfId="31524"/>
    <cellStyle name="RowTitles-Detail 2 4 5 2 4" xfId="31525"/>
    <cellStyle name="RowTitles-Detail 2 4 5 2 4 2" xfId="31526"/>
    <cellStyle name="RowTitles-Detail 2 4 5 2 5" xfId="31527"/>
    <cellStyle name="RowTitles-Detail 2 4 5 3" xfId="31528"/>
    <cellStyle name="RowTitles-Detail 2 4 5 3 2" xfId="31529"/>
    <cellStyle name="RowTitles-Detail 2 4 5 3 2 2" xfId="31530"/>
    <cellStyle name="RowTitles-Detail 2 4 5 3 2 2 2" xfId="31531"/>
    <cellStyle name="RowTitles-Detail 2 4 5 3 2 3" xfId="31532"/>
    <cellStyle name="RowTitles-Detail 2 4 5 3 3" xfId="31533"/>
    <cellStyle name="RowTitles-Detail 2 4 5 3 3 2" xfId="31534"/>
    <cellStyle name="RowTitles-Detail 2 4 5 3 3 2 2" xfId="31535"/>
    <cellStyle name="RowTitles-Detail 2 4 5 3 4" xfId="31536"/>
    <cellStyle name="RowTitles-Detail 2 4 5 3 4 2" xfId="31537"/>
    <cellStyle name="RowTitles-Detail 2 4 5 3 5" xfId="31538"/>
    <cellStyle name="RowTitles-Detail 2 4 5 4" xfId="31539"/>
    <cellStyle name="RowTitles-Detail 2 4 5 4 2" xfId="31540"/>
    <cellStyle name="RowTitles-Detail 2 4 5 5" xfId="31541"/>
    <cellStyle name="RowTitles-Detail 2 4 5 5 2" xfId="31542"/>
    <cellStyle name="RowTitles-Detail 2 4 5 5 2 2" xfId="31543"/>
    <cellStyle name="RowTitles-Detail 2 4 5 5 3" xfId="31544"/>
    <cellStyle name="RowTitles-Detail 2 4 5 6" xfId="31545"/>
    <cellStyle name="RowTitles-Detail 2 4 5 6 2" xfId="31546"/>
    <cellStyle name="RowTitles-Detail 2 4 5 6 2 2" xfId="31547"/>
    <cellStyle name="RowTitles-Detail 2 4 6" xfId="31548"/>
    <cellStyle name="RowTitles-Detail 2 4 6 2" xfId="31549"/>
    <cellStyle name="RowTitles-Detail 2 4 6 2 2" xfId="31550"/>
    <cellStyle name="RowTitles-Detail 2 4 6 2 2 2" xfId="31551"/>
    <cellStyle name="RowTitles-Detail 2 4 6 2 2 2 2" xfId="31552"/>
    <cellStyle name="RowTitles-Detail 2 4 6 2 2 3" xfId="31553"/>
    <cellStyle name="RowTitles-Detail 2 4 6 2 3" xfId="31554"/>
    <cellStyle name="RowTitles-Detail 2 4 6 2 3 2" xfId="31555"/>
    <cellStyle name="RowTitles-Detail 2 4 6 2 3 2 2" xfId="31556"/>
    <cellStyle name="RowTitles-Detail 2 4 6 2 4" xfId="31557"/>
    <cellStyle name="RowTitles-Detail 2 4 6 2 4 2" xfId="31558"/>
    <cellStyle name="RowTitles-Detail 2 4 6 2 5" xfId="31559"/>
    <cellStyle name="RowTitles-Detail 2 4 6 3" xfId="31560"/>
    <cellStyle name="RowTitles-Detail 2 4 6 3 2" xfId="31561"/>
    <cellStyle name="RowTitles-Detail 2 4 6 3 2 2" xfId="31562"/>
    <cellStyle name="RowTitles-Detail 2 4 6 3 2 2 2" xfId="31563"/>
    <cellStyle name="RowTitles-Detail 2 4 6 3 2 3" xfId="31564"/>
    <cellStyle name="RowTitles-Detail 2 4 6 3 3" xfId="31565"/>
    <cellStyle name="RowTitles-Detail 2 4 6 3 3 2" xfId="31566"/>
    <cellStyle name="RowTitles-Detail 2 4 6 3 3 2 2" xfId="31567"/>
    <cellStyle name="RowTitles-Detail 2 4 6 3 4" xfId="31568"/>
    <cellStyle name="RowTitles-Detail 2 4 6 3 4 2" xfId="31569"/>
    <cellStyle name="RowTitles-Detail 2 4 6 3 5" xfId="31570"/>
    <cellStyle name="RowTitles-Detail 2 4 6 4" xfId="31571"/>
    <cellStyle name="RowTitles-Detail 2 4 6 4 2" xfId="31572"/>
    <cellStyle name="RowTitles-Detail 2 4 6 5" xfId="31573"/>
    <cellStyle name="RowTitles-Detail 2 4 6 5 2" xfId="31574"/>
    <cellStyle name="RowTitles-Detail 2 4 6 5 2 2" xfId="31575"/>
    <cellStyle name="RowTitles-Detail 2 4 6 6" xfId="31576"/>
    <cellStyle name="RowTitles-Detail 2 4 6 6 2" xfId="31577"/>
    <cellStyle name="RowTitles-Detail 2 4 6 7" xfId="31578"/>
    <cellStyle name="RowTitles-Detail 2 4 7" xfId="31579"/>
    <cellStyle name="RowTitles-Detail 2 4 7 2" xfId="31580"/>
    <cellStyle name="RowTitles-Detail 2 4 7 2 2" xfId="31581"/>
    <cellStyle name="RowTitles-Detail 2 4 7 2 2 2" xfId="31582"/>
    <cellStyle name="RowTitles-Detail 2 4 7 2 2 2 2" xfId="31583"/>
    <cellStyle name="RowTitles-Detail 2 4 7 2 2 3" xfId="31584"/>
    <cellStyle name="RowTitles-Detail 2 4 7 2 3" xfId="31585"/>
    <cellStyle name="RowTitles-Detail 2 4 7 2 3 2" xfId="31586"/>
    <cellStyle name="RowTitles-Detail 2 4 7 2 3 2 2" xfId="31587"/>
    <cellStyle name="RowTitles-Detail 2 4 7 2 4" xfId="31588"/>
    <cellStyle name="RowTitles-Detail 2 4 7 2 4 2" xfId="31589"/>
    <cellStyle name="RowTitles-Detail 2 4 7 2 5" xfId="31590"/>
    <cellStyle name="RowTitles-Detail 2 4 7 3" xfId="31591"/>
    <cellStyle name="RowTitles-Detail 2 4 7 3 2" xfId="31592"/>
    <cellStyle name="RowTitles-Detail 2 4 7 3 2 2" xfId="31593"/>
    <cellStyle name="RowTitles-Detail 2 4 7 3 2 2 2" xfId="31594"/>
    <cellStyle name="RowTitles-Detail 2 4 7 3 2 3" xfId="31595"/>
    <cellStyle name="RowTitles-Detail 2 4 7 3 3" xfId="31596"/>
    <cellStyle name="RowTitles-Detail 2 4 7 3 3 2" xfId="31597"/>
    <cellStyle name="RowTitles-Detail 2 4 7 3 3 2 2" xfId="31598"/>
    <cellStyle name="RowTitles-Detail 2 4 7 3 4" xfId="31599"/>
    <cellStyle name="RowTitles-Detail 2 4 7 3 4 2" xfId="31600"/>
    <cellStyle name="RowTitles-Detail 2 4 7 3 5" xfId="31601"/>
    <cellStyle name="RowTitles-Detail 2 4 7 4" xfId="31602"/>
    <cellStyle name="RowTitles-Detail 2 4 7 4 2" xfId="31603"/>
    <cellStyle name="RowTitles-Detail 2 4 7 5" xfId="31604"/>
    <cellStyle name="RowTitles-Detail 2 4 7 5 2" xfId="31605"/>
    <cellStyle name="RowTitles-Detail 2 4 7 5 2 2" xfId="31606"/>
    <cellStyle name="RowTitles-Detail 2 4 7 5 3" xfId="31607"/>
    <cellStyle name="RowTitles-Detail 2 4 7 6" xfId="31608"/>
    <cellStyle name="RowTitles-Detail 2 4 7 6 2" xfId="31609"/>
    <cellStyle name="RowTitles-Detail 2 4 7 6 2 2" xfId="31610"/>
    <cellStyle name="RowTitles-Detail 2 4 7 7" xfId="31611"/>
    <cellStyle name="RowTitles-Detail 2 4 7 7 2" xfId="31612"/>
    <cellStyle name="RowTitles-Detail 2 4 7 8" xfId="31613"/>
    <cellStyle name="RowTitles-Detail 2 4 8" xfId="31614"/>
    <cellStyle name="RowTitles-Detail 2 4 8 2" xfId="31615"/>
    <cellStyle name="RowTitles-Detail 2 4 8 2 2" xfId="31616"/>
    <cellStyle name="RowTitles-Detail 2 4 8 2 2 2" xfId="31617"/>
    <cellStyle name="RowTitles-Detail 2 4 8 2 2 2 2" xfId="31618"/>
    <cellStyle name="RowTitles-Detail 2 4 8 2 2 3" xfId="31619"/>
    <cellStyle name="RowTitles-Detail 2 4 8 2 3" xfId="31620"/>
    <cellStyle name="RowTitles-Detail 2 4 8 2 3 2" xfId="31621"/>
    <cellStyle name="RowTitles-Detail 2 4 8 2 3 2 2" xfId="31622"/>
    <cellStyle name="RowTitles-Detail 2 4 8 2 4" xfId="31623"/>
    <cellStyle name="RowTitles-Detail 2 4 8 2 4 2" xfId="31624"/>
    <cellStyle name="RowTitles-Detail 2 4 8 2 5" xfId="31625"/>
    <cellStyle name="RowTitles-Detail 2 4 8 3" xfId="31626"/>
    <cellStyle name="RowTitles-Detail 2 4 8 3 2" xfId="31627"/>
    <cellStyle name="RowTitles-Detail 2 4 8 3 2 2" xfId="31628"/>
    <cellStyle name="RowTitles-Detail 2 4 8 3 2 2 2" xfId="31629"/>
    <cellStyle name="RowTitles-Detail 2 4 8 3 2 3" xfId="31630"/>
    <cellStyle name="RowTitles-Detail 2 4 8 3 3" xfId="31631"/>
    <cellStyle name="RowTitles-Detail 2 4 8 3 3 2" xfId="31632"/>
    <cellStyle name="RowTitles-Detail 2 4 8 3 3 2 2" xfId="31633"/>
    <cellStyle name="RowTitles-Detail 2 4 8 3 4" xfId="31634"/>
    <cellStyle name="RowTitles-Detail 2 4 8 3 4 2" xfId="31635"/>
    <cellStyle name="RowTitles-Detail 2 4 8 3 5" xfId="31636"/>
    <cellStyle name="RowTitles-Detail 2 4 8 4" xfId="31637"/>
    <cellStyle name="RowTitles-Detail 2 4 8 4 2" xfId="31638"/>
    <cellStyle name="RowTitles-Detail 2 4 8 4 2 2" xfId="31639"/>
    <cellStyle name="RowTitles-Detail 2 4 8 4 3" xfId="31640"/>
    <cellStyle name="RowTitles-Detail 2 4 8 5" xfId="31641"/>
    <cellStyle name="RowTitles-Detail 2 4 8 5 2" xfId="31642"/>
    <cellStyle name="RowTitles-Detail 2 4 8 5 2 2" xfId="31643"/>
    <cellStyle name="RowTitles-Detail 2 4 8 6" xfId="31644"/>
    <cellStyle name="RowTitles-Detail 2 4 8 6 2" xfId="31645"/>
    <cellStyle name="RowTitles-Detail 2 4 8 7" xfId="31646"/>
    <cellStyle name="RowTitles-Detail 2 4 9" xfId="31647"/>
    <cellStyle name="RowTitles-Detail 2 4 9 2" xfId="31648"/>
    <cellStyle name="RowTitles-Detail 2 4 9 2 2" xfId="31649"/>
    <cellStyle name="RowTitles-Detail 2 4 9 2 2 2" xfId="31650"/>
    <cellStyle name="RowTitles-Detail 2 4 9 2 2 2 2" xfId="31651"/>
    <cellStyle name="RowTitles-Detail 2 4 9 2 2 3" xfId="31652"/>
    <cellStyle name="RowTitles-Detail 2 4 9 2 3" xfId="31653"/>
    <cellStyle name="RowTitles-Detail 2 4 9 2 3 2" xfId="31654"/>
    <cellStyle name="RowTitles-Detail 2 4 9 2 3 2 2" xfId="31655"/>
    <cellStyle name="RowTitles-Detail 2 4 9 2 4" xfId="31656"/>
    <cellStyle name="RowTitles-Detail 2 4 9 2 4 2" xfId="31657"/>
    <cellStyle name="RowTitles-Detail 2 4 9 2 5" xfId="31658"/>
    <cellStyle name="RowTitles-Detail 2 4 9 3" xfId="31659"/>
    <cellStyle name="RowTitles-Detail 2 4 9 3 2" xfId="31660"/>
    <cellStyle name="RowTitles-Detail 2 4 9 3 2 2" xfId="31661"/>
    <cellStyle name="RowTitles-Detail 2 4 9 3 2 2 2" xfId="31662"/>
    <cellStyle name="RowTitles-Detail 2 4 9 3 2 3" xfId="31663"/>
    <cellStyle name="RowTitles-Detail 2 4 9 3 3" xfId="31664"/>
    <cellStyle name="RowTitles-Detail 2 4 9 3 3 2" xfId="31665"/>
    <cellStyle name="RowTitles-Detail 2 4 9 3 3 2 2" xfId="31666"/>
    <cellStyle name="RowTitles-Detail 2 4 9 3 4" xfId="31667"/>
    <cellStyle name="RowTitles-Detail 2 4 9 3 4 2" xfId="31668"/>
    <cellStyle name="RowTitles-Detail 2 4 9 3 5" xfId="31669"/>
    <cellStyle name="RowTitles-Detail 2 4 9 4" xfId="31670"/>
    <cellStyle name="RowTitles-Detail 2 4 9 4 2" xfId="31671"/>
    <cellStyle name="RowTitles-Detail 2 4 9 4 2 2" xfId="31672"/>
    <cellStyle name="RowTitles-Detail 2 4 9 4 3" xfId="31673"/>
    <cellStyle name="RowTitles-Detail 2 4 9 5" xfId="31674"/>
    <cellStyle name="RowTitles-Detail 2 4 9 5 2" xfId="31675"/>
    <cellStyle name="RowTitles-Detail 2 4 9 5 2 2" xfId="31676"/>
    <cellStyle name="RowTitles-Detail 2 4 9 6" xfId="31677"/>
    <cellStyle name="RowTitles-Detail 2 4 9 6 2" xfId="31678"/>
    <cellStyle name="RowTitles-Detail 2 4 9 7" xfId="31679"/>
    <cellStyle name="RowTitles-Detail 2 4_STUD aligned by INSTIT" xfId="31680"/>
    <cellStyle name="RowTitles-Detail 2 5" xfId="31681"/>
    <cellStyle name="RowTitles-Detail 2 5 2" xfId="31682"/>
    <cellStyle name="RowTitles-Detail 2 5 2 2" xfId="31683"/>
    <cellStyle name="RowTitles-Detail 2 5 2 2 2" xfId="31684"/>
    <cellStyle name="RowTitles-Detail 2 5 2 2 2 2" xfId="31685"/>
    <cellStyle name="RowTitles-Detail 2 5 2 2 2 2 2" xfId="31686"/>
    <cellStyle name="RowTitles-Detail 2 5 2 2 2 3" xfId="31687"/>
    <cellStyle name="RowTitles-Detail 2 5 2 2 3" xfId="31688"/>
    <cellStyle name="RowTitles-Detail 2 5 2 2 3 2" xfId="31689"/>
    <cellStyle name="RowTitles-Detail 2 5 2 2 3 2 2" xfId="31690"/>
    <cellStyle name="RowTitles-Detail 2 5 2 2 4" xfId="31691"/>
    <cellStyle name="RowTitles-Detail 2 5 2 2 4 2" xfId="31692"/>
    <cellStyle name="RowTitles-Detail 2 5 2 2 5" xfId="31693"/>
    <cellStyle name="RowTitles-Detail 2 5 2 3" xfId="31694"/>
    <cellStyle name="RowTitles-Detail 2 5 2 3 2" xfId="31695"/>
    <cellStyle name="RowTitles-Detail 2 5 2 3 2 2" xfId="31696"/>
    <cellStyle name="RowTitles-Detail 2 5 2 3 2 2 2" xfId="31697"/>
    <cellStyle name="RowTitles-Detail 2 5 2 3 2 3" xfId="31698"/>
    <cellStyle name="RowTitles-Detail 2 5 2 3 3" xfId="31699"/>
    <cellStyle name="RowTitles-Detail 2 5 2 3 3 2" xfId="31700"/>
    <cellStyle name="RowTitles-Detail 2 5 2 3 3 2 2" xfId="31701"/>
    <cellStyle name="RowTitles-Detail 2 5 2 3 4" xfId="31702"/>
    <cellStyle name="RowTitles-Detail 2 5 2 3 4 2" xfId="31703"/>
    <cellStyle name="RowTitles-Detail 2 5 2 3 5" xfId="31704"/>
    <cellStyle name="RowTitles-Detail 2 5 2 4" xfId="31705"/>
    <cellStyle name="RowTitles-Detail 2 5 2 4 2" xfId="31706"/>
    <cellStyle name="RowTitles-Detail 2 5 2 5" xfId="31707"/>
    <cellStyle name="RowTitles-Detail 2 5 2 5 2" xfId="31708"/>
    <cellStyle name="RowTitles-Detail 2 5 2 5 2 2" xfId="31709"/>
    <cellStyle name="RowTitles-Detail 2 5 3" xfId="31710"/>
    <cellStyle name="RowTitles-Detail 2 5 3 2" xfId="31711"/>
    <cellStyle name="RowTitles-Detail 2 5 3 2 2" xfId="31712"/>
    <cellStyle name="RowTitles-Detail 2 5 3 2 2 2" xfId="31713"/>
    <cellStyle name="RowTitles-Detail 2 5 3 2 2 2 2" xfId="31714"/>
    <cellStyle name="RowTitles-Detail 2 5 3 2 2 3" xfId="31715"/>
    <cellStyle name="RowTitles-Detail 2 5 3 2 3" xfId="31716"/>
    <cellStyle name="RowTitles-Detail 2 5 3 2 3 2" xfId="31717"/>
    <cellStyle name="RowTitles-Detail 2 5 3 2 3 2 2" xfId="31718"/>
    <cellStyle name="RowTitles-Detail 2 5 3 2 4" xfId="31719"/>
    <cellStyle name="RowTitles-Detail 2 5 3 2 4 2" xfId="31720"/>
    <cellStyle name="RowTitles-Detail 2 5 3 2 5" xfId="31721"/>
    <cellStyle name="RowTitles-Detail 2 5 3 3" xfId="31722"/>
    <cellStyle name="RowTitles-Detail 2 5 3 3 2" xfId="31723"/>
    <cellStyle name="RowTitles-Detail 2 5 3 3 2 2" xfId="31724"/>
    <cellStyle name="RowTitles-Detail 2 5 3 3 2 2 2" xfId="31725"/>
    <cellStyle name="RowTitles-Detail 2 5 3 3 2 3" xfId="31726"/>
    <cellStyle name="RowTitles-Detail 2 5 3 3 3" xfId="31727"/>
    <cellStyle name="RowTitles-Detail 2 5 3 3 3 2" xfId="31728"/>
    <cellStyle name="RowTitles-Detail 2 5 3 3 3 2 2" xfId="31729"/>
    <cellStyle name="RowTitles-Detail 2 5 3 3 4" xfId="31730"/>
    <cellStyle name="RowTitles-Detail 2 5 3 3 4 2" xfId="31731"/>
    <cellStyle name="RowTitles-Detail 2 5 3 3 5" xfId="31732"/>
    <cellStyle name="RowTitles-Detail 2 5 3 4" xfId="31733"/>
    <cellStyle name="RowTitles-Detail 2 5 3 4 2" xfId="31734"/>
    <cellStyle name="RowTitles-Detail 2 5 3 5" xfId="31735"/>
    <cellStyle name="RowTitles-Detail 2 5 3 5 2" xfId="31736"/>
    <cellStyle name="RowTitles-Detail 2 5 3 5 2 2" xfId="31737"/>
    <cellStyle name="RowTitles-Detail 2 5 3 5 3" xfId="31738"/>
    <cellStyle name="RowTitles-Detail 2 5 3 6" xfId="31739"/>
    <cellStyle name="RowTitles-Detail 2 5 3 6 2" xfId="31740"/>
    <cellStyle name="RowTitles-Detail 2 5 3 6 2 2" xfId="31741"/>
    <cellStyle name="RowTitles-Detail 2 5 3 7" xfId="31742"/>
    <cellStyle name="RowTitles-Detail 2 5 3 7 2" xfId="31743"/>
    <cellStyle name="RowTitles-Detail 2 5 3 8" xfId="31744"/>
    <cellStyle name="RowTitles-Detail 2 5 4" xfId="31745"/>
    <cellStyle name="RowTitles-Detail 2 5 4 2" xfId="31746"/>
    <cellStyle name="RowTitles-Detail 2 5 4 2 2" xfId="31747"/>
    <cellStyle name="RowTitles-Detail 2 5 4 2 2 2" xfId="31748"/>
    <cellStyle name="RowTitles-Detail 2 5 4 2 2 2 2" xfId="31749"/>
    <cellStyle name="RowTitles-Detail 2 5 4 2 2 3" xfId="31750"/>
    <cellStyle name="RowTitles-Detail 2 5 4 2 3" xfId="31751"/>
    <cellStyle name="RowTitles-Detail 2 5 4 2 3 2" xfId="31752"/>
    <cellStyle name="RowTitles-Detail 2 5 4 2 3 2 2" xfId="31753"/>
    <cellStyle name="RowTitles-Detail 2 5 4 2 4" xfId="31754"/>
    <cellStyle name="RowTitles-Detail 2 5 4 2 4 2" xfId="31755"/>
    <cellStyle name="RowTitles-Detail 2 5 4 2 5" xfId="31756"/>
    <cellStyle name="RowTitles-Detail 2 5 4 3" xfId="31757"/>
    <cellStyle name="RowTitles-Detail 2 5 4 3 2" xfId="31758"/>
    <cellStyle name="RowTitles-Detail 2 5 4 3 2 2" xfId="31759"/>
    <cellStyle name="RowTitles-Detail 2 5 4 3 2 2 2" xfId="31760"/>
    <cellStyle name="RowTitles-Detail 2 5 4 3 2 3" xfId="31761"/>
    <cellStyle name="RowTitles-Detail 2 5 4 3 3" xfId="31762"/>
    <cellStyle name="RowTitles-Detail 2 5 4 3 3 2" xfId="31763"/>
    <cellStyle name="RowTitles-Detail 2 5 4 3 3 2 2" xfId="31764"/>
    <cellStyle name="RowTitles-Detail 2 5 4 3 4" xfId="31765"/>
    <cellStyle name="RowTitles-Detail 2 5 4 3 4 2" xfId="31766"/>
    <cellStyle name="RowTitles-Detail 2 5 4 3 5" xfId="31767"/>
    <cellStyle name="RowTitles-Detail 2 5 4 4" xfId="31768"/>
    <cellStyle name="RowTitles-Detail 2 5 4 4 2" xfId="31769"/>
    <cellStyle name="RowTitles-Detail 2 5 4 4 2 2" xfId="31770"/>
    <cellStyle name="RowTitles-Detail 2 5 4 4 3" xfId="31771"/>
    <cellStyle name="RowTitles-Detail 2 5 4 5" xfId="31772"/>
    <cellStyle name="RowTitles-Detail 2 5 4 5 2" xfId="31773"/>
    <cellStyle name="RowTitles-Detail 2 5 4 5 2 2" xfId="31774"/>
    <cellStyle name="RowTitles-Detail 2 5 4 6" xfId="31775"/>
    <cellStyle name="RowTitles-Detail 2 5 4 6 2" xfId="31776"/>
    <cellStyle name="RowTitles-Detail 2 5 4 7" xfId="31777"/>
    <cellStyle name="RowTitles-Detail 2 5 5" xfId="31778"/>
    <cellStyle name="RowTitles-Detail 2 5 5 2" xfId="31779"/>
    <cellStyle name="RowTitles-Detail 2 5 5 2 2" xfId="31780"/>
    <cellStyle name="RowTitles-Detail 2 5 5 2 2 2" xfId="31781"/>
    <cellStyle name="RowTitles-Detail 2 5 5 2 2 2 2" xfId="31782"/>
    <cellStyle name="RowTitles-Detail 2 5 5 2 2 3" xfId="31783"/>
    <cellStyle name="RowTitles-Detail 2 5 5 2 3" xfId="31784"/>
    <cellStyle name="RowTitles-Detail 2 5 5 2 3 2" xfId="31785"/>
    <cellStyle name="RowTitles-Detail 2 5 5 2 3 2 2" xfId="31786"/>
    <cellStyle name="RowTitles-Detail 2 5 5 2 4" xfId="31787"/>
    <cellStyle name="RowTitles-Detail 2 5 5 2 4 2" xfId="31788"/>
    <cellStyle name="RowTitles-Detail 2 5 5 2 5" xfId="31789"/>
    <cellStyle name="RowTitles-Detail 2 5 5 3" xfId="31790"/>
    <cellStyle name="RowTitles-Detail 2 5 5 3 2" xfId="31791"/>
    <cellStyle name="RowTitles-Detail 2 5 5 3 2 2" xfId="31792"/>
    <cellStyle name="RowTitles-Detail 2 5 5 3 2 2 2" xfId="31793"/>
    <cellStyle name="RowTitles-Detail 2 5 5 3 2 3" xfId="31794"/>
    <cellStyle name="RowTitles-Detail 2 5 5 3 3" xfId="31795"/>
    <cellStyle name="RowTitles-Detail 2 5 5 3 3 2" xfId="31796"/>
    <cellStyle name="RowTitles-Detail 2 5 5 3 3 2 2" xfId="31797"/>
    <cellStyle name="RowTitles-Detail 2 5 5 3 4" xfId="31798"/>
    <cellStyle name="RowTitles-Detail 2 5 5 3 4 2" xfId="31799"/>
    <cellStyle name="RowTitles-Detail 2 5 5 3 5" xfId="31800"/>
    <cellStyle name="RowTitles-Detail 2 5 5 4" xfId="31801"/>
    <cellStyle name="RowTitles-Detail 2 5 5 4 2" xfId="31802"/>
    <cellStyle name="RowTitles-Detail 2 5 5 4 2 2" xfId="31803"/>
    <cellStyle name="RowTitles-Detail 2 5 5 4 3" xfId="31804"/>
    <cellStyle name="RowTitles-Detail 2 5 5 5" xfId="31805"/>
    <cellStyle name="RowTitles-Detail 2 5 5 5 2" xfId="31806"/>
    <cellStyle name="RowTitles-Detail 2 5 5 5 2 2" xfId="31807"/>
    <cellStyle name="RowTitles-Detail 2 5 5 6" xfId="31808"/>
    <cellStyle name="RowTitles-Detail 2 5 5 6 2" xfId="31809"/>
    <cellStyle name="RowTitles-Detail 2 5 5 7" xfId="31810"/>
    <cellStyle name="RowTitles-Detail 2 5 6" xfId="31811"/>
    <cellStyle name="RowTitles-Detail 2 5 6 2" xfId="31812"/>
    <cellStyle name="RowTitles-Detail 2 5 6 2 2" xfId="31813"/>
    <cellStyle name="RowTitles-Detail 2 5 6 2 2 2" xfId="31814"/>
    <cellStyle name="RowTitles-Detail 2 5 6 2 2 2 2" xfId="31815"/>
    <cellStyle name="RowTitles-Detail 2 5 6 2 2 3" xfId="31816"/>
    <cellStyle name="RowTitles-Detail 2 5 6 2 3" xfId="31817"/>
    <cellStyle name="RowTitles-Detail 2 5 6 2 3 2" xfId="31818"/>
    <cellStyle name="RowTitles-Detail 2 5 6 2 3 2 2" xfId="31819"/>
    <cellStyle name="RowTitles-Detail 2 5 6 2 4" xfId="31820"/>
    <cellStyle name="RowTitles-Detail 2 5 6 2 4 2" xfId="31821"/>
    <cellStyle name="RowTitles-Detail 2 5 6 2 5" xfId="31822"/>
    <cellStyle name="RowTitles-Detail 2 5 6 3" xfId="31823"/>
    <cellStyle name="RowTitles-Detail 2 5 6 3 2" xfId="31824"/>
    <cellStyle name="RowTitles-Detail 2 5 6 3 2 2" xfId="31825"/>
    <cellStyle name="RowTitles-Detail 2 5 6 3 2 2 2" xfId="31826"/>
    <cellStyle name="RowTitles-Detail 2 5 6 3 2 3" xfId="31827"/>
    <cellStyle name="RowTitles-Detail 2 5 6 3 3" xfId="31828"/>
    <cellStyle name="RowTitles-Detail 2 5 6 3 3 2" xfId="31829"/>
    <cellStyle name="RowTitles-Detail 2 5 6 3 3 2 2" xfId="31830"/>
    <cellStyle name="RowTitles-Detail 2 5 6 3 4" xfId="31831"/>
    <cellStyle name="RowTitles-Detail 2 5 6 3 4 2" xfId="31832"/>
    <cellStyle name="RowTitles-Detail 2 5 6 3 5" xfId="31833"/>
    <cellStyle name="RowTitles-Detail 2 5 6 4" xfId="31834"/>
    <cellStyle name="RowTitles-Detail 2 5 6 4 2" xfId="31835"/>
    <cellStyle name="RowTitles-Detail 2 5 6 4 2 2" xfId="31836"/>
    <cellStyle name="RowTitles-Detail 2 5 6 4 3" xfId="31837"/>
    <cellStyle name="RowTitles-Detail 2 5 6 5" xfId="31838"/>
    <cellStyle name="RowTitles-Detail 2 5 6 5 2" xfId="31839"/>
    <cellStyle name="RowTitles-Detail 2 5 6 5 2 2" xfId="31840"/>
    <cellStyle name="RowTitles-Detail 2 5 6 6" xfId="31841"/>
    <cellStyle name="RowTitles-Detail 2 5 6 6 2" xfId="31842"/>
    <cellStyle name="RowTitles-Detail 2 5 6 7" xfId="31843"/>
    <cellStyle name="RowTitles-Detail 2 5 7" xfId="31844"/>
    <cellStyle name="RowTitles-Detail 2 5 7 2" xfId="31845"/>
    <cellStyle name="RowTitles-Detail 2 5 7 2 2" xfId="31846"/>
    <cellStyle name="RowTitles-Detail 2 5 7 2 2 2" xfId="31847"/>
    <cellStyle name="RowTitles-Detail 2 5 7 2 3" xfId="31848"/>
    <cellStyle name="RowTitles-Detail 2 5 7 3" xfId="31849"/>
    <cellStyle name="RowTitles-Detail 2 5 7 3 2" xfId="31850"/>
    <cellStyle name="RowTitles-Detail 2 5 7 3 2 2" xfId="31851"/>
    <cellStyle name="RowTitles-Detail 2 5 7 4" xfId="31852"/>
    <cellStyle name="RowTitles-Detail 2 5 7 4 2" xfId="31853"/>
    <cellStyle name="RowTitles-Detail 2 5 7 5" xfId="31854"/>
    <cellStyle name="RowTitles-Detail 2 5 8" xfId="31855"/>
    <cellStyle name="RowTitles-Detail 2 5 8 2" xfId="31856"/>
    <cellStyle name="RowTitles-Detail 2 5 9" xfId="31857"/>
    <cellStyle name="RowTitles-Detail 2 5 9 2" xfId="31858"/>
    <cellStyle name="RowTitles-Detail 2 5 9 2 2" xfId="31859"/>
    <cellStyle name="RowTitles-Detail 2 5_STUD aligned by INSTIT" xfId="31860"/>
    <cellStyle name="RowTitles-Detail 2 6" xfId="31861"/>
    <cellStyle name="RowTitles-Detail 2 6 2" xfId="31862"/>
    <cellStyle name="RowTitles-Detail 2 6 2 2" xfId="31863"/>
    <cellStyle name="RowTitles-Detail 2 6 2 2 2" xfId="31864"/>
    <cellStyle name="RowTitles-Detail 2 6 2 2 2 2" xfId="31865"/>
    <cellStyle name="RowTitles-Detail 2 6 2 2 2 2 2" xfId="31866"/>
    <cellStyle name="RowTitles-Detail 2 6 2 2 2 3" xfId="31867"/>
    <cellStyle name="RowTitles-Detail 2 6 2 2 3" xfId="31868"/>
    <cellStyle name="RowTitles-Detail 2 6 2 2 3 2" xfId="31869"/>
    <cellStyle name="RowTitles-Detail 2 6 2 2 3 2 2" xfId="31870"/>
    <cellStyle name="RowTitles-Detail 2 6 2 2 4" xfId="31871"/>
    <cellStyle name="RowTitles-Detail 2 6 2 2 4 2" xfId="31872"/>
    <cellStyle name="RowTitles-Detail 2 6 2 2 5" xfId="31873"/>
    <cellStyle name="RowTitles-Detail 2 6 2 3" xfId="31874"/>
    <cellStyle name="RowTitles-Detail 2 6 2 3 2" xfId="31875"/>
    <cellStyle name="RowTitles-Detail 2 6 2 3 2 2" xfId="31876"/>
    <cellStyle name="RowTitles-Detail 2 6 2 3 2 2 2" xfId="31877"/>
    <cellStyle name="RowTitles-Detail 2 6 2 3 2 3" xfId="31878"/>
    <cellStyle name="RowTitles-Detail 2 6 2 3 3" xfId="31879"/>
    <cellStyle name="RowTitles-Detail 2 6 2 3 3 2" xfId="31880"/>
    <cellStyle name="RowTitles-Detail 2 6 2 3 3 2 2" xfId="31881"/>
    <cellStyle name="RowTitles-Detail 2 6 2 3 4" xfId="31882"/>
    <cellStyle name="RowTitles-Detail 2 6 2 3 4 2" xfId="31883"/>
    <cellStyle name="RowTitles-Detail 2 6 2 3 5" xfId="31884"/>
    <cellStyle name="RowTitles-Detail 2 6 2 4" xfId="31885"/>
    <cellStyle name="RowTitles-Detail 2 6 2 4 2" xfId="31886"/>
    <cellStyle name="RowTitles-Detail 2 6 2 5" xfId="31887"/>
    <cellStyle name="RowTitles-Detail 2 6 2 5 2" xfId="31888"/>
    <cellStyle name="RowTitles-Detail 2 6 2 5 2 2" xfId="31889"/>
    <cellStyle name="RowTitles-Detail 2 6 2 5 3" xfId="31890"/>
    <cellStyle name="RowTitles-Detail 2 6 2 6" xfId="31891"/>
    <cellStyle name="RowTitles-Detail 2 6 2 6 2" xfId="31892"/>
    <cellStyle name="RowTitles-Detail 2 6 2 6 2 2" xfId="31893"/>
    <cellStyle name="RowTitles-Detail 2 6 2 7" xfId="31894"/>
    <cellStyle name="RowTitles-Detail 2 6 2 7 2" xfId="31895"/>
    <cellStyle name="RowTitles-Detail 2 6 2 8" xfId="31896"/>
    <cellStyle name="RowTitles-Detail 2 6 3" xfId="31897"/>
    <cellStyle name="RowTitles-Detail 2 6 3 2" xfId="31898"/>
    <cellStyle name="RowTitles-Detail 2 6 3 2 2" xfId="31899"/>
    <cellStyle name="RowTitles-Detail 2 6 3 2 2 2" xfId="31900"/>
    <cellStyle name="RowTitles-Detail 2 6 3 2 2 2 2" xfId="31901"/>
    <cellStyle name="RowTitles-Detail 2 6 3 2 2 3" xfId="31902"/>
    <cellStyle name="RowTitles-Detail 2 6 3 2 3" xfId="31903"/>
    <cellStyle name="RowTitles-Detail 2 6 3 2 3 2" xfId="31904"/>
    <cellStyle name="RowTitles-Detail 2 6 3 2 3 2 2" xfId="31905"/>
    <cellStyle name="RowTitles-Detail 2 6 3 2 4" xfId="31906"/>
    <cellStyle name="RowTitles-Detail 2 6 3 2 4 2" xfId="31907"/>
    <cellStyle name="RowTitles-Detail 2 6 3 2 5" xfId="31908"/>
    <cellStyle name="RowTitles-Detail 2 6 3 3" xfId="31909"/>
    <cellStyle name="RowTitles-Detail 2 6 3 3 2" xfId="31910"/>
    <cellStyle name="RowTitles-Detail 2 6 3 3 2 2" xfId="31911"/>
    <cellStyle name="RowTitles-Detail 2 6 3 3 2 2 2" xfId="31912"/>
    <cellStyle name="RowTitles-Detail 2 6 3 3 2 3" xfId="31913"/>
    <cellStyle name="RowTitles-Detail 2 6 3 3 3" xfId="31914"/>
    <cellStyle name="RowTitles-Detail 2 6 3 3 3 2" xfId="31915"/>
    <cellStyle name="RowTitles-Detail 2 6 3 3 3 2 2" xfId="31916"/>
    <cellStyle name="RowTitles-Detail 2 6 3 3 4" xfId="31917"/>
    <cellStyle name="RowTitles-Detail 2 6 3 3 4 2" xfId="31918"/>
    <cellStyle name="RowTitles-Detail 2 6 3 3 5" xfId="31919"/>
    <cellStyle name="RowTitles-Detail 2 6 3 4" xfId="31920"/>
    <cellStyle name="RowTitles-Detail 2 6 3 4 2" xfId="31921"/>
    <cellStyle name="RowTitles-Detail 2 6 3 5" xfId="31922"/>
    <cellStyle name="RowTitles-Detail 2 6 3 5 2" xfId="31923"/>
    <cellStyle name="RowTitles-Detail 2 6 3 5 2 2" xfId="31924"/>
    <cellStyle name="RowTitles-Detail 2 6 4" xfId="31925"/>
    <cellStyle name="RowTitles-Detail 2 6 4 2" xfId="31926"/>
    <cellStyle name="RowTitles-Detail 2 6 4 2 2" xfId="31927"/>
    <cellStyle name="RowTitles-Detail 2 6 4 2 2 2" xfId="31928"/>
    <cellStyle name="RowTitles-Detail 2 6 4 2 2 2 2" xfId="31929"/>
    <cellStyle name="RowTitles-Detail 2 6 4 2 2 3" xfId="31930"/>
    <cellStyle name="RowTitles-Detail 2 6 4 2 3" xfId="31931"/>
    <cellStyle name="RowTitles-Detail 2 6 4 2 3 2" xfId="31932"/>
    <cellStyle name="RowTitles-Detail 2 6 4 2 3 2 2" xfId="31933"/>
    <cellStyle name="RowTitles-Detail 2 6 4 2 4" xfId="31934"/>
    <cellStyle name="RowTitles-Detail 2 6 4 2 4 2" xfId="31935"/>
    <cellStyle name="RowTitles-Detail 2 6 4 2 5" xfId="31936"/>
    <cellStyle name="RowTitles-Detail 2 6 4 3" xfId="31937"/>
    <cellStyle name="RowTitles-Detail 2 6 4 3 2" xfId="31938"/>
    <cellStyle name="RowTitles-Detail 2 6 4 3 2 2" xfId="31939"/>
    <cellStyle name="RowTitles-Detail 2 6 4 3 2 2 2" xfId="31940"/>
    <cellStyle name="RowTitles-Detail 2 6 4 3 2 3" xfId="31941"/>
    <cellStyle name="RowTitles-Detail 2 6 4 3 3" xfId="31942"/>
    <cellStyle name="RowTitles-Detail 2 6 4 3 3 2" xfId="31943"/>
    <cellStyle name="RowTitles-Detail 2 6 4 3 3 2 2" xfId="31944"/>
    <cellStyle name="RowTitles-Detail 2 6 4 3 4" xfId="31945"/>
    <cellStyle name="RowTitles-Detail 2 6 4 3 4 2" xfId="31946"/>
    <cellStyle name="RowTitles-Detail 2 6 4 3 5" xfId="31947"/>
    <cellStyle name="RowTitles-Detail 2 6 4 4" xfId="31948"/>
    <cellStyle name="RowTitles-Detail 2 6 4 4 2" xfId="31949"/>
    <cellStyle name="RowTitles-Detail 2 6 4 4 2 2" xfId="31950"/>
    <cellStyle name="RowTitles-Detail 2 6 4 4 3" xfId="31951"/>
    <cellStyle name="RowTitles-Detail 2 6 4 5" xfId="31952"/>
    <cellStyle name="RowTitles-Detail 2 6 4 5 2" xfId="31953"/>
    <cellStyle name="RowTitles-Detail 2 6 4 5 2 2" xfId="31954"/>
    <cellStyle name="RowTitles-Detail 2 6 4 6" xfId="31955"/>
    <cellStyle name="RowTitles-Detail 2 6 4 6 2" xfId="31956"/>
    <cellStyle name="RowTitles-Detail 2 6 4 7" xfId="31957"/>
    <cellStyle name="RowTitles-Detail 2 6 5" xfId="31958"/>
    <cellStyle name="RowTitles-Detail 2 6 5 2" xfId="31959"/>
    <cellStyle name="RowTitles-Detail 2 6 5 2 2" xfId="31960"/>
    <cellStyle name="RowTitles-Detail 2 6 5 2 2 2" xfId="31961"/>
    <cellStyle name="RowTitles-Detail 2 6 5 2 2 2 2" xfId="31962"/>
    <cellStyle name="RowTitles-Detail 2 6 5 2 2 3" xfId="31963"/>
    <cellStyle name="RowTitles-Detail 2 6 5 2 3" xfId="31964"/>
    <cellStyle name="RowTitles-Detail 2 6 5 2 3 2" xfId="31965"/>
    <cellStyle name="RowTitles-Detail 2 6 5 2 3 2 2" xfId="31966"/>
    <cellStyle name="RowTitles-Detail 2 6 5 2 4" xfId="31967"/>
    <cellStyle name="RowTitles-Detail 2 6 5 2 4 2" xfId="31968"/>
    <cellStyle name="RowTitles-Detail 2 6 5 2 5" xfId="31969"/>
    <cellStyle name="RowTitles-Detail 2 6 5 3" xfId="31970"/>
    <cellStyle name="RowTitles-Detail 2 6 5 3 2" xfId="31971"/>
    <cellStyle name="RowTitles-Detail 2 6 5 3 2 2" xfId="31972"/>
    <cellStyle name="RowTitles-Detail 2 6 5 3 2 2 2" xfId="31973"/>
    <cellStyle name="RowTitles-Detail 2 6 5 3 2 3" xfId="31974"/>
    <cellStyle name="RowTitles-Detail 2 6 5 3 3" xfId="31975"/>
    <cellStyle name="RowTitles-Detail 2 6 5 3 3 2" xfId="31976"/>
    <cellStyle name="RowTitles-Detail 2 6 5 3 3 2 2" xfId="31977"/>
    <cellStyle name="RowTitles-Detail 2 6 5 3 4" xfId="31978"/>
    <cellStyle name="RowTitles-Detail 2 6 5 3 4 2" xfId="31979"/>
    <cellStyle name="RowTitles-Detail 2 6 5 3 5" xfId="31980"/>
    <cellStyle name="RowTitles-Detail 2 6 5 4" xfId="31981"/>
    <cellStyle name="RowTitles-Detail 2 6 5 4 2" xfId="31982"/>
    <cellStyle name="RowTitles-Detail 2 6 5 4 2 2" xfId="31983"/>
    <cellStyle name="RowTitles-Detail 2 6 5 4 3" xfId="31984"/>
    <cellStyle name="RowTitles-Detail 2 6 5 5" xfId="31985"/>
    <cellStyle name="RowTitles-Detail 2 6 5 5 2" xfId="31986"/>
    <cellStyle name="RowTitles-Detail 2 6 5 5 2 2" xfId="31987"/>
    <cellStyle name="RowTitles-Detail 2 6 5 6" xfId="31988"/>
    <cellStyle name="RowTitles-Detail 2 6 5 6 2" xfId="31989"/>
    <cellStyle name="RowTitles-Detail 2 6 5 7" xfId="31990"/>
    <cellStyle name="RowTitles-Detail 2 6 6" xfId="31991"/>
    <cellStyle name="RowTitles-Detail 2 6 6 2" xfId="31992"/>
    <cellStyle name="RowTitles-Detail 2 6 6 2 2" xfId="31993"/>
    <cellStyle name="RowTitles-Detail 2 6 6 2 2 2" xfId="31994"/>
    <cellStyle name="RowTitles-Detail 2 6 6 2 2 2 2" xfId="31995"/>
    <cellStyle name="RowTitles-Detail 2 6 6 2 2 3" xfId="31996"/>
    <cellStyle name="RowTitles-Detail 2 6 6 2 3" xfId="31997"/>
    <cellStyle name="RowTitles-Detail 2 6 6 2 3 2" xfId="31998"/>
    <cellStyle name="RowTitles-Detail 2 6 6 2 3 2 2" xfId="31999"/>
    <cellStyle name="RowTitles-Detail 2 6 6 2 4" xfId="32000"/>
    <cellStyle name="RowTitles-Detail 2 6 6 2 4 2" xfId="32001"/>
    <cellStyle name="RowTitles-Detail 2 6 6 2 5" xfId="32002"/>
    <cellStyle name="RowTitles-Detail 2 6 6 3" xfId="32003"/>
    <cellStyle name="RowTitles-Detail 2 6 6 3 2" xfId="32004"/>
    <cellStyle name="RowTitles-Detail 2 6 6 3 2 2" xfId="32005"/>
    <cellStyle name="RowTitles-Detail 2 6 6 3 2 2 2" xfId="32006"/>
    <cellStyle name="RowTitles-Detail 2 6 6 3 2 3" xfId="32007"/>
    <cellStyle name="RowTitles-Detail 2 6 6 3 3" xfId="32008"/>
    <cellStyle name="RowTitles-Detail 2 6 6 3 3 2" xfId="32009"/>
    <cellStyle name="RowTitles-Detail 2 6 6 3 3 2 2" xfId="32010"/>
    <cellStyle name="RowTitles-Detail 2 6 6 3 4" xfId="32011"/>
    <cellStyle name="RowTitles-Detail 2 6 6 3 4 2" xfId="32012"/>
    <cellStyle name="RowTitles-Detail 2 6 6 3 5" xfId="32013"/>
    <cellStyle name="RowTitles-Detail 2 6 6 4" xfId="32014"/>
    <cellStyle name="RowTitles-Detail 2 6 6 4 2" xfId="32015"/>
    <cellStyle name="RowTitles-Detail 2 6 6 4 2 2" xfId="32016"/>
    <cellStyle name="RowTitles-Detail 2 6 6 4 3" xfId="32017"/>
    <cellStyle name="RowTitles-Detail 2 6 6 5" xfId="32018"/>
    <cellStyle name="RowTitles-Detail 2 6 6 5 2" xfId="32019"/>
    <cellStyle name="RowTitles-Detail 2 6 6 5 2 2" xfId="32020"/>
    <cellStyle name="RowTitles-Detail 2 6 6 6" xfId="32021"/>
    <cellStyle name="RowTitles-Detail 2 6 6 6 2" xfId="32022"/>
    <cellStyle name="RowTitles-Detail 2 6 6 7" xfId="32023"/>
    <cellStyle name="RowTitles-Detail 2 6 7" xfId="32024"/>
    <cellStyle name="RowTitles-Detail 2 6 7 2" xfId="32025"/>
    <cellStyle name="RowTitles-Detail 2 6 7 2 2" xfId="32026"/>
    <cellStyle name="RowTitles-Detail 2 6 7 2 2 2" xfId="32027"/>
    <cellStyle name="RowTitles-Detail 2 6 7 2 3" xfId="32028"/>
    <cellStyle name="RowTitles-Detail 2 6 7 3" xfId="32029"/>
    <cellStyle name="RowTitles-Detail 2 6 7 3 2" xfId="32030"/>
    <cellStyle name="RowTitles-Detail 2 6 7 3 2 2" xfId="32031"/>
    <cellStyle name="RowTitles-Detail 2 6 7 4" xfId="32032"/>
    <cellStyle name="RowTitles-Detail 2 6 7 4 2" xfId="32033"/>
    <cellStyle name="RowTitles-Detail 2 6 7 5" xfId="32034"/>
    <cellStyle name="RowTitles-Detail 2 6 8" xfId="32035"/>
    <cellStyle name="RowTitles-Detail 2 6 8 2" xfId="32036"/>
    <cellStyle name="RowTitles-Detail 2 6 8 2 2" xfId="32037"/>
    <cellStyle name="RowTitles-Detail 2 6 8 2 2 2" xfId="32038"/>
    <cellStyle name="RowTitles-Detail 2 6 8 2 3" xfId="32039"/>
    <cellStyle name="RowTitles-Detail 2 6 8 3" xfId="32040"/>
    <cellStyle name="RowTitles-Detail 2 6 8 3 2" xfId="32041"/>
    <cellStyle name="RowTitles-Detail 2 6 8 3 2 2" xfId="32042"/>
    <cellStyle name="RowTitles-Detail 2 6 8 4" xfId="32043"/>
    <cellStyle name="RowTitles-Detail 2 6 8 4 2" xfId="32044"/>
    <cellStyle name="RowTitles-Detail 2 6 8 5" xfId="32045"/>
    <cellStyle name="RowTitles-Detail 2 6 9" xfId="32046"/>
    <cellStyle name="RowTitles-Detail 2 6 9 2" xfId="32047"/>
    <cellStyle name="RowTitles-Detail 2 6 9 2 2" xfId="32048"/>
    <cellStyle name="RowTitles-Detail 2 6_STUD aligned by INSTIT" xfId="32049"/>
    <cellStyle name="RowTitles-Detail 2 7" xfId="32050"/>
    <cellStyle name="RowTitles-Detail 2 7 2" xfId="32051"/>
    <cellStyle name="RowTitles-Detail 2 7 2 2" xfId="32052"/>
    <cellStyle name="RowTitles-Detail 2 7 2 2 2" xfId="32053"/>
    <cellStyle name="RowTitles-Detail 2 7 2 2 2 2" xfId="32054"/>
    <cellStyle name="RowTitles-Detail 2 7 2 2 2 2 2" xfId="32055"/>
    <cellStyle name="RowTitles-Detail 2 7 2 2 2 3" xfId="32056"/>
    <cellStyle name="RowTitles-Detail 2 7 2 2 3" xfId="32057"/>
    <cellStyle name="RowTitles-Detail 2 7 2 2 3 2" xfId="32058"/>
    <cellStyle name="RowTitles-Detail 2 7 2 2 3 2 2" xfId="32059"/>
    <cellStyle name="RowTitles-Detail 2 7 2 2 4" xfId="32060"/>
    <cellStyle name="RowTitles-Detail 2 7 2 2 4 2" xfId="32061"/>
    <cellStyle name="RowTitles-Detail 2 7 2 2 5" xfId="32062"/>
    <cellStyle name="RowTitles-Detail 2 7 2 3" xfId="32063"/>
    <cellStyle name="RowTitles-Detail 2 7 2 3 2" xfId="32064"/>
    <cellStyle name="RowTitles-Detail 2 7 2 3 2 2" xfId="32065"/>
    <cellStyle name="RowTitles-Detail 2 7 2 3 2 2 2" xfId="32066"/>
    <cellStyle name="RowTitles-Detail 2 7 2 3 2 3" xfId="32067"/>
    <cellStyle name="RowTitles-Detail 2 7 2 3 3" xfId="32068"/>
    <cellStyle name="RowTitles-Detail 2 7 2 3 3 2" xfId="32069"/>
    <cellStyle name="RowTitles-Detail 2 7 2 3 3 2 2" xfId="32070"/>
    <cellStyle name="RowTitles-Detail 2 7 2 3 4" xfId="32071"/>
    <cellStyle name="RowTitles-Detail 2 7 2 3 4 2" xfId="32072"/>
    <cellStyle name="RowTitles-Detail 2 7 2 3 5" xfId="32073"/>
    <cellStyle name="RowTitles-Detail 2 7 2 4" xfId="32074"/>
    <cellStyle name="RowTitles-Detail 2 7 2 4 2" xfId="32075"/>
    <cellStyle name="RowTitles-Detail 2 7 2 5" xfId="32076"/>
    <cellStyle name="RowTitles-Detail 2 7 2 5 2" xfId="32077"/>
    <cellStyle name="RowTitles-Detail 2 7 2 5 2 2" xfId="32078"/>
    <cellStyle name="RowTitles-Detail 2 7 2 6" xfId="32079"/>
    <cellStyle name="RowTitles-Detail 2 7 2 6 2" xfId="32080"/>
    <cellStyle name="RowTitles-Detail 2 7 2 7" xfId="32081"/>
    <cellStyle name="RowTitles-Detail 2 7 3" xfId="32082"/>
    <cellStyle name="RowTitles-Detail 2 7 3 2" xfId="32083"/>
    <cellStyle name="RowTitles-Detail 2 7 3 2 2" xfId="32084"/>
    <cellStyle name="RowTitles-Detail 2 7 3 2 2 2" xfId="32085"/>
    <cellStyle name="RowTitles-Detail 2 7 3 2 2 2 2" xfId="32086"/>
    <cellStyle name="RowTitles-Detail 2 7 3 2 2 3" xfId="32087"/>
    <cellStyle name="RowTitles-Detail 2 7 3 2 3" xfId="32088"/>
    <cellStyle name="RowTitles-Detail 2 7 3 2 3 2" xfId="32089"/>
    <cellStyle name="RowTitles-Detail 2 7 3 2 3 2 2" xfId="32090"/>
    <cellStyle name="RowTitles-Detail 2 7 3 2 4" xfId="32091"/>
    <cellStyle name="RowTitles-Detail 2 7 3 2 4 2" xfId="32092"/>
    <cellStyle name="RowTitles-Detail 2 7 3 2 5" xfId="32093"/>
    <cellStyle name="RowTitles-Detail 2 7 3 3" xfId="32094"/>
    <cellStyle name="RowTitles-Detail 2 7 3 3 2" xfId="32095"/>
    <cellStyle name="RowTitles-Detail 2 7 3 3 2 2" xfId="32096"/>
    <cellStyle name="RowTitles-Detail 2 7 3 3 2 2 2" xfId="32097"/>
    <cellStyle name="RowTitles-Detail 2 7 3 3 2 3" xfId="32098"/>
    <cellStyle name="RowTitles-Detail 2 7 3 3 3" xfId="32099"/>
    <cellStyle name="RowTitles-Detail 2 7 3 3 3 2" xfId="32100"/>
    <cellStyle name="RowTitles-Detail 2 7 3 3 3 2 2" xfId="32101"/>
    <cellStyle name="RowTitles-Detail 2 7 3 3 4" xfId="32102"/>
    <cellStyle name="RowTitles-Detail 2 7 3 3 4 2" xfId="32103"/>
    <cellStyle name="RowTitles-Detail 2 7 3 3 5" xfId="32104"/>
    <cellStyle name="RowTitles-Detail 2 7 3 4" xfId="32105"/>
    <cellStyle name="RowTitles-Detail 2 7 3 4 2" xfId="32106"/>
    <cellStyle name="RowTitles-Detail 2 7 3 4 2 2" xfId="32107"/>
    <cellStyle name="RowTitles-Detail 2 7 3 4 3" xfId="32108"/>
    <cellStyle name="RowTitles-Detail 2 7 3 5" xfId="32109"/>
    <cellStyle name="RowTitles-Detail 2 7 3 5 2" xfId="32110"/>
    <cellStyle name="RowTitles-Detail 2 7 3 5 2 2" xfId="32111"/>
    <cellStyle name="RowTitles-Detail 2 7 4" xfId="32112"/>
    <cellStyle name="RowTitles-Detail 2 7 4 2" xfId="32113"/>
    <cellStyle name="RowTitles-Detail 2 7 4 2 2" xfId="32114"/>
    <cellStyle name="RowTitles-Detail 2 7 4 2 2 2" xfId="32115"/>
    <cellStyle name="RowTitles-Detail 2 7 4 2 2 2 2" xfId="32116"/>
    <cellStyle name="RowTitles-Detail 2 7 4 2 2 3" xfId="32117"/>
    <cellStyle name="RowTitles-Detail 2 7 4 2 3" xfId="32118"/>
    <cellStyle name="RowTitles-Detail 2 7 4 2 3 2" xfId="32119"/>
    <cellStyle name="RowTitles-Detail 2 7 4 2 3 2 2" xfId="32120"/>
    <cellStyle name="RowTitles-Detail 2 7 4 2 4" xfId="32121"/>
    <cellStyle name="RowTitles-Detail 2 7 4 2 4 2" xfId="32122"/>
    <cellStyle name="RowTitles-Detail 2 7 4 2 5" xfId="32123"/>
    <cellStyle name="RowTitles-Detail 2 7 4 3" xfId="32124"/>
    <cellStyle name="RowTitles-Detail 2 7 4 3 2" xfId="32125"/>
    <cellStyle name="RowTitles-Detail 2 7 4 3 2 2" xfId="32126"/>
    <cellStyle name="RowTitles-Detail 2 7 4 3 2 2 2" xfId="32127"/>
    <cellStyle name="RowTitles-Detail 2 7 4 3 2 3" xfId="32128"/>
    <cellStyle name="RowTitles-Detail 2 7 4 3 3" xfId="32129"/>
    <cellStyle name="RowTitles-Detail 2 7 4 3 3 2" xfId="32130"/>
    <cellStyle name="RowTitles-Detail 2 7 4 3 3 2 2" xfId="32131"/>
    <cellStyle name="RowTitles-Detail 2 7 4 3 4" xfId="32132"/>
    <cellStyle name="RowTitles-Detail 2 7 4 3 4 2" xfId="32133"/>
    <cellStyle name="RowTitles-Detail 2 7 4 3 5" xfId="32134"/>
    <cellStyle name="RowTitles-Detail 2 7 4 4" xfId="32135"/>
    <cellStyle name="RowTitles-Detail 2 7 4 4 2" xfId="32136"/>
    <cellStyle name="RowTitles-Detail 2 7 4 4 2 2" xfId="32137"/>
    <cellStyle name="RowTitles-Detail 2 7 4 4 3" xfId="32138"/>
    <cellStyle name="RowTitles-Detail 2 7 4 5" xfId="32139"/>
    <cellStyle name="RowTitles-Detail 2 7 4 5 2" xfId="32140"/>
    <cellStyle name="RowTitles-Detail 2 7 4 5 2 2" xfId="32141"/>
    <cellStyle name="RowTitles-Detail 2 7 4 6" xfId="32142"/>
    <cellStyle name="RowTitles-Detail 2 7 4 6 2" xfId="32143"/>
    <cellStyle name="RowTitles-Detail 2 7 4 7" xfId="32144"/>
    <cellStyle name="RowTitles-Detail 2 7 5" xfId="32145"/>
    <cellStyle name="RowTitles-Detail 2 7 5 2" xfId="32146"/>
    <cellStyle name="RowTitles-Detail 2 7 5 2 2" xfId="32147"/>
    <cellStyle name="RowTitles-Detail 2 7 5 2 2 2" xfId="32148"/>
    <cellStyle name="RowTitles-Detail 2 7 5 2 2 2 2" xfId="32149"/>
    <cellStyle name="RowTitles-Detail 2 7 5 2 2 3" xfId="32150"/>
    <cellStyle name="RowTitles-Detail 2 7 5 2 3" xfId="32151"/>
    <cellStyle name="RowTitles-Detail 2 7 5 2 3 2" xfId="32152"/>
    <cellStyle name="RowTitles-Detail 2 7 5 2 3 2 2" xfId="32153"/>
    <cellStyle name="RowTitles-Detail 2 7 5 2 4" xfId="32154"/>
    <cellStyle name="RowTitles-Detail 2 7 5 2 4 2" xfId="32155"/>
    <cellStyle name="RowTitles-Detail 2 7 5 2 5" xfId="32156"/>
    <cellStyle name="RowTitles-Detail 2 7 5 3" xfId="32157"/>
    <cellStyle name="RowTitles-Detail 2 7 5 3 2" xfId="32158"/>
    <cellStyle name="RowTitles-Detail 2 7 5 3 2 2" xfId="32159"/>
    <cellStyle name="RowTitles-Detail 2 7 5 3 2 2 2" xfId="32160"/>
    <cellStyle name="RowTitles-Detail 2 7 5 3 2 3" xfId="32161"/>
    <cellStyle name="RowTitles-Detail 2 7 5 3 3" xfId="32162"/>
    <cellStyle name="RowTitles-Detail 2 7 5 3 3 2" xfId="32163"/>
    <cellStyle name="RowTitles-Detail 2 7 5 3 3 2 2" xfId="32164"/>
    <cellStyle name="RowTitles-Detail 2 7 5 3 4" xfId="32165"/>
    <cellStyle name="RowTitles-Detail 2 7 5 3 4 2" xfId="32166"/>
    <cellStyle name="RowTitles-Detail 2 7 5 3 5" xfId="32167"/>
    <cellStyle name="RowTitles-Detail 2 7 5 4" xfId="32168"/>
    <cellStyle name="RowTitles-Detail 2 7 5 4 2" xfId="32169"/>
    <cellStyle name="RowTitles-Detail 2 7 5 4 2 2" xfId="32170"/>
    <cellStyle name="RowTitles-Detail 2 7 5 4 3" xfId="32171"/>
    <cellStyle name="RowTitles-Detail 2 7 5 5" xfId="32172"/>
    <cellStyle name="RowTitles-Detail 2 7 5 5 2" xfId="32173"/>
    <cellStyle name="RowTitles-Detail 2 7 5 5 2 2" xfId="32174"/>
    <cellStyle name="RowTitles-Detail 2 7 5 6" xfId="32175"/>
    <cellStyle name="RowTitles-Detail 2 7 5 6 2" xfId="32176"/>
    <cellStyle name="RowTitles-Detail 2 7 5 7" xfId="32177"/>
    <cellStyle name="RowTitles-Detail 2 7 6" xfId="32178"/>
    <cellStyle name="RowTitles-Detail 2 7 6 2" xfId="32179"/>
    <cellStyle name="RowTitles-Detail 2 7 6 2 2" xfId="32180"/>
    <cellStyle name="RowTitles-Detail 2 7 6 2 2 2" xfId="32181"/>
    <cellStyle name="RowTitles-Detail 2 7 6 2 2 2 2" xfId="32182"/>
    <cellStyle name="RowTitles-Detail 2 7 6 2 2 3" xfId="32183"/>
    <cellStyle name="RowTitles-Detail 2 7 6 2 3" xfId="32184"/>
    <cellStyle name="RowTitles-Detail 2 7 6 2 3 2" xfId="32185"/>
    <cellStyle name="RowTitles-Detail 2 7 6 2 3 2 2" xfId="32186"/>
    <cellStyle name="RowTitles-Detail 2 7 6 2 4" xfId="32187"/>
    <cellStyle name="RowTitles-Detail 2 7 6 2 4 2" xfId="32188"/>
    <cellStyle name="RowTitles-Detail 2 7 6 2 5" xfId="32189"/>
    <cellStyle name="RowTitles-Detail 2 7 6 3" xfId="32190"/>
    <cellStyle name="RowTitles-Detail 2 7 6 3 2" xfId="32191"/>
    <cellStyle name="RowTitles-Detail 2 7 6 3 2 2" xfId="32192"/>
    <cellStyle name="RowTitles-Detail 2 7 6 3 2 2 2" xfId="32193"/>
    <cellStyle name="RowTitles-Detail 2 7 6 3 2 3" xfId="32194"/>
    <cellStyle name="RowTitles-Detail 2 7 6 3 3" xfId="32195"/>
    <cellStyle name="RowTitles-Detail 2 7 6 3 3 2" xfId="32196"/>
    <cellStyle name="RowTitles-Detail 2 7 6 3 3 2 2" xfId="32197"/>
    <cellStyle name="RowTitles-Detail 2 7 6 3 4" xfId="32198"/>
    <cellStyle name="RowTitles-Detail 2 7 6 3 4 2" xfId="32199"/>
    <cellStyle name="RowTitles-Detail 2 7 6 3 5" xfId="32200"/>
    <cellStyle name="RowTitles-Detail 2 7 6 4" xfId="32201"/>
    <cellStyle name="RowTitles-Detail 2 7 6 4 2" xfId="32202"/>
    <cellStyle name="RowTitles-Detail 2 7 6 4 2 2" xfId="32203"/>
    <cellStyle name="RowTitles-Detail 2 7 6 4 3" xfId="32204"/>
    <cellStyle name="RowTitles-Detail 2 7 6 5" xfId="32205"/>
    <cellStyle name="RowTitles-Detail 2 7 6 5 2" xfId="32206"/>
    <cellStyle name="RowTitles-Detail 2 7 6 5 2 2" xfId="32207"/>
    <cellStyle name="RowTitles-Detail 2 7 6 6" xfId="32208"/>
    <cellStyle name="RowTitles-Detail 2 7 6 6 2" xfId="32209"/>
    <cellStyle name="RowTitles-Detail 2 7 6 7" xfId="32210"/>
    <cellStyle name="RowTitles-Detail 2 7 7" xfId="32211"/>
    <cellStyle name="RowTitles-Detail 2 7 7 2" xfId="32212"/>
    <cellStyle name="RowTitles-Detail 2 7 7 2 2" xfId="32213"/>
    <cellStyle name="RowTitles-Detail 2 7 7 2 2 2" xfId="32214"/>
    <cellStyle name="RowTitles-Detail 2 7 7 2 3" xfId="32215"/>
    <cellStyle name="RowTitles-Detail 2 7 7 3" xfId="32216"/>
    <cellStyle name="RowTitles-Detail 2 7 7 3 2" xfId="32217"/>
    <cellStyle name="RowTitles-Detail 2 7 7 3 2 2" xfId="32218"/>
    <cellStyle name="RowTitles-Detail 2 7 7 4" xfId="32219"/>
    <cellStyle name="RowTitles-Detail 2 7 7 4 2" xfId="32220"/>
    <cellStyle name="RowTitles-Detail 2 7 7 5" xfId="32221"/>
    <cellStyle name="RowTitles-Detail 2 7 8" xfId="32222"/>
    <cellStyle name="RowTitles-Detail 2 7 8 2" xfId="32223"/>
    <cellStyle name="RowTitles-Detail 2 7 8 2 2" xfId="32224"/>
    <cellStyle name="RowTitles-Detail 2 7 8 2 2 2" xfId="32225"/>
    <cellStyle name="RowTitles-Detail 2 7 8 2 3" xfId="32226"/>
    <cellStyle name="RowTitles-Detail 2 7 8 3" xfId="32227"/>
    <cellStyle name="RowTitles-Detail 2 7 8 3 2" xfId="32228"/>
    <cellStyle name="RowTitles-Detail 2 7 8 3 2 2" xfId="32229"/>
    <cellStyle name="RowTitles-Detail 2 7 8 4" xfId="32230"/>
    <cellStyle name="RowTitles-Detail 2 7 8 4 2" xfId="32231"/>
    <cellStyle name="RowTitles-Detail 2 7 8 5" xfId="32232"/>
    <cellStyle name="RowTitles-Detail 2 7 9" xfId="32233"/>
    <cellStyle name="RowTitles-Detail 2 7 9 2" xfId="32234"/>
    <cellStyle name="RowTitles-Detail 2 7 9 2 2" xfId="32235"/>
    <cellStyle name="RowTitles-Detail 2 7_STUD aligned by INSTIT" xfId="32236"/>
    <cellStyle name="RowTitles-Detail 2 8" xfId="32237"/>
    <cellStyle name="RowTitles-Detail 2 8 2" xfId="32238"/>
    <cellStyle name="RowTitles-Detail 2 8 2 2" xfId="32239"/>
    <cellStyle name="RowTitles-Detail 2 8 2 2 2" xfId="32240"/>
    <cellStyle name="RowTitles-Detail 2 8 2 2 2 2" xfId="32241"/>
    <cellStyle name="RowTitles-Detail 2 8 2 2 3" xfId="32242"/>
    <cellStyle name="RowTitles-Detail 2 8 2 3" xfId="32243"/>
    <cellStyle name="RowTitles-Detail 2 8 2 3 2" xfId="32244"/>
    <cellStyle name="RowTitles-Detail 2 8 2 3 2 2" xfId="32245"/>
    <cellStyle name="RowTitles-Detail 2 8 2 4" xfId="32246"/>
    <cellStyle name="RowTitles-Detail 2 8 2 4 2" xfId="32247"/>
    <cellStyle name="RowTitles-Detail 2 8 2 5" xfId="32248"/>
    <cellStyle name="RowTitles-Detail 2 8 3" xfId="32249"/>
    <cellStyle name="RowTitles-Detail 2 8 3 2" xfId="32250"/>
    <cellStyle name="RowTitles-Detail 2 8 3 2 2" xfId="32251"/>
    <cellStyle name="RowTitles-Detail 2 8 3 2 2 2" xfId="32252"/>
    <cellStyle name="RowTitles-Detail 2 8 3 2 3" xfId="32253"/>
    <cellStyle name="RowTitles-Detail 2 8 3 3" xfId="32254"/>
    <cellStyle name="RowTitles-Detail 2 8 3 3 2" xfId="32255"/>
    <cellStyle name="RowTitles-Detail 2 8 3 3 2 2" xfId="32256"/>
    <cellStyle name="RowTitles-Detail 2 8 3 4" xfId="32257"/>
    <cellStyle name="RowTitles-Detail 2 8 3 4 2" xfId="32258"/>
    <cellStyle name="RowTitles-Detail 2 8 3 5" xfId="32259"/>
    <cellStyle name="RowTitles-Detail 2 8 4" xfId="32260"/>
    <cellStyle name="RowTitles-Detail 2 8 4 2" xfId="32261"/>
    <cellStyle name="RowTitles-Detail 2 8 5" xfId="32262"/>
    <cellStyle name="RowTitles-Detail 2 8 5 2" xfId="32263"/>
    <cellStyle name="RowTitles-Detail 2 8 5 2 2" xfId="32264"/>
    <cellStyle name="RowTitles-Detail 2 8 5 3" xfId="32265"/>
    <cellStyle name="RowTitles-Detail 2 8 6" xfId="32266"/>
    <cellStyle name="RowTitles-Detail 2 8 6 2" xfId="32267"/>
    <cellStyle name="RowTitles-Detail 2 8 6 2 2" xfId="32268"/>
    <cellStyle name="RowTitles-Detail 2 9" xfId="32269"/>
    <cellStyle name="RowTitles-Detail 2 9 2" xfId="32270"/>
    <cellStyle name="RowTitles-Detail 2 9 2 2" xfId="32271"/>
    <cellStyle name="RowTitles-Detail 2 9 2 2 2" xfId="32272"/>
    <cellStyle name="RowTitles-Detail 2 9 2 2 2 2" xfId="32273"/>
    <cellStyle name="RowTitles-Detail 2 9 2 2 3" xfId="32274"/>
    <cellStyle name="RowTitles-Detail 2 9 2 3" xfId="32275"/>
    <cellStyle name="RowTitles-Detail 2 9 2 3 2" xfId="32276"/>
    <cellStyle name="RowTitles-Detail 2 9 2 3 2 2" xfId="32277"/>
    <cellStyle name="RowTitles-Detail 2 9 2 4" xfId="32278"/>
    <cellStyle name="RowTitles-Detail 2 9 2 4 2" xfId="32279"/>
    <cellStyle name="RowTitles-Detail 2 9 2 5" xfId="32280"/>
    <cellStyle name="RowTitles-Detail 2 9 3" xfId="32281"/>
    <cellStyle name="RowTitles-Detail 2 9 3 2" xfId="32282"/>
    <cellStyle name="RowTitles-Detail 2 9 3 2 2" xfId="32283"/>
    <cellStyle name="RowTitles-Detail 2 9 3 2 2 2" xfId="32284"/>
    <cellStyle name="RowTitles-Detail 2 9 3 2 3" xfId="32285"/>
    <cellStyle name="RowTitles-Detail 2 9 3 3" xfId="32286"/>
    <cellStyle name="RowTitles-Detail 2 9 3 3 2" xfId="32287"/>
    <cellStyle name="RowTitles-Detail 2 9 3 3 2 2" xfId="32288"/>
    <cellStyle name="RowTitles-Detail 2 9 3 4" xfId="32289"/>
    <cellStyle name="RowTitles-Detail 2 9 3 4 2" xfId="32290"/>
    <cellStyle name="RowTitles-Detail 2 9 3 5" xfId="32291"/>
    <cellStyle name="RowTitles-Detail 2 9 4" xfId="32292"/>
    <cellStyle name="RowTitles-Detail 2 9 4 2" xfId="32293"/>
    <cellStyle name="RowTitles-Detail 2 9 5" xfId="32294"/>
    <cellStyle name="RowTitles-Detail 2 9 5 2" xfId="32295"/>
    <cellStyle name="RowTitles-Detail 2 9 5 2 2" xfId="32296"/>
    <cellStyle name="RowTitles-Detail 2 9 6" xfId="32297"/>
    <cellStyle name="RowTitles-Detail 2 9 6 2" xfId="32298"/>
    <cellStyle name="RowTitles-Detail 2 9 7" xfId="32299"/>
    <cellStyle name="RowTitles-Detail 2_STUD aligned by INSTIT" xfId="32300"/>
    <cellStyle name="RowTitles-Detail 3" xfId="52"/>
    <cellStyle name="RowTitles-Detail 3 10" xfId="32301"/>
    <cellStyle name="RowTitles-Detail 3 10 2" xfId="32302"/>
    <cellStyle name="RowTitles-Detail 3 10 2 2" xfId="32303"/>
    <cellStyle name="RowTitles-Detail 3 10 2 2 2" xfId="32304"/>
    <cellStyle name="RowTitles-Detail 3 10 2 2 2 2" xfId="32305"/>
    <cellStyle name="RowTitles-Detail 3 10 2 2 3" xfId="32306"/>
    <cellStyle name="RowTitles-Detail 3 10 2 3" xfId="32307"/>
    <cellStyle name="RowTitles-Detail 3 10 2 3 2" xfId="32308"/>
    <cellStyle name="RowTitles-Detail 3 10 2 3 2 2" xfId="32309"/>
    <cellStyle name="RowTitles-Detail 3 10 2 4" xfId="32310"/>
    <cellStyle name="RowTitles-Detail 3 10 2 4 2" xfId="32311"/>
    <cellStyle name="RowTitles-Detail 3 10 2 5" xfId="32312"/>
    <cellStyle name="RowTitles-Detail 3 10 3" xfId="32313"/>
    <cellStyle name="RowTitles-Detail 3 10 3 2" xfId="32314"/>
    <cellStyle name="RowTitles-Detail 3 10 3 2 2" xfId="32315"/>
    <cellStyle name="RowTitles-Detail 3 10 3 2 2 2" xfId="32316"/>
    <cellStyle name="RowTitles-Detail 3 10 3 2 3" xfId="32317"/>
    <cellStyle name="RowTitles-Detail 3 10 3 3" xfId="32318"/>
    <cellStyle name="RowTitles-Detail 3 10 3 3 2" xfId="32319"/>
    <cellStyle name="RowTitles-Detail 3 10 3 3 2 2" xfId="32320"/>
    <cellStyle name="RowTitles-Detail 3 10 3 4" xfId="32321"/>
    <cellStyle name="RowTitles-Detail 3 10 3 4 2" xfId="32322"/>
    <cellStyle name="RowTitles-Detail 3 10 3 5" xfId="32323"/>
    <cellStyle name="RowTitles-Detail 3 10 4" xfId="32324"/>
    <cellStyle name="RowTitles-Detail 3 10 4 2" xfId="32325"/>
    <cellStyle name="RowTitles-Detail 3 10 4 2 2" xfId="32326"/>
    <cellStyle name="RowTitles-Detail 3 10 4 3" xfId="32327"/>
    <cellStyle name="RowTitles-Detail 3 10 5" xfId="32328"/>
    <cellStyle name="RowTitles-Detail 3 10 5 2" xfId="32329"/>
    <cellStyle name="RowTitles-Detail 3 10 5 2 2" xfId="32330"/>
    <cellStyle name="RowTitles-Detail 3 10 6" xfId="32331"/>
    <cellStyle name="RowTitles-Detail 3 10 6 2" xfId="32332"/>
    <cellStyle name="RowTitles-Detail 3 10 7" xfId="32333"/>
    <cellStyle name="RowTitles-Detail 3 11" xfId="32334"/>
    <cellStyle name="RowTitles-Detail 3 11 2" xfId="32335"/>
    <cellStyle name="RowTitles-Detail 3 11 2 2" xfId="32336"/>
    <cellStyle name="RowTitles-Detail 3 11 2 2 2" xfId="32337"/>
    <cellStyle name="RowTitles-Detail 3 11 2 2 2 2" xfId="32338"/>
    <cellStyle name="RowTitles-Detail 3 11 2 2 3" xfId="32339"/>
    <cellStyle name="RowTitles-Detail 3 11 2 3" xfId="32340"/>
    <cellStyle name="RowTitles-Detail 3 11 2 3 2" xfId="32341"/>
    <cellStyle name="RowTitles-Detail 3 11 2 3 2 2" xfId="32342"/>
    <cellStyle name="RowTitles-Detail 3 11 2 4" xfId="32343"/>
    <cellStyle name="RowTitles-Detail 3 11 2 4 2" xfId="32344"/>
    <cellStyle name="RowTitles-Detail 3 11 2 5" xfId="32345"/>
    <cellStyle name="RowTitles-Detail 3 11 3" xfId="32346"/>
    <cellStyle name="RowTitles-Detail 3 11 3 2" xfId="32347"/>
    <cellStyle name="RowTitles-Detail 3 11 3 2 2" xfId="32348"/>
    <cellStyle name="RowTitles-Detail 3 11 3 2 2 2" xfId="32349"/>
    <cellStyle name="RowTitles-Detail 3 11 3 2 3" xfId="32350"/>
    <cellStyle name="RowTitles-Detail 3 11 3 3" xfId="32351"/>
    <cellStyle name="RowTitles-Detail 3 11 3 3 2" xfId="32352"/>
    <cellStyle name="RowTitles-Detail 3 11 3 3 2 2" xfId="32353"/>
    <cellStyle name="RowTitles-Detail 3 11 3 4" xfId="32354"/>
    <cellStyle name="RowTitles-Detail 3 11 3 4 2" xfId="32355"/>
    <cellStyle name="RowTitles-Detail 3 11 3 5" xfId="32356"/>
    <cellStyle name="RowTitles-Detail 3 11 4" xfId="32357"/>
    <cellStyle name="RowTitles-Detail 3 11 4 2" xfId="32358"/>
    <cellStyle name="RowTitles-Detail 3 11 4 2 2" xfId="32359"/>
    <cellStyle name="RowTitles-Detail 3 11 4 3" xfId="32360"/>
    <cellStyle name="RowTitles-Detail 3 11 5" xfId="32361"/>
    <cellStyle name="RowTitles-Detail 3 11 5 2" xfId="32362"/>
    <cellStyle name="RowTitles-Detail 3 11 5 2 2" xfId="32363"/>
    <cellStyle name="RowTitles-Detail 3 11 6" xfId="32364"/>
    <cellStyle name="RowTitles-Detail 3 11 6 2" xfId="32365"/>
    <cellStyle name="RowTitles-Detail 3 11 7" xfId="32366"/>
    <cellStyle name="RowTitles-Detail 3 12" xfId="32367"/>
    <cellStyle name="RowTitles-Detail 3 12 2" xfId="32368"/>
    <cellStyle name="RowTitles-Detail 3 12 2 2" xfId="32369"/>
    <cellStyle name="RowTitles-Detail 3 12 2 2 2" xfId="32370"/>
    <cellStyle name="RowTitles-Detail 3 12 2 3" xfId="32371"/>
    <cellStyle name="RowTitles-Detail 3 12 3" xfId="32372"/>
    <cellStyle name="RowTitles-Detail 3 12 3 2" xfId="32373"/>
    <cellStyle name="RowTitles-Detail 3 12 3 2 2" xfId="32374"/>
    <cellStyle name="RowTitles-Detail 3 12 4" xfId="32375"/>
    <cellStyle name="RowTitles-Detail 3 12 4 2" xfId="32376"/>
    <cellStyle name="RowTitles-Detail 3 12 5" xfId="32377"/>
    <cellStyle name="RowTitles-Detail 3 13" xfId="32378"/>
    <cellStyle name="RowTitles-Detail 3 13 2" xfId="32379"/>
    <cellStyle name="RowTitles-Detail 3 13 2 2" xfId="32380"/>
    <cellStyle name="RowTitles-Detail 3 14" xfId="32381"/>
    <cellStyle name="RowTitles-Detail 3 14 2" xfId="32382"/>
    <cellStyle name="RowTitles-Detail 3 15" xfId="32383"/>
    <cellStyle name="RowTitles-Detail 3 15 2" xfId="32384"/>
    <cellStyle name="RowTitles-Detail 3 15 2 2" xfId="32385"/>
    <cellStyle name="RowTitles-Detail 3 16" xfId="32386"/>
    <cellStyle name="RowTitles-Detail 3 17" xfId="32387"/>
    <cellStyle name="RowTitles-Detail 3 2" xfId="32388"/>
    <cellStyle name="RowTitles-Detail 3 2 10" xfId="32389"/>
    <cellStyle name="RowTitles-Detail 3 2 10 2" xfId="32390"/>
    <cellStyle name="RowTitles-Detail 3 2 10 2 2" xfId="32391"/>
    <cellStyle name="RowTitles-Detail 3 2 10 2 2 2" xfId="32392"/>
    <cellStyle name="RowTitles-Detail 3 2 10 2 2 2 2" xfId="32393"/>
    <cellStyle name="RowTitles-Detail 3 2 10 2 2 3" xfId="32394"/>
    <cellStyle name="RowTitles-Detail 3 2 10 2 3" xfId="32395"/>
    <cellStyle name="RowTitles-Detail 3 2 10 2 3 2" xfId="32396"/>
    <cellStyle name="RowTitles-Detail 3 2 10 2 3 2 2" xfId="32397"/>
    <cellStyle name="RowTitles-Detail 3 2 10 2 4" xfId="32398"/>
    <cellStyle name="RowTitles-Detail 3 2 10 2 4 2" xfId="32399"/>
    <cellStyle name="RowTitles-Detail 3 2 10 2 5" xfId="32400"/>
    <cellStyle name="RowTitles-Detail 3 2 10 3" xfId="32401"/>
    <cellStyle name="RowTitles-Detail 3 2 10 3 2" xfId="32402"/>
    <cellStyle name="RowTitles-Detail 3 2 10 3 2 2" xfId="32403"/>
    <cellStyle name="RowTitles-Detail 3 2 10 3 2 2 2" xfId="32404"/>
    <cellStyle name="RowTitles-Detail 3 2 10 3 2 3" xfId="32405"/>
    <cellStyle name="RowTitles-Detail 3 2 10 3 3" xfId="32406"/>
    <cellStyle name="RowTitles-Detail 3 2 10 3 3 2" xfId="32407"/>
    <cellStyle name="RowTitles-Detail 3 2 10 3 3 2 2" xfId="32408"/>
    <cellStyle name="RowTitles-Detail 3 2 10 3 4" xfId="32409"/>
    <cellStyle name="RowTitles-Detail 3 2 10 3 4 2" xfId="32410"/>
    <cellStyle name="RowTitles-Detail 3 2 10 3 5" xfId="32411"/>
    <cellStyle name="RowTitles-Detail 3 2 10 4" xfId="32412"/>
    <cellStyle name="RowTitles-Detail 3 2 10 4 2" xfId="32413"/>
    <cellStyle name="RowTitles-Detail 3 2 10 4 2 2" xfId="32414"/>
    <cellStyle name="RowTitles-Detail 3 2 10 4 3" xfId="32415"/>
    <cellStyle name="RowTitles-Detail 3 2 10 5" xfId="32416"/>
    <cellStyle name="RowTitles-Detail 3 2 10 5 2" xfId="32417"/>
    <cellStyle name="RowTitles-Detail 3 2 10 5 2 2" xfId="32418"/>
    <cellStyle name="RowTitles-Detail 3 2 10 6" xfId="32419"/>
    <cellStyle name="RowTitles-Detail 3 2 10 6 2" xfId="32420"/>
    <cellStyle name="RowTitles-Detail 3 2 10 7" xfId="32421"/>
    <cellStyle name="RowTitles-Detail 3 2 11" xfId="32422"/>
    <cellStyle name="RowTitles-Detail 3 2 11 2" xfId="32423"/>
    <cellStyle name="RowTitles-Detail 3 2 11 2 2" xfId="32424"/>
    <cellStyle name="RowTitles-Detail 3 2 11 2 2 2" xfId="32425"/>
    <cellStyle name="RowTitles-Detail 3 2 11 2 3" xfId="32426"/>
    <cellStyle name="RowTitles-Detail 3 2 11 3" xfId="32427"/>
    <cellStyle name="RowTitles-Detail 3 2 11 3 2" xfId="32428"/>
    <cellStyle name="RowTitles-Detail 3 2 11 3 2 2" xfId="32429"/>
    <cellStyle name="RowTitles-Detail 3 2 11 4" xfId="32430"/>
    <cellStyle name="RowTitles-Detail 3 2 11 4 2" xfId="32431"/>
    <cellStyle name="RowTitles-Detail 3 2 11 5" xfId="32432"/>
    <cellStyle name="RowTitles-Detail 3 2 12" xfId="32433"/>
    <cellStyle name="RowTitles-Detail 3 2 12 2" xfId="32434"/>
    <cellStyle name="RowTitles-Detail 3 2 13" xfId="32435"/>
    <cellStyle name="RowTitles-Detail 3 2 13 2" xfId="32436"/>
    <cellStyle name="RowTitles-Detail 3 2 13 2 2" xfId="32437"/>
    <cellStyle name="RowTitles-Detail 3 2 2" xfId="32438"/>
    <cellStyle name="RowTitles-Detail 3 2 2 10" xfId="32439"/>
    <cellStyle name="RowTitles-Detail 3 2 2 10 2" xfId="32440"/>
    <cellStyle name="RowTitles-Detail 3 2 2 10 2 2" xfId="32441"/>
    <cellStyle name="RowTitles-Detail 3 2 2 10 2 2 2" xfId="32442"/>
    <cellStyle name="RowTitles-Detail 3 2 2 10 2 3" xfId="32443"/>
    <cellStyle name="RowTitles-Detail 3 2 2 10 3" xfId="32444"/>
    <cellStyle name="RowTitles-Detail 3 2 2 10 3 2" xfId="32445"/>
    <cellStyle name="RowTitles-Detail 3 2 2 10 3 2 2" xfId="32446"/>
    <cellStyle name="RowTitles-Detail 3 2 2 10 4" xfId="32447"/>
    <cellStyle name="RowTitles-Detail 3 2 2 10 4 2" xfId="32448"/>
    <cellStyle name="RowTitles-Detail 3 2 2 10 5" xfId="32449"/>
    <cellStyle name="RowTitles-Detail 3 2 2 11" xfId="32450"/>
    <cellStyle name="RowTitles-Detail 3 2 2 11 2" xfId="32451"/>
    <cellStyle name="RowTitles-Detail 3 2 2 12" xfId="32452"/>
    <cellStyle name="RowTitles-Detail 3 2 2 12 2" xfId="32453"/>
    <cellStyle name="RowTitles-Detail 3 2 2 12 2 2" xfId="32454"/>
    <cellStyle name="RowTitles-Detail 3 2 2 2" xfId="32455"/>
    <cellStyle name="RowTitles-Detail 3 2 2 2 2" xfId="32456"/>
    <cellStyle name="RowTitles-Detail 3 2 2 2 2 2" xfId="32457"/>
    <cellStyle name="RowTitles-Detail 3 2 2 2 2 2 2" xfId="32458"/>
    <cellStyle name="RowTitles-Detail 3 2 2 2 2 2 2 2" xfId="32459"/>
    <cellStyle name="RowTitles-Detail 3 2 2 2 2 2 2 2 2" xfId="32460"/>
    <cellStyle name="RowTitles-Detail 3 2 2 2 2 2 2 3" xfId="32461"/>
    <cellStyle name="RowTitles-Detail 3 2 2 2 2 2 3" xfId="32462"/>
    <cellStyle name="RowTitles-Detail 3 2 2 2 2 2 3 2" xfId="32463"/>
    <cellStyle name="RowTitles-Detail 3 2 2 2 2 2 3 2 2" xfId="32464"/>
    <cellStyle name="RowTitles-Detail 3 2 2 2 2 2 4" xfId="32465"/>
    <cellStyle name="RowTitles-Detail 3 2 2 2 2 2 4 2" xfId="32466"/>
    <cellStyle name="RowTitles-Detail 3 2 2 2 2 2 5" xfId="32467"/>
    <cellStyle name="RowTitles-Detail 3 2 2 2 2 3" xfId="32468"/>
    <cellStyle name="RowTitles-Detail 3 2 2 2 2 3 2" xfId="32469"/>
    <cellStyle name="RowTitles-Detail 3 2 2 2 2 3 2 2" xfId="32470"/>
    <cellStyle name="RowTitles-Detail 3 2 2 2 2 3 2 2 2" xfId="32471"/>
    <cellStyle name="RowTitles-Detail 3 2 2 2 2 3 2 3" xfId="32472"/>
    <cellStyle name="RowTitles-Detail 3 2 2 2 2 3 3" xfId="32473"/>
    <cellStyle name="RowTitles-Detail 3 2 2 2 2 3 3 2" xfId="32474"/>
    <cellStyle name="RowTitles-Detail 3 2 2 2 2 3 3 2 2" xfId="32475"/>
    <cellStyle name="RowTitles-Detail 3 2 2 2 2 3 4" xfId="32476"/>
    <cellStyle name="RowTitles-Detail 3 2 2 2 2 3 4 2" xfId="32477"/>
    <cellStyle name="RowTitles-Detail 3 2 2 2 2 3 5" xfId="32478"/>
    <cellStyle name="RowTitles-Detail 3 2 2 2 2 4" xfId="32479"/>
    <cellStyle name="RowTitles-Detail 3 2 2 2 2 4 2" xfId="32480"/>
    <cellStyle name="RowTitles-Detail 3 2 2 2 2 5" xfId="32481"/>
    <cellStyle name="RowTitles-Detail 3 2 2 2 2 5 2" xfId="32482"/>
    <cellStyle name="RowTitles-Detail 3 2 2 2 2 5 2 2" xfId="32483"/>
    <cellStyle name="RowTitles-Detail 3 2 2 2 3" xfId="32484"/>
    <cellStyle name="RowTitles-Detail 3 2 2 2 3 2" xfId="32485"/>
    <cellStyle name="RowTitles-Detail 3 2 2 2 3 2 2" xfId="32486"/>
    <cellStyle name="RowTitles-Detail 3 2 2 2 3 2 2 2" xfId="32487"/>
    <cellStyle name="RowTitles-Detail 3 2 2 2 3 2 2 2 2" xfId="32488"/>
    <cellStyle name="RowTitles-Detail 3 2 2 2 3 2 2 3" xfId="32489"/>
    <cellStyle name="RowTitles-Detail 3 2 2 2 3 2 3" xfId="32490"/>
    <cellStyle name="RowTitles-Detail 3 2 2 2 3 2 3 2" xfId="32491"/>
    <cellStyle name="RowTitles-Detail 3 2 2 2 3 2 3 2 2" xfId="32492"/>
    <cellStyle name="RowTitles-Detail 3 2 2 2 3 2 4" xfId="32493"/>
    <cellStyle name="RowTitles-Detail 3 2 2 2 3 2 4 2" xfId="32494"/>
    <cellStyle name="RowTitles-Detail 3 2 2 2 3 2 5" xfId="32495"/>
    <cellStyle name="RowTitles-Detail 3 2 2 2 3 3" xfId="32496"/>
    <cellStyle name="RowTitles-Detail 3 2 2 2 3 3 2" xfId="32497"/>
    <cellStyle name="RowTitles-Detail 3 2 2 2 3 3 2 2" xfId="32498"/>
    <cellStyle name="RowTitles-Detail 3 2 2 2 3 3 2 2 2" xfId="32499"/>
    <cellStyle name="RowTitles-Detail 3 2 2 2 3 3 2 3" xfId="32500"/>
    <cellStyle name="RowTitles-Detail 3 2 2 2 3 3 3" xfId="32501"/>
    <cellStyle name="RowTitles-Detail 3 2 2 2 3 3 3 2" xfId="32502"/>
    <cellStyle name="RowTitles-Detail 3 2 2 2 3 3 3 2 2" xfId="32503"/>
    <cellStyle name="RowTitles-Detail 3 2 2 2 3 3 4" xfId="32504"/>
    <cellStyle name="RowTitles-Detail 3 2 2 2 3 3 4 2" xfId="32505"/>
    <cellStyle name="RowTitles-Detail 3 2 2 2 3 3 5" xfId="32506"/>
    <cellStyle name="RowTitles-Detail 3 2 2 2 3 4" xfId="32507"/>
    <cellStyle name="RowTitles-Detail 3 2 2 2 3 4 2" xfId="32508"/>
    <cellStyle name="RowTitles-Detail 3 2 2 2 3 5" xfId="32509"/>
    <cellStyle name="RowTitles-Detail 3 2 2 2 3 5 2" xfId="32510"/>
    <cellStyle name="RowTitles-Detail 3 2 2 2 3 5 2 2" xfId="32511"/>
    <cellStyle name="RowTitles-Detail 3 2 2 2 3 5 3" xfId="32512"/>
    <cellStyle name="RowTitles-Detail 3 2 2 2 3 6" xfId="32513"/>
    <cellStyle name="RowTitles-Detail 3 2 2 2 3 6 2" xfId="32514"/>
    <cellStyle name="RowTitles-Detail 3 2 2 2 3 6 2 2" xfId="32515"/>
    <cellStyle name="RowTitles-Detail 3 2 2 2 3 7" xfId="32516"/>
    <cellStyle name="RowTitles-Detail 3 2 2 2 3 7 2" xfId="32517"/>
    <cellStyle name="RowTitles-Detail 3 2 2 2 3 8" xfId="32518"/>
    <cellStyle name="RowTitles-Detail 3 2 2 2 4" xfId="32519"/>
    <cellStyle name="RowTitles-Detail 3 2 2 2 4 2" xfId="32520"/>
    <cellStyle name="RowTitles-Detail 3 2 2 2 4 2 2" xfId="32521"/>
    <cellStyle name="RowTitles-Detail 3 2 2 2 4 2 2 2" xfId="32522"/>
    <cellStyle name="RowTitles-Detail 3 2 2 2 4 2 2 2 2" xfId="32523"/>
    <cellStyle name="RowTitles-Detail 3 2 2 2 4 2 2 3" xfId="32524"/>
    <cellStyle name="RowTitles-Detail 3 2 2 2 4 2 3" xfId="32525"/>
    <cellStyle name="RowTitles-Detail 3 2 2 2 4 2 3 2" xfId="32526"/>
    <cellStyle name="RowTitles-Detail 3 2 2 2 4 2 3 2 2" xfId="32527"/>
    <cellStyle name="RowTitles-Detail 3 2 2 2 4 2 4" xfId="32528"/>
    <cellStyle name="RowTitles-Detail 3 2 2 2 4 2 4 2" xfId="32529"/>
    <cellStyle name="RowTitles-Detail 3 2 2 2 4 2 5" xfId="32530"/>
    <cellStyle name="RowTitles-Detail 3 2 2 2 4 3" xfId="32531"/>
    <cellStyle name="RowTitles-Detail 3 2 2 2 4 3 2" xfId="32532"/>
    <cellStyle name="RowTitles-Detail 3 2 2 2 4 3 2 2" xfId="32533"/>
    <cellStyle name="RowTitles-Detail 3 2 2 2 4 3 2 2 2" xfId="32534"/>
    <cellStyle name="RowTitles-Detail 3 2 2 2 4 3 2 3" xfId="32535"/>
    <cellStyle name="RowTitles-Detail 3 2 2 2 4 3 3" xfId="32536"/>
    <cellStyle name="RowTitles-Detail 3 2 2 2 4 3 3 2" xfId="32537"/>
    <cellStyle name="RowTitles-Detail 3 2 2 2 4 3 3 2 2" xfId="32538"/>
    <cellStyle name="RowTitles-Detail 3 2 2 2 4 3 4" xfId="32539"/>
    <cellStyle name="RowTitles-Detail 3 2 2 2 4 3 4 2" xfId="32540"/>
    <cellStyle name="RowTitles-Detail 3 2 2 2 4 3 5" xfId="32541"/>
    <cellStyle name="RowTitles-Detail 3 2 2 2 4 4" xfId="32542"/>
    <cellStyle name="RowTitles-Detail 3 2 2 2 4 4 2" xfId="32543"/>
    <cellStyle name="RowTitles-Detail 3 2 2 2 4 4 2 2" xfId="32544"/>
    <cellStyle name="RowTitles-Detail 3 2 2 2 4 4 3" xfId="32545"/>
    <cellStyle name="RowTitles-Detail 3 2 2 2 4 5" xfId="32546"/>
    <cellStyle name="RowTitles-Detail 3 2 2 2 4 5 2" xfId="32547"/>
    <cellStyle name="RowTitles-Detail 3 2 2 2 4 5 2 2" xfId="32548"/>
    <cellStyle name="RowTitles-Detail 3 2 2 2 4 6" xfId="32549"/>
    <cellStyle name="RowTitles-Detail 3 2 2 2 4 6 2" xfId="32550"/>
    <cellStyle name="RowTitles-Detail 3 2 2 2 4 7" xfId="32551"/>
    <cellStyle name="RowTitles-Detail 3 2 2 2 5" xfId="32552"/>
    <cellStyle name="RowTitles-Detail 3 2 2 2 5 2" xfId="32553"/>
    <cellStyle name="RowTitles-Detail 3 2 2 2 5 2 2" xfId="32554"/>
    <cellStyle name="RowTitles-Detail 3 2 2 2 5 2 2 2" xfId="32555"/>
    <cellStyle name="RowTitles-Detail 3 2 2 2 5 2 2 2 2" xfId="32556"/>
    <cellStyle name="RowTitles-Detail 3 2 2 2 5 2 2 3" xfId="32557"/>
    <cellStyle name="RowTitles-Detail 3 2 2 2 5 2 3" xfId="32558"/>
    <cellStyle name="RowTitles-Detail 3 2 2 2 5 2 3 2" xfId="32559"/>
    <cellStyle name="RowTitles-Detail 3 2 2 2 5 2 3 2 2" xfId="32560"/>
    <cellStyle name="RowTitles-Detail 3 2 2 2 5 2 4" xfId="32561"/>
    <cellStyle name="RowTitles-Detail 3 2 2 2 5 2 4 2" xfId="32562"/>
    <cellStyle name="RowTitles-Detail 3 2 2 2 5 2 5" xfId="32563"/>
    <cellStyle name="RowTitles-Detail 3 2 2 2 5 3" xfId="32564"/>
    <cellStyle name="RowTitles-Detail 3 2 2 2 5 3 2" xfId="32565"/>
    <cellStyle name="RowTitles-Detail 3 2 2 2 5 3 2 2" xfId="32566"/>
    <cellStyle name="RowTitles-Detail 3 2 2 2 5 3 2 2 2" xfId="32567"/>
    <cellStyle name="RowTitles-Detail 3 2 2 2 5 3 2 3" xfId="32568"/>
    <cellStyle name="RowTitles-Detail 3 2 2 2 5 3 3" xfId="32569"/>
    <cellStyle name="RowTitles-Detail 3 2 2 2 5 3 3 2" xfId="32570"/>
    <cellStyle name="RowTitles-Detail 3 2 2 2 5 3 3 2 2" xfId="32571"/>
    <cellStyle name="RowTitles-Detail 3 2 2 2 5 3 4" xfId="32572"/>
    <cellStyle name="RowTitles-Detail 3 2 2 2 5 3 4 2" xfId="32573"/>
    <cellStyle name="RowTitles-Detail 3 2 2 2 5 3 5" xfId="32574"/>
    <cellStyle name="RowTitles-Detail 3 2 2 2 5 4" xfId="32575"/>
    <cellStyle name="RowTitles-Detail 3 2 2 2 5 4 2" xfId="32576"/>
    <cellStyle name="RowTitles-Detail 3 2 2 2 5 4 2 2" xfId="32577"/>
    <cellStyle name="RowTitles-Detail 3 2 2 2 5 4 3" xfId="32578"/>
    <cellStyle name="RowTitles-Detail 3 2 2 2 5 5" xfId="32579"/>
    <cellStyle name="RowTitles-Detail 3 2 2 2 5 5 2" xfId="32580"/>
    <cellStyle name="RowTitles-Detail 3 2 2 2 5 5 2 2" xfId="32581"/>
    <cellStyle name="RowTitles-Detail 3 2 2 2 5 6" xfId="32582"/>
    <cellStyle name="RowTitles-Detail 3 2 2 2 5 6 2" xfId="32583"/>
    <cellStyle name="RowTitles-Detail 3 2 2 2 5 7" xfId="32584"/>
    <cellStyle name="RowTitles-Detail 3 2 2 2 6" xfId="32585"/>
    <cellStyle name="RowTitles-Detail 3 2 2 2 6 2" xfId="32586"/>
    <cellStyle name="RowTitles-Detail 3 2 2 2 6 2 2" xfId="32587"/>
    <cellStyle name="RowTitles-Detail 3 2 2 2 6 2 2 2" xfId="32588"/>
    <cellStyle name="RowTitles-Detail 3 2 2 2 6 2 2 2 2" xfId="32589"/>
    <cellStyle name="RowTitles-Detail 3 2 2 2 6 2 2 3" xfId="32590"/>
    <cellStyle name="RowTitles-Detail 3 2 2 2 6 2 3" xfId="32591"/>
    <cellStyle name="RowTitles-Detail 3 2 2 2 6 2 3 2" xfId="32592"/>
    <cellStyle name="RowTitles-Detail 3 2 2 2 6 2 3 2 2" xfId="32593"/>
    <cellStyle name="RowTitles-Detail 3 2 2 2 6 2 4" xfId="32594"/>
    <cellStyle name="RowTitles-Detail 3 2 2 2 6 2 4 2" xfId="32595"/>
    <cellStyle name="RowTitles-Detail 3 2 2 2 6 2 5" xfId="32596"/>
    <cellStyle name="RowTitles-Detail 3 2 2 2 6 3" xfId="32597"/>
    <cellStyle name="RowTitles-Detail 3 2 2 2 6 3 2" xfId="32598"/>
    <cellStyle name="RowTitles-Detail 3 2 2 2 6 3 2 2" xfId="32599"/>
    <cellStyle name="RowTitles-Detail 3 2 2 2 6 3 2 2 2" xfId="32600"/>
    <cellStyle name="RowTitles-Detail 3 2 2 2 6 3 2 3" xfId="32601"/>
    <cellStyle name="RowTitles-Detail 3 2 2 2 6 3 3" xfId="32602"/>
    <cellStyle name="RowTitles-Detail 3 2 2 2 6 3 3 2" xfId="32603"/>
    <cellStyle name="RowTitles-Detail 3 2 2 2 6 3 3 2 2" xfId="32604"/>
    <cellStyle name="RowTitles-Detail 3 2 2 2 6 3 4" xfId="32605"/>
    <cellStyle name="RowTitles-Detail 3 2 2 2 6 3 4 2" xfId="32606"/>
    <cellStyle name="RowTitles-Detail 3 2 2 2 6 3 5" xfId="32607"/>
    <cellStyle name="RowTitles-Detail 3 2 2 2 6 4" xfId="32608"/>
    <cellStyle name="RowTitles-Detail 3 2 2 2 6 4 2" xfId="32609"/>
    <cellStyle name="RowTitles-Detail 3 2 2 2 6 4 2 2" xfId="32610"/>
    <cellStyle name="RowTitles-Detail 3 2 2 2 6 4 3" xfId="32611"/>
    <cellStyle name="RowTitles-Detail 3 2 2 2 6 5" xfId="32612"/>
    <cellStyle name="RowTitles-Detail 3 2 2 2 6 5 2" xfId="32613"/>
    <cellStyle name="RowTitles-Detail 3 2 2 2 6 5 2 2" xfId="32614"/>
    <cellStyle name="RowTitles-Detail 3 2 2 2 6 6" xfId="32615"/>
    <cellStyle name="RowTitles-Detail 3 2 2 2 6 6 2" xfId="32616"/>
    <cellStyle name="RowTitles-Detail 3 2 2 2 6 7" xfId="32617"/>
    <cellStyle name="RowTitles-Detail 3 2 2 2 7" xfId="32618"/>
    <cellStyle name="RowTitles-Detail 3 2 2 2 7 2" xfId="32619"/>
    <cellStyle name="RowTitles-Detail 3 2 2 2 7 2 2" xfId="32620"/>
    <cellStyle name="RowTitles-Detail 3 2 2 2 7 2 2 2" xfId="32621"/>
    <cellStyle name="RowTitles-Detail 3 2 2 2 7 2 3" xfId="32622"/>
    <cellStyle name="RowTitles-Detail 3 2 2 2 7 3" xfId="32623"/>
    <cellStyle name="RowTitles-Detail 3 2 2 2 7 3 2" xfId="32624"/>
    <cellStyle name="RowTitles-Detail 3 2 2 2 7 3 2 2" xfId="32625"/>
    <cellStyle name="RowTitles-Detail 3 2 2 2 7 4" xfId="32626"/>
    <cellStyle name="RowTitles-Detail 3 2 2 2 7 4 2" xfId="32627"/>
    <cellStyle name="RowTitles-Detail 3 2 2 2 7 5" xfId="32628"/>
    <cellStyle name="RowTitles-Detail 3 2 2 2 8" xfId="32629"/>
    <cellStyle name="RowTitles-Detail 3 2 2 2 8 2" xfId="32630"/>
    <cellStyle name="RowTitles-Detail 3 2 2 2 9" xfId="32631"/>
    <cellStyle name="RowTitles-Detail 3 2 2 2 9 2" xfId="32632"/>
    <cellStyle name="RowTitles-Detail 3 2 2 2 9 2 2" xfId="32633"/>
    <cellStyle name="RowTitles-Detail 3 2 2 2_STUD aligned by INSTIT" xfId="32634"/>
    <cellStyle name="RowTitles-Detail 3 2 2 3" xfId="32635"/>
    <cellStyle name="RowTitles-Detail 3 2 2 3 2" xfId="32636"/>
    <cellStyle name="RowTitles-Detail 3 2 2 3 2 2" xfId="32637"/>
    <cellStyle name="RowTitles-Detail 3 2 2 3 2 2 2" xfId="32638"/>
    <cellStyle name="RowTitles-Detail 3 2 2 3 2 2 2 2" xfId="32639"/>
    <cellStyle name="RowTitles-Detail 3 2 2 3 2 2 2 2 2" xfId="32640"/>
    <cellStyle name="RowTitles-Detail 3 2 2 3 2 2 2 3" xfId="32641"/>
    <cellStyle name="RowTitles-Detail 3 2 2 3 2 2 3" xfId="32642"/>
    <cellStyle name="RowTitles-Detail 3 2 2 3 2 2 3 2" xfId="32643"/>
    <cellStyle name="RowTitles-Detail 3 2 2 3 2 2 3 2 2" xfId="32644"/>
    <cellStyle name="RowTitles-Detail 3 2 2 3 2 2 4" xfId="32645"/>
    <cellStyle name="RowTitles-Detail 3 2 2 3 2 2 4 2" xfId="32646"/>
    <cellStyle name="RowTitles-Detail 3 2 2 3 2 2 5" xfId="32647"/>
    <cellStyle name="RowTitles-Detail 3 2 2 3 2 3" xfId="32648"/>
    <cellStyle name="RowTitles-Detail 3 2 2 3 2 3 2" xfId="32649"/>
    <cellStyle name="RowTitles-Detail 3 2 2 3 2 3 2 2" xfId="32650"/>
    <cellStyle name="RowTitles-Detail 3 2 2 3 2 3 2 2 2" xfId="32651"/>
    <cellStyle name="RowTitles-Detail 3 2 2 3 2 3 2 3" xfId="32652"/>
    <cellStyle name="RowTitles-Detail 3 2 2 3 2 3 3" xfId="32653"/>
    <cellStyle name="RowTitles-Detail 3 2 2 3 2 3 3 2" xfId="32654"/>
    <cellStyle name="RowTitles-Detail 3 2 2 3 2 3 3 2 2" xfId="32655"/>
    <cellStyle name="RowTitles-Detail 3 2 2 3 2 3 4" xfId="32656"/>
    <cellStyle name="RowTitles-Detail 3 2 2 3 2 3 4 2" xfId="32657"/>
    <cellStyle name="RowTitles-Detail 3 2 2 3 2 3 5" xfId="32658"/>
    <cellStyle name="RowTitles-Detail 3 2 2 3 2 4" xfId="32659"/>
    <cellStyle name="RowTitles-Detail 3 2 2 3 2 4 2" xfId="32660"/>
    <cellStyle name="RowTitles-Detail 3 2 2 3 2 5" xfId="32661"/>
    <cellStyle name="RowTitles-Detail 3 2 2 3 2 5 2" xfId="32662"/>
    <cellStyle name="RowTitles-Detail 3 2 2 3 2 5 2 2" xfId="32663"/>
    <cellStyle name="RowTitles-Detail 3 2 2 3 2 5 3" xfId="32664"/>
    <cellStyle name="RowTitles-Detail 3 2 2 3 2 6" xfId="32665"/>
    <cellStyle name="RowTitles-Detail 3 2 2 3 2 6 2" xfId="32666"/>
    <cellStyle name="RowTitles-Detail 3 2 2 3 2 6 2 2" xfId="32667"/>
    <cellStyle name="RowTitles-Detail 3 2 2 3 2 7" xfId="32668"/>
    <cellStyle name="RowTitles-Detail 3 2 2 3 2 7 2" xfId="32669"/>
    <cellStyle name="RowTitles-Detail 3 2 2 3 2 8" xfId="32670"/>
    <cellStyle name="RowTitles-Detail 3 2 2 3 3" xfId="32671"/>
    <cellStyle name="RowTitles-Detail 3 2 2 3 3 2" xfId="32672"/>
    <cellStyle name="RowTitles-Detail 3 2 2 3 3 2 2" xfId="32673"/>
    <cellStyle name="RowTitles-Detail 3 2 2 3 3 2 2 2" xfId="32674"/>
    <cellStyle name="RowTitles-Detail 3 2 2 3 3 2 2 2 2" xfId="32675"/>
    <cellStyle name="RowTitles-Detail 3 2 2 3 3 2 2 3" xfId="32676"/>
    <cellStyle name="RowTitles-Detail 3 2 2 3 3 2 3" xfId="32677"/>
    <cellStyle name="RowTitles-Detail 3 2 2 3 3 2 3 2" xfId="32678"/>
    <cellStyle name="RowTitles-Detail 3 2 2 3 3 2 3 2 2" xfId="32679"/>
    <cellStyle name="RowTitles-Detail 3 2 2 3 3 2 4" xfId="32680"/>
    <cellStyle name="RowTitles-Detail 3 2 2 3 3 2 4 2" xfId="32681"/>
    <cellStyle name="RowTitles-Detail 3 2 2 3 3 2 5" xfId="32682"/>
    <cellStyle name="RowTitles-Detail 3 2 2 3 3 3" xfId="32683"/>
    <cellStyle name="RowTitles-Detail 3 2 2 3 3 3 2" xfId="32684"/>
    <cellStyle name="RowTitles-Detail 3 2 2 3 3 3 2 2" xfId="32685"/>
    <cellStyle name="RowTitles-Detail 3 2 2 3 3 3 2 2 2" xfId="32686"/>
    <cellStyle name="RowTitles-Detail 3 2 2 3 3 3 2 3" xfId="32687"/>
    <cellStyle name="RowTitles-Detail 3 2 2 3 3 3 3" xfId="32688"/>
    <cellStyle name="RowTitles-Detail 3 2 2 3 3 3 3 2" xfId="32689"/>
    <cellStyle name="RowTitles-Detail 3 2 2 3 3 3 3 2 2" xfId="32690"/>
    <cellStyle name="RowTitles-Detail 3 2 2 3 3 3 4" xfId="32691"/>
    <cellStyle name="RowTitles-Detail 3 2 2 3 3 3 4 2" xfId="32692"/>
    <cellStyle name="RowTitles-Detail 3 2 2 3 3 3 5" xfId="32693"/>
    <cellStyle name="RowTitles-Detail 3 2 2 3 3 4" xfId="32694"/>
    <cellStyle name="RowTitles-Detail 3 2 2 3 3 4 2" xfId="32695"/>
    <cellStyle name="RowTitles-Detail 3 2 2 3 3 5" xfId="32696"/>
    <cellStyle name="RowTitles-Detail 3 2 2 3 3 5 2" xfId="32697"/>
    <cellStyle name="RowTitles-Detail 3 2 2 3 3 5 2 2" xfId="32698"/>
    <cellStyle name="RowTitles-Detail 3 2 2 3 4" xfId="32699"/>
    <cellStyle name="RowTitles-Detail 3 2 2 3 4 2" xfId="32700"/>
    <cellStyle name="RowTitles-Detail 3 2 2 3 4 2 2" xfId="32701"/>
    <cellStyle name="RowTitles-Detail 3 2 2 3 4 2 2 2" xfId="32702"/>
    <cellStyle name="RowTitles-Detail 3 2 2 3 4 2 2 2 2" xfId="32703"/>
    <cellStyle name="RowTitles-Detail 3 2 2 3 4 2 2 3" xfId="32704"/>
    <cellStyle name="RowTitles-Detail 3 2 2 3 4 2 3" xfId="32705"/>
    <cellStyle name="RowTitles-Detail 3 2 2 3 4 2 3 2" xfId="32706"/>
    <cellStyle name="RowTitles-Detail 3 2 2 3 4 2 3 2 2" xfId="32707"/>
    <cellStyle name="RowTitles-Detail 3 2 2 3 4 2 4" xfId="32708"/>
    <cellStyle name="RowTitles-Detail 3 2 2 3 4 2 4 2" xfId="32709"/>
    <cellStyle name="RowTitles-Detail 3 2 2 3 4 2 5" xfId="32710"/>
    <cellStyle name="RowTitles-Detail 3 2 2 3 4 3" xfId="32711"/>
    <cellStyle name="RowTitles-Detail 3 2 2 3 4 3 2" xfId="32712"/>
    <cellStyle name="RowTitles-Detail 3 2 2 3 4 3 2 2" xfId="32713"/>
    <cellStyle name="RowTitles-Detail 3 2 2 3 4 3 2 2 2" xfId="32714"/>
    <cellStyle name="RowTitles-Detail 3 2 2 3 4 3 2 3" xfId="32715"/>
    <cellStyle name="RowTitles-Detail 3 2 2 3 4 3 3" xfId="32716"/>
    <cellStyle name="RowTitles-Detail 3 2 2 3 4 3 3 2" xfId="32717"/>
    <cellStyle name="RowTitles-Detail 3 2 2 3 4 3 3 2 2" xfId="32718"/>
    <cellStyle name="RowTitles-Detail 3 2 2 3 4 3 4" xfId="32719"/>
    <cellStyle name="RowTitles-Detail 3 2 2 3 4 3 4 2" xfId="32720"/>
    <cellStyle name="RowTitles-Detail 3 2 2 3 4 3 5" xfId="32721"/>
    <cellStyle name="RowTitles-Detail 3 2 2 3 4 4" xfId="32722"/>
    <cellStyle name="RowTitles-Detail 3 2 2 3 4 4 2" xfId="32723"/>
    <cellStyle name="RowTitles-Detail 3 2 2 3 4 4 2 2" xfId="32724"/>
    <cellStyle name="RowTitles-Detail 3 2 2 3 4 4 3" xfId="32725"/>
    <cellStyle name="RowTitles-Detail 3 2 2 3 4 5" xfId="32726"/>
    <cellStyle name="RowTitles-Detail 3 2 2 3 4 5 2" xfId="32727"/>
    <cellStyle name="RowTitles-Detail 3 2 2 3 4 5 2 2" xfId="32728"/>
    <cellStyle name="RowTitles-Detail 3 2 2 3 4 6" xfId="32729"/>
    <cellStyle name="RowTitles-Detail 3 2 2 3 4 6 2" xfId="32730"/>
    <cellStyle name="RowTitles-Detail 3 2 2 3 4 7" xfId="32731"/>
    <cellStyle name="RowTitles-Detail 3 2 2 3 5" xfId="32732"/>
    <cellStyle name="RowTitles-Detail 3 2 2 3 5 2" xfId="32733"/>
    <cellStyle name="RowTitles-Detail 3 2 2 3 5 2 2" xfId="32734"/>
    <cellStyle name="RowTitles-Detail 3 2 2 3 5 2 2 2" xfId="32735"/>
    <cellStyle name="RowTitles-Detail 3 2 2 3 5 2 2 2 2" xfId="32736"/>
    <cellStyle name="RowTitles-Detail 3 2 2 3 5 2 2 3" xfId="32737"/>
    <cellStyle name="RowTitles-Detail 3 2 2 3 5 2 3" xfId="32738"/>
    <cellStyle name="RowTitles-Detail 3 2 2 3 5 2 3 2" xfId="32739"/>
    <cellStyle name="RowTitles-Detail 3 2 2 3 5 2 3 2 2" xfId="32740"/>
    <cellStyle name="RowTitles-Detail 3 2 2 3 5 2 4" xfId="32741"/>
    <cellStyle name="RowTitles-Detail 3 2 2 3 5 2 4 2" xfId="32742"/>
    <cellStyle name="RowTitles-Detail 3 2 2 3 5 2 5" xfId="32743"/>
    <cellStyle name="RowTitles-Detail 3 2 2 3 5 3" xfId="32744"/>
    <cellStyle name="RowTitles-Detail 3 2 2 3 5 3 2" xfId="32745"/>
    <cellStyle name="RowTitles-Detail 3 2 2 3 5 3 2 2" xfId="32746"/>
    <cellStyle name="RowTitles-Detail 3 2 2 3 5 3 2 2 2" xfId="32747"/>
    <cellStyle name="RowTitles-Detail 3 2 2 3 5 3 2 3" xfId="32748"/>
    <cellStyle name="RowTitles-Detail 3 2 2 3 5 3 3" xfId="32749"/>
    <cellStyle name="RowTitles-Detail 3 2 2 3 5 3 3 2" xfId="32750"/>
    <cellStyle name="RowTitles-Detail 3 2 2 3 5 3 3 2 2" xfId="32751"/>
    <cellStyle name="RowTitles-Detail 3 2 2 3 5 3 4" xfId="32752"/>
    <cellStyle name="RowTitles-Detail 3 2 2 3 5 3 4 2" xfId="32753"/>
    <cellStyle name="RowTitles-Detail 3 2 2 3 5 3 5" xfId="32754"/>
    <cellStyle name="RowTitles-Detail 3 2 2 3 5 4" xfId="32755"/>
    <cellStyle name="RowTitles-Detail 3 2 2 3 5 4 2" xfId="32756"/>
    <cellStyle name="RowTitles-Detail 3 2 2 3 5 4 2 2" xfId="32757"/>
    <cellStyle name="RowTitles-Detail 3 2 2 3 5 4 3" xfId="32758"/>
    <cellStyle name="RowTitles-Detail 3 2 2 3 5 5" xfId="32759"/>
    <cellStyle name="RowTitles-Detail 3 2 2 3 5 5 2" xfId="32760"/>
    <cellStyle name="RowTitles-Detail 3 2 2 3 5 5 2 2" xfId="32761"/>
    <cellStyle name="RowTitles-Detail 3 2 2 3 5 6" xfId="32762"/>
    <cellStyle name="RowTitles-Detail 3 2 2 3 5 6 2" xfId="32763"/>
    <cellStyle name="RowTitles-Detail 3 2 2 3 5 7" xfId="32764"/>
    <cellStyle name="RowTitles-Detail 3 2 2 3 6" xfId="32765"/>
    <cellStyle name="RowTitles-Detail 3 2 2 3 6 2" xfId="32766"/>
    <cellStyle name="RowTitles-Detail 3 2 2 3 6 2 2" xfId="32767"/>
    <cellStyle name="RowTitles-Detail 3 2 2 3 6 2 2 2" xfId="32768"/>
    <cellStyle name="RowTitles-Detail 3 2 2 3 6 2 2 2 2" xfId="32769"/>
    <cellStyle name="RowTitles-Detail 3 2 2 3 6 2 2 3" xfId="32770"/>
    <cellStyle name="RowTitles-Detail 3 2 2 3 6 2 3" xfId="32771"/>
    <cellStyle name="RowTitles-Detail 3 2 2 3 6 2 3 2" xfId="32772"/>
    <cellStyle name="RowTitles-Detail 3 2 2 3 6 2 3 2 2" xfId="32773"/>
    <cellStyle name="RowTitles-Detail 3 2 2 3 6 2 4" xfId="32774"/>
    <cellStyle name="RowTitles-Detail 3 2 2 3 6 2 4 2" xfId="32775"/>
    <cellStyle name="RowTitles-Detail 3 2 2 3 6 2 5" xfId="32776"/>
    <cellStyle name="RowTitles-Detail 3 2 2 3 6 3" xfId="32777"/>
    <cellStyle name="RowTitles-Detail 3 2 2 3 6 3 2" xfId="32778"/>
    <cellStyle name="RowTitles-Detail 3 2 2 3 6 3 2 2" xfId="32779"/>
    <cellStyle name="RowTitles-Detail 3 2 2 3 6 3 2 2 2" xfId="32780"/>
    <cellStyle name="RowTitles-Detail 3 2 2 3 6 3 2 3" xfId="32781"/>
    <cellStyle name="RowTitles-Detail 3 2 2 3 6 3 3" xfId="32782"/>
    <cellStyle name="RowTitles-Detail 3 2 2 3 6 3 3 2" xfId="32783"/>
    <cellStyle name="RowTitles-Detail 3 2 2 3 6 3 3 2 2" xfId="32784"/>
    <cellStyle name="RowTitles-Detail 3 2 2 3 6 3 4" xfId="32785"/>
    <cellStyle name="RowTitles-Detail 3 2 2 3 6 3 4 2" xfId="32786"/>
    <cellStyle name="RowTitles-Detail 3 2 2 3 6 3 5" xfId="32787"/>
    <cellStyle name="RowTitles-Detail 3 2 2 3 6 4" xfId="32788"/>
    <cellStyle name="RowTitles-Detail 3 2 2 3 6 4 2" xfId="32789"/>
    <cellStyle name="RowTitles-Detail 3 2 2 3 6 4 2 2" xfId="32790"/>
    <cellStyle name="RowTitles-Detail 3 2 2 3 6 4 3" xfId="32791"/>
    <cellStyle name="RowTitles-Detail 3 2 2 3 6 5" xfId="32792"/>
    <cellStyle name="RowTitles-Detail 3 2 2 3 6 5 2" xfId="32793"/>
    <cellStyle name="RowTitles-Detail 3 2 2 3 6 5 2 2" xfId="32794"/>
    <cellStyle name="RowTitles-Detail 3 2 2 3 6 6" xfId="32795"/>
    <cellStyle name="RowTitles-Detail 3 2 2 3 6 6 2" xfId="32796"/>
    <cellStyle name="RowTitles-Detail 3 2 2 3 6 7" xfId="32797"/>
    <cellStyle name="RowTitles-Detail 3 2 2 3 7" xfId="32798"/>
    <cellStyle name="RowTitles-Detail 3 2 2 3 7 2" xfId="32799"/>
    <cellStyle name="RowTitles-Detail 3 2 2 3 7 2 2" xfId="32800"/>
    <cellStyle name="RowTitles-Detail 3 2 2 3 7 2 2 2" xfId="32801"/>
    <cellStyle name="RowTitles-Detail 3 2 2 3 7 2 3" xfId="32802"/>
    <cellStyle name="RowTitles-Detail 3 2 2 3 7 3" xfId="32803"/>
    <cellStyle name="RowTitles-Detail 3 2 2 3 7 3 2" xfId="32804"/>
    <cellStyle name="RowTitles-Detail 3 2 2 3 7 3 2 2" xfId="32805"/>
    <cellStyle name="RowTitles-Detail 3 2 2 3 7 4" xfId="32806"/>
    <cellStyle name="RowTitles-Detail 3 2 2 3 7 4 2" xfId="32807"/>
    <cellStyle name="RowTitles-Detail 3 2 2 3 7 5" xfId="32808"/>
    <cellStyle name="RowTitles-Detail 3 2 2 3 8" xfId="32809"/>
    <cellStyle name="RowTitles-Detail 3 2 2 3 8 2" xfId="32810"/>
    <cellStyle name="RowTitles-Detail 3 2 2 3 8 2 2" xfId="32811"/>
    <cellStyle name="RowTitles-Detail 3 2 2 3 8 2 2 2" xfId="32812"/>
    <cellStyle name="RowTitles-Detail 3 2 2 3 8 2 3" xfId="32813"/>
    <cellStyle name="RowTitles-Detail 3 2 2 3 8 3" xfId="32814"/>
    <cellStyle name="RowTitles-Detail 3 2 2 3 8 3 2" xfId="32815"/>
    <cellStyle name="RowTitles-Detail 3 2 2 3 8 3 2 2" xfId="32816"/>
    <cellStyle name="RowTitles-Detail 3 2 2 3 8 4" xfId="32817"/>
    <cellStyle name="RowTitles-Detail 3 2 2 3 8 4 2" xfId="32818"/>
    <cellStyle name="RowTitles-Detail 3 2 2 3 8 5" xfId="32819"/>
    <cellStyle name="RowTitles-Detail 3 2 2 3 9" xfId="32820"/>
    <cellStyle name="RowTitles-Detail 3 2 2 3 9 2" xfId="32821"/>
    <cellStyle name="RowTitles-Detail 3 2 2 3 9 2 2" xfId="32822"/>
    <cellStyle name="RowTitles-Detail 3 2 2 3_STUD aligned by INSTIT" xfId="32823"/>
    <cellStyle name="RowTitles-Detail 3 2 2 4" xfId="32824"/>
    <cellStyle name="RowTitles-Detail 3 2 2 4 2" xfId="32825"/>
    <cellStyle name="RowTitles-Detail 3 2 2 4 2 2" xfId="32826"/>
    <cellStyle name="RowTitles-Detail 3 2 2 4 2 2 2" xfId="32827"/>
    <cellStyle name="RowTitles-Detail 3 2 2 4 2 2 2 2" xfId="32828"/>
    <cellStyle name="RowTitles-Detail 3 2 2 4 2 2 2 2 2" xfId="32829"/>
    <cellStyle name="RowTitles-Detail 3 2 2 4 2 2 2 3" xfId="32830"/>
    <cellStyle name="RowTitles-Detail 3 2 2 4 2 2 3" xfId="32831"/>
    <cellStyle name="RowTitles-Detail 3 2 2 4 2 2 3 2" xfId="32832"/>
    <cellStyle name="RowTitles-Detail 3 2 2 4 2 2 3 2 2" xfId="32833"/>
    <cellStyle name="RowTitles-Detail 3 2 2 4 2 2 4" xfId="32834"/>
    <cellStyle name="RowTitles-Detail 3 2 2 4 2 2 4 2" xfId="32835"/>
    <cellStyle name="RowTitles-Detail 3 2 2 4 2 2 5" xfId="32836"/>
    <cellStyle name="RowTitles-Detail 3 2 2 4 2 3" xfId="32837"/>
    <cellStyle name="RowTitles-Detail 3 2 2 4 2 3 2" xfId="32838"/>
    <cellStyle name="RowTitles-Detail 3 2 2 4 2 3 2 2" xfId="32839"/>
    <cellStyle name="RowTitles-Detail 3 2 2 4 2 3 2 2 2" xfId="32840"/>
    <cellStyle name="RowTitles-Detail 3 2 2 4 2 3 2 3" xfId="32841"/>
    <cellStyle name="RowTitles-Detail 3 2 2 4 2 3 3" xfId="32842"/>
    <cellStyle name="RowTitles-Detail 3 2 2 4 2 3 3 2" xfId="32843"/>
    <cellStyle name="RowTitles-Detail 3 2 2 4 2 3 3 2 2" xfId="32844"/>
    <cellStyle name="RowTitles-Detail 3 2 2 4 2 3 4" xfId="32845"/>
    <cellStyle name="RowTitles-Detail 3 2 2 4 2 3 4 2" xfId="32846"/>
    <cellStyle name="RowTitles-Detail 3 2 2 4 2 3 5" xfId="32847"/>
    <cellStyle name="RowTitles-Detail 3 2 2 4 2 4" xfId="32848"/>
    <cellStyle name="RowTitles-Detail 3 2 2 4 2 4 2" xfId="32849"/>
    <cellStyle name="RowTitles-Detail 3 2 2 4 2 5" xfId="32850"/>
    <cellStyle name="RowTitles-Detail 3 2 2 4 2 5 2" xfId="32851"/>
    <cellStyle name="RowTitles-Detail 3 2 2 4 2 5 2 2" xfId="32852"/>
    <cellStyle name="RowTitles-Detail 3 2 2 4 2 5 3" xfId="32853"/>
    <cellStyle name="RowTitles-Detail 3 2 2 4 2 6" xfId="32854"/>
    <cellStyle name="RowTitles-Detail 3 2 2 4 2 6 2" xfId="32855"/>
    <cellStyle name="RowTitles-Detail 3 2 2 4 2 6 2 2" xfId="32856"/>
    <cellStyle name="RowTitles-Detail 3 2 2 4 3" xfId="32857"/>
    <cellStyle name="RowTitles-Detail 3 2 2 4 3 2" xfId="32858"/>
    <cellStyle name="RowTitles-Detail 3 2 2 4 3 2 2" xfId="32859"/>
    <cellStyle name="RowTitles-Detail 3 2 2 4 3 2 2 2" xfId="32860"/>
    <cellStyle name="RowTitles-Detail 3 2 2 4 3 2 2 2 2" xfId="32861"/>
    <cellStyle name="RowTitles-Detail 3 2 2 4 3 2 2 3" xfId="32862"/>
    <cellStyle name="RowTitles-Detail 3 2 2 4 3 2 3" xfId="32863"/>
    <cellStyle name="RowTitles-Detail 3 2 2 4 3 2 3 2" xfId="32864"/>
    <cellStyle name="RowTitles-Detail 3 2 2 4 3 2 3 2 2" xfId="32865"/>
    <cellStyle name="RowTitles-Detail 3 2 2 4 3 2 4" xfId="32866"/>
    <cellStyle name="RowTitles-Detail 3 2 2 4 3 2 4 2" xfId="32867"/>
    <cellStyle name="RowTitles-Detail 3 2 2 4 3 2 5" xfId="32868"/>
    <cellStyle name="RowTitles-Detail 3 2 2 4 3 3" xfId="32869"/>
    <cellStyle name="RowTitles-Detail 3 2 2 4 3 3 2" xfId="32870"/>
    <cellStyle name="RowTitles-Detail 3 2 2 4 3 3 2 2" xfId="32871"/>
    <cellStyle name="RowTitles-Detail 3 2 2 4 3 3 2 2 2" xfId="32872"/>
    <cellStyle name="RowTitles-Detail 3 2 2 4 3 3 2 3" xfId="32873"/>
    <cellStyle name="RowTitles-Detail 3 2 2 4 3 3 3" xfId="32874"/>
    <cellStyle name="RowTitles-Detail 3 2 2 4 3 3 3 2" xfId="32875"/>
    <cellStyle name="RowTitles-Detail 3 2 2 4 3 3 3 2 2" xfId="32876"/>
    <cellStyle name="RowTitles-Detail 3 2 2 4 3 3 4" xfId="32877"/>
    <cellStyle name="RowTitles-Detail 3 2 2 4 3 3 4 2" xfId="32878"/>
    <cellStyle name="RowTitles-Detail 3 2 2 4 3 3 5" xfId="32879"/>
    <cellStyle name="RowTitles-Detail 3 2 2 4 3 4" xfId="32880"/>
    <cellStyle name="RowTitles-Detail 3 2 2 4 3 4 2" xfId="32881"/>
    <cellStyle name="RowTitles-Detail 3 2 2 4 3 5" xfId="32882"/>
    <cellStyle name="RowTitles-Detail 3 2 2 4 3 5 2" xfId="32883"/>
    <cellStyle name="RowTitles-Detail 3 2 2 4 3 5 2 2" xfId="32884"/>
    <cellStyle name="RowTitles-Detail 3 2 2 4 3 6" xfId="32885"/>
    <cellStyle name="RowTitles-Detail 3 2 2 4 3 6 2" xfId="32886"/>
    <cellStyle name="RowTitles-Detail 3 2 2 4 3 7" xfId="32887"/>
    <cellStyle name="RowTitles-Detail 3 2 2 4 4" xfId="32888"/>
    <cellStyle name="RowTitles-Detail 3 2 2 4 4 2" xfId="32889"/>
    <cellStyle name="RowTitles-Detail 3 2 2 4 4 2 2" xfId="32890"/>
    <cellStyle name="RowTitles-Detail 3 2 2 4 4 2 2 2" xfId="32891"/>
    <cellStyle name="RowTitles-Detail 3 2 2 4 4 2 2 2 2" xfId="32892"/>
    <cellStyle name="RowTitles-Detail 3 2 2 4 4 2 2 3" xfId="32893"/>
    <cellStyle name="RowTitles-Detail 3 2 2 4 4 2 3" xfId="32894"/>
    <cellStyle name="RowTitles-Detail 3 2 2 4 4 2 3 2" xfId="32895"/>
    <cellStyle name="RowTitles-Detail 3 2 2 4 4 2 3 2 2" xfId="32896"/>
    <cellStyle name="RowTitles-Detail 3 2 2 4 4 2 4" xfId="32897"/>
    <cellStyle name="RowTitles-Detail 3 2 2 4 4 2 4 2" xfId="32898"/>
    <cellStyle name="RowTitles-Detail 3 2 2 4 4 2 5" xfId="32899"/>
    <cellStyle name="RowTitles-Detail 3 2 2 4 4 3" xfId="32900"/>
    <cellStyle name="RowTitles-Detail 3 2 2 4 4 3 2" xfId="32901"/>
    <cellStyle name="RowTitles-Detail 3 2 2 4 4 3 2 2" xfId="32902"/>
    <cellStyle name="RowTitles-Detail 3 2 2 4 4 3 2 2 2" xfId="32903"/>
    <cellStyle name="RowTitles-Detail 3 2 2 4 4 3 2 3" xfId="32904"/>
    <cellStyle name="RowTitles-Detail 3 2 2 4 4 3 3" xfId="32905"/>
    <cellStyle name="RowTitles-Detail 3 2 2 4 4 3 3 2" xfId="32906"/>
    <cellStyle name="RowTitles-Detail 3 2 2 4 4 3 3 2 2" xfId="32907"/>
    <cellStyle name="RowTitles-Detail 3 2 2 4 4 3 4" xfId="32908"/>
    <cellStyle name="RowTitles-Detail 3 2 2 4 4 3 4 2" xfId="32909"/>
    <cellStyle name="RowTitles-Detail 3 2 2 4 4 3 5" xfId="32910"/>
    <cellStyle name="RowTitles-Detail 3 2 2 4 4 4" xfId="32911"/>
    <cellStyle name="RowTitles-Detail 3 2 2 4 4 4 2" xfId="32912"/>
    <cellStyle name="RowTitles-Detail 3 2 2 4 4 5" xfId="32913"/>
    <cellStyle name="RowTitles-Detail 3 2 2 4 4 5 2" xfId="32914"/>
    <cellStyle name="RowTitles-Detail 3 2 2 4 4 5 2 2" xfId="32915"/>
    <cellStyle name="RowTitles-Detail 3 2 2 4 4 5 3" xfId="32916"/>
    <cellStyle name="RowTitles-Detail 3 2 2 4 4 6" xfId="32917"/>
    <cellStyle name="RowTitles-Detail 3 2 2 4 4 6 2" xfId="32918"/>
    <cellStyle name="RowTitles-Detail 3 2 2 4 4 6 2 2" xfId="32919"/>
    <cellStyle name="RowTitles-Detail 3 2 2 4 4 7" xfId="32920"/>
    <cellStyle name="RowTitles-Detail 3 2 2 4 4 7 2" xfId="32921"/>
    <cellStyle name="RowTitles-Detail 3 2 2 4 4 8" xfId="32922"/>
    <cellStyle name="RowTitles-Detail 3 2 2 4 5" xfId="32923"/>
    <cellStyle name="RowTitles-Detail 3 2 2 4 5 2" xfId="32924"/>
    <cellStyle name="RowTitles-Detail 3 2 2 4 5 2 2" xfId="32925"/>
    <cellStyle name="RowTitles-Detail 3 2 2 4 5 2 2 2" xfId="32926"/>
    <cellStyle name="RowTitles-Detail 3 2 2 4 5 2 2 2 2" xfId="32927"/>
    <cellStyle name="RowTitles-Detail 3 2 2 4 5 2 2 3" xfId="32928"/>
    <cellStyle name="RowTitles-Detail 3 2 2 4 5 2 3" xfId="32929"/>
    <cellStyle name="RowTitles-Detail 3 2 2 4 5 2 3 2" xfId="32930"/>
    <cellStyle name="RowTitles-Detail 3 2 2 4 5 2 3 2 2" xfId="32931"/>
    <cellStyle name="RowTitles-Detail 3 2 2 4 5 2 4" xfId="32932"/>
    <cellStyle name="RowTitles-Detail 3 2 2 4 5 2 4 2" xfId="32933"/>
    <cellStyle name="RowTitles-Detail 3 2 2 4 5 2 5" xfId="32934"/>
    <cellStyle name="RowTitles-Detail 3 2 2 4 5 3" xfId="32935"/>
    <cellStyle name="RowTitles-Detail 3 2 2 4 5 3 2" xfId="32936"/>
    <cellStyle name="RowTitles-Detail 3 2 2 4 5 3 2 2" xfId="32937"/>
    <cellStyle name="RowTitles-Detail 3 2 2 4 5 3 2 2 2" xfId="32938"/>
    <cellStyle name="RowTitles-Detail 3 2 2 4 5 3 2 3" xfId="32939"/>
    <cellStyle name="RowTitles-Detail 3 2 2 4 5 3 3" xfId="32940"/>
    <cellStyle name="RowTitles-Detail 3 2 2 4 5 3 3 2" xfId="32941"/>
    <cellStyle name="RowTitles-Detail 3 2 2 4 5 3 3 2 2" xfId="32942"/>
    <cellStyle name="RowTitles-Detail 3 2 2 4 5 3 4" xfId="32943"/>
    <cellStyle name="RowTitles-Detail 3 2 2 4 5 3 4 2" xfId="32944"/>
    <cellStyle name="RowTitles-Detail 3 2 2 4 5 3 5" xfId="32945"/>
    <cellStyle name="RowTitles-Detail 3 2 2 4 5 4" xfId="32946"/>
    <cellStyle name="RowTitles-Detail 3 2 2 4 5 4 2" xfId="32947"/>
    <cellStyle name="RowTitles-Detail 3 2 2 4 5 4 2 2" xfId="32948"/>
    <cellStyle name="RowTitles-Detail 3 2 2 4 5 4 3" xfId="32949"/>
    <cellStyle name="RowTitles-Detail 3 2 2 4 5 5" xfId="32950"/>
    <cellStyle name="RowTitles-Detail 3 2 2 4 5 5 2" xfId="32951"/>
    <cellStyle name="RowTitles-Detail 3 2 2 4 5 5 2 2" xfId="32952"/>
    <cellStyle name="RowTitles-Detail 3 2 2 4 5 6" xfId="32953"/>
    <cellStyle name="RowTitles-Detail 3 2 2 4 5 6 2" xfId="32954"/>
    <cellStyle name="RowTitles-Detail 3 2 2 4 5 7" xfId="32955"/>
    <cellStyle name="RowTitles-Detail 3 2 2 4 6" xfId="32956"/>
    <cellStyle name="RowTitles-Detail 3 2 2 4 6 2" xfId="32957"/>
    <cellStyle name="RowTitles-Detail 3 2 2 4 6 2 2" xfId="32958"/>
    <cellStyle name="RowTitles-Detail 3 2 2 4 6 2 2 2" xfId="32959"/>
    <cellStyle name="RowTitles-Detail 3 2 2 4 6 2 2 2 2" xfId="32960"/>
    <cellStyle name="RowTitles-Detail 3 2 2 4 6 2 2 3" xfId="32961"/>
    <cellStyle name="RowTitles-Detail 3 2 2 4 6 2 3" xfId="32962"/>
    <cellStyle name="RowTitles-Detail 3 2 2 4 6 2 3 2" xfId="32963"/>
    <cellStyle name="RowTitles-Detail 3 2 2 4 6 2 3 2 2" xfId="32964"/>
    <cellStyle name="RowTitles-Detail 3 2 2 4 6 2 4" xfId="32965"/>
    <cellStyle name="RowTitles-Detail 3 2 2 4 6 2 4 2" xfId="32966"/>
    <cellStyle name="RowTitles-Detail 3 2 2 4 6 2 5" xfId="32967"/>
    <cellStyle name="RowTitles-Detail 3 2 2 4 6 3" xfId="32968"/>
    <cellStyle name="RowTitles-Detail 3 2 2 4 6 3 2" xfId="32969"/>
    <cellStyle name="RowTitles-Detail 3 2 2 4 6 3 2 2" xfId="32970"/>
    <cellStyle name="RowTitles-Detail 3 2 2 4 6 3 2 2 2" xfId="32971"/>
    <cellStyle name="RowTitles-Detail 3 2 2 4 6 3 2 3" xfId="32972"/>
    <cellStyle name="RowTitles-Detail 3 2 2 4 6 3 3" xfId="32973"/>
    <cellStyle name="RowTitles-Detail 3 2 2 4 6 3 3 2" xfId="32974"/>
    <cellStyle name="RowTitles-Detail 3 2 2 4 6 3 3 2 2" xfId="32975"/>
    <cellStyle name="RowTitles-Detail 3 2 2 4 6 3 4" xfId="32976"/>
    <cellStyle name="RowTitles-Detail 3 2 2 4 6 3 4 2" xfId="32977"/>
    <cellStyle name="RowTitles-Detail 3 2 2 4 6 3 5" xfId="32978"/>
    <cellStyle name="RowTitles-Detail 3 2 2 4 6 4" xfId="32979"/>
    <cellStyle name="RowTitles-Detail 3 2 2 4 6 4 2" xfId="32980"/>
    <cellStyle name="RowTitles-Detail 3 2 2 4 6 4 2 2" xfId="32981"/>
    <cellStyle name="RowTitles-Detail 3 2 2 4 6 4 3" xfId="32982"/>
    <cellStyle name="RowTitles-Detail 3 2 2 4 6 5" xfId="32983"/>
    <cellStyle name="RowTitles-Detail 3 2 2 4 6 5 2" xfId="32984"/>
    <cellStyle name="RowTitles-Detail 3 2 2 4 6 5 2 2" xfId="32985"/>
    <cellStyle name="RowTitles-Detail 3 2 2 4 6 6" xfId="32986"/>
    <cellStyle name="RowTitles-Detail 3 2 2 4 6 6 2" xfId="32987"/>
    <cellStyle name="RowTitles-Detail 3 2 2 4 6 7" xfId="32988"/>
    <cellStyle name="RowTitles-Detail 3 2 2 4 7" xfId="32989"/>
    <cellStyle name="RowTitles-Detail 3 2 2 4 7 2" xfId="32990"/>
    <cellStyle name="RowTitles-Detail 3 2 2 4 7 2 2" xfId="32991"/>
    <cellStyle name="RowTitles-Detail 3 2 2 4 7 2 2 2" xfId="32992"/>
    <cellStyle name="RowTitles-Detail 3 2 2 4 7 2 3" xfId="32993"/>
    <cellStyle name="RowTitles-Detail 3 2 2 4 7 3" xfId="32994"/>
    <cellStyle name="RowTitles-Detail 3 2 2 4 7 3 2" xfId="32995"/>
    <cellStyle name="RowTitles-Detail 3 2 2 4 7 3 2 2" xfId="32996"/>
    <cellStyle name="RowTitles-Detail 3 2 2 4 7 4" xfId="32997"/>
    <cellStyle name="RowTitles-Detail 3 2 2 4 7 4 2" xfId="32998"/>
    <cellStyle name="RowTitles-Detail 3 2 2 4 7 5" xfId="32999"/>
    <cellStyle name="RowTitles-Detail 3 2 2 4 8" xfId="33000"/>
    <cellStyle name="RowTitles-Detail 3 2 2 4 8 2" xfId="33001"/>
    <cellStyle name="RowTitles-Detail 3 2 2 4 9" xfId="33002"/>
    <cellStyle name="RowTitles-Detail 3 2 2 4 9 2" xfId="33003"/>
    <cellStyle name="RowTitles-Detail 3 2 2 4 9 2 2" xfId="33004"/>
    <cellStyle name="RowTitles-Detail 3 2 2 4_STUD aligned by INSTIT" xfId="33005"/>
    <cellStyle name="RowTitles-Detail 3 2 2 5" xfId="33006"/>
    <cellStyle name="RowTitles-Detail 3 2 2 5 2" xfId="33007"/>
    <cellStyle name="RowTitles-Detail 3 2 2 5 2 2" xfId="33008"/>
    <cellStyle name="RowTitles-Detail 3 2 2 5 2 2 2" xfId="33009"/>
    <cellStyle name="RowTitles-Detail 3 2 2 5 2 2 2 2" xfId="33010"/>
    <cellStyle name="RowTitles-Detail 3 2 2 5 2 2 3" xfId="33011"/>
    <cellStyle name="RowTitles-Detail 3 2 2 5 2 3" xfId="33012"/>
    <cellStyle name="RowTitles-Detail 3 2 2 5 2 3 2" xfId="33013"/>
    <cellStyle name="RowTitles-Detail 3 2 2 5 2 3 2 2" xfId="33014"/>
    <cellStyle name="RowTitles-Detail 3 2 2 5 2 4" xfId="33015"/>
    <cellStyle name="RowTitles-Detail 3 2 2 5 2 4 2" xfId="33016"/>
    <cellStyle name="RowTitles-Detail 3 2 2 5 2 5" xfId="33017"/>
    <cellStyle name="RowTitles-Detail 3 2 2 5 3" xfId="33018"/>
    <cellStyle name="RowTitles-Detail 3 2 2 5 3 2" xfId="33019"/>
    <cellStyle name="RowTitles-Detail 3 2 2 5 3 2 2" xfId="33020"/>
    <cellStyle name="RowTitles-Detail 3 2 2 5 3 2 2 2" xfId="33021"/>
    <cellStyle name="RowTitles-Detail 3 2 2 5 3 2 3" xfId="33022"/>
    <cellStyle name="RowTitles-Detail 3 2 2 5 3 3" xfId="33023"/>
    <cellStyle name="RowTitles-Detail 3 2 2 5 3 3 2" xfId="33024"/>
    <cellStyle name="RowTitles-Detail 3 2 2 5 3 3 2 2" xfId="33025"/>
    <cellStyle name="RowTitles-Detail 3 2 2 5 3 4" xfId="33026"/>
    <cellStyle name="RowTitles-Detail 3 2 2 5 3 4 2" xfId="33027"/>
    <cellStyle name="RowTitles-Detail 3 2 2 5 3 5" xfId="33028"/>
    <cellStyle name="RowTitles-Detail 3 2 2 5 4" xfId="33029"/>
    <cellStyle name="RowTitles-Detail 3 2 2 5 4 2" xfId="33030"/>
    <cellStyle name="RowTitles-Detail 3 2 2 5 5" xfId="33031"/>
    <cellStyle name="RowTitles-Detail 3 2 2 5 5 2" xfId="33032"/>
    <cellStyle name="RowTitles-Detail 3 2 2 5 5 2 2" xfId="33033"/>
    <cellStyle name="RowTitles-Detail 3 2 2 5 5 3" xfId="33034"/>
    <cellStyle name="RowTitles-Detail 3 2 2 5 6" xfId="33035"/>
    <cellStyle name="RowTitles-Detail 3 2 2 5 6 2" xfId="33036"/>
    <cellStyle name="RowTitles-Detail 3 2 2 5 6 2 2" xfId="33037"/>
    <cellStyle name="RowTitles-Detail 3 2 2 6" xfId="33038"/>
    <cellStyle name="RowTitles-Detail 3 2 2 6 2" xfId="33039"/>
    <cellStyle name="RowTitles-Detail 3 2 2 6 2 2" xfId="33040"/>
    <cellStyle name="RowTitles-Detail 3 2 2 6 2 2 2" xfId="33041"/>
    <cellStyle name="RowTitles-Detail 3 2 2 6 2 2 2 2" xfId="33042"/>
    <cellStyle name="RowTitles-Detail 3 2 2 6 2 2 3" xfId="33043"/>
    <cellStyle name="RowTitles-Detail 3 2 2 6 2 3" xfId="33044"/>
    <cellStyle name="RowTitles-Detail 3 2 2 6 2 3 2" xfId="33045"/>
    <cellStyle name="RowTitles-Detail 3 2 2 6 2 3 2 2" xfId="33046"/>
    <cellStyle name="RowTitles-Detail 3 2 2 6 2 4" xfId="33047"/>
    <cellStyle name="RowTitles-Detail 3 2 2 6 2 4 2" xfId="33048"/>
    <cellStyle name="RowTitles-Detail 3 2 2 6 2 5" xfId="33049"/>
    <cellStyle name="RowTitles-Detail 3 2 2 6 3" xfId="33050"/>
    <cellStyle name="RowTitles-Detail 3 2 2 6 3 2" xfId="33051"/>
    <cellStyle name="RowTitles-Detail 3 2 2 6 3 2 2" xfId="33052"/>
    <cellStyle name="RowTitles-Detail 3 2 2 6 3 2 2 2" xfId="33053"/>
    <cellStyle name="RowTitles-Detail 3 2 2 6 3 2 3" xfId="33054"/>
    <cellStyle name="RowTitles-Detail 3 2 2 6 3 3" xfId="33055"/>
    <cellStyle name="RowTitles-Detail 3 2 2 6 3 3 2" xfId="33056"/>
    <cellStyle name="RowTitles-Detail 3 2 2 6 3 3 2 2" xfId="33057"/>
    <cellStyle name="RowTitles-Detail 3 2 2 6 3 4" xfId="33058"/>
    <cellStyle name="RowTitles-Detail 3 2 2 6 3 4 2" xfId="33059"/>
    <cellStyle name="RowTitles-Detail 3 2 2 6 3 5" xfId="33060"/>
    <cellStyle name="RowTitles-Detail 3 2 2 6 4" xfId="33061"/>
    <cellStyle name="RowTitles-Detail 3 2 2 6 4 2" xfId="33062"/>
    <cellStyle name="RowTitles-Detail 3 2 2 6 5" xfId="33063"/>
    <cellStyle name="RowTitles-Detail 3 2 2 6 5 2" xfId="33064"/>
    <cellStyle name="RowTitles-Detail 3 2 2 6 5 2 2" xfId="33065"/>
    <cellStyle name="RowTitles-Detail 3 2 2 6 6" xfId="33066"/>
    <cellStyle name="RowTitles-Detail 3 2 2 6 6 2" xfId="33067"/>
    <cellStyle name="RowTitles-Detail 3 2 2 6 7" xfId="33068"/>
    <cellStyle name="RowTitles-Detail 3 2 2 7" xfId="33069"/>
    <cellStyle name="RowTitles-Detail 3 2 2 7 2" xfId="33070"/>
    <cellStyle name="RowTitles-Detail 3 2 2 7 2 2" xfId="33071"/>
    <cellStyle name="RowTitles-Detail 3 2 2 7 2 2 2" xfId="33072"/>
    <cellStyle name="RowTitles-Detail 3 2 2 7 2 2 2 2" xfId="33073"/>
    <cellStyle name="RowTitles-Detail 3 2 2 7 2 2 3" xfId="33074"/>
    <cellStyle name="RowTitles-Detail 3 2 2 7 2 3" xfId="33075"/>
    <cellStyle name="RowTitles-Detail 3 2 2 7 2 3 2" xfId="33076"/>
    <cellStyle name="RowTitles-Detail 3 2 2 7 2 3 2 2" xfId="33077"/>
    <cellStyle name="RowTitles-Detail 3 2 2 7 2 4" xfId="33078"/>
    <cellStyle name="RowTitles-Detail 3 2 2 7 2 4 2" xfId="33079"/>
    <cellStyle name="RowTitles-Detail 3 2 2 7 2 5" xfId="33080"/>
    <cellStyle name="RowTitles-Detail 3 2 2 7 3" xfId="33081"/>
    <cellStyle name="RowTitles-Detail 3 2 2 7 3 2" xfId="33082"/>
    <cellStyle name="RowTitles-Detail 3 2 2 7 3 2 2" xfId="33083"/>
    <cellStyle name="RowTitles-Detail 3 2 2 7 3 2 2 2" xfId="33084"/>
    <cellStyle name="RowTitles-Detail 3 2 2 7 3 2 3" xfId="33085"/>
    <cellStyle name="RowTitles-Detail 3 2 2 7 3 3" xfId="33086"/>
    <cellStyle name="RowTitles-Detail 3 2 2 7 3 3 2" xfId="33087"/>
    <cellStyle name="RowTitles-Detail 3 2 2 7 3 3 2 2" xfId="33088"/>
    <cellStyle name="RowTitles-Detail 3 2 2 7 3 4" xfId="33089"/>
    <cellStyle name="RowTitles-Detail 3 2 2 7 3 4 2" xfId="33090"/>
    <cellStyle name="RowTitles-Detail 3 2 2 7 3 5" xfId="33091"/>
    <cellStyle name="RowTitles-Detail 3 2 2 7 4" xfId="33092"/>
    <cellStyle name="RowTitles-Detail 3 2 2 7 4 2" xfId="33093"/>
    <cellStyle name="RowTitles-Detail 3 2 2 7 5" xfId="33094"/>
    <cellStyle name="RowTitles-Detail 3 2 2 7 5 2" xfId="33095"/>
    <cellStyle name="RowTitles-Detail 3 2 2 7 5 2 2" xfId="33096"/>
    <cellStyle name="RowTitles-Detail 3 2 2 7 5 3" xfId="33097"/>
    <cellStyle name="RowTitles-Detail 3 2 2 7 6" xfId="33098"/>
    <cellStyle name="RowTitles-Detail 3 2 2 7 6 2" xfId="33099"/>
    <cellStyle name="RowTitles-Detail 3 2 2 7 6 2 2" xfId="33100"/>
    <cellStyle name="RowTitles-Detail 3 2 2 7 7" xfId="33101"/>
    <cellStyle name="RowTitles-Detail 3 2 2 7 7 2" xfId="33102"/>
    <cellStyle name="RowTitles-Detail 3 2 2 7 8" xfId="33103"/>
    <cellStyle name="RowTitles-Detail 3 2 2 8" xfId="33104"/>
    <cellStyle name="RowTitles-Detail 3 2 2 8 2" xfId="33105"/>
    <cellStyle name="RowTitles-Detail 3 2 2 8 2 2" xfId="33106"/>
    <cellStyle name="RowTitles-Detail 3 2 2 8 2 2 2" xfId="33107"/>
    <cellStyle name="RowTitles-Detail 3 2 2 8 2 2 2 2" xfId="33108"/>
    <cellStyle name="RowTitles-Detail 3 2 2 8 2 2 3" xfId="33109"/>
    <cellStyle name="RowTitles-Detail 3 2 2 8 2 3" xfId="33110"/>
    <cellStyle name="RowTitles-Detail 3 2 2 8 2 3 2" xfId="33111"/>
    <cellStyle name="RowTitles-Detail 3 2 2 8 2 3 2 2" xfId="33112"/>
    <cellStyle name="RowTitles-Detail 3 2 2 8 2 4" xfId="33113"/>
    <cellStyle name="RowTitles-Detail 3 2 2 8 2 4 2" xfId="33114"/>
    <cellStyle name="RowTitles-Detail 3 2 2 8 2 5" xfId="33115"/>
    <cellStyle name="RowTitles-Detail 3 2 2 8 3" xfId="33116"/>
    <cellStyle name="RowTitles-Detail 3 2 2 8 3 2" xfId="33117"/>
    <cellStyle name="RowTitles-Detail 3 2 2 8 3 2 2" xfId="33118"/>
    <cellStyle name="RowTitles-Detail 3 2 2 8 3 2 2 2" xfId="33119"/>
    <cellStyle name="RowTitles-Detail 3 2 2 8 3 2 3" xfId="33120"/>
    <cellStyle name="RowTitles-Detail 3 2 2 8 3 3" xfId="33121"/>
    <cellStyle name="RowTitles-Detail 3 2 2 8 3 3 2" xfId="33122"/>
    <cellStyle name="RowTitles-Detail 3 2 2 8 3 3 2 2" xfId="33123"/>
    <cellStyle name="RowTitles-Detail 3 2 2 8 3 4" xfId="33124"/>
    <cellStyle name="RowTitles-Detail 3 2 2 8 3 4 2" xfId="33125"/>
    <cellStyle name="RowTitles-Detail 3 2 2 8 3 5" xfId="33126"/>
    <cellStyle name="RowTitles-Detail 3 2 2 8 4" xfId="33127"/>
    <cellStyle name="RowTitles-Detail 3 2 2 8 4 2" xfId="33128"/>
    <cellStyle name="RowTitles-Detail 3 2 2 8 4 2 2" xfId="33129"/>
    <cellStyle name="RowTitles-Detail 3 2 2 8 4 3" xfId="33130"/>
    <cellStyle name="RowTitles-Detail 3 2 2 8 5" xfId="33131"/>
    <cellStyle name="RowTitles-Detail 3 2 2 8 5 2" xfId="33132"/>
    <cellStyle name="RowTitles-Detail 3 2 2 8 5 2 2" xfId="33133"/>
    <cellStyle name="RowTitles-Detail 3 2 2 8 6" xfId="33134"/>
    <cellStyle name="RowTitles-Detail 3 2 2 8 6 2" xfId="33135"/>
    <cellStyle name="RowTitles-Detail 3 2 2 8 7" xfId="33136"/>
    <cellStyle name="RowTitles-Detail 3 2 2 9" xfId="33137"/>
    <cellStyle name="RowTitles-Detail 3 2 2 9 2" xfId="33138"/>
    <cellStyle name="RowTitles-Detail 3 2 2 9 2 2" xfId="33139"/>
    <cellStyle name="RowTitles-Detail 3 2 2 9 2 2 2" xfId="33140"/>
    <cellStyle name="RowTitles-Detail 3 2 2 9 2 2 2 2" xfId="33141"/>
    <cellStyle name="RowTitles-Detail 3 2 2 9 2 2 3" xfId="33142"/>
    <cellStyle name="RowTitles-Detail 3 2 2 9 2 3" xfId="33143"/>
    <cellStyle name="RowTitles-Detail 3 2 2 9 2 3 2" xfId="33144"/>
    <cellStyle name="RowTitles-Detail 3 2 2 9 2 3 2 2" xfId="33145"/>
    <cellStyle name="RowTitles-Detail 3 2 2 9 2 4" xfId="33146"/>
    <cellStyle name="RowTitles-Detail 3 2 2 9 2 4 2" xfId="33147"/>
    <cellStyle name="RowTitles-Detail 3 2 2 9 2 5" xfId="33148"/>
    <cellStyle name="RowTitles-Detail 3 2 2 9 3" xfId="33149"/>
    <cellStyle name="RowTitles-Detail 3 2 2 9 3 2" xfId="33150"/>
    <cellStyle name="RowTitles-Detail 3 2 2 9 3 2 2" xfId="33151"/>
    <cellStyle name="RowTitles-Detail 3 2 2 9 3 2 2 2" xfId="33152"/>
    <cellStyle name="RowTitles-Detail 3 2 2 9 3 2 3" xfId="33153"/>
    <cellStyle name="RowTitles-Detail 3 2 2 9 3 3" xfId="33154"/>
    <cellStyle name="RowTitles-Detail 3 2 2 9 3 3 2" xfId="33155"/>
    <cellStyle name="RowTitles-Detail 3 2 2 9 3 3 2 2" xfId="33156"/>
    <cellStyle name="RowTitles-Detail 3 2 2 9 3 4" xfId="33157"/>
    <cellStyle name="RowTitles-Detail 3 2 2 9 3 4 2" xfId="33158"/>
    <cellStyle name="RowTitles-Detail 3 2 2 9 3 5" xfId="33159"/>
    <cellStyle name="RowTitles-Detail 3 2 2 9 4" xfId="33160"/>
    <cellStyle name="RowTitles-Detail 3 2 2 9 4 2" xfId="33161"/>
    <cellStyle name="RowTitles-Detail 3 2 2 9 4 2 2" xfId="33162"/>
    <cellStyle name="RowTitles-Detail 3 2 2 9 4 3" xfId="33163"/>
    <cellStyle name="RowTitles-Detail 3 2 2 9 5" xfId="33164"/>
    <cellStyle name="RowTitles-Detail 3 2 2 9 5 2" xfId="33165"/>
    <cellStyle name="RowTitles-Detail 3 2 2 9 5 2 2" xfId="33166"/>
    <cellStyle name="RowTitles-Detail 3 2 2 9 6" xfId="33167"/>
    <cellStyle name="RowTitles-Detail 3 2 2 9 6 2" xfId="33168"/>
    <cellStyle name="RowTitles-Detail 3 2 2 9 7" xfId="33169"/>
    <cellStyle name="RowTitles-Detail 3 2 2_STUD aligned by INSTIT" xfId="33170"/>
    <cellStyle name="RowTitles-Detail 3 2 3" xfId="33171"/>
    <cellStyle name="RowTitles-Detail 3 2 3 2" xfId="33172"/>
    <cellStyle name="RowTitles-Detail 3 2 3 2 2" xfId="33173"/>
    <cellStyle name="RowTitles-Detail 3 2 3 2 2 2" xfId="33174"/>
    <cellStyle name="RowTitles-Detail 3 2 3 2 2 2 2" xfId="33175"/>
    <cellStyle name="RowTitles-Detail 3 2 3 2 2 2 2 2" xfId="33176"/>
    <cellStyle name="RowTitles-Detail 3 2 3 2 2 2 3" xfId="33177"/>
    <cellStyle name="RowTitles-Detail 3 2 3 2 2 3" xfId="33178"/>
    <cellStyle name="RowTitles-Detail 3 2 3 2 2 3 2" xfId="33179"/>
    <cellStyle name="RowTitles-Detail 3 2 3 2 2 3 2 2" xfId="33180"/>
    <cellStyle name="RowTitles-Detail 3 2 3 2 2 4" xfId="33181"/>
    <cellStyle name="RowTitles-Detail 3 2 3 2 2 4 2" xfId="33182"/>
    <cellStyle name="RowTitles-Detail 3 2 3 2 2 5" xfId="33183"/>
    <cellStyle name="RowTitles-Detail 3 2 3 2 3" xfId="33184"/>
    <cellStyle name="RowTitles-Detail 3 2 3 2 3 2" xfId="33185"/>
    <cellStyle name="RowTitles-Detail 3 2 3 2 3 2 2" xfId="33186"/>
    <cellStyle name="RowTitles-Detail 3 2 3 2 3 2 2 2" xfId="33187"/>
    <cellStyle name="RowTitles-Detail 3 2 3 2 3 2 3" xfId="33188"/>
    <cellStyle name="RowTitles-Detail 3 2 3 2 3 3" xfId="33189"/>
    <cellStyle name="RowTitles-Detail 3 2 3 2 3 3 2" xfId="33190"/>
    <cellStyle name="RowTitles-Detail 3 2 3 2 3 3 2 2" xfId="33191"/>
    <cellStyle name="RowTitles-Detail 3 2 3 2 3 4" xfId="33192"/>
    <cellStyle name="RowTitles-Detail 3 2 3 2 3 4 2" xfId="33193"/>
    <cellStyle name="RowTitles-Detail 3 2 3 2 3 5" xfId="33194"/>
    <cellStyle name="RowTitles-Detail 3 2 3 2 4" xfId="33195"/>
    <cellStyle name="RowTitles-Detail 3 2 3 2 4 2" xfId="33196"/>
    <cellStyle name="RowTitles-Detail 3 2 3 2 5" xfId="33197"/>
    <cellStyle name="RowTitles-Detail 3 2 3 2 5 2" xfId="33198"/>
    <cellStyle name="RowTitles-Detail 3 2 3 2 5 2 2" xfId="33199"/>
    <cellStyle name="RowTitles-Detail 3 2 3 3" xfId="33200"/>
    <cellStyle name="RowTitles-Detail 3 2 3 3 2" xfId="33201"/>
    <cellStyle name="RowTitles-Detail 3 2 3 3 2 2" xfId="33202"/>
    <cellStyle name="RowTitles-Detail 3 2 3 3 2 2 2" xfId="33203"/>
    <cellStyle name="RowTitles-Detail 3 2 3 3 2 2 2 2" xfId="33204"/>
    <cellStyle name="RowTitles-Detail 3 2 3 3 2 2 3" xfId="33205"/>
    <cellStyle name="RowTitles-Detail 3 2 3 3 2 3" xfId="33206"/>
    <cellStyle name="RowTitles-Detail 3 2 3 3 2 3 2" xfId="33207"/>
    <cellStyle name="RowTitles-Detail 3 2 3 3 2 3 2 2" xfId="33208"/>
    <cellStyle name="RowTitles-Detail 3 2 3 3 2 4" xfId="33209"/>
    <cellStyle name="RowTitles-Detail 3 2 3 3 2 4 2" xfId="33210"/>
    <cellStyle name="RowTitles-Detail 3 2 3 3 2 5" xfId="33211"/>
    <cellStyle name="RowTitles-Detail 3 2 3 3 3" xfId="33212"/>
    <cellStyle name="RowTitles-Detail 3 2 3 3 3 2" xfId="33213"/>
    <cellStyle name="RowTitles-Detail 3 2 3 3 3 2 2" xfId="33214"/>
    <cellStyle name="RowTitles-Detail 3 2 3 3 3 2 2 2" xfId="33215"/>
    <cellStyle name="RowTitles-Detail 3 2 3 3 3 2 3" xfId="33216"/>
    <cellStyle name="RowTitles-Detail 3 2 3 3 3 3" xfId="33217"/>
    <cellStyle name="RowTitles-Detail 3 2 3 3 3 3 2" xfId="33218"/>
    <cellStyle name="RowTitles-Detail 3 2 3 3 3 3 2 2" xfId="33219"/>
    <cellStyle name="RowTitles-Detail 3 2 3 3 3 4" xfId="33220"/>
    <cellStyle name="RowTitles-Detail 3 2 3 3 3 4 2" xfId="33221"/>
    <cellStyle name="RowTitles-Detail 3 2 3 3 3 5" xfId="33222"/>
    <cellStyle name="RowTitles-Detail 3 2 3 3 4" xfId="33223"/>
    <cellStyle name="RowTitles-Detail 3 2 3 3 4 2" xfId="33224"/>
    <cellStyle name="RowTitles-Detail 3 2 3 3 5" xfId="33225"/>
    <cellStyle name="RowTitles-Detail 3 2 3 3 5 2" xfId="33226"/>
    <cellStyle name="RowTitles-Detail 3 2 3 3 5 2 2" xfId="33227"/>
    <cellStyle name="RowTitles-Detail 3 2 3 3 5 3" xfId="33228"/>
    <cellStyle name="RowTitles-Detail 3 2 3 3 6" xfId="33229"/>
    <cellStyle name="RowTitles-Detail 3 2 3 3 6 2" xfId="33230"/>
    <cellStyle name="RowTitles-Detail 3 2 3 3 6 2 2" xfId="33231"/>
    <cellStyle name="RowTitles-Detail 3 2 3 3 7" xfId="33232"/>
    <cellStyle name="RowTitles-Detail 3 2 3 3 7 2" xfId="33233"/>
    <cellStyle name="RowTitles-Detail 3 2 3 3 8" xfId="33234"/>
    <cellStyle name="RowTitles-Detail 3 2 3 4" xfId="33235"/>
    <cellStyle name="RowTitles-Detail 3 2 3 4 2" xfId="33236"/>
    <cellStyle name="RowTitles-Detail 3 2 3 4 2 2" xfId="33237"/>
    <cellStyle name="RowTitles-Detail 3 2 3 4 2 2 2" xfId="33238"/>
    <cellStyle name="RowTitles-Detail 3 2 3 4 2 2 2 2" xfId="33239"/>
    <cellStyle name="RowTitles-Detail 3 2 3 4 2 2 3" xfId="33240"/>
    <cellStyle name="RowTitles-Detail 3 2 3 4 2 3" xfId="33241"/>
    <cellStyle name="RowTitles-Detail 3 2 3 4 2 3 2" xfId="33242"/>
    <cellStyle name="RowTitles-Detail 3 2 3 4 2 3 2 2" xfId="33243"/>
    <cellStyle name="RowTitles-Detail 3 2 3 4 2 4" xfId="33244"/>
    <cellStyle name="RowTitles-Detail 3 2 3 4 2 4 2" xfId="33245"/>
    <cellStyle name="RowTitles-Detail 3 2 3 4 2 5" xfId="33246"/>
    <cellStyle name="RowTitles-Detail 3 2 3 4 3" xfId="33247"/>
    <cellStyle name="RowTitles-Detail 3 2 3 4 3 2" xfId="33248"/>
    <cellStyle name="RowTitles-Detail 3 2 3 4 3 2 2" xfId="33249"/>
    <cellStyle name="RowTitles-Detail 3 2 3 4 3 2 2 2" xfId="33250"/>
    <cellStyle name="RowTitles-Detail 3 2 3 4 3 2 3" xfId="33251"/>
    <cellStyle name="RowTitles-Detail 3 2 3 4 3 3" xfId="33252"/>
    <cellStyle name="RowTitles-Detail 3 2 3 4 3 3 2" xfId="33253"/>
    <cellStyle name="RowTitles-Detail 3 2 3 4 3 3 2 2" xfId="33254"/>
    <cellStyle name="RowTitles-Detail 3 2 3 4 3 4" xfId="33255"/>
    <cellStyle name="RowTitles-Detail 3 2 3 4 3 4 2" xfId="33256"/>
    <cellStyle name="RowTitles-Detail 3 2 3 4 3 5" xfId="33257"/>
    <cellStyle name="RowTitles-Detail 3 2 3 4 4" xfId="33258"/>
    <cellStyle name="RowTitles-Detail 3 2 3 4 4 2" xfId="33259"/>
    <cellStyle name="RowTitles-Detail 3 2 3 4 4 2 2" xfId="33260"/>
    <cellStyle name="RowTitles-Detail 3 2 3 4 4 3" xfId="33261"/>
    <cellStyle name="RowTitles-Detail 3 2 3 4 5" xfId="33262"/>
    <cellStyle name="RowTitles-Detail 3 2 3 4 5 2" xfId="33263"/>
    <cellStyle name="RowTitles-Detail 3 2 3 4 5 2 2" xfId="33264"/>
    <cellStyle name="RowTitles-Detail 3 2 3 4 6" xfId="33265"/>
    <cellStyle name="RowTitles-Detail 3 2 3 4 6 2" xfId="33266"/>
    <cellStyle name="RowTitles-Detail 3 2 3 4 7" xfId="33267"/>
    <cellStyle name="RowTitles-Detail 3 2 3 5" xfId="33268"/>
    <cellStyle name="RowTitles-Detail 3 2 3 5 2" xfId="33269"/>
    <cellStyle name="RowTitles-Detail 3 2 3 5 2 2" xfId="33270"/>
    <cellStyle name="RowTitles-Detail 3 2 3 5 2 2 2" xfId="33271"/>
    <cellStyle name="RowTitles-Detail 3 2 3 5 2 2 2 2" xfId="33272"/>
    <cellStyle name="RowTitles-Detail 3 2 3 5 2 2 3" xfId="33273"/>
    <cellStyle name="RowTitles-Detail 3 2 3 5 2 3" xfId="33274"/>
    <cellStyle name="RowTitles-Detail 3 2 3 5 2 3 2" xfId="33275"/>
    <cellStyle name="RowTitles-Detail 3 2 3 5 2 3 2 2" xfId="33276"/>
    <cellStyle name="RowTitles-Detail 3 2 3 5 2 4" xfId="33277"/>
    <cellStyle name="RowTitles-Detail 3 2 3 5 2 4 2" xfId="33278"/>
    <cellStyle name="RowTitles-Detail 3 2 3 5 2 5" xfId="33279"/>
    <cellStyle name="RowTitles-Detail 3 2 3 5 3" xfId="33280"/>
    <cellStyle name="RowTitles-Detail 3 2 3 5 3 2" xfId="33281"/>
    <cellStyle name="RowTitles-Detail 3 2 3 5 3 2 2" xfId="33282"/>
    <cellStyle name="RowTitles-Detail 3 2 3 5 3 2 2 2" xfId="33283"/>
    <cellStyle name="RowTitles-Detail 3 2 3 5 3 2 3" xfId="33284"/>
    <cellStyle name="RowTitles-Detail 3 2 3 5 3 3" xfId="33285"/>
    <cellStyle name="RowTitles-Detail 3 2 3 5 3 3 2" xfId="33286"/>
    <cellStyle name="RowTitles-Detail 3 2 3 5 3 3 2 2" xfId="33287"/>
    <cellStyle name="RowTitles-Detail 3 2 3 5 3 4" xfId="33288"/>
    <cellStyle name="RowTitles-Detail 3 2 3 5 3 4 2" xfId="33289"/>
    <cellStyle name="RowTitles-Detail 3 2 3 5 3 5" xfId="33290"/>
    <cellStyle name="RowTitles-Detail 3 2 3 5 4" xfId="33291"/>
    <cellStyle name="RowTitles-Detail 3 2 3 5 4 2" xfId="33292"/>
    <cellStyle name="RowTitles-Detail 3 2 3 5 4 2 2" xfId="33293"/>
    <cellStyle name="RowTitles-Detail 3 2 3 5 4 3" xfId="33294"/>
    <cellStyle name="RowTitles-Detail 3 2 3 5 5" xfId="33295"/>
    <cellStyle name="RowTitles-Detail 3 2 3 5 5 2" xfId="33296"/>
    <cellStyle name="RowTitles-Detail 3 2 3 5 5 2 2" xfId="33297"/>
    <cellStyle name="RowTitles-Detail 3 2 3 5 6" xfId="33298"/>
    <cellStyle name="RowTitles-Detail 3 2 3 5 6 2" xfId="33299"/>
    <cellStyle name="RowTitles-Detail 3 2 3 5 7" xfId="33300"/>
    <cellStyle name="RowTitles-Detail 3 2 3 6" xfId="33301"/>
    <cellStyle name="RowTitles-Detail 3 2 3 6 2" xfId="33302"/>
    <cellStyle name="RowTitles-Detail 3 2 3 6 2 2" xfId="33303"/>
    <cellStyle name="RowTitles-Detail 3 2 3 6 2 2 2" xfId="33304"/>
    <cellStyle name="RowTitles-Detail 3 2 3 6 2 2 2 2" xfId="33305"/>
    <cellStyle name="RowTitles-Detail 3 2 3 6 2 2 3" xfId="33306"/>
    <cellStyle name="RowTitles-Detail 3 2 3 6 2 3" xfId="33307"/>
    <cellStyle name="RowTitles-Detail 3 2 3 6 2 3 2" xfId="33308"/>
    <cellStyle name="RowTitles-Detail 3 2 3 6 2 3 2 2" xfId="33309"/>
    <cellStyle name="RowTitles-Detail 3 2 3 6 2 4" xfId="33310"/>
    <cellStyle name="RowTitles-Detail 3 2 3 6 2 4 2" xfId="33311"/>
    <cellStyle name="RowTitles-Detail 3 2 3 6 2 5" xfId="33312"/>
    <cellStyle name="RowTitles-Detail 3 2 3 6 3" xfId="33313"/>
    <cellStyle name="RowTitles-Detail 3 2 3 6 3 2" xfId="33314"/>
    <cellStyle name="RowTitles-Detail 3 2 3 6 3 2 2" xfId="33315"/>
    <cellStyle name="RowTitles-Detail 3 2 3 6 3 2 2 2" xfId="33316"/>
    <cellStyle name="RowTitles-Detail 3 2 3 6 3 2 3" xfId="33317"/>
    <cellStyle name="RowTitles-Detail 3 2 3 6 3 3" xfId="33318"/>
    <cellStyle name="RowTitles-Detail 3 2 3 6 3 3 2" xfId="33319"/>
    <cellStyle name="RowTitles-Detail 3 2 3 6 3 3 2 2" xfId="33320"/>
    <cellStyle name="RowTitles-Detail 3 2 3 6 3 4" xfId="33321"/>
    <cellStyle name="RowTitles-Detail 3 2 3 6 3 4 2" xfId="33322"/>
    <cellStyle name="RowTitles-Detail 3 2 3 6 3 5" xfId="33323"/>
    <cellStyle name="RowTitles-Detail 3 2 3 6 4" xfId="33324"/>
    <cellStyle name="RowTitles-Detail 3 2 3 6 4 2" xfId="33325"/>
    <cellStyle name="RowTitles-Detail 3 2 3 6 4 2 2" xfId="33326"/>
    <cellStyle name="RowTitles-Detail 3 2 3 6 4 3" xfId="33327"/>
    <cellStyle name="RowTitles-Detail 3 2 3 6 5" xfId="33328"/>
    <cellStyle name="RowTitles-Detail 3 2 3 6 5 2" xfId="33329"/>
    <cellStyle name="RowTitles-Detail 3 2 3 6 5 2 2" xfId="33330"/>
    <cellStyle name="RowTitles-Detail 3 2 3 6 6" xfId="33331"/>
    <cellStyle name="RowTitles-Detail 3 2 3 6 6 2" xfId="33332"/>
    <cellStyle name="RowTitles-Detail 3 2 3 6 7" xfId="33333"/>
    <cellStyle name="RowTitles-Detail 3 2 3 7" xfId="33334"/>
    <cellStyle name="RowTitles-Detail 3 2 3 7 2" xfId="33335"/>
    <cellStyle name="RowTitles-Detail 3 2 3 7 2 2" xfId="33336"/>
    <cellStyle name="RowTitles-Detail 3 2 3 7 2 2 2" xfId="33337"/>
    <cellStyle name="RowTitles-Detail 3 2 3 7 2 3" xfId="33338"/>
    <cellStyle name="RowTitles-Detail 3 2 3 7 3" xfId="33339"/>
    <cellStyle name="RowTitles-Detail 3 2 3 7 3 2" xfId="33340"/>
    <cellStyle name="RowTitles-Detail 3 2 3 7 3 2 2" xfId="33341"/>
    <cellStyle name="RowTitles-Detail 3 2 3 7 4" xfId="33342"/>
    <cellStyle name="RowTitles-Detail 3 2 3 7 4 2" xfId="33343"/>
    <cellStyle name="RowTitles-Detail 3 2 3 7 5" xfId="33344"/>
    <cellStyle name="RowTitles-Detail 3 2 3 8" xfId="33345"/>
    <cellStyle name="RowTitles-Detail 3 2 3 8 2" xfId="33346"/>
    <cellStyle name="RowTitles-Detail 3 2 3 9" xfId="33347"/>
    <cellStyle name="RowTitles-Detail 3 2 3 9 2" xfId="33348"/>
    <cellStyle name="RowTitles-Detail 3 2 3 9 2 2" xfId="33349"/>
    <cellStyle name="RowTitles-Detail 3 2 3_STUD aligned by INSTIT" xfId="33350"/>
    <cellStyle name="RowTitles-Detail 3 2 4" xfId="33351"/>
    <cellStyle name="RowTitles-Detail 3 2 4 2" xfId="33352"/>
    <cellStyle name="RowTitles-Detail 3 2 4 2 2" xfId="33353"/>
    <cellStyle name="RowTitles-Detail 3 2 4 2 2 2" xfId="33354"/>
    <cellStyle name="RowTitles-Detail 3 2 4 2 2 2 2" xfId="33355"/>
    <cellStyle name="RowTitles-Detail 3 2 4 2 2 2 2 2" xfId="33356"/>
    <cellStyle name="RowTitles-Detail 3 2 4 2 2 2 3" xfId="33357"/>
    <cellStyle name="RowTitles-Detail 3 2 4 2 2 3" xfId="33358"/>
    <cellStyle name="RowTitles-Detail 3 2 4 2 2 3 2" xfId="33359"/>
    <cellStyle name="RowTitles-Detail 3 2 4 2 2 3 2 2" xfId="33360"/>
    <cellStyle name="RowTitles-Detail 3 2 4 2 2 4" xfId="33361"/>
    <cellStyle name="RowTitles-Detail 3 2 4 2 2 4 2" xfId="33362"/>
    <cellStyle name="RowTitles-Detail 3 2 4 2 2 5" xfId="33363"/>
    <cellStyle name="RowTitles-Detail 3 2 4 2 3" xfId="33364"/>
    <cellStyle name="RowTitles-Detail 3 2 4 2 3 2" xfId="33365"/>
    <cellStyle name="RowTitles-Detail 3 2 4 2 3 2 2" xfId="33366"/>
    <cellStyle name="RowTitles-Detail 3 2 4 2 3 2 2 2" xfId="33367"/>
    <cellStyle name="RowTitles-Detail 3 2 4 2 3 2 3" xfId="33368"/>
    <cellStyle name="RowTitles-Detail 3 2 4 2 3 3" xfId="33369"/>
    <cellStyle name="RowTitles-Detail 3 2 4 2 3 3 2" xfId="33370"/>
    <cellStyle name="RowTitles-Detail 3 2 4 2 3 3 2 2" xfId="33371"/>
    <cellStyle name="RowTitles-Detail 3 2 4 2 3 4" xfId="33372"/>
    <cellStyle name="RowTitles-Detail 3 2 4 2 3 4 2" xfId="33373"/>
    <cellStyle name="RowTitles-Detail 3 2 4 2 3 5" xfId="33374"/>
    <cellStyle name="RowTitles-Detail 3 2 4 2 4" xfId="33375"/>
    <cellStyle name="RowTitles-Detail 3 2 4 2 4 2" xfId="33376"/>
    <cellStyle name="RowTitles-Detail 3 2 4 2 5" xfId="33377"/>
    <cellStyle name="RowTitles-Detail 3 2 4 2 5 2" xfId="33378"/>
    <cellStyle name="RowTitles-Detail 3 2 4 2 5 2 2" xfId="33379"/>
    <cellStyle name="RowTitles-Detail 3 2 4 2 5 3" xfId="33380"/>
    <cellStyle name="RowTitles-Detail 3 2 4 2 6" xfId="33381"/>
    <cellStyle name="RowTitles-Detail 3 2 4 2 6 2" xfId="33382"/>
    <cellStyle name="RowTitles-Detail 3 2 4 2 6 2 2" xfId="33383"/>
    <cellStyle name="RowTitles-Detail 3 2 4 2 7" xfId="33384"/>
    <cellStyle name="RowTitles-Detail 3 2 4 2 7 2" xfId="33385"/>
    <cellStyle name="RowTitles-Detail 3 2 4 2 8" xfId="33386"/>
    <cellStyle name="RowTitles-Detail 3 2 4 3" xfId="33387"/>
    <cellStyle name="RowTitles-Detail 3 2 4 3 2" xfId="33388"/>
    <cellStyle name="RowTitles-Detail 3 2 4 3 2 2" xfId="33389"/>
    <cellStyle name="RowTitles-Detail 3 2 4 3 2 2 2" xfId="33390"/>
    <cellStyle name="RowTitles-Detail 3 2 4 3 2 2 2 2" xfId="33391"/>
    <cellStyle name="RowTitles-Detail 3 2 4 3 2 2 3" xfId="33392"/>
    <cellStyle name="RowTitles-Detail 3 2 4 3 2 3" xfId="33393"/>
    <cellStyle name="RowTitles-Detail 3 2 4 3 2 3 2" xfId="33394"/>
    <cellStyle name="RowTitles-Detail 3 2 4 3 2 3 2 2" xfId="33395"/>
    <cellStyle name="RowTitles-Detail 3 2 4 3 2 4" xfId="33396"/>
    <cellStyle name="RowTitles-Detail 3 2 4 3 2 4 2" xfId="33397"/>
    <cellStyle name="RowTitles-Detail 3 2 4 3 2 5" xfId="33398"/>
    <cellStyle name="RowTitles-Detail 3 2 4 3 3" xfId="33399"/>
    <cellStyle name="RowTitles-Detail 3 2 4 3 3 2" xfId="33400"/>
    <cellStyle name="RowTitles-Detail 3 2 4 3 3 2 2" xfId="33401"/>
    <cellStyle name="RowTitles-Detail 3 2 4 3 3 2 2 2" xfId="33402"/>
    <cellStyle name="RowTitles-Detail 3 2 4 3 3 2 3" xfId="33403"/>
    <cellStyle name="RowTitles-Detail 3 2 4 3 3 3" xfId="33404"/>
    <cellStyle name="RowTitles-Detail 3 2 4 3 3 3 2" xfId="33405"/>
    <cellStyle name="RowTitles-Detail 3 2 4 3 3 3 2 2" xfId="33406"/>
    <cellStyle name="RowTitles-Detail 3 2 4 3 3 4" xfId="33407"/>
    <cellStyle name="RowTitles-Detail 3 2 4 3 3 4 2" xfId="33408"/>
    <cellStyle name="RowTitles-Detail 3 2 4 3 3 5" xfId="33409"/>
    <cellStyle name="RowTitles-Detail 3 2 4 3 4" xfId="33410"/>
    <cellStyle name="RowTitles-Detail 3 2 4 3 4 2" xfId="33411"/>
    <cellStyle name="RowTitles-Detail 3 2 4 3 5" xfId="33412"/>
    <cellStyle name="RowTitles-Detail 3 2 4 3 5 2" xfId="33413"/>
    <cellStyle name="RowTitles-Detail 3 2 4 3 5 2 2" xfId="33414"/>
    <cellStyle name="RowTitles-Detail 3 2 4 4" xfId="33415"/>
    <cellStyle name="RowTitles-Detail 3 2 4 4 2" xfId="33416"/>
    <cellStyle name="RowTitles-Detail 3 2 4 4 2 2" xfId="33417"/>
    <cellStyle name="RowTitles-Detail 3 2 4 4 2 2 2" xfId="33418"/>
    <cellStyle name="RowTitles-Detail 3 2 4 4 2 2 2 2" xfId="33419"/>
    <cellStyle name="RowTitles-Detail 3 2 4 4 2 2 3" xfId="33420"/>
    <cellStyle name="RowTitles-Detail 3 2 4 4 2 3" xfId="33421"/>
    <cellStyle name="RowTitles-Detail 3 2 4 4 2 3 2" xfId="33422"/>
    <cellStyle name="RowTitles-Detail 3 2 4 4 2 3 2 2" xfId="33423"/>
    <cellStyle name="RowTitles-Detail 3 2 4 4 2 4" xfId="33424"/>
    <cellStyle name="RowTitles-Detail 3 2 4 4 2 4 2" xfId="33425"/>
    <cellStyle name="RowTitles-Detail 3 2 4 4 2 5" xfId="33426"/>
    <cellStyle name="RowTitles-Detail 3 2 4 4 3" xfId="33427"/>
    <cellStyle name="RowTitles-Detail 3 2 4 4 3 2" xfId="33428"/>
    <cellStyle name="RowTitles-Detail 3 2 4 4 3 2 2" xfId="33429"/>
    <cellStyle name="RowTitles-Detail 3 2 4 4 3 2 2 2" xfId="33430"/>
    <cellStyle name="RowTitles-Detail 3 2 4 4 3 2 3" xfId="33431"/>
    <cellStyle name="RowTitles-Detail 3 2 4 4 3 3" xfId="33432"/>
    <cellStyle name="RowTitles-Detail 3 2 4 4 3 3 2" xfId="33433"/>
    <cellStyle name="RowTitles-Detail 3 2 4 4 3 3 2 2" xfId="33434"/>
    <cellStyle name="RowTitles-Detail 3 2 4 4 3 4" xfId="33435"/>
    <cellStyle name="RowTitles-Detail 3 2 4 4 3 4 2" xfId="33436"/>
    <cellStyle name="RowTitles-Detail 3 2 4 4 3 5" xfId="33437"/>
    <cellStyle name="RowTitles-Detail 3 2 4 4 4" xfId="33438"/>
    <cellStyle name="RowTitles-Detail 3 2 4 4 4 2" xfId="33439"/>
    <cellStyle name="RowTitles-Detail 3 2 4 4 4 2 2" xfId="33440"/>
    <cellStyle name="RowTitles-Detail 3 2 4 4 4 3" xfId="33441"/>
    <cellStyle name="RowTitles-Detail 3 2 4 4 5" xfId="33442"/>
    <cellStyle name="RowTitles-Detail 3 2 4 4 5 2" xfId="33443"/>
    <cellStyle name="RowTitles-Detail 3 2 4 4 5 2 2" xfId="33444"/>
    <cellStyle name="RowTitles-Detail 3 2 4 4 6" xfId="33445"/>
    <cellStyle name="RowTitles-Detail 3 2 4 4 6 2" xfId="33446"/>
    <cellStyle name="RowTitles-Detail 3 2 4 4 7" xfId="33447"/>
    <cellStyle name="RowTitles-Detail 3 2 4 5" xfId="33448"/>
    <cellStyle name="RowTitles-Detail 3 2 4 5 2" xfId="33449"/>
    <cellStyle name="RowTitles-Detail 3 2 4 5 2 2" xfId="33450"/>
    <cellStyle name="RowTitles-Detail 3 2 4 5 2 2 2" xfId="33451"/>
    <cellStyle name="RowTitles-Detail 3 2 4 5 2 2 2 2" xfId="33452"/>
    <cellStyle name="RowTitles-Detail 3 2 4 5 2 2 3" xfId="33453"/>
    <cellStyle name="RowTitles-Detail 3 2 4 5 2 3" xfId="33454"/>
    <cellStyle name="RowTitles-Detail 3 2 4 5 2 3 2" xfId="33455"/>
    <cellStyle name="RowTitles-Detail 3 2 4 5 2 3 2 2" xfId="33456"/>
    <cellStyle name="RowTitles-Detail 3 2 4 5 2 4" xfId="33457"/>
    <cellStyle name="RowTitles-Detail 3 2 4 5 2 4 2" xfId="33458"/>
    <cellStyle name="RowTitles-Detail 3 2 4 5 2 5" xfId="33459"/>
    <cellStyle name="RowTitles-Detail 3 2 4 5 3" xfId="33460"/>
    <cellStyle name="RowTitles-Detail 3 2 4 5 3 2" xfId="33461"/>
    <cellStyle name="RowTitles-Detail 3 2 4 5 3 2 2" xfId="33462"/>
    <cellStyle name="RowTitles-Detail 3 2 4 5 3 2 2 2" xfId="33463"/>
    <cellStyle name="RowTitles-Detail 3 2 4 5 3 2 3" xfId="33464"/>
    <cellStyle name="RowTitles-Detail 3 2 4 5 3 3" xfId="33465"/>
    <cellStyle name="RowTitles-Detail 3 2 4 5 3 3 2" xfId="33466"/>
    <cellStyle name="RowTitles-Detail 3 2 4 5 3 3 2 2" xfId="33467"/>
    <cellStyle name="RowTitles-Detail 3 2 4 5 3 4" xfId="33468"/>
    <cellStyle name="RowTitles-Detail 3 2 4 5 3 4 2" xfId="33469"/>
    <cellStyle name="RowTitles-Detail 3 2 4 5 3 5" xfId="33470"/>
    <cellStyle name="RowTitles-Detail 3 2 4 5 4" xfId="33471"/>
    <cellStyle name="RowTitles-Detail 3 2 4 5 4 2" xfId="33472"/>
    <cellStyle name="RowTitles-Detail 3 2 4 5 4 2 2" xfId="33473"/>
    <cellStyle name="RowTitles-Detail 3 2 4 5 4 3" xfId="33474"/>
    <cellStyle name="RowTitles-Detail 3 2 4 5 5" xfId="33475"/>
    <cellStyle name="RowTitles-Detail 3 2 4 5 5 2" xfId="33476"/>
    <cellStyle name="RowTitles-Detail 3 2 4 5 5 2 2" xfId="33477"/>
    <cellStyle name="RowTitles-Detail 3 2 4 5 6" xfId="33478"/>
    <cellStyle name="RowTitles-Detail 3 2 4 5 6 2" xfId="33479"/>
    <cellStyle name="RowTitles-Detail 3 2 4 5 7" xfId="33480"/>
    <cellStyle name="RowTitles-Detail 3 2 4 6" xfId="33481"/>
    <cellStyle name="RowTitles-Detail 3 2 4 6 2" xfId="33482"/>
    <cellStyle name="RowTitles-Detail 3 2 4 6 2 2" xfId="33483"/>
    <cellStyle name="RowTitles-Detail 3 2 4 6 2 2 2" xfId="33484"/>
    <cellStyle name="RowTitles-Detail 3 2 4 6 2 2 2 2" xfId="33485"/>
    <cellStyle name="RowTitles-Detail 3 2 4 6 2 2 3" xfId="33486"/>
    <cellStyle name="RowTitles-Detail 3 2 4 6 2 3" xfId="33487"/>
    <cellStyle name="RowTitles-Detail 3 2 4 6 2 3 2" xfId="33488"/>
    <cellStyle name="RowTitles-Detail 3 2 4 6 2 3 2 2" xfId="33489"/>
    <cellStyle name="RowTitles-Detail 3 2 4 6 2 4" xfId="33490"/>
    <cellStyle name="RowTitles-Detail 3 2 4 6 2 4 2" xfId="33491"/>
    <cellStyle name="RowTitles-Detail 3 2 4 6 2 5" xfId="33492"/>
    <cellStyle name="RowTitles-Detail 3 2 4 6 3" xfId="33493"/>
    <cellStyle name="RowTitles-Detail 3 2 4 6 3 2" xfId="33494"/>
    <cellStyle name="RowTitles-Detail 3 2 4 6 3 2 2" xfId="33495"/>
    <cellStyle name="RowTitles-Detail 3 2 4 6 3 2 2 2" xfId="33496"/>
    <cellStyle name="RowTitles-Detail 3 2 4 6 3 2 3" xfId="33497"/>
    <cellStyle name="RowTitles-Detail 3 2 4 6 3 3" xfId="33498"/>
    <cellStyle name="RowTitles-Detail 3 2 4 6 3 3 2" xfId="33499"/>
    <cellStyle name="RowTitles-Detail 3 2 4 6 3 3 2 2" xfId="33500"/>
    <cellStyle name="RowTitles-Detail 3 2 4 6 3 4" xfId="33501"/>
    <cellStyle name="RowTitles-Detail 3 2 4 6 3 4 2" xfId="33502"/>
    <cellStyle name="RowTitles-Detail 3 2 4 6 3 5" xfId="33503"/>
    <cellStyle name="RowTitles-Detail 3 2 4 6 4" xfId="33504"/>
    <cellStyle name="RowTitles-Detail 3 2 4 6 4 2" xfId="33505"/>
    <cellStyle name="RowTitles-Detail 3 2 4 6 4 2 2" xfId="33506"/>
    <cellStyle name="RowTitles-Detail 3 2 4 6 4 3" xfId="33507"/>
    <cellStyle name="RowTitles-Detail 3 2 4 6 5" xfId="33508"/>
    <cellStyle name="RowTitles-Detail 3 2 4 6 5 2" xfId="33509"/>
    <cellStyle name="RowTitles-Detail 3 2 4 6 5 2 2" xfId="33510"/>
    <cellStyle name="RowTitles-Detail 3 2 4 6 6" xfId="33511"/>
    <cellStyle name="RowTitles-Detail 3 2 4 6 6 2" xfId="33512"/>
    <cellStyle name="RowTitles-Detail 3 2 4 6 7" xfId="33513"/>
    <cellStyle name="RowTitles-Detail 3 2 4 7" xfId="33514"/>
    <cellStyle name="RowTitles-Detail 3 2 4 7 2" xfId="33515"/>
    <cellStyle name="RowTitles-Detail 3 2 4 7 2 2" xfId="33516"/>
    <cellStyle name="RowTitles-Detail 3 2 4 7 2 2 2" xfId="33517"/>
    <cellStyle name="RowTitles-Detail 3 2 4 7 2 3" xfId="33518"/>
    <cellStyle name="RowTitles-Detail 3 2 4 7 3" xfId="33519"/>
    <cellStyle name="RowTitles-Detail 3 2 4 7 3 2" xfId="33520"/>
    <cellStyle name="RowTitles-Detail 3 2 4 7 3 2 2" xfId="33521"/>
    <cellStyle name="RowTitles-Detail 3 2 4 7 4" xfId="33522"/>
    <cellStyle name="RowTitles-Detail 3 2 4 7 4 2" xfId="33523"/>
    <cellStyle name="RowTitles-Detail 3 2 4 7 5" xfId="33524"/>
    <cellStyle name="RowTitles-Detail 3 2 4 8" xfId="33525"/>
    <cellStyle name="RowTitles-Detail 3 2 4 8 2" xfId="33526"/>
    <cellStyle name="RowTitles-Detail 3 2 4 8 2 2" xfId="33527"/>
    <cellStyle name="RowTitles-Detail 3 2 4 8 2 2 2" xfId="33528"/>
    <cellStyle name="RowTitles-Detail 3 2 4 8 2 3" xfId="33529"/>
    <cellStyle name="RowTitles-Detail 3 2 4 8 3" xfId="33530"/>
    <cellStyle name="RowTitles-Detail 3 2 4 8 3 2" xfId="33531"/>
    <cellStyle name="RowTitles-Detail 3 2 4 8 3 2 2" xfId="33532"/>
    <cellStyle name="RowTitles-Detail 3 2 4 8 4" xfId="33533"/>
    <cellStyle name="RowTitles-Detail 3 2 4 8 4 2" xfId="33534"/>
    <cellStyle name="RowTitles-Detail 3 2 4 8 5" xfId="33535"/>
    <cellStyle name="RowTitles-Detail 3 2 4 9" xfId="33536"/>
    <cellStyle name="RowTitles-Detail 3 2 4 9 2" xfId="33537"/>
    <cellStyle name="RowTitles-Detail 3 2 4 9 2 2" xfId="33538"/>
    <cellStyle name="RowTitles-Detail 3 2 4_STUD aligned by INSTIT" xfId="33539"/>
    <cellStyle name="RowTitles-Detail 3 2 5" xfId="33540"/>
    <cellStyle name="RowTitles-Detail 3 2 5 2" xfId="33541"/>
    <cellStyle name="RowTitles-Detail 3 2 5 2 2" xfId="33542"/>
    <cellStyle name="RowTitles-Detail 3 2 5 2 2 2" xfId="33543"/>
    <cellStyle name="RowTitles-Detail 3 2 5 2 2 2 2" xfId="33544"/>
    <cellStyle name="RowTitles-Detail 3 2 5 2 2 2 2 2" xfId="33545"/>
    <cellStyle name="RowTitles-Detail 3 2 5 2 2 2 3" xfId="33546"/>
    <cellStyle name="RowTitles-Detail 3 2 5 2 2 3" xfId="33547"/>
    <cellStyle name="RowTitles-Detail 3 2 5 2 2 3 2" xfId="33548"/>
    <cellStyle name="RowTitles-Detail 3 2 5 2 2 3 2 2" xfId="33549"/>
    <cellStyle name="RowTitles-Detail 3 2 5 2 2 4" xfId="33550"/>
    <cellStyle name="RowTitles-Detail 3 2 5 2 2 4 2" xfId="33551"/>
    <cellStyle name="RowTitles-Detail 3 2 5 2 2 5" xfId="33552"/>
    <cellStyle name="RowTitles-Detail 3 2 5 2 3" xfId="33553"/>
    <cellStyle name="RowTitles-Detail 3 2 5 2 3 2" xfId="33554"/>
    <cellStyle name="RowTitles-Detail 3 2 5 2 3 2 2" xfId="33555"/>
    <cellStyle name="RowTitles-Detail 3 2 5 2 3 2 2 2" xfId="33556"/>
    <cellStyle name="RowTitles-Detail 3 2 5 2 3 2 3" xfId="33557"/>
    <cellStyle name="RowTitles-Detail 3 2 5 2 3 3" xfId="33558"/>
    <cellStyle name="RowTitles-Detail 3 2 5 2 3 3 2" xfId="33559"/>
    <cellStyle name="RowTitles-Detail 3 2 5 2 3 3 2 2" xfId="33560"/>
    <cellStyle name="RowTitles-Detail 3 2 5 2 3 4" xfId="33561"/>
    <cellStyle name="RowTitles-Detail 3 2 5 2 3 4 2" xfId="33562"/>
    <cellStyle name="RowTitles-Detail 3 2 5 2 3 5" xfId="33563"/>
    <cellStyle name="RowTitles-Detail 3 2 5 2 4" xfId="33564"/>
    <cellStyle name="RowTitles-Detail 3 2 5 2 4 2" xfId="33565"/>
    <cellStyle name="RowTitles-Detail 3 2 5 2 5" xfId="33566"/>
    <cellStyle name="RowTitles-Detail 3 2 5 2 5 2" xfId="33567"/>
    <cellStyle name="RowTitles-Detail 3 2 5 2 5 2 2" xfId="33568"/>
    <cellStyle name="RowTitles-Detail 3 2 5 2 5 3" xfId="33569"/>
    <cellStyle name="RowTitles-Detail 3 2 5 2 6" xfId="33570"/>
    <cellStyle name="RowTitles-Detail 3 2 5 2 6 2" xfId="33571"/>
    <cellStyle name="RowTitles-Detail 3 2 5 2 6 2 2" xfId="33572"/>
    <cellStyle name="RowTitles-Detail 3 2 5 3" xfId="33573"/>
    <cellStyle name="RowTitles-Detail 3 2 5 3 2" xfId="33574"/>
    <cellStyle name="RowTitles-Detail 3 2 5 3 2 2" xfId="33575"/>
    <cellStyle name="RowTitles-Detail 3 2 5 3 2 2 2" xfId="33576"/>
    <cellStyle name="RowTitles-Detail 3 2 5 3 2 2 2 2" xfId="33577"/>
    <cellStyle name="RowTitles-Detail 3 2 5 3 2 2 3" xfId="33578"/>
    <cellStyle name="RowTitles-Detail 3 2 5 3 2 3" xfId="33579"/>
    <cellStyle name="RowTitles-Detail 3 2 5 3 2 3 2" xfId="33580"/>
    <cellStyle name="RowTitles-Detail 3 2 5 3 2 3 2 2" xfId="33581"/>
    <cellStyle name="RowTitles-Detail 3 2 5 3 2 4" xfId="33582"/>
    <cellStyle name="RowTitles-Detail 3 2 5 3 2 4 2" xfId="33583"/>
    <cellStyle name="RowTitles-Detail 3 2 5 3 2 5" xfId="33584"/>
    <cellStyle name="RowTitles-Detail 3 2 5 3 3" xfId="33585"/>
    <cellStyle name="RowTitles-Detail 3 2 5 3 3 2" xfId="33586"/>
    <cellStyle name="RowTitles-Detail 3 2 5 3 3 2 2" xfId="33587"/>
    <cellStyle name="RowTitles-Detail 3 2 5 3 3 2 2 2" xfId="33588"/>
    <cellStyle name="RowTitles-Detail 3 2 5 3 3 2 3" xfId="33589"/>
    <cellStyle name="RowTitles-Detail 3 2 5 3 3 3" xfId="33590"/>
    <cellStyle name="RowTitles-Detail 3 2 5 3 3 3 2" xfId="33591"/>
    <cellStyle name="RowTitles-Detail 3 2 5 3 3 3 2 2" xfId="33592"/>
    <cellStyle name="RowTitles-Detail 3 2 5 3 3 4" xfId="33593"/>
    <cellStyle name="RowTitles-Detail 3 2 5 3 3 4 2" xfId="33594"/>
    <cellStyle name="RowTitles-Detail 3 2 5 3 3 5" xfId="33595"/>
    <cellStyle name="RowTitles-Detail 3 2 5 3 4" xfId="33596"/>
    <cellStyle name="RowTitles-Detail 3 2 5 3 4 2" xfId="33597"/>
    <cellStyle name="RowTitles-Detail 3 2 5 3 5" xfId="33598"/>
    <cellStyle name="RowTitles-Detail 3 2 5 3 5 2" xfId="33599"/>
    <cellStyle name="RowTitles-Detail 3 2 5 3 5 2 2" xfId="33600"/>
    <cellStyle name="RowTitles-Detail 3 2 5 3 6" xfId="33601"/>
    <cellStyle name="RowTitles-Detail 3 2 5 3 6 2" xfId="33602"/>
    <cellStyle name="RowTitles-Detail 3 2 5 3 7" xfId="33603"/>
    <cellStyle name="RowTitles-Detail 3 2 5 4" xfId="33604"/>
    <cellStyle name="RowTitles-Detail 3 2 5 4 2" xfId="33605"/>
    <cellStyle name="RowTitles-Detail 3 2 5 4 2 2" xfId="33606"/>
    <cellStyle name="RowTitles-Detail 3 2 5 4 2 2 2" xfId="33607"/>
    <cellStyle name="RowTitles-Detail 3 2 5 4 2 2 2 2" xfId="33608"/>
    <cellStyle name="RowTitles-Detail 3 2 5 4 2 2 3" xfId="33609"/>
    <cellStyle name="RowTitles-Detail 3 2 5 4 2 3" xfId="33610"/>
    <cellStyle name="RowTitles-Detail 3 2 5 4 2 3 2" xfId="33611"/>
    <cellStyle name="RowTitles-Detail 3 2 5 4 2 3 2 2" xfId="33612"/>
    <cellStyle name="RowTitles-Detail 3 2 5 4 2 4" xfId="33613"/>
    <cellStyle name="RowTitles-Detail 3 2 5 4 2 4 2" xfId="33614"/>
    <cellStyle name="RowTitles-Detail 3 2 5 4 2 5" xfId="33615"/>
    <cellStyle name="RowTitles-Detail 3 2 5 4 3" xfId="33616"/>
    <cellStyle name="RowTitles-Detail 3 2 5 4 3 2" xfId="33617"/>
    <cellStyle name="RowTitles-Detail 3 2 5 4 3 2 2" xfId="33618"/>
    <cellStyle name="RowTitles-Detail 3 2 5 4 3 2 2 2" xfId="33619"/>
    <cellStyle name="RowTitles-Detail 3 2 5 4 3 2 3" xfId="33620"/>
    <cellStyle name="RowTitles-Detail 3 2 5 4 3 3" xfId="33621"/>
    <cellStyle name="RowTitles-Detail 3 2 5 4 3 3 2" xfId="33622"/>
    <cellStyle name="RowTitles-Detail 3 2 5 4 3 3 2 2" xfId="33623"/>
    <cellStyle name="RowTitles-Detail 3 2 5 4 3 4" xfId="33624"/>
    <cellStyle name="RowTitles-Detail 3 2 5 4 3 4 2" xfId="33625"/>
    <cellStyle name="RowTitles-Detail 3 2 5 4 3 5" xfId="33626"/>
    <cellStyle name="RowTitles-Detail 3 2 5 4 4" xfId="33627"/>
    <cellStyle name="RowTitles-Detail 3 2 5 4 4 2" xfId="33628"/>
    <cellStyle name="RowTitles-Detail 3 2 5 4 5" xfId="33629"/>
    <cellStyle name="RowTitles-Detail 3 2 5 4 5 2" xfId="33630"/>
    <cellStyle name="RowTitles-Detail 3 2 5 4 5 2 2" xfId="33631"/>
    <cellStyle name="RowTitles-Detail 3 2 5 4 5 3" xfId="33632"/>
    <cellStyle name="RowTitles-Detail 3 2 5 4 6" xfId="33633"/>
    <cellStyle name="RowTitles-Detail 3 2 5 4 6 2" xfId="33634"/>
    <cellStyle name="RowTitles-Detail 3 2 5 4 6 2 2" xfId="33635"/>
    <cellStyle name="RowTitles-Detail 3 2 5 4 7" xfId="33636"/>
    <cellStyle name="RowTitles-Detail 3 2 5 4 7 2" xfId="33637"/>
    <cellStyle name="RowTitles-Detail 3 2 5 4 8" xfId="33638"/>
    <cellStyle name="RowTitles-Detail 3 2 5 5" xfId="33639"/>
    <cellStyle name="RowTitles-Detail 3 2 5 5 2" xfId="33640"/>
    <cellStyle name="RowTitles-Detail 3 2 5 5 2 2" xfId="33641"/>
    <cellStyle name="RowTitles-Detail 3 2 5 5 2 2 2" xfId="33642"/>
    <cellStyle name="RowTitles-Detail 3 2 5 5 2 2 2 2" xfId="33643"/>
    <cellStyle name="RowTitles-Detail 3 2 5 5 2 2 3" xfId="33644"/>
    <cellStyle name="RowTitles-Detail 3 2 5 5 2 3" xfId="33645"/>
    <cellStyle name="RowTitles-Detail 3 2 5 5 2 3 2" xfId="33646"/>
    <cellStyle name="RowTitles-Detail 3 2 5 5 2 3 2 2" xfId="33647"/>
    <cellStyle name="RowTitles-Detail 3 2 5 5 2 4" xfId="33648"/>
    <cellStyle name="RowTitles-Detail 3 2 5 5 2 4 2" xfId="33649"/>
    <cellStyle name="RowTitles-Detail 3 2 5 5 2 5" xfId="33650"/>
    <cellStyle name="RowTitles-Detail 3 2 5 5 3" xfId="33651"/>
    <cellStyle name="RowTitles-Detail 3 2 5 5 3 2" xfId="33652"/>
    <cellStyle name="RowTitles-Detail 3 2 5 5 3 2 2" xfId="33653"/>
    <cellStyle name="RowTitles-Detail 3 2 5 5 3 2 2 2" xfId="33654"/>
    <cellStyle name="RowTitles-Detail 3 2 5 5 3 2 3" xfId="33655"/>
    <cellStyle name="RowTitles-Detail 3 2 5 5 3 3" xfId="33656"/>
    <cellStyle name="RowTitles-Detail 3 2 5 5 3 3 2" xfId="33657"/>
    <cellStyle name="RowTitles-Detail 3 2 5 5 3 3 2 2" xfId="33658"/>
    <cellStyle name="RowTitles-Detail 3 2 5 5 3 4" xfId="33659"/>
    <cellStyle name="RowTitles-Detail 3 2 5 5 3 4 2" xfId="33660"/>
    <cellStyle name="RowTitles-Detail 3 2 5 5 3 5" xfId="33661"/>
    <cellStyle name="RowTitles-Detail 3 2 5 5 4" xfId="33662"/>
    <cellStyle name="RowTitles-Detail 3 2 5 5 4 2" xfId="33663"/>
    <cellStyle name="RowTitles-Detail 3 2 5 5 4 2 2" xfId="33664"/>
    <cellStyle name="RowTitles-Detail 3 2 5 5 4 3" xfId="33665"/>
    <cellStyle name="RowTitles-Detail 3 2 5 5 5" xfId="33666"/>
    <cellStyle name="RowTitles-Detail 3 2 5 5 5 2" xfId="33667"/>
    <cellStyle name="RowTitles-Detail 3 2 5 5 5 2 2" xfId="33668"/>
    <cellStyle name="RowTitles-Detail 3 2 5 5 6" xfId="33669"/>
    <cellStyle name="RowTitles-Detail 3 2 5 5 6 2" xfId="33670"/>
    <cellStyle name="RowTitles-Detail 3 2 5 5 7" xfId="33671"/>
    <cellStyle name="RowTitles-Detail 3 2 5 6" xfId="33672"/>
    <cellStyle name="RowTitles-Detail 3 2 5 6 2" xfId="33673"/>
    <cellStyle name="RowTitles-Detail 3 2 5 6 2 2" xfId="33674"/>
    <cellStyle name="RowTitles-Detail 3 2 5 6 2 2 2" xfId="33675"/>
    <cellStyle name="RowTitles-Detail 3 2 5 6 2 2 2 2" xfId="33676"/>
    <cellStyle name="RowTitles-Detail 3 2 5 6 2 2 3" xfId="33677"/>
    <cellStyle name="RowTitles-Detail 3 2 5 6 2 3" xfId="33678"/>
    <cellStyle name="RowTitles-Detail 3 2 5 6 2 3 2" xfId="33679"/>
    <cellStyle name="RowTitles-Detail 3 2 5 6 2 3 2 2" xfId="33680"/>
    <cellStyle name="RowTitles-Detail 3 2 5 6 2 4" xfId="33681"/>
    <cellStyle name="RowTitles-Detail 3 2 5 6 2 4 2" xfId="33682"/>
    <cellStyle name="RowTitles-Detail 3 2 5 6 2 5" xfId="33683"/>
    <cellStyle name="RowTitles-Detail 3 2 5 6 3" xfId="33684"/>
    <cellStyle name="RowTitles-Detail 3 2 5 6 3 2" xfId="33685"/>
    <cellStyle name="RowTitles-Detail 3 2 5 6 3 2 2" xfId="33686"/>
    <cellStyle name="RowTitles-Detail 3 2 5 6 3 2 2 2" xfId="33687"/>
    <cellStyle name="RowTitles-Detail 3 2 5 6 3 2 3" xfId="33688"/>
    <cellStyle name="RowTitles-Detail 3 2 5 6 3 3" xfId="33689"/>
    <cellStyle name="RowTitles-Detail 3 2 5 6 3 3 2" xfId="33690"/>
    <cellStyle name="RowTitles-Detail 3 2 5 6 3 3 2 2" xfId="33691"/>
    <cellStyle name="RowTitles-Detail 3 2 5 6 3 4" xfId="33692"/>
    <cellStyle name="RowTitles-Detail 3 2 5 6 3 4 2" xfId="33693"/>
    <cellStyle name="RowTitles-Detail 3 2 5 6 3 5" xfId="33694"/>
    <cellStyle name="RowTitles-Detail 3 2 5 6 4" xfId="33695"/>
    <cellStyle name="RowTitles-Detail 3 2 5 6 4 2" xfId="33696"/>
    <cellStyle name="RowTitles-Detail 3 2 5 6 4 2 2" xfId="33697"/>
    <cellStyle name="RowTitles-Detail 3 2 5 6 4 3" xfId="33698"/>
    <cellStyle name="RowTitles-Detail 3 2 5 6 5" xfId="33699"/>
    <cellStyle name="RowTitles-Detail 3 2 5 6 5 2" xfId="33700"/>
    <cellStyle name="RowTitles-Detail 3 2 5 6 5 2 2" xfId="33701"/>
    <cellStyle name="RowTitles-Detail 3 2 5 6 6" xfId="33702"/>
    <cellStyle name="RowTitles-Detail 3 2 5 6 6 2" xfId="33703"/>
    <cellStyle name="RowTitles-Detail 3 2 5 6 7" xfId="33704"/>
    <cellStyle name="RowTitles-Detail 3 2 5 7" xfId="33705"/>
    <cellStyle name="RowTitles-Detail 3 2 5 7 2" xfId="33706"/>
    <cellStyle name="RowTitles-Detail 3 2 5 7 2 2" xfId="33707"/>
    <cellStyle name="RowTitles-Detail 3 2 5 7 2 2 2" xfId="33708"/>
    <cellStyle name="RowTitles-Detail 3 2 5 7 2 3" xfId="33709"/>
    <cellStyle name="RowTitles-Detail 3 2 5 7 3" xfId="33710"/>
    <cellStyle name="RowTitles-Detail 3 2 5 7 3 2" xfId="33711"/>
    <cellStyle name="RowTitles-Detail 3 2 5 7 3 2 2" xfId="33712"/>
    <cellStyle name="RowTitles-Detail 3 2 5 7 4" xfId="33713"/>
    <cellStyle name="RowTitles-Detail 3 2 5 7 4 2" xfId="33714"/>
    <cellStyle name="RowTitles-Detail 3 2 5 7 5" xfId="33715"/>
    <cellStyle name="RowTitles-Detail 3 2 5 8" xfId="33716"/>
    <cellStyle name="RowTitles-Detail 3 2 5 8 2" xfId="33717"/>
    <cellStyle name="RowTitles-Detail 3 2 5 9" xfId="33718"/>
    <cellStyle name="RowTitles-Detail 3 2 5 9 2" xfId="33719"/>
    <cellStyle name="RowTitles-Detail 3 2 5 9 2 2" xfId="33720"/>
    <cellStyle name="RowTitles-Detail 3 2 5_STUD aligned by INSTIT" xfId="33721"/>
    <cellStyle name="RowTitles-Detail 3 2 6" xfId="33722"/>
    <cellStyle name="RowTitles-Detail 3 2 6 2" xfId="33723"/>
    <cellStyle name="RowTitles-Detail 3 2 6 2 2" xfId="33724"/>
    <cellStyle name="RowTitles-Detail 3 2 6 2 2 2" xfId="33725"/>
    <cellStyle name="RowTitles-Detail 3 2 6 2 2 2 2" xfId="33726"/>
    <cellStyle name="RowTitles-Detail 3 2 6 2 2 3" xfId="33727"/>
    <cellStyle name="RowTitles-Detail 3 2 6 2 3" xfId="33728"/>
    <cellStyle name="RowTitles-Detail 3 2 6 2 3 2" xfId="33729"/>
    <cellStyle name="RowTitles-Detail 3 2 6 2 3 2 2" xfId="33730"/>
    <cellStyle name="RowTitles-Detail 3 2 6 2 4" xfId="33731"/>
    <cellStyle name="RowTitles-Detail 3 2 6 2 4 2" xfId="33732"/>
    <cellStyle name="RowTitles-Detail 3 2 6 2 5" xfId="33733"/>
    <cellStyle name="RowTitles-Detail 3 2 6 3" xfId="33734"/>
    <cellStyle name="RowTitles-Detail 3 2 6 3 2" xfId="33735"/>
    <cellStyle name="RowTitles-Detail 3 2 6 3 2 2" xfId="33736"/>
    <cellStyle name="RowTitles-Detail 3 2 6 3 2 2 2" xfId="33737"/>
    <cellStyle name="RowTitles-Detail 3 2 6 3 2 3" xfId="33738"/>
    <cellStyle name="RowTitles-Detail 3 2 6 3 3" xfId="33739"/>
    <cellStyle name="RowTitles-Detail 3 2 6 3 3 2" xfId="33740"/>
    <cellStyle name="RowTitles-Detail 3 2 6 3 3 2 2" xfId="33741"/>
    <cellStyle name="RowTitles-Detail 3 2 6 3 4" xfId="33742"/>
    <cellStyle name="RowTitles-Detail 3 2 6 3 4 2" xfId="33743"/>
    <cellStyle name="RowTitles-Detail 3 2 6 3 5" xfId="33744"/>
    <cellStyle name="RowTitles-Detail 3 2 6 4" xfId="33745"/>
    <cellStyle name="RowTitles-Detail 3 2 6 4 2" xfId="33746"/>
    <cellStyle name="RowTitles-Detail 3 2 6 5" xfId="33747"/>
    <cellStyle name="RowTitles-Detail 3 2 6 5 2" xfId="33748"/>
    <cellStyle name="RowTitles-Detail 3 2 6 5 2 2" xfId="33749"/>
    <cellStyle name="RowTitles-Detail 3 2 6 5 3" xfId="33750"/>
    <cellStyle name="RowTitles-Detail 3 2 6 6" xfId="33751"/>
    <cellStyle name="RowTitles-Detail 3 2 6 6 2" xfId="33752"/>
    <cellStyle name="RowTitles-Detail 3 2 6 6 2 2" xfId="33753"/>
    <cellStyle name="RowTitles-Detail 3 2 7" xfId="33754"/>
    <cellStyle name="RowTitles-Detail 3 2 7 2" xfId="33755"/>
    <cellStyle name="RowTitles-Detail 3 2 7 2 2" xfId="33756"/>
    <cellStyle name="RowTitles-Detail 3 2 7 2 2 2" xfId="33757"/>
    <cellStyle name="RowTitles-Detail 3 2 7 2 2 2 2" xfId="33758"/>
    <cellStyle name="RowTitles-Detail 3 2 7 2 2 3" xfId="33759"/>
    <cellStyle name="RowTitles-Detail 3 2 7 2 3" xfId="33760"/>
    <cellStyle name="RowTitles-Detail 3 2 7 2 3 2" xfId="33761"/>
    <cellStyle name="RowTitles-Detail 3 2 7 2 3 2 2" xfId="33762"/>
    <cellStyle name="RowTitles-Detail 3 2 7 2 4" xfId="33763"/>
    <cellStyle name="RowTitles-Detail 3 2 7 2 4 2" xfId="33764"/>
    <cellStyle name="RowTitles-Detail 3 2 7 2 5" xfId="33765"/>
    <cellStyle name="RowTitles-Detail 3 2 7 3" xfId="33766"/>
    <cellStyle name="RowTitles-Detail 3 2 7 3 2" xfId="33767"/>
    <cellStyle name="RowTitles-Detail 3 2 7 3 2 2" xfId="33768"/>
    <cellStyle name="RowTitles-Detail 3 2 7 3 2 2 2" xfId="33769"/>
    <cellStyle name="RowTitles-Detail 3 2 7 3 2 3" xfId="33770"/>
    <cellStyle name="RowTitles-Detail 3 2 7 3 3" xfId="33771"/>
    <cellStyle name="RowTitles-Detail 3 2 7 3 3 2" xfId="33772"/>
    <cellStyle name="RowTitles-Detail 3 2 7 3 3 2 2" xfId="33773"/>
    <cellStyle name="RowTitles-Detail 3 2 7 3 4" xfId="33774"/>
    <cellStyle name="RowTitles-Detail 3 2 7 3 4 2" xfId="33775"/>
    <cellStyle name="RowTitles-Detail 3 2 7 3 5" xfId="33776"/>
    <cellStyle name="RowTitles-Detail 3 2 7 4" xfId="33777"/>
    <cellStyle name="RowTitles-Detail 3 2 7 4 2" xfId="33778"/>
    <cellStyle name="RowTitles-Detail 3 2 7 5" xfId="33779"/>
    <cellStyle name="RowTitles-Detail 3 2 7 5 2" xfId="33780"/>
    <cellStyle name="RowTitles-Detail 3 2 7 5 2 2" xfId="33781"/>
    <cellStyle name="RowTitles-Detail 3 2 7 6" xfId="33782"/>
    <cellStyle name="RowTitles-Detail 3 2 7 6 2" xfId="33783"/>
    <cellStyle name="RowTitles-Detail 3 2 7 7" xfId="33784"/>
    <cellStyle name="RowTitles-Detail 3 2 8" xfId="33785"/>
    <cellStyle name="RowTitles-Detail 3 2 8 2" xfId="33786"/>
    <cellStyle name="RowTitles-Detail 3 2 8 2 2" xfId="33787"/>
    <cellStyle name="RowTitles-Detail 3 2 8 2 2 2" xfId="33788"/>
    <cellStyle name="RowTitles-Detail 3 2 8 2 2 2 2" xfId="33789"/>
    <cellStyle name="RowTitles-Detail 3 2 8 2 2 3" xfId="33790"/>
    <cellStyle name="RowTitles-Detail 3 2 8 2 3" xfId="33791"/>
    <cellStyle name="RowTitles-Detail 3 2 8 2 3 2" xfId="33792"/>
    <cellStyle name="RowTitles-Detail 3 2 8 2 3 2 2" xfId="33793"/>
    <cellStyle name="RowTitles-Detail 3 2 8 2 4" xfId="33794"/>
    <cellStyle name="RowTitles-Detail 3 2 8 2 4 2" xfId="33795"/>
    <cellStyle name="RowTitles-Detail 3 2 8 2 5" xfId="33796"/>
    <cellStyle name="RowTitles-Detail 3 2 8 3" xfId="33797"/>
    <cellStyle name="RowTitles-Detail 3 2 8 3 2" xfId="33798"/>
    <cellStyle name="RowTitles-Detail 3 2 8 3 2 2" xfId="33799"/>
    <cellStyle name="RowTitles-Detail 3 2 8 3 2 2 2" xfId="33800"/>
    <cellStyle name="RowTitles-Detail 3 2 8 3 2 3" xfId="33801"/>
    <cellStyle name="RowTitles-Detail 3 2 8 3 3" xfId="33802"/>
    <cellStyle name="RowTitles-Detail 3 2 8 3 3 2" xfId="33803"/>
    <cellStyle name="RowTitles-Detail 3 2 8 3 3 2 2" xfId="33804"/>
    <cellStyle name="RowTitles-Detail 3 2 8 3 4" xfId="33805"/>
    <cellStyle name="RowTitles-Detail 3 2 8 3 4 2" xfId="33806"/>
    <cellStyle name="RowTitles-Detail 3 2 8 3 5" xfId="33807"/>
    <cellStyle name="RowTitles-Detail 3 2 8 4" xfId="33808"/>
    <cellStyle name="RowTitles-Detail 3 2 8 4 2" xfId="33809"/>
    <cellStyle name="RowTitles-Detail 3 2 8 5" xfId="33810"/>
    <cellStyle name="RowTitles-Detail 3 2 8 5 2" xfId="33811"/>
    <cellStyle name="RowTitles-Detail 3 2 8 5 2 2" xfId="33812"/>
    <cellStyle name="RowTitles-Detail 3 2 8 5 3" xfId="33813"/>
    <cellStyle name="RowTitles-Detail 3 2 8 6" xfId="33814"/>
    <cellStyle name="RowTitles-Detail 3 2 8 6 2" xfId="33815"/>
    <cellStyle name="RowTitles-Detail 3 2 8 6 2 2" xfId="33816"/>
    <cellStyle name="RowTitles-Detail 3 2 8 7" xfId="33817"/>
    <cellStyle name="RowTitles-Detail 3 2 8 7 2" xfId="33818"/>
    <cellStyle name="RowTitles-Detail 3 2 8 8" xfId="33819"/>
    <cellStyle name="RowTitles-Detail 3 2 9" xfId="33820"/>
    <cellStyle name="RowTitles-Detail 3 2 9 2" xfId="33821"/>
    <cellStyle name="RowTitles-Detail 3 2 9 2 2" xfId="33822"/>
    <cellStyle name="RowTitles-Detail 3 2 9 2 2 2" xfId="33823"/>
    <cellStyle name="RowTitles-Detail 3 2 9 2 2 2 2" xfId="33824"/>
    <cellStyle name="RowTitles-Detail 3 2 9 2 2 3" xfId="33825"/>
    <cellStyle name="RowTitles-Detail 3 2 9 2 3" xfId="33826"/>
    <cellStyle name="RowTitles-Detail 3 2 9 2 3 2" xfId="33827"/>
    <cellStyle name="RowTitles-Detail 3 2 9 2 3 2 2" xfId="33828"/>
    <cellStyle name="RowTitles-Detail 3 2 9 2 4" xfId="33829"/>
    <cellStyle name="RowTitles-Detail 3 2 9 2 4 2" xfId="33830"/>
    <cellStyle name="RowTitles-Detail 3 2 9 2 5" xfId="33831"/>
    <cellStyle name="RowTitles-Detail 3 2 9 3" xfId="33832"/>
    <cellStyle name="RowTitles-Detail 3 2 9 3 2" xfId="33833"/>
    <cellStyle name="RowTitles-Detail 3 2 9 3 2 2" xfId="33834"/>
    <cellStyle name="RowTitles-Detail 3 2 9 3 2 2 2" xfId="33835"/>
    <cellStyle name="RowTitles-Detail 3 2 9 3 2 3" xfId="33836"/>
    <cellStyle name="RowTitles-Detail 3 2 9 3 3" xfId="33837"/>
    <cellStyle name="RowTitles-Detail 3 2 9 3 3 2" xfId="33838"/>
    <cellStyle name="RowTitles-Detail 3 2 9 3 3 2 2" xfId="33839"/>
    <cellStyle name="RowTitles-Detail 3 2 9 3 4" xfId="33840"/>
    <cellStyle name="RowTitles-Detail 3 2 9 3 4 2" xfId="33841"/>
    <cellStyle name="RowTitles-Detail 3 2 9 3 5" xfId="33842"/>
    <cellStyle name="RowTitles-Detail 3 2 9 4" xfId="33843"/>
    <cellStyle name="RowTitles-Detail 3 2 9 4 2" xfId="33844"/>
    <cellStyle name="RowTitles-Detail 3 2 9 4 2 2" xfId="33845"/>
    <cellStyle name="RowTitles-Detail 3 2 9 4 3" xfId="33846"/>
    <cellStyle name="RowTitles-Detail 3 2 9 5" xfId="33847"/>
    <cellStyle name="RowTitles-Detail 3 2 9 5 2" xfId="33848"/>
    <cellStyle name="RowTitles-Detail 3 2 9 5 2 2" xfId="33849"/>
    <cellStyle name="RowTitles-Detail 3 2 9 6" xfId="33850"/>
    <cellStyle name="RowTitles-Detail 3 2 9 6 2" xfId="33851"/>
    <cellStyle name="RowTitles-Detail 3 2 9 7" xfId="33852"/>
    <cellStyle name="RowTitles-Detail 3 2_STUD aligned by INSTIT" xfId="33853"/>
    <cellStyle name="RowTitles-Detail 3 3" xfId="33854"/>
    <cellStyle name="RowTitles-Detail 3 3 10" xfId="33855"/>
    <cellStyle name="RowTitles-Detail 3 3 10 2" xfId="33856"/>
    <cellStyle name="RowTitles-Detail 3 3 10 2 2" xfId="33857"/>
    <cellStyle name="RowTitles-Detail 3 3 10 2 2 2" xfId="33858"/>
    <cellStyle name="RowTitles-Detail 3 3 10 2 3" xfId="33859"/>
    <cellStyle name="RowTitles-Detail 3 3 10 3" xfId="33860"/>
    <cellStyle name="RowTitles-Detail 3 3 10 3 2" xfId="33861"/>
    <cellStyle name="RowTitles-Detail 3 3 10 3 2 2" xfId="33862"/>
    <cellStyle name="RowTitles-Detail 3 3 10 4" xfId="33863"/>
    <cellStyle name="RowTitles-Detail 3 3 10 4 2" xfId="33864"/>
    <cellStyle name="RowTitles-Detail 3 3 10 5" xfId="33865"/>
    <cellStyle name="RowTitles-Detail 3 3 11" xfId="33866"/>
    <cellStyle name="RowTitles-Detail 3 3 11 2" xfId="33867"/>
    <cellStyle name="RowTitles-Detail 3 3 12" xfId="33868"/>
    <cellStyle name="RowTitles-Detail 3 3 12 2" xfId="33869"/>
    <cellStyle name="RowTitles-Detail 3 3 12 2 2" xfId="33870"/>
    <cellStyle name="RowTitles-Detail 3 3 2" xfId="33871"/>
    <cellStyle name="RowTitles-Detail 3 3 2 2" xfId="33872"/>
    <cellStyle name="RowTitles-Detail 3 3 2 2 2" xfId="33873"/>
    <cellStyle name="RowTitles-Detail 3 3 2 2 2 2" xfId="33874"/>
    <cellStyle name="RowTitles-Detail 3 3 2 2 2 2 2" xfId="33875"/>
    <cellStyle name="RowTitles-Detail 3 3 2 2 2 2 2 2" xfId="33876"/>
    <cellStyle name="RowTitles-Detail 3 3 2 2 2 2 3" xfId="33877"/>
    <cellStyle name="RowTitles-Detail 3 3 2 2 2 3" xfId="33878"/>
    <cellStyle name="RowTitles-Detail 3 3 2 2 2 3 2" xfId="33879"/>
    <cellStyle name="RowTitles-Detail 3 3 2 2 2 3 2 2" xfId="33880"/>
    <cellStyle name="RowTitles-Detail 3 3 2 2 2 4" xfId="33881"/>
    <cellStyle name="RowTitles-Detail 3 3 2 2 2 4 2" xfId="33882"/>
    <cellStyle name="RowTitles-Detail 3 3 2 2 2 5" xfId="33883"/>
    <cellStyle name="RowTitles-Detail 3 3 2 2 3" xfId="33884"/>
    <cellStyle name="RowTitles-Detail 3 3 2 2 3 2" xfId="33885"/>
    <cellStyle name="RowTitles-Detail 3 3 2 2 3 2 2" xfId="33886"/>
    <cellStyle name="RowTitles-Detail 3 3 2 2 3 2 2 2" xfId="33887"/>
    <cellStyle name="RowTitles-Detail 3 3 2 2 3 2 3" xfId="33888"/>
    <cellStyle name="RowTitles-Detail 3 3 2 2 3 3" xfId="33889"/>
    <cellStyle name="RowTitles-Detail 3 3 2 2 3 3 2" xfId="33890"/>
    <cellStyle name="RowTitles-Detail 3 3 2 2 3 3 2 2" xfId="33891"/>
    <cellStyle name="RowTitles-Detail 3 3 2 2 3 4" xfId="33892"/>
    <cellStyle name="RowTitles-Detail 3 3 2 2 3 4 2" xfId="33893"/>
    <cellStyle name="RowTitles-Detail 3 3 2 2 3 5" xfId="33894"/>
    <cellStyle name="RowTitles-Detail 3 3 2 2 4" xfId="33895"/>
    <cellStyle name="RowTitles-Detail 3 3 2 2 4 2" xfId="33896"/>
    <cellStyle name="RowTitles-Detail 3 3 2 2 5" xfId="33897"/>
    <cellStyle name="RowTitles-Detail 3 3 2 2 5 2" xfId="33898"/>
    <cellStyle name="RowTitles-Detail 3 3 2 2 5 2 2" xfId="33899"/>
    <cellStyle name="RowTitles-Detail 3 3 2 3" xfId="33900"/>
    <cellStyle name="RowTitles-Detail 3 3 2 3 2" xfId="33901"/>
    <cellStyle name="RowTitles-Detail 3 3 2 3 2 2" xfId="33902"/>
    <cellStyle name="RowTitles-Detail 3 3 2 3 2 2 2" xfId="33903"/>
    <cellStyle name="RowTitles-Detail 3 3 2 3 2 2 2 2" xfId="33904"/>
    <cellStyle name="RowTitles-Detail 3 3 2 3 2 2 3" xfId="33905"/>
    <cellStyle name="RowTitles-Detail 3 3 2 3 2 3" xfId="33906"/>
    <cellStyle name="RowTitles-Detail 3 3 2 3 2 3 2" xfId="33907"/>
    <cellStyle name="RowTitles-Detail 3 3 2 3 2 3 2 2" xfId="33908"/>
    <cellStyle name="RowTitles-Detail 3 3 2 3 2 4" xfId="33909"/>
    <cellStyle name="RowTitles-Detail 3 3 2 3 2 4 2" xfId="33910"/>
    <cellStyle name="RowTitles-Detail 3 3 2 3 2 5" xfId="33911"/>
    <cellStyle name="RowTitles-Detail 3 3 2 3 3" xfId="33912"/>
    <cellStyle name="RowTitles-Detail 3 3 2 3 3 2" xfId="33913"/>
    <cellStyle name="RowTitles-Detail 3 3 2 3 3 2 2" xfId="33914"/>
    <cellStyle name="RowTitles-Detail 3 3 2 3 3 2 2 2" xfId="33915"/>
    <cellStyle name="RowTitles-Detail 3 3 2 3 3 2 3" xfId="33916"/>
    <cellStyle name="RowTitles-Detail 3 3 2 3 3 3" xfId="33917"/>
    <cellStyle name="RowTitles-Detail 3 3 2 3 3 3 2" xfId="33918"/>
    <cellStyle name="RowTitles-Detail 3 3 2 3 3 3 2 2" xfId="33919"/>
    <cellStyle name="RowTitles-Detail 3 3 2 3 3 4" xfId="33920"/>
    <cellStyle name="RowTitles-Detail 3 3 2 3 3 4 2" xfId="33921"/>
    <cellStyle name="RowTitles-Detail 3 3 2 3 3 5" xfId="33922"/>
    <cellStyle name="RowTitles-Detail 3 3 2 3 4" xfId="33923"/>
    <cellStyle name="RowTitles-Detail 3 3 2 3 4 2" xfId="33924"/>
    <cellStyle name="RowTitles-Detail 3 3 2 3 5" xfId="33925"/>
    <cellStyle name="RowTitles-Detail 3 3 2 3 5 2" xfId="33926"/>
    <cellStyle name="RowTitles-Detail 3 3 2 3 5 2 2" xfId="33927"/>
    <cellStyle name="RowTitles-Detail 3 3 2 3 5 3" xfId="33928"/>
    <cellStyle name="RowTitles-Detail 3 3 2 3 6" xfId="33929"/>
    <cellStyle name="RowTitles-Detail 3 3 2 3 6 2" xfId="33930"/>
    <cellStyle name="RowTitles-Detail 3 3 2 3 6 2 2" xfId="33931"/>
    <cellStyle name="RowTitles-Detail 3 3 2 3 7" xfId="33932"/>
    <cellStyle name="RowTitles-Detail 3 3 2 3 7 2" xfId="33933"/>
    <cellStyle name="RowTitles-Detail 3 3 2 3 8" xfId="33934"/>
    <cellStyle name="RowTitles-Detail 3 3 2 4" xfId="33935"/>
    <cellStyle name="RowTitles-Detail 3 3 2 4 2" xfId="33936"/>
    <cellStyle name="RowTitles-Detail 3 3 2 4 2 2" xfId="33937"/>
    <cellStyle name="RowTitles-Detail 3 3 2 4 2 2 2" xfId="33938"/>
    <cellStyle name="RowTitles-Detail 3 3 2 4 2 2 2 2" xfId="33939"/>
    <cellStyle name="RowTitles-Detail 3 3 2 4 2 2 3" xfId="33940"/>
    <cellStyle name="RowTitles-Detail 3 3 2 4 2 3" xfId="33941"/>
    <cellStyle name="RowTitles-Detail 3 3 2 4 2 3 2" xfId="33942"/>
    <cellStyle name="RowTitles-Detail 3 3 2 4 2 3 2 2" xfId="33943"/>
    <cellStyle name="RowTitles-Detail 3 3 2 4 2 4" xfId="33944"/>
    <cellStyle name="RowTitles-Detail 3 3 2 4 2 4 2" xfId="33945"/>
    <cellStyle name="RowTitles-Detail 3 3 2 4 2 5" xfId="33946"/>
    <cellStyle name="RowTitles-Detail 3 3 2 4 3" xfId="33947"/>
    <cellStyle name="RowTitles-Detail 3 3 2 4 3 2" xfId="33948"/>
    <cellStyle name="RowTitles-Detail 3 3 2 4 3 2 2" xfId="33949"/>
    <cellStyle name="RowTitles-Detail 3 3 2 4 3 2 2 2" xfId="33950"/>
    <cellStyle name="RowTitles-Detail 3 3 2 4 3 2 3" xfId="33951"/>
    <cellStyle name="RowTitles-Detail 3 3 2 4 3 3" xfId="33952"/>
    <cellStyle name="RowTitles-Detail 3 3 2 4 3 3 2" xfId="33953"/>
    <cellStyle name="RowTitles-Detail 3 3 2 4 3 3 2 2" xfId="33954"/>
    <cellStyle name="RowTitles-Detail 3 3 2 4 3 4" xfId="33955"/>
    <cellStyle name="RowTitles-Detail 3 3 2 4 3 4 2" xfId="33956"/>
    <cellStyle name="RowTitles-Detail 3 3 2 4 3 5" xfId="33957"/>
    <cellStyle name="RowTitles-Detail 3 3 2 4 4" xfId="33958"/>
    <cellStyle name="RowTitles-Detail 3 3 2 4 4 2" xfId="33959"/>
    <cellStyle name="RowTitles-Detail 3 3 2 4 4 2 2" xfId="33960"/>
    <cellStyle name="RowTitles-Detail 3 3 2 4 4 3" xfId="33961"/>
    <cellStyle name="RowTitles-Detail 3 3 2 4 5" xfId="33962"/>
    <cellStyle name="RowTitles-Detail 3 3 2 4 5 2" xfId="33963"/>
    <cellStyle name="RowTitles-Detail 3 3 2 4 5 2 2" xfId="33964"/>
    <cellStyle name="RowTitles-Detail 3 3 2 4 6" xfId="33965"/>
    <cellStyle name="RowTitles-Detail 3 3 2 4 6 2" xfId="33966"/>
    <cellStyle name="RowTitles-Detail 3 3 2 4 7" xfId="33967"/>
    <cellStyle name="RowTitles-Detail 3 3 2 5" xfId="33968"/>
    <cellStyle name="RowTitles-Detail 3 3 2 5 2" xfId="33969"/>
    <cellStyle name="RowTitles-Detail 3 3 2 5 2 2" xfId="33970"/>
    <cellStyle name="RowTitles-Detail 3 3 2 5 2 2 2" xfId="33971"/>
    <cellStyle name="RowTitles-Detail 3 3 2 5 2 2 2 2" xfId="33972"/>
    <cellStyle name="RowTitles-Detail 3 3 2 5 2 2 3" xfId="33973"/>
    <cellStyle name="RowTitles-Detail 3 3 2 5 2 3" xfId="33974"/>
    <cellStyle name="RowTitles-Detail 3 3 2 5 2 3 2" xfId="33975"/>
    <cellStyle name="RowTitles-Detail 3 3 2 5 2 3 2 2" xfId="33976"/>
    <cellStyle name="RowTitles-Detail 3 3 2 5 2 4" xfId="33977"/>
    <cellStyle name="RowTitles-Detail 3 3 2 5 2 4 2" xfId="33978"/>
    <cellStyle name="RowTitles-Detail 3 3 2 5 2 5" xfId="33979"/>
    <cellStyle name="RowTitles-Detail 3 3 2 5 3" xfId="33980"/>
    <cellStyle name="RowTitles-Detail 3 3 2 5 3 2" xfId="33981"/>
    <cellStyle name="RowTitles-Detail 3 3 2 5 3 2 2" xfId="33982"/>
    <cellStyle name="RowTitles-Detail 3 3 2 5 3 2 2 2" xfId="33983"/>
    <cellStyle name="RowTitles-Detail 3 3 2 5 3 2 3" xfId="33984"/>
    <cellStyle name="RowTitles-Detail 3 3 2 5 3 3" xfId="33985"/>
    <cellStyle name="RowTitles-Detail 3 3 2 5 3 3 2" xfId="33986"/>
    <cellStyle name="RowTitles-Detail 3 3 2 5 3 3 2 2" xfId="33987"/>
    <cellStyle name="RowTitles-Detail 3 3 2 5 3 4" xfId="33988"/>
    <cellStyle name="RowTitles-Detail 3 3 2 5 3 4 2" xfId="33989"/>
    <cellStyle name="RowTitles-Detail 3 3 2 5 3 5" xfId="33990"/>
    <cellStyle name="RowTitles-Detail 3 3 2 5 4" xfId="33991"/>
    <cellStyle name="RowTitles-Detail 3 3 2 5 4 2" xfId="33992"/>
    <cellStyle name="RowTitles-Detail 3 3 2 5 4 2 2" xfId="33993"/>
    <cellStyle name="RowTitles-Detail 3 3 2 5 4 3" xfId="33994"/>
    <cellStyle name="RowTitles-Detail 3 3 2 5 5" xfId="33995"/>
    <cellStyle name="RowTitles-Detail 3 3 2 5 5 2" xfId="33996"/>
    <cellStyle name="RowTitles-Detail 3 3 2 5 5 2 2" xfId="33997"/>
    <cellStyle name="RowTitles-Detail 3 3 2 5 6" xfId="33998"/>
    <cellStyle name="RowTitles-Detail 3 3 2 5 6 2" xfId="33999"/>
    <cellStyle name="RowTitles-Detail 3 3 2 5 7" xfId="34000"/>
    <cellStyle name="RowTitles-Detail 3 3 2 6" xfId="34001"/>
    <cellStyle name="RowTitles-Detail 3 3 2 6 2" xfId="34002"/>
    <cellStyle name="RowTitles-Detail 3 3 2 6 2 2" xfId="34003"/>
    <cellStyle name="RowTitles-Detail 3 3 2 6 2 2 2" xfId="34004"/>
    <cellStyle name="RowTitles-Detail 3 3 2 6 2 2 2 2" xfId="34005"/>
    <cellStyle name="RowTitles-Detail 3 3 2 6 2 2 3" xfId="34006"/>
    <cellStyle name="RowTitles-Detail 3 3 2 6 2 3" xfId="34007"/>
    <cellStyle name="RowTitles-Detail 3 3 2 6 2 3 2" xfId="34008"/>
    <cellStyle name="RowTitles-Detail 3 3 2 6 2 3 2 2" xfId="34009"/>
    <cellStyle name="RowTitles-Detail 3 3 2 6 2 4" xfId="34010"/>
    <cellStyle name="RowTitles-Detail 3 3 2 6 2 4 2" xfId="34011"/>
    <cellStyle name="RowTitles-Detail 3 3 2 6 2 5" xfId="34012"/>
    <cellStyle name="RowTitles-Detail 3 3 2 6 3" xfId="34013"/>
    <cellStyle name="RowTitles-Detail 3 3 2 6 3 2" xfId="34014"/>
    <cellStyle name="RowTitles-Detail 3 3 2 6 3 2 2" xfId="34015"/>
    <cellStyle name="RowTitles-Detail 3 3 2 6 3 2 2 2" xfId="34016"/>
    <cellStyle name="RowTitles-Detail 3 3 2 6 3 2 3" xfId="34017"/>
    <cellStyle name="RowTitles-Detail 3 3 2 6 3 3" xfId="34018"/>
    <cellStyle name="RowTitles-Detail 3 3 2 6 3 3 2" xfId="34019"/>
    <cellStyle name="RowTitles-Detail 3 3 2 6 3 3 2 2" xfId="34020"/>
    <cellStyle name="RowTitles-Detail 3 3 2 6 3 4" xfId="34021"/>
    <cellStyle name="RowTitles-Detail 3 3 2 6 3 4 2" xfId="34022"/>
    <cellStyle name="RowTitles-Detail 3 3 2 6 3 5" xfId="34023"/>
    <cellStyle name="RowTitles-Detail 3 3 2 6 4" xfId="34024"/>
    <cellStyle name="RowTitles-Detail 3 3 2 6 4 2" xfId="34025"/>
    <cellStyle name="RowTitles-Detail 3 3 2 6 4 2 2" xfId="34026"/>
    <cellStyle name="RowTitles-Detail 3 3 2 6 4 3" xfId="34027"/>
    <cellStyle name="RowTitles-Detail 3 3 2 6 5" xfId="34028"/>
    <cellStyle name="RowTitles-Detail 3 3 2 6 5 2" xfId="34029"/>
    <cellStyle name="RowTitles-Detail 3 3 2 6 5 2 2" xfId="34030"/>
    <cellStyle name="RowTitles-Detail 3 3 2 6 6" xfId="34031"/>
    <cellStyle name="RowTitles-Detail 3 3 2 6 6 2" xfId="34032"/>
    <cellStyle name="RowTitles-Detail 3 3 2 6 7" xfId="34033"/>
    <cellStyle name="RowTitles-Detail 3 3 2 7" xfId="34034"/>
    <cellStyle name="RowTitles-Detail 3 3 2 7 2" xfId="34035"/>
    <cellStyle name="RowTitles-Detail 3 3 2 7 2 2" xfId="34036"/>
    <cellStyle name="RowTitles-Detail 3 3 2 7 2 2 2" xfId="34037"/>
    <cellStyle name="RowTitles-Detail 3 3 2 7 2 3" xfId="34038"/>
    <cellStyle name="RowTitles-Detail 3 3 2 7 3" xfId="34039"/>
    <cellStyle name="RowTitles-Detail 3 3 2 7 3 2" xfId="34040"/>
    <cellStyle name="RowTitles-Detail 3 3 2 7 3 2 2" xfId="34041"/>
    <cellStyle name="RowTitles-Detail 3 3 2 7 4" xfId="34042"/>
    <cellStyle name="RowTitles-Detail 3 3 2 7 4 2" xfId="34043"/>
    <cellStyle name="RowTitles-Detail 3 3 2 7 5" xfId="34044"/>
    <cellStyle name="RowTitles-Detail 3 3 2 8" xfId="34045"/>
    <cellStyle name="RowTitles-Detail 3 3 2 8 2" xfId="34046"/>
    <cellStyle name="RowTitles-Detail 3 3 2 9" xfId="34047"/>
    <cellStyle name="RowTitles-Detail 3 3 2 9 2" xfId="34048"/>
    <cellStyle name="RowTitles-Detail 3 3 2 9 2 2" xfId="34049"/>
    <cellStyle name="RowTitles-Detail 3 3 2_STUD aligned by INSTIT" xfId="34050"/>
    <cellStyle name="RowTitles-Detail 3 3 3" xfId="34051"/>
    <cellStyle name="RowTitles-Detail 3 3 3 2" xfId="34052"/>
    <cellStyle name="RowTitles-Detail 3 3 3 2 2" xfId="34053"/>
    <cellStyle name="RowTitles-Detail 3 3 3 2 2 2" xfId="34054"/>
    <cellStyle name="RowTitles-Detail 3 3 3 2 2 2 2" xfId="34055"/>
    <cellStyle name="RowTitles-Detail 3 3 3 2 2 2 2 2" xfId="34056"/>
    <cellStyle name="RowTitles-Detail 3 3 3 2 2 2 3" xfId="34057"/>
    <cellStyle name="RowTitles-Detail 3 3 3 2 2 3" xfId="34058"/>
    <cellStyle name="RowTitles-Detail 3 3 3 2 2 3 2" xfId="34059"/>
    <cellStyle name="RowTitles-Detail 3 3 3 2 2 3 2 2" xfId="34060"/>
    <cellStyle name="RowTitles-Detail 3 3 3 2 2 4" xfId="34061"/>
    <cellStyle name="RowTitles-Detail 3 3 3 2 2 4 2" xfId="34062"/>
    <cellStyle name="RowTitles-Detail 3 3 3 2 2 5" xfId="34063"/>
    <cellStyle name="RowTitles-Detail 3 3 3 2 3" xfId="34064"/>
    <cellStyle name="RowTitles-Detail 3 3 3 2 3 2" xfId="34065"/>
    <cellStyle name="RowTitles-Detail 3 3 3 2 3 2 2" xfId="34066"/>
    <cellStyle name="RowTitles-Detail 3 3 3 2 3 2 2 2" xfId="34067"/>
    <cellStyle name="RowTitles-Detail 3 3 3 2 3 2 3" xfId="34068"/>
    <cellStyle name="RowTitles-Detail 3 3 3 2 3 3" xfId="34069"/>
    <cellStyle name="RowTitles-Detail 3 3 3 2 3 3 2" xfId="34070"/>
    <cellStyle name="RowTitles-Detail 3 3 3 2 3 3 2 2" xfId="34071"/>
    <cellStyle name="RowTitles-Detail 3 3 3 2 3 4" xfId="34072"/>
    <cellStyle name="RowTitles-Detail 3 3 3 2 3 4 2" xfId="34073"/>
    <cellStyle name="RowTitles-Detail 3 3 3 2 3 5" xfId="34074"/>
    <cellStyle name="RowTitles-Detail 3 3 3 2 4" xfId="34075"/>
    <cellStyle name="RowTitles-Detail 3 3 3 2 4 2" xfId="34076"/>
    <cellStyle name="RowTitles-Detail 3 3 3 2 5" xfId="34077"/>
    <cellStyle name="RowTitles-Detail 3 3 3 2 5 2" xfId="34078"/>
    <cellStyle name="RowTitles-Detail 3 3 3 2 5 2 2" xfId="34079"/>
    <cellStyle name="RowTitles-Detail 3 3 3 2 5 3" xfId="34080"/>
    <cellStyle name="RowTitles-Detail 3 3 3 2 6" xfId="34081"/>
    <cellStyle name="RowTitles-Detail 3 3 3 2 6 2" xfId="34082"/>
    <cellStyle name="RowTitles-Detail 3 3 3 2 6 2 2" xfId="34083"/>
    <cellStyle name="RowTitles-Detail 3 3 3 2 7" xfId="34084"/>
    <cellStyle name="RowTitles-Detail 3 3 3 2 7 2" xfId="34085"/>
    <cellStyle name="RowTitles-Detail 3 3 3 2 8" xfId="34086"/>
    <cellStyle name="RowTitles-Detail 3 3 3 3" xfId="34087"/>
    <cellStyle name="RowTitles-Detail 3 3 3 3 2" xfId="34088"/>
    <cellStyle name="RowTitles-Detail 3 3 3 3 2 2" xfId="34089"/>
    <cellStyle name="RowTitles-Detail 3 3 3 3 2 2 2" xfId="34090"/>
    <cellStyle name="RowTitles-Detail 3 3 3 3 2 2 2 2" xfId="34091"/>
    <cellStyle name="RowTitles-Detail 3 3 3 3 2 2 3" xfId="34092"/>
    <cellStyle name="RowTitles-Detail 3 3 3 3 2 3" xfId="34093"/>
    <cellStyle name="RowTitles-Detail 3 3 3 3 2 3 2" xfId="34094"/>
    <cellStyle name="RowTitles-Detail 3 3 3 3 2 3 2 2" xfId="34095"/>
    <cellStyle name="RowTitles-Detail 3 3 3 3 2 4" xfId="34096"/>
    <cellStyle name="RowTitles-Detail 3 3 3 3 2 4 2" xfId="34097"/>
    <cellStyle name="RowTitles-Detail 3 3 3 3 2 5" xfId="34098"/>
    <cellStyle name="RowTitles-Detail 3 3 3 3 3" xfId="34099"/>
    <cellStyle name="RowTitles-Detail 3 3 3 3 3 2" xfId="34100"/>
    <cellStyle name="RowTitles-Detail 3 3 3 3 3 2 2" xfId="34101"/>
    <cellStyle name="RowTitles-Detail 3 3 3 3 3 2 2 2" xfId="34102"/>
    <cellStyle name="RowTitles-Detail 3 3 3 3 3 2 3" xfId="34103"/>
    <cellStyle name="RowTitles-Detail 3 3 3 3 3 3" xfId="34104"/>
    <cellStyle name="RowTitles-Detail 3 3 3 3 3 3 2" xfId="34105"/>
    <cellStyle name="RowTitles-Detail 3 3 3 3 3 3 2 2" xfId="34106"/>
    <cellStyle name="RowTitles-Detail 3 3 3 3 3 4" xfId="34107"/>
    <cellStyle name="RowTitles-Detail 3 3 3 3 3 4 2" xfId="34108"/>
    <cellStyle name="RowTitles-Detail 3 3 3 3 3 5" xfId="34109"/>
    <cellStyle name="RowTitles-Detail 3 3 3 3 4" xfId="34110"/>
    <cellStyle name="RowTitles-Detail 3 3 3 3 4 2" xfId="34111"/>
    <cellStyle name="RowTitles-Detail 3 3 3 3 5" xfId="34112"/>
    <cellStyle name="RowTitles-Detail 3 3 3 3 5 2" xfId="34113"/>
    <cellStyle name="RowTitles-Detail 3 3 3 3 5 2 2" xfId="34114"/>
    <cellStyle name="RowTitles-Detail 3 3 3 4" xfId="34115"/>
    <cellStyle name="RowTitles-Detail 3 3 3 4 2" xfId="34116"/>
    <cellStyle name="RowTitles-Detail 3 3 3 4 2 2" xfId="34117"/>
    <cellStyle name="RowTitles-Detail 3 3 3 4 2 2 2" xfId="34118"/>
    <cellStyle name="RowTitles-Detail 3 3 3 4 2 2 2 2" xfId="34119"/>
    <cellStyle name="RowTitles-Detail 3 3 3 4 2 2 3" xfId="34120"/>
    <cellStyle name="RowTitles-Detail 3 3 3 4 2 3" xfId="34121"/>
    <cellStyle name="RowTitles-Detail 3 3 3 4 2 3 2" xfId="34122"/>
    <cellStyle name="RowTitles-Detail 3 3 3 4 2 3 2 2" xfId="34123"/>
    <cellStyle name="RowTitles-Detail 3 3 3 4 2 4" xfId="34124"/>
    <cellStyle name="RowTitles-Detail 3 3 3 4 2 4 2" xfId="34125"/>
    <cellStyle name="RowTitles-Detail 3 3 3 4 2 5" xfId="34126"/>
    <cellStyle name="RowTitles-Detail 3 3 3 4 3" xfId="34127"/>
    <cellStyle name="RowTitles-Detail 3 3 3 4 3 2" xfId="34128"/>
    <cellStyle name="RowTitles-Detail 3 3 3 4 3 2 2" xfId="34129"/>
    <cellStyle name="RowTitles-Detail 3 3 3 4 3 2 2 2" xfId="34130"/>
    <cellStyle name="RowTitles-Detail 3 3 3 4 3 2 3" xfId="34131"/>
    <cellStyle name="RowTitles-Detail 3 3 3 4 3 3" xfId="34132"/>
    <cellStyle name="RowTitles-Detail 3 3 3 4 3 3 2" xfId="34133"/>
    <cellStyle name="RowTitles-Detail 3 3 3 4 3 3 2 2" xfId="34134"/>
    <cellStyle name="RowTitles-Detail 3 3 3 4 3 4" xfId="34135"/>
    <cellStyle name="RowTitles-Detail 3 3 3 4 3 4 2" xfId="34136"/>
    <cellStyle name="RowTitles-Detail 3 3 3 4 3 5" xfId="34137"/>
    <cellStyle name="RowTitles-Detail 3 3 3 4 4" xfId="34138"/>
    <cellStyle name="RowTitles-Detail 3 3 3 4 4 2" xfId="34139"/>
    <cellStyle name="RowTitles-Detail 3 3 3 4 4 2 2" xfId="34140"/>
    <cellStyle name="RowTitles-Detail 3 3 3 4 4 3" xfId="34141"/>
    <cellStyle name="RowTitles-Detail 3 3 3 4 5" xfId="34142"/>
    <cellStyle name="RowTitles-Detail 3 3 3 4 5 2" xfId="34143"/>
    <cellStyle name="RowTitles-Detail 3 3 3 4 5 2 2" xfId="34144"/>
    <cellStyle name="RowTitles-Detail 3 3 3 4 6" xfId="34145"/>
    <cellStyle name="RowTitles-Detail 3 3 3 4 6 2" xfId="34146"/>
    <cellStyle name="RowTitles-Detail 3 3 3 4 7" xfId="34147"/>
    <cellStyle name="RowTitles-Detail 3 3 3 5" xfId="34148"/>
    <cellStyle name="RowTitles-Detail 3 3 3 5 2" xfId="34149"/>
    <cellStyle name="RowTitles-Detail 3 3 3 5 2 2" xfId="34150"/>
    <cellStyle name="RowTitles-Detail 3 3 3 5 2 2 2" xfId="34151"/>
    <cellStyle name="RowTitles-Detail 3 3 3 5 2 2 2 2" xfId="34152"/>
    <cellStyle name="RowTitles-Detail 3 3 3 5 2 2 3" xfId="34153"/>
    <cellStyle name="RowTitles-Detail 3 3 3 5 2 3" xfId="34154"/>
    <cellStyle name="RowTitles-Detail 3 3 3 5 2 3 2" xfId="34155"/>
    <cellStyle name="RowTitles-Detail 3 3 3 5 2 3 2 2" xfId="34156"/>
    <cellStyle name="RowTitles-Detail 3 3 3 5 2 4" xfId="34157"/>
    <cellStyle name="RowTitles-Detail 3 3 3 5 2 4 2" xfId="34158"/>
    <cellStyle name="RowTitles-Detail 3 3 3 5 2 5" xfId="34159"/>
    <cellStyle name="RowTitles-Detail 3 3 3 5 3" xfId="34160"/>
    <cellStyle name="RowTitles-Detail 3 3 3 5 3 2" xfId="34161"/>
    <cellStyle name="RowTitles-Detail 3 3 3 5 3 2 2" xfId="34162"/>
    <cellStyle name="RowTitles-Detail 3 3 3 5 3 2 2 2" xfId="34163"/>
    <cellStyle name="RowTitles-Detail 3 3 3 5 3 2 3" xfId="34164"/>
    <cellStyle name="RowTitles-Detail 3 3 3 5 3 3" xfId="34165"/>
    <cellStyle name="RowTitles-Detail 3 3 3 5 3 3 2" xfId="34166"/>
    <cellStyle name="RowTitles-Detail 3 3 3 5 3 3 2 2" xfId="34167"/>
    <cellStyle name="RowTitles-Detail 3 3 3 5 3 4" xfId="34168"/>
    <cellStyle name="RowTitles-Detail 3 3 3 5 3 4 2" xfId="34169"/>
    <cellStyle name="RowTitles-Detail 3 3 3 5 3 5" xfId="34170"/>
    <cellStyle name="RowTitles-Detail 3 3 3 5 4" xfId="34171"/>
    <cellStyle name="RowTitles-Detail 3 3 3 5 4 2" xfId="34172"/>
    <cellStyle name="RowTitles-Detail 3 3 3 5 4 2 2" xfId="34173"/>
    <cellStyle name="RowTitles-Detail 3 3 3 5 4 3" xfId="34174"/>
    <cellStyle name="RowTitles-Detail 3 3 3 5 5" xfId="34175"/>
    <cellStyle name="RowTitles-Detail 3 3 3 5 5 2" xfId="34176"/>
    <cellStyle name="RowTitles-Detail 3 3 3 5 5 2 2" xfId="34177"/>
    <cellStyle name="RowTitles-Detail 3 3 3 5 6" xfId="34178"/>
    <cellStyle name="RowTitles-Detail 3 3 3 5 6 2" xfId="34179"/>
    <cellStyle name="RowTitles-Detail 3 3 3 5 7" xfId="34180"/>
    <cellStyle name="RowTitles-Detail 3 3 3 6" xfId="34181"/>
    <cellStyle name="RowTitles-Detail 3 3 3 6 2" xfId="34182"/>
    <cellStyle name="RowTitles-Detail 3 3 3 6 2 2" xfId="34183"/>
    <cellStyle name="RowTitles-Detail 3 3 3 6 2 2 2" xfId="34184"/>
    <cellStyle name="RowTitles-Detail 3 3 3 6 2 2 2 2" xfId="34185"/>
    <cellStyle name="RowTitles-Detail 3 3 3 6 2 2 3" xfId="34186"/>
    <cellStyle name="RowTitles-Detail 3 3 3 6 2 3" xfId="34187"/>
    <cellStyle name="RowTitles-Detail 3 3 3 6 2 3 2" xfId="34188"/>
    <cellStyle name="RowTitles-Detail 3 3 3 6 2 3 2 2" xfId="34189"/>
    <cellStyle name="RowTitles-Detail 3 3 3 6 2 4" xfId="34190"/>
    <cellStyle name="RowTitles-Detail 3 3 3 6 2 4 2" xfId="34191"/>
    <cellStyle name="RowTitles-Detail 3 3 3 6 2 5" xfId="34192"/>
    <cellStyle name="RowTitles-Detail 3 3 3 6 3" xfId="34193"/>
    <cellStyle name="RowTitles-Detail 3 3 3 6 3 2" xfId="34194"/>
    <cellStyle name="RowTitles-Detail 3 3 3 6 3 2 2" xfId="34195"/>
    <cellStyle name="RowTitles-Detail 3 3 3 6 3 2 2 2" xfId="34196"/>
    <cellStyle name="RowTitles-Detail 3 3 3 6 3 2 3" xfId="34197"/>
    <cellStyle name="RowTitles-Detail 3 3 3 6 3 3" xfId="34198"/>
    <cellStyle name="RowTitles-Detail 3 3 3 6 3 3 2" xfId="34199"/>
    <cellStyle name="RowTitles-Detail 3 3 3 6 3 3 2 2" xfId="34200"/>
    <cellStyle name="RowTitles-Detail 3 3 3 6 3 4" xfId="34201"/>
    <cellStyle name="RowTitles-Detail 3 3 3 6 3 4 2" xfId="34202"/>
    <cellStyle name="RowTitles-Detail 3 3 3 6 3 5" xfId="34203"/>
    <cellStyle name="RowTitles-Detail 3 3 3 6 4" xfId="34204"/>
    <cellStyle name="RowTitles-Detail 3 3 3 6 4 2" xfId="34205"/>
    <cellStyle name="RowTitles-Detail 3 3 3 6 4 2 2" xfId="34206"/>
    <cellStyle name="RowTitles-Detail 3 3 3 6 4 3" xfId="34207"/>
    <cellStyle name="RowTitles-Detail 3 3 3 6 5" xfId="34208"/>
    <cellStyle name="RowTitles-Detail 3 3 3 6 5 2" xfId="34209"/>
    <cellStyle name="RowTitles-Detail 3 3 3 6 5 2 2" xfId="34210"/>
    <cellStyle name="RowTitles-Detail 3 3 3 6 6" xfId="34211"/>
    <cellStyle name="RowTitles-Detail 3 3 3 6 6 2" xfId="34212"/>
    <cellStyle name="RowTitles-Detail 3 3 3 6 7" xfId="34213"/>
    <cellStyle name="RowTitles-Detail 3 3 3 7" xfId="34214"/>
    <cellStyle name="RowTitles-Detail 3 3 3 7 2" xfId="34215"/>
    <cellStyle name="RowTitles-Detail 3 3 3 7 2 2" xfId="34216"/>
    <cellStyle name="RowTitles-Detail 3 3 3 7 2 2 2" xfId="34217"/>
    <cellStyle name="RowTitles-Detail 3 3 3 7 2 3" xfId="34218"/>
    <cellStyle name="RowTitles-Detail 3 3 3 7 3" xfId="34219"/>
    <cellStyle name="RowTitles-Detail 3 3 3 7 3 2" xfId="34220"/>
    <cellStyle name="RowTitles-Detail 3 3 3 7 3 2 2" xfId="34221"/>
    <cellStyle name="RowTitles-Detail 3 3 3 7 4" xfId="34222"/>
    <cellStyle name="RowTitles-Detail 3 3 3 7 4 2" xfId="34223"/>
    <cellStyle name="RowTitles-Detail 3 3 3 7 5" xfId="34224"/>
    <cellStyle name="RowTitles-Detail 3 3 3 8" xfId="34225"/>
    <cellStyle name="RowTitles-Detail 3 3 3 8 2" xfId="34226"/>
    <cellStyle name="RowTitles-Detail 3 3 3 8 2 2" xfId="34227"/>
    <cellStyle name="RowTitles-Detail 3 3 3 8 2 2 2" xfId="34228"/>
    <cellStyle name="RowTitles-Detail 3 3 3 8 2 3" xfId="34229"/>
    <cellStyle name="RowTitles-Detail 3 3 3 8 3" xfId="34230"/>
    <cellStyle name="RowTitles-Detail 3 3 3 8 3 2" xfId="34231"/>
    <cellStyle name="RowTitles-Detail 3 3 3 8 3 2 2" xfId="34232"/>
    <cellStyle name="RowTitles-Detail 3 3 3 8 4" xfId="34233"/>
    <cellStyle name="RowTitles-Detail 3 3 3 8 4 2" xfId="34234"/>
    <cellStyle name="RowTitles-Detail 3 3 3 8 5" xfId="34235"/>
    <cellStyle name="RowTitles-Detail 3 3 3 9" xfId="34236"/>
    <cellStyle name="RowTitles-Detail 3 3 3 9 2" xfId="34237"/>
    <cellStyle name="RowTitles-Detail 3 3 3 9 2 2" xfId="34238"/>
    <cellStyle name="RowTitles-Detail 3 3 3_STUD aligned by INSTIT" xfId="34239"/>
    <cellStyle name="RowTitles-Detail 3 3 4" xfId="34240"/>
    <cellStyle name="RowTitles-Detail 3 3 4 2" xfId="34241"/>
    <cellStyle name="RowTitles-Detail 3 3 4 2 2" xfId="34242"/>
    <cellStyle name="RowTitles-Detail 3 3 4 2 2 2" xfId="34243"/>
    <cellStyle name="RowTitles-Detail 3 3 4 2 2 2 2" xfId="34244"/>
    <cellStyle name="RowTitles-Detail 3 3 4 2 2 2 2 2" xfId="34245"/>
    <cellStyle name="RowTitles-Detail 3 3 4 2 2 2 3" xfId="34246"/>
    <cellStyle name="RowTitles-Detail 3 3 4 2 2 3" xfId="34247"/>
    <cellStyle name="RowTitles-Detail 3 3 4 2 2 3 2" xfId="34248"/>
    <cellStyle name="RowTitles-Detail 3 3 4 2 2 3 2 2" xfId="34249"/>
    <cellStyle name="RowTitles-Detail 3 3 4 2 2 4" xfId="34250"/>
    <cellStyle name="RowTitles-Detail 3 3 4 2 2 4 2" xfId="34251"/>
    <cellStyle name="RowTitles-Detail 3 3 4 2 2 5" xfId="34252"/>
    <cellStyle name="RowTitles-Detail 3 3 4 2 3" xfId="34253"/>
    <cellStyle name="RowTitles-Detail 3 3 4 2 3 2" xfId="34254"/>
    <cellStyle name="RowTitles-Detail 3 3 4 2 3 2 2" xfId="34255"/>
    <cellStyle name="RowTitles-Detail 3 3 4 2 3 2 2 2" xfId="34256"/>
    <cellStyle name="RowTitles-Detail 3 3 4 2 3 2 3" xfId="34257"/>
    <cellStyle name="RowTitles-Detail 3 3 4 2 3 3" xfId="34258"/>
    <cellStyle name="RowTitles-Detail 3 3 4 2 3 3 2" xfId="34259"/>
    <cellStyle name="RowTitles-Detail 3 3 4 2 3 3 2 2" xfId="34260"/>
    <cellStyle name="RowTitles-Detail 3 3 4 2 3 4" xfId="34261"/>
    <cellStyle name="RowTitles-Detail 3 3 4 2 3 4 2" xfId="34262"/>
    <cellStyle name="RowTitles-Detail 3 3 4 2 3 5" xfId="34263"/>
    <cellStyle name="RowTitles-Detail 3 3 4 2 4" xfId="34264"/>
    <cellStyle name="RowTitles-Detail 3 3 4 2 4 2" xfId="34265"/>
    <cellStyle name="RowTitles-Detail 3 3 4 2 5" xfId="34266"/>
    <cellStyle name="RowTitles-Detail 3 3 4 2 5 2" xfId="34267"/>
    <cellStyle name="RowTitles-Detail 3 3 4 2 5 2 2" xfId="34268"/>
    <cellStyle name="RowTitles-Detail 3 3 4 2 5 3" xfId="34269"/>
    <cellStyle name="RowTitles-Detail 3 3 4 2 6" xfId="34270"/>
    <cellStyle name="RowTitles-Detail 3 3 4 2 6 2" xfId="34271"/>
    <cellStyle name="RowTitles-Detail 3 3 4 2 6 2 2" xfId="34272"/>
    <cellStyle name="RowTitles-Detail 3 3 4 3" xfId="34273"/>
    <cellStyle name="RowTitles-Detail 3 3 4 3 2" xfId="34274"/>
    <cellStyle name="RowTitles-Detail 3 3 4 3 2 2" xfId="34275"/>
    <cellStyle name="RowTitles-Detail 3 3 4 3 2 2 2" xfId="34276"/>
    <cellStyle name="RowTitles-Detail 3 3 4 3 2 2 2 2" xfId="34277"/>
    <cellStyle name="RowTitles-Detail 3 3 4 3 2 2 3" xfId="34278"/>
    <cellStyle name="RowTitles-Detail 3 3 4 3 2 3" xfId="34279"/>
    <cellStyle name="RowTitles-Detail 3 3 4 3 2 3 2" xfId="34280"/>
    <cellStyle name="RowTitles-Detail 3 3 4 3 2 3 2 2" xfId="34281"/>
    <cellStyle name="RowTitles-Detail 3 3 4 3 2 4" xfId="34282"/>
    <cellStyle name="RowTitles-Detail 3 3 4 3 2 4 2" xfId="34283"/>
    <cellStyle name="RowTitles-Detail 3 3 4 3 2 5" xfId="34284"/>
    <cellStyle name="RowTitles-Detail 3 3 4 3 3" xfId="34285"/>
    <cellStyle name="RowTitles-Detail 3 3 4 3 3 2" xfId="34286"/>
    <cellStyle name="RowTitles-Detail 3 3 4 3 3 2 2" xfId="34287"/>
    <cellStyle name="RowTitles-Detail 3 3 4 3 3 2 2 2" xfId="34288"/>
    <cellStyle name="RowTitles-Detail 3 3 4 3 3 2 3" xfId="34289"/>
    <cellStyle name="RowTitles-Detail 3 3 4 3 3 3" xfId="34290"/>
    <cellStyle name="RowTitles-Detail 3 3 4 3 3 3 2" xfId="34291"/>
    <cellStyle name="RowTitles-Detail 3 3 4 3 3 3 2 2" xfId="34292"/>
    <cellStyle name="RowTitles-Detail 3 3 4 3 3 4" xfId="34293"/>
    <cellStyle name="RowTitles-Detail 3 3 4 3 3 4 2" xfId="34294"/>
    <cellStyle name="RowTitles-Detail 3 3 4 3 3 5" xfId="34295"/>
    <cellStyle name="RowTitles-Detail 3 3 4 3 4" xfId="34296"/>
    <cellStyle name="RowTitles-Detail 3 3 4 3 4 2" xfId="34297"/>
    <cellStyle name="RowTitles-Detail 3 3 4 3 5" xfId="34298"/>
    <cellStyle name="RowTitles-Detail 3 3 4 3 5 2" xfId="34299"/>
    <cellStyle name="RowTitles-Detail 3 3 4 3 5 2 2" xfId="34300"/>
    <cellStyle name="RowTitles-Detail 3 3 4 3 6" xfId="34301"/>
    <cellStyle name="RowTitles-Detail 3 3 4 3 6 2" xfId="34302"/>
    <cellStyle name="RowTitles-Detail 3 3 4 3 7" xfId="34303"/>
    <cellStyle name="RowTitles-Detail 3 3 4 4" xfId="34304"/>
    <cellStyle name="RowTitles-Detail 3 3 4 4 2" xfId="34305"/>
    <cellStyle name="RowTitles-Detail 3 3 4 4 2 2" xfId="34306"/>
    <cellStyle name="RowTitles-Detail 3 3 4 4 2 2 2" xfId="34307"/>
    <cellStyle name="RowTitles-Detail 3 3 4 4 2 2 2 2" xfId="34308"/>
    <cellStyle name="RowTitles-Detail 3 3 4 4 2 2 3" xfId="34309"/>
    <cellStyle name="RowTitles-Detail 3 3 4 4 2 3" xfId="34310"/>
    <cellStyle name="RowTitles-Detail 3 3 4 4 2 3 2" xfId="34311"/>
    <cellStyle name="RowTitles-Detail 3 3 4 4 2 3 2 2" xfId="34312"/>
    <cellStyle name="RowTitles-Detail 3 3 4 4 2 4" xfId="34313"/>
    <cellStyle name="RowTitles-Detail 3 3 4 4 2 4 2" xfId="34314"/>
    <cellStyle name="RowTitles-Detail 3 3 4 4 2 5" xfId="34315"/>
    <cellStyle name="RowTitles-Detail 3 3 4 4 3" xfId="34316"/>
    <cellStyle name="RowTitles-Detail 3 3 4 4 3 2" xfId="34317"/>
    <cellStyle name="RowTitles-Detail 3 3 4 4 3 2 2" xfId="34318"/>
    <cellStyle name="RowTitles-Detail 3 3 4 4 3 2 2 2" xfId="34319"/>
    <cellStyle name="RowTitles-Detail 3 3 4 4 3 2 3" xfId="34320"/>
    <cellStyle name="RowTitles-Detail 3 3 4 4 3 3" xfId="34321"/>
    <cellStyle name="RowTitles-Detail 3 3 4 4 3 3 2" xfId="34322"/>
    <cellStyle name="RowTitles-Detail 3 3 4 4 3 3 2 2" xfId="34323"/>
    <cellStyle name="RowTitles-Detail 3 3 4 4 3 4" xfId="34324"/>
    <cellStyle name="RowTitles-Detail 3 3 4 4 3 4 2" xfId="34325"/>
    <cellStyle name="RowTitles-Detail 3 3 4 4 3 5" xfId="34326"/>
    <cellStyle name="RowTitles-Detail 3 3 4 4 4" xfId="34327"/>
    <cellStyle name="RowTitles-Detail 3 3 4 4 4 2" xfId="34328"/>
    <cellStyle name="RowTitles-Detail 3 3 4 4 5" xfId="34329"/>
    <cellStyle name="RowTitles-Detail 3 3 4 4 5 2" xfId="34330"/>
    <cellStyle name="RowTitles-Detail 3 3 4 4 5 2 2" xfId="34331"/>
    <cellStyle name="RowTitles-Detail 3 3 4 4 5 3" xfId="34332"/>
    <cellStyle name="RowTitles-Detail 3 3 4 4 6" xfId="34333"/>
    <cellStyle name="RowTitles-Detail 3 3 4 4 6 2" xfId="34334"/>
    <cellStyle name="RowTitles-Detail 3 3 4 4 6 2 2" xfId="34335"/>
    <cellStyle name="RowTitles-Detail 3 3 4 4 7" xfId="34336"/>
    <cellStyle name="RowTitles-Detail 3 3 4 4 7 2" xfId="34337"/>
    <cellStyle name="RowTitles-Detail 3 3 4 4 8" xfId="34338"/>
    <cellStyle name="RowTitles-Detail 3 3 4 5" xfId="34339"/>
    <cellStyle name="RowTitles-Detail 3 3 4 5 2" xfId="34340"/>
    <cellStyle name="RowTitles-Detail 3 3 4 5 2 2" xfId="34341"/>
    <cellStyle name="RowTitles-Detail 3 3 4 5 2 2 2" xfId="34342"/>
    <cellStyle name="RowTitles-Detail 3 3 4 5 2 2 2 2" xfId="34343"/>
    <cellStyle name="RowTitles-Detail 3 3 4 5 2 2 3" xfId="34344"/>
    <cellStyle name="RowTitles-Detail 3 3 4 5 2 3" xfId="34345"/>
    <cellStyle name="RowTitles-Detail 3 3 4 5 2 3 2" xfId="34346"/>
    <cellStyle name="RowTitles-Detail 3 3 4 5 2 3 2 2" xfId="34347"/>
    <cellStyle name="RowTitles-Detail 3 3 4 5 2 4" xfId="34348"/>
    <cellStyle name="RowTitles-Detail 3 3 4 5 2 4 2" xfId="34349"/>
    <cellStyle name="RowTitles-Detail 3 3 4 5 2 5" xfId="34350"/>
    <cellStyle name="RowTitles-Detail 3 3 4 5 3" xfId="34351"/>
    <cellStyle name="RowTitles-Detail 3 3 4 5 3 2" xfId="34352"/>
    <cellStyle name="RowTitles-Detail 3 3 4 5 3 2 2" xfId="34353"/>
    <cellStyle name="RowTitles-Detail 3 3 4 5 3 2 2 2" xfId="34354"/>
    <cellStyle name="RowTitles-Detail 3 3 4 5 3 2 3" xfId="34355"/>
    <cellStyle name="RowTitles-Detail 3 3 4 5 3 3" xfId="34356"/>
    <cellStyle name="RowTitles-Detail 3 3 4 5 3 3 2" xfId="34357"/>
    <cellStyle name="RowTitles-Detail 3 3 4 5 3 3 2 2" xfId="34358"/>
    <cellStyle name="RowTitles-Detail 3 3 4 5 3 4" xfId="34359"/>
    <cellStyle name="RowTitles-Detail 3 3 4 5 3 4 2" xfId="34360"/>
    <cellStyle name="RowTitles-Detail 3 3 4 5 3 5" xfId="34361"/>
    <cellStyle name="RowTitles-Detail 3 3 4 5 4" xfId="34362"/>
    <cellStyle name="RowTitles-Detail 3 3 4 5 4 2" xfId="34363"/>
    <cellStyle name="RowTitles-Detail 3 3 4 5 4 2 2" xfId="34364"/>
    <cellStyle name="RowTitles-Detail 3 3 4 5 4 3" xfId="34365"/>
    <cellStyle name="RowTitles-Detail 3 3 4 5 5" xfId="34366"/>
    <cellStyle name="RowTitles-Detail 3 3 4 5 5 2" xfId="34367"/>
    <cellStyle name="RowTitles-Detail 3 3 4 5 5 2 2" xfId="34368"/>
    <cellStyle name="RowTitles-Detail 3 3 4 5 6" xfId="34369"/>
    <cellStyle name="RowTitles-Detail 3 3 4 5 6 2" xfId="34370"/>
    <cellStyle name="RowTitles-Detail 3 3 4 5 7" xfId="34371"/>
    <cellStyle name="RowTitles-Detail 3 3 4 6" xfId="34372"/>
    <cellStyle name="RowTitles-Detail 3 3 4 6 2" xfId="34373"/>
    <cellStyle name="RowTitles-Detail 3 3 4 6 2 2" xfId="34374"/>
    <cellStyle name="RowTitles-Detail 3 3 4 6 2 2 2" xfId="34375"/>
    <cellStyle name="RowTitles-Detail 3 3 4 6 2 2 2 2" xfId="34376"/>
    <cellStyle name="RowTitles-Detail 3 3 4 6 2 2 3" xfId="34377"/>
    <cellStyle name="RowTitles-Detail 3 3 4 6 2 3" xfId="34378"/>
    <cellStyle name="RowTitles-Detail 3 3 4 6 2 3 2" xfId="34379"/>
    <cellStyle name="RowTitles-Detail 3 3 4 6 2 3 2 2" xfId="34380"/>
    <cellStyle name="RowTitles-Detail 3 3 4 6 2 4" xfId="34381"/>
    <cellStyle name="RowTitles-Detail 3 3 4 6 2 4 2" xfId="34382"/>
    <cellStyle name="RowTitles-Detail 3 3 4 6 2 5" xfId="34383"/>
    <cellStyle name="RowTitles-Detail 3 3 4 6 3" xfId="34384"/>
    <cellStyle name="RowTitles-Detail 3 3 4 6 3 2" xfId="34385"/>
    <cellStyle name="RowTitles-Detail 3 3 4 6 3 2 2" xfId="34386"/>
    <cellStyle name="RowTitles-Detail 3 3 4 6 3 2 2 2" xfId="34387"/>
    <cellStyle name="RowTitles-Detail 3 3 4 6 3 2 3" xfId="34388"/>
    <cellStyle name="RowTitles-Detail 3 3 4 6 3 3" xfId="34389"/>
    <cellStyle name="RowTitles-Detail 3 3 4 6 3 3 2" xfId="34390"/>
    <cellStyle name="RowTitles-Detail 3 3 4 6 3 3 2 2" xfId="34391"/>
    <cellStyle name="RowTitles-Detail 3 3 4 6 3 4" xfId="34392"/>
    <cellStyle name="RowTitles-Detail 3 3 4 6 3 4 2" xfId="34393"/>
    <cellStyle name="RowTitles-Detail 3 3 4 6 3 5" xfId="34394"/>
    <cellStyle name="RowTitles-Detail 3 3 4 6 4" xfId="34395"/>
    <cellStyle name="RowTitles-Detail 3 3 4 6 4 2" xfId="34396"/>
    <cellStyle name="RowTitles-Detail 3 3 4 6 4 2 2" xfId="34397"/>
    <cellStyle name="RowTitles-Detail 3 3 4 6 4 3" xfId="34398"/>
    <cellStyle name="RowTitles-Detail 3 3 4 6 5" xfId="34399"/>
    <cellStyle name="RowTitles-Detail 3 3 4 6 5 2" xfId="34400"/>
    <cellStyle name="RowTitles-Detail 3 3 4 6 5 2 2" xfId="34401"/>
    <cellStyle name="RowTitles-Detail 3 3 4 6 6" xfId="34402"/>
    <cellStyle name="RowTitles-Detail 3 3 4 6 6 2" xfId="34403"/>
    <cellStyle name="RowTitles-Detail 3 3 4 6 7" xfId="34404"/>
    <cellStyle name="RowTitles-Detail 3 3 4 7" xfId="34405"/>
    <cellStyle name="RowTitles-Detail 3 3 4 7 2" xfId="34406"/>
    <cellStyle name="RowTitles-Detail 3 3 4 7 2 2" xfId="34407"/>
    <cellStyle name="RowTitles-Detail 3 3 4 7 2 2 2" xfId="34408"/>
    <cellStyle name="RowTitles-Detail 3 3 4 7 2 3" xfId="34409"/>
    <cellStyle name="RowTitles-Detail 3 3 4 7 3" xfId="34410"/>
    <cellStyle name="RowTitles-Detail 3 3 4 7 3 2" xfId="34411"/>
    <cellStyle name="RowTitles-Detail 3 3 4 7 3 2 2" xfId="34412"/>
    <cellStyle name="RowTitles-Detail 3 3 4 7 4" xfId="34413"/>
    <cellStyle name="RowTitles-Detail 3 3 4 7 4 2" xfId="34414"/>
    <cellStyle name="RowTitles-Detail 3 3 4 7 5" xfId="34415"/>
    <cellStyle name="RowTitles-Detail 3 3 4 8" xfId="34416"/>
    <cellStyle name="RowTitles-Detail 3 3 4 8 2" xfId="34417"/>
    <cellStyle name="RowTitles-Detail 3 3 4 9" xfId="34418"/>
    <cellStyle name="RowTitles-Detail 3 3 4 9 2" xfId="34419"/>
    <cellStyle name="RowTitles-Detail 3 3 4 9 2 2" xfId="34420"/>
    <cellStyle name="RowTitles-Detail 3 3 4_STUD aligned by INSTIT" xfId="34421"/>
    <cellStyle name="RowTitles-Detail 3 3 5" xfId="34422"/>
    <cellStyle name="RowTitles-Detail 3 3 5 2" xfId="34423"/>
    <cellStyle name="RowTitles-Detail 3 3 5 2 2" xfId="34424"/>
    <cellStyle name="RowTitles-Detail 3 3 5 2 2 2" xfId="34425"/>
    <cellStyle name="RowTitles-Detail 3 3 5 2 2 2 2" xfId="34426"/>
    <cellStyle name="RowTitles-Detail 3 3 5 2 2 3" xfId="34427"/>
    <cellStyle name="RowTitles-Detail 3 3 5 2 3" xfId="34428"/>
    <cellStyle name="RowTitles-Detail 3 3 5 2 3 2" xfId="34429"/>
    <cellStyle name="RowTitles-Detail 3 3 5 2 3 2 2" xfId="34430"/>
    <cellStyle name="RowTitles-Detail 3 3 5 2 4" xfId="34431"/>
    <cellStyle name="RowTitles-Detail 3 3 5 2 4 2" xfId="34432"/>
    <cellStyle name="RowTitles-Detail 3 3 5 2 5" xfId="34433"/>
    <cellStyle name="RowTitles-Detail 3 3 5 3" xfId="34434"/>
    <cellStyle name="RowTitles-Detail 3 3 5 3 2" xfId="34435"/>
    <cellStyle name="RowTitles-Detail 3 3 5 3 2 2" xfId="34436"/>
    <cellStyle name="RowTitles-Detail 3 3 5 3 2 2 2" xfId="34437"/>
    <cellStyle name="RowTitles-Detail 3 3 5 3 2 3" xfId="34438"/>
    <cellStyle name="RowTitles-Detail 3 3 5 3 3" xfId="34439"/>
    <cellStyle name="RowTitles-Detail 3 3 5 3 3 2" xfId="34440"/>
    <cellStyle name="RowTitles-Detail 3 3 5 3 3 2 2" xfId="34441"/>
    <cellStyle name="RowTitles-Detail 3 3 5 3 4" xfId="34442"/>
    <cellStyle name="RowTitles-Detail 3 3 5 3 4 2" xfId="34443"/>
    <cellStyle name="RowTitles-Detail 3 3 5 3 5" xfId="34444"/>
    <cellStyle name="RowTitles-Detail 3 3 5 4" xfId="34445"/>
    <cellStyle name="RowTitles-Detail 3 3 5 4 2" xfId="34446"/>
    <cellStyle name="RowTitles-Detail 3 3 5 5" xfId="34447"/>
    <cellStyle name="RowTitles-Detail 3 3 5 5 2" xfId="34448"/>
    <cellStyle name="RowTitles-Detail 3 3 5 5 2 2" xfId="34449"/>
    <cellStyle name="RowTitles-Detail 3 3 5 5 3" xfId="34450"/>
    <cellStyle name="RowTitles-Detail 3 3 5 6" xfId="34451"/>
    <cellStyle name="RowTitles-Detail 3 3 5 6 2" xfId="34452"/>
    <cellStyle name="RowTitles-Detail 3 3 5 6 2 2" xfId="34453"/>
    <cellStyle name="RowTitles-Detail 3 3 6" xfId="34454"/>
    <cellStyle name="RowTitles-Detail 3 3 6 2" xfId="34455"/>
    <cellStyle name="RowTitles-Detail 3 3 6 2 2" xfId="34456"/>
    <cellStyle name="RowTitles-Detail 3 3 6 2 2 2" xfId="34457"/>
    <cellStyle name="RowTitles-Detail 3 3 6 2 2 2 2" xfId="34458"/>
    <cellStyle name="RowTitles-Detail 3 3 6 2 2 3" xfId="34459"/>
    <cellStyle name="RowTitles-Detail 3 3 6 2 3" xfId="34460"/>
    <cellStyle name="RowTitles-Detail 3 3 6 2 3 2" xfId="34461"/>
    <cellStyle name="RowTitles-Detail 3 3 6 2 3 2 2" xfId="34462"/>
    <cellStyle name="RowTitles-Detail 3 3 6 2 4" xfId="34463"/>
    <cellStyle name="RowTitles-Detail 3 3 6 2 4 2" xfId="34464"/>
    <cellStyle name="RowTitles-Detail 3 3 6 2 5" xfId="34465"/>
    <cellStyle name="RowTitles-Detail 3 3 6 3" xfId="34466"/>
    <cellStyle name="RowTitles-Detail 3 3 6 3 2" xfId="34467"/>
    <cellStyle name="RowTitles-Detail 3 3 6 3 2 2" xfId="34468"/>
    <cellStyle name="RowTitles-Detail 3 3 6 3 2 2 2" xfId="34469"/>
    <cellStyle name="RowTitles-Detail 3 3 6 3 2 3" xfId="34470"/>
    <cellStyle name="RowTitles-Detail 3 3 6 3 3" xfId="34471"/>
    <cellStyle name="RowTitles-Detail 3 3 6 3 3 2" xfId="34472"/>
    <cellStyle name="RowTitles-Detail 3 3 6 3 3 2 2" xfId="34473"/>
    <cellStyle name="RowTitles-Detail 3 3 6 3 4" xfId="34474"/>
    <cellStyle name="RowTitles-Detail 3 3 6 3 4 2" xfId="34475"/>
    <cellStyle name="RowTitles-Detail 3 3 6 3 5" xfId="34476"/>
    <cellStyle name="RowTitles-Detail 3 3 6 4" xfId="34477"/>
    <cellStyle name="RowTitles-Detail 3 3 6 4 2" xfId="34478"/>
    <cellStyle name="RowTitles-Detail 3 3 6 5" xfId="34479"/>
    <cellStyle name="RowTitles-Detail 3 3 6 5 2" xfId="34480"/>
    <cellStyle name="RowTitles-Detail 3 3 6 5 2 2" xfId="34481"/>
    <cellStyle name="RowTitles-Detail 3 3 6 6" xfId="34482"/>
    <cellStyle name="RowTitles-Detail 3 3 6 6 2" xfId="34483"/>
    <cellStyle name="RowTitles-Detail 3 3 6 7" xfId="34484"/>
    <cellStyle name="RowTitles-Detail 3 3 7" xfId="34485"/>
    <cellStyle name="RowTitles-Detail 3 3 7 2" xfId="34486"/>
    <cellStyle name="RowTitles-Detail 3 3 7 2 2" xfId="34487"/>
    <cellStyle name="RowTitles-Detail 3 3 7 2 2 2" xfId="34488"/>
    <cellStyle name="RowTitles-Detail 3 3 7 2 2 2 2" xfId="34489"/>
    <cellStyle name="RowTitles-Detail 3 3 7 2 2 3" xfId="34490"/>
    <cellStyle name="RowTitles-Detail 3 3 7 2 3" xfId="34491"/>
    <cellStyle name="RowTitles-Detail 3 3 7 2 3 2" xfId="34492"/>
    <cellStyle name="RowTitles-Detail 3 3 7 2 3 2 2" xfId="34493"/>
    <cellStyle name="RowTitles-Detail 3 3 7 2 4" xfId="34494"/>
    <cellStyle name="RowTitles-Detail 3 3 7 2 4 2" xfId="34495"/>
    <cellStyle name="RowTitles-Detail 3 3 7 2 5" xfId="34496"/>
    <cellStyle name="RowTitles-Detail 3 3 7 3" xfId="34497"/>
    <cellStyle name="RowTitles-Detail 3 3 7 3 2" xfId="34498"/>
    <cellStyle name="RowTitles-Detail 3 3 7 3 2 2" xfId="34499"/>
    <cellStyle name="RowTitles-Detail 3 3 7 3 2 2 2" xfId="34500"/>
    <cellStyle name="RowTitles-Detail 3 3 7 3 2 3" xfId="34501"/>
    <cellStyle name="RowTitles-Detail 3 3 7 3 3" xfId="34502"/>
    <cellStyle name="RowTitles-Detail 3 3 7 3 3 2" xfId="34503"/>
    <cellStyle name="RowTitles-Detail 3 3 7 3 3 2 2" xfId="34504"/>
    <cellStyle name="RowTitles-Detail 3 3 7 3 4" xfId="34505"/>
    <cellStyle name="RowTitles-Detail 3 3 7 3 4 2" xfId="34506"/>
    <cellStyle name="RowTitles-Detail 3 3 7 3 5" xfId="34507"/>
    <cellStyle name="RowTitles-Detail 3 3 7 4" xfId="34508"/>
    <cellStyle name="RowTitles-Detail 3 3 7 4 2" xfId="34509"/>
    <cellStyle name="RowTitles-Detail 3 3 7 5" xfId="34510"/>
    <cellStyle name="RowTitles-Detail 3 3 7 5 2" xfId="34511"/>
    <cellStyle name="RowTitles-Detail 3 3 7 5 2 2" xfId="34512"/>
    <cellStyle name="RowTitles-Detail 3 3 7 5 3" xfId="34513"/>
    <cellStyle name="RowTitles-Detail 3 3 7 6" xfId="34514"/>
    <cellStyle name="RowTitles-Detail 3 3 7 6 2" xfId="34515"/>
    <cellStyle name="RowTitles-Detail 3 3 7 6 2 2" xfId="34516"/>
    <cellStyle name="RowTitles-Detail 3 3 7 7" xfId="34517"/>
    <cellStyle name="RowTitles-Detail 3 3 7 7 2" xfId="34518"/>
    <cellStyle name="RowTitles-Detail 3 3 7 8" xfId="34519"/>
    <cellStyle name="RowTitles-Detail 3 3 8" xfId="34520"/>
    <cellStyle name="RowTitles-Detail 3 3 8 2" xfId="34521"/>
    <cellStyle name="RowTitles-Detail 3 3 8 2 2" xfId="34522"/>
    <cellStyle name="RowTitles-Detail 3 3 8 2 2 2" xfId="34523"/>
    <cellStyle name="RowTitles-Detail 3 3 8 2 2 2 2" xfId="34524"/>
    <cellStyle name="RowTitles-Detail 3 3 8 2 2 3" xfId="34525"/>
    <cellStyle name="RowTitles-Detail 3 3 8 2 3" xfId="34526"/>
    <cellStyle name="RowTitles-Detail 3 3 8 2 3 2" xfId="34527"/>
    <cellStyle name="RowTitles-Detail 3 3 8 2 3 2 2" xfId="34528"/>
    <cellStyle name="RowTitles-Detail 3 3 8 2 4" xfId="34529"/>
    <cellStyle name="RowTitles-Detail 3 3 8 2 4 2" xfId="34530"/>
    <cellStyle name="RowTitles-Detail 3 3 8 2 5" xfId="34531"/>
    <cellStyle name="RowTitles-Detail 3 3 8 3" xfId="34532"/>
    <cellStyle name="RowTitles-Detail 3 3 8 3 2" xfId="34533"/>
    <cellStyle name="RowTitles-Detail 3 3 8 3 2 2" xfId="34534"/>
    <cellStyle name="RowTitles-Detail 3 3 8 3 2 2 2" xfId="34535"/>
    <cellStyle name="RowTitles-Detail 3 3 8 3 2 3" xfId="34536"/>
    <cellStyle name="RowTitles-Detail 3 3 8 3 3" xfId="34537"/>
    <cellStyle name="RowTitles-Detail 3 3 8 3 3 2" xfId="34538"/>
    <cellStyle name="RowTitles-Detail 3 3 8 3 3 2 2" xfId="34539"/>
    <cellStyle name="RowTitles-Detail 3 3 8 3 4" xfId="34540"/>
    <cellStyle name="RowTitles-Detail 3 3 8 3 4 2" xfId="34541"/>
    <cellStyle name="RowTitles-Detail 3 3 8 3 5" xfId="34542"/>
    <cellStyle name="RowTitles-Detail 3 3 8 4" xfId="34543"/>
    <cellStyle name="RowTitles-Detail 3 3 8 4 2" xfId="34544"/>
    <cellStyle name="RowTitles-Detail 3 3 8 4 2 2" xfId="34545"/>
    <cellStyle name="RowTitles-Detail 3 3 8 4 3" xfId="34546"/>
    <cellStyle name="RowTitles-Detail 3 3 8 5" xfId="34547"/>
    <cellStyle name="RowTitles-Detail 3 3 8 5 2" xfId="34548"/>
    <cellStyle name="RowTitles-Detail 3 3 8 5 2 2" xfId="34549"/>
    <cellStyle name="RowTitles-Detail 3 3 8 6" xfId="34550"/>
    <cellStyle name="RowTitles-Detail 3 3 8 6 2" xfId="34551"/>
    <cellStyle name="RowTitles-Detail 3 3 8 7" xfId="34552"/>
    <cellStyle name="RowTitles-Detail 3 3 9" xfId="34553"/>
    <cellStyle name="RowTitles-Detail 3 3 9 2" xfId="34554"/>
    <cellStyle name="RowTitles-Detail 3 3 9 2 2" xfId="34555"/>
    <cellStyle name="RowTitles-Detail 3 3 9 2 2 2" xfId="34556"/>
    <cellStyle name="RowTitles-Detail 3 3 9 2 2 2 2" xfId="34557"/>
    <cellStyle name="RowTitles-Detail 3 3 9 2 2 3" xfId="34558"/>
    <cellStyle name="RowTitles-Detail 3 3 9 2 3" xfId="34559"/>
    <cellStyle name="RowTitles-Detail 3 3 9 2 3 2" xfId="34560"/>
    <cellStyle name="RowTitles-Detail 3 3 9 2 3 2 2" xfId="34561"/>
    <cellStyle name="RowTitles-Detail 3 3 9 2 4" xfId="34562"/>
    <cellStyle name="RowTitles-Detail 3 3 9 2 4 2" xfId="34563"/>
    <cellStyle name="RowTitles-Detail 3 3 9 2 5" xfId="34564"/>
    <cellStyle name="RowTitles-Detail 3 3 9 3" xfId="34565"/>
    <cellStyle name="RowTitles-Detail 3 3 9 3 2" xfId="34566"/>
    <cellStyle name="RowTitles-Detail 3 3 9 3 2 2" xfId="34567"/>
    <cellStyle name="RowTitles-Detail 3 3 9 3 2 2 2" xfId="34568"/>
    <cellStyle name="RowTitles-Detail 3 3 9 3 2 3" xfId="34569"/>
    <cellStyle name="RowTitles-Detail 3 3 9 3 3" xfId="34570"/>
    <cellStyle name="RowTitles-Detail 3 3 9 3 3 2" xfId="34571"/>
    <cellStyle name="RowTitles-Detail 3 3 9 3 3 2 2" xfId="34572"/>
    <cellStyle name="RowTitles-Detail 3 3 9 3 4" xfId="34573"/>
    <cellStyle name="RowTitles-Detail 3 3 9 3 4 2" xfId="34574"/>
    <cellStyle name="RowTitles-Detail 3 3 9 3 5" xfId="34575"/>
    <cellStyle name="RowTitles-Detail 3 3 9 4" xfId="34576"/>
    <cellStyle name="RowTitles-Detail 3 3 9 4 2" xfId="34577"/>
    <cellStyle name="RowTitles-Detail 3 3 9 4 2 2" xfId="34578"/>
    <cellStyle name="RowTitles-Detail 3 3 9 4 3" xfId="34579"/>
    <cellStyle name="RowTitles-Detail 3 3 9 5" xfId="34580"/>
    <cellStyle name="RowTitles-Detail 3 3 9 5 2" xfId="34581"/>
    <cellStyle name="RowTitles-Detail 3 3 9 5 2 2" xfId="34582"/>
    <cellStyle name="RowTitles-Detail 3 3 9 6" xfId="34583"/>
    <cellStyle name="RowTitles-Detail 3 3 9 6 2" xfId="34584"/>
    <cellStyle name="RowTitles-Detail 3 3 9 7" xfId="34585"/>
    <cellStyle name="RowTitles-Detail 3 3_STUD aligned by INSTIT" xfId="34586"/>
    <cellStyle name="RowTitles-Detail 3 4" xfId="34587"/>
    <cellStyle name="RowTitles-Detail 3 4 2" xfId="34588"/>
    <cellStyle name="RowTitles-Detail 3 4 2 2" xfId="34589"/>
    <cellStyle name="RowTitles-Detail 3 4 2 2 2" xfId="34590"/>
    <cellStyle name="RowTitles-Detail 3 4 2 2 2 2" xfId="34591"/>
    <cellStyle name="RowTitles-Detail 3 4 2 2 2 2 2" xfId="34592"/>
    <cellStyle name="RowTitles-Detail 3 4 2 2 2 3" xfId="34593"/>
    <cellStyle name="RowTitles-Detail 3 4 2 2 3" xfId="34594"/>
    <cellStyle name="RowTitles-Detail 3 4 2 2 3 2" xfId="34595"/>
    <cellStyle name="RowTitles-Detail 3 4 2 2 3 2 2" xfId="34596"/>
    <cellStyle name="RowTitles-Detail 3 4 2 2 4" xfId="34597"/>
    <cellStyle name="RowTitles-Detail 3 4 2 2 4 2" xfId="34598"/>
    <cellStyle name="RowTitles-Detail 3 4 2 2 5" xfId="34599"/>
    <cellStyle name="RowTitles-Detail 3 4 2 3" xfId="34600"/>
    <cellStyle name="RowTitles-Detail 3 4 2 3 2" xfId="34601"/>
    <cellStyle name="RowTitles-Detail 3 4 2 3 2 2" xfId="34602"/>
    <cellStyle name="RowTitles-Detail 3 4 2 3 2 2 2" xfId="34603"/>
    <cellStyle name="RowTitles-Detail 3 4 2 3 2 3" xfId="34604"/>
    <cellStyle name="RowTitles-Detail 3 4 2 3 3" xfId="34605"/>
    <cellStyle name="RowTitles-Detail 3 4 2 3 3 2" xfId="34606"/>
    <cellStyle name="RowTitles-Detail 3 4 2 3 3 2 2" xfId="34607"/>
    <cellStyle name="RowTitles-Detail 3 4 2 3 4" xfId="34608"/>
    <cellStyle name="RowTitles-Detail 3 4 2 3 4 2" xfId="34609"/>
    <cellStyle name="RowTitles-Detail 3 4 2 3 5" xfId="34610"/>
    <cellStyle name="RowTitles-Detail 3 4 2 4" xfId="34611"/>
    <cellStyle name="RowTitles-Detail 3 4 2 4 2" xfId="34612"/>
    <cellStyle name="RowTitles-Detail 3 4 2 5" xfId="34613"/>
    <cellStyle name="RowTitles-Detail 3 4 2 5 2" xfId="34614"/>
    <cellStyle name="RowTitles-Detail 3 4 2 5 2 2" xfId="34615"/>
    <cellStyle name="RowTitles-Detail 3 4 3" xfId="34616"/>
    <cellStyle name="RowTitles-Detail 3 4 3 2" xfId="34617"/>
    <cellStyle name="RowTitles-Detail 3 4 3 2 2" xfId="34618"/>
    <cellStyle name="RowTitles-Detail 3 4 3 2 2 2" xfId="34619"/>
    <cellStyle name="RowTitles-Detail 3 4 3 2 2 2 2" xfId="34620"/>
    <cellStyle name="RowTitles-Detail 3 4 3 2 2 3" xfId="34621"/>
    <cellStyle name="RowTitles-Detail 3 4 3 2 3" xfId="34622"/>
    <cellStyle name="RowTitles-Detail 3 4 3 2 3 2" xfId="34623"/>
    <cellStyle name="RowTitles-Detail 3 4 3 2 3 2 2" xfId="34624"/>
    <cellStyle name="RowTitles-Detail 3 4 3 2 4" xfId="34625"/>
    <cellStyle name="RowTitles-Detail 3 4 3 2 4 2" xfId="34626"/>
    <cellStyle name="RowTitles-Detail 3 4 3 2 5" xfId="34627"/>
    <cellStyle name="RowTitles-Detail 3 4 3 3" xfId="34628"/>
    <cellStyle name="RowTitles-Detail 3 4 3 3 2" xfId="34629"/>
    <cellStyle name="RowTitles-Detail 3 4 3 3 2 2" xfId="34630"/>
    <cellStyle name="RowTitles-Detail 3 4 3 3 2 2 2" xfId="34631"/>
    <cellStyle name="RowTitles-Detail 3 4 3 3 2 3" xfId="34632"/>
    <cellStyle name="RowTitles-Detail 3 4 3 3 3" xfId="34633"/>
    <cellStyle name="RowTitles-Detail 3 4 3 3 3 2" xfId="34634"/>
    <cellStyle name="RowTitles-Detail 3 4 3 3 3 2 2" xfId="34635"/>
    <cellStyle name="RowTitles-Detail 3 4 3 3 4" xfId="34636"/>
    <cellStyle name="RowTitles-Detail 3 4 3 3 4 2" xfId="34637"/>
    <cellStyle name="RowTitles-Detail 3 4 3 3 5" xfId="34638"/>
    <cellStyle name="RowTitles-Detail 3 4 3 4" xfId="34639"/>
    <cellStyle name="RowTitles-Detail 3 4 3 4 2" xfId="34640"/>
    <cellStyle name="RowTitles-Detail 3 4 3 5" xfId="34641"/>
    <cellStyle name="RowTitles-Detail 3 4 3 5 2" xfId="34642"/>
    <cellStyle name="RowTitles-Detail 3 4 3 5 2 2" xfId="34643"/>
    <cellStyle name="RowTitles-Detail 3 4 3 5 3" xfId="34644"/>
    <cellStyle name="RowTitles-Detail 3 4 3 6" xfId="34645"/>
    <cellStyle name="RowTitles-Detail 3 4 3 6 2" xfId="34646"/>
    <cellStyle name="RowTitles-Detail 3 4 3 6 2 2" xfId="34647"/>
    <cellStyle name="RowTitles-Detail 3 4 3 7" xfId="34648"/>
    <cellStyle name="RowTitles-Detail 3 4 3 7 2" xfId="34649"/>
    <cellStyle name="RowTitles-Detail 3 4 3 8" xfId="34650"/>
    <cellStyle name="RowTitles-Detail 3 4 4" xfId="34651"/>
    <cellStyle name="RowTitles-Detail 3 4 4 2" xfId="34652"/>
    <cellStyle name="RowTitles-Detail 3 4 4 2 2" xfId="34653"/>
    <cellStyle name="RowTitles-Detail 3 4 4 2 2 2" xfId="34654"/>
    <cellStyle name="RowTitles-Detail 3 4 4 2 2 2 2" xfId="34655"/>
    <cellStyle name="RowTitles-Detail 3 4 4 2 2 3" xfId="34656"/>
    <cellStyle name="RowTitles-Detail 3 4 4 2 3" xfId="34657"/>
    <cellStyle name="RowTitles-Detail 3 4 4 2 3 2" xfId="34658"/>
    <cellStyle name="RowTitles-Detail 3 4 4 2 3 2 2" xfId="34659"/>
    <cellStyle name="RowTitles-Detail 3 4 4 2 4" xfId="34660"/>
    <cellStyle name="RowTitles-Detail 3 4 4 2 4 2" xfId="34661"/>
    <cellStyle name="RowTitles-Detail 3 4 4 2 5" xfId="34662"/>
    <cellStyle name="RowTitles-Detail 3 4 4 3" xfId="34663"/>
    <cellStyle name="RowTitles-Detail 3 4 4 3 2" xfId="34664"/>
    <cellStyle name="RowTitles-Detail 3 4 4 3 2 2" xfId="34665"/>
    <cellStyle name="RowTitles-Detail 3 4 4 3 2 2 2" xfId="34666"/>
    <cellStyle name="RowTitles-Detail 3 4 4 3 2 3" xfId="34667"/>
    <cellStyle name="RowTitles-Detail 3 4 4 3 3" xfId="34668"/>
    <cellStyle name="RowTitles-Detail 3 4 4 3 3 2" xfId="34669"/>
    <cellStyle name="RowTitles-Detail 3 4 4 3 3 2 2" xfId="34670"/>
    <cellStyle name="RowTitles-Detail 3 4 4 3 4" xfId="34671"/>
    <cellStyle name="RowTitles-Detail 3 4 4 3 4 2" xfId="34672"/>
    <cellStyle name="RowTitles-Detail 3 4 4 3 5" xfId="34673"/>
    <cellStyle name="RowTitles-Detail 3 4 4 4" xfId="34674"/>
    <cellStyle name="RowTitles-Detail 3 4 4 4 2" xfId="34675"/>
    <cellStyle name="RowTitles-Detail 3 4 4 4 2 2" xfId="34676"/>
    <cellStyle name="RowTitles-Detail 3 4 4 4 3" xfId="34677"/>
    <cellStyle name="RowTitles-Detail 3 4 4 5" xfId="34678"/>
    <cellStyle name="RowTitles-Detail 3 4 4 5 2" xfId="34679"/>
    <cellStyle name="RowTitles-Detail 3 4 4 5 2 2" xfId="34680"/>
    <cellStyle name="RowTitles-Detail 3 4 4 6" xfId="34681"/>
    <cellStyle name="RowTitles-Detail 3 4 4 6 2" xfId="34682"/>
    <cellStyle name="RowTitles-Detail 3 4 4 7" xfId="34683"/>
    <cellStyle name="RowTitles-Detail 3 4 5" xfId="34684"/>
    <cellStyle name="RowTitles-Detail 3 4 5 2" xfId="34685"/>
    <cellStyle name="RowTitles-Detail 3 4 5 2 2" xfId="34686"/>
    <cellStyle name="RowTitles-Detail 3 4 5 2 2 2" xfId="34687"/>
    <cellStyle name="RowTitles-Detail 3 4 5 2 2 2 2" xfId="34688"/>
    <cellStyle name="RowTitles-Detail 3 4 5 2 2 3" xfId="34689"/>
    <cellStyle name="RowTitles-Detail 3 4 5 2 3" xfId="34690"/>
    <cellStyle name="RowTitles-Detail 3 4 5 2 3 2" xfId="34691"/>
    <cellStyle name="RowTitles-Detail 3 4 5 2 3 2 2" xfId="34692"/>
    <cellStyle name="RowTitles-Detail 3 4 5 2 4" xfId="34693"/>
    <cellStyle name="RowTitles-Detail 3 4 5 2 4 2" xfId="34694"/>
    <cellStyle name="RowTitles-Detail 3 4 5 2 5" xfId="34695"/>
    <cellStyle name="RowTitles-Detail 3 4 5 3" xfId="34696"/>
    <cellStyle name="RowTitles-Detail 3 4 5 3 2" xfId="34697"/>
    <cellStyle name="RowTitles-Detail 3 4 5 3 2 2" xfId="34698"/>
    <cellStyle name="RowTitles-Detail 3 4 5 3 2 2 2" xfId="34699"/>
    <cellStyle name="RowTitles-Detail 3 4 5 3 2 3" xfId="34700"/>
    <cellStyle name="RowTitles-Detail 3 4 5 3 3" xfId="34701"/>
    <cellStyle name="RowTitles-Detail 3 4 5 3 3 2" xfId="34702"/>
    <cellStyle name="RowTitles-Detail 3 4 5 3 3 2 2" xfId="34703"/>
    <cellStyle name="RowTitles-Detail 3 4 5 3 4" xfId="34704"/>
    <cellStyle name="RowTitles-Detail 3 4 5 3 4 2" xfId="34705"/>
    <cellStyle name="RowTitles-Detail 3 4 5 3 5" xfId="34706"/>
    <cellStyle name="RowTitles-Detail 3 4 5 4" xfId="34707"/>
    <cellStyle name="RowTitles-Detail 3 4 5 4 2" xfId="34708"/>
    <cellStyle name="RowTitles-Detail 3 4 5 4 2 2" xfId="34709"/>
    <cellStyle name="RowTitles-Detail 3 4 5 4 3" xfId="34710"/>
    <cellStyle name="RowTitles-Detail 3 4 5 5" xfId="34711"/>
    <cellStyle name="RowTitles-Detail 3 4 5 5 2" xfId="34712"/>
    <cellStyle name="RowTitles-Detail 3 4 5 5 2 2" xfId="34713"/>
    <cellStyle name="RowTitles-Detail 3 4 5 6" xfId="34714"/>
    <cellStyle name="RowTitles-Detail 3 4 5 6 2" xfId="34715"/>
    <cellStyle name="RowTitles-Detail 3 4 5 7" xfId="34716"/>
    <cellStyle name="RowTitles-Detail 3 4 6" xfId="34717"/>
    <cellStyle name="RowTitles-Detail 3 4 6 2" xfId="34718"/>
    <cellStyle name="RowTitles-Detail 3 4 6 2 2" xfId="34719"/>
    <cellStyle name="RowTitles-Detail 3 4 6 2 2 2" xfId="34720"/>
    <cellStyle name="RowTitles-Detail 3 4 6 2 2 2 2" xfId="34721"/>
    <cellStyle name="RowTitles-Detail 3 4 6 2 2 3" xfId="34722"/>
    <cellStyle name="RowTitles-Detail 3 4 6 2 3" xfId="34723"/>
    <cellStyle name="RowTitles-Detail 3 4 6 2 3 2" xfId="34724"/>
    <cellStyle name="RowTitles-Detail 3 4 6 2 3 2 2" xfId="34725"/>
    <cellStyle name="RowTitles-Detail 3 4 6 2 4" xfId="34726"/>
    <cellStyle name="RowTitles-Detail 3 4 6 2 4 2" xfId="34727"/>
    <cellStyle name="RowTitles-Detail 3 4 6 2 5" xfId="34728"/>
    <cellStyle name="RowTitles-Detail 3 4 6 3" xfId="34729"/>
    <cellStyle name="RowTitles-Detail 3 4 6 3 2" xfId="34730"/>
    <cellStyle name="RowTitles-Detail 3 4 6 3 2 2" xfId="34731"/>
    <cellStyle name="RowTitles-Detail 3 4 6 3 2 2 2" xfId="34732"/>
    <cellStyle name="RowTitles-Detail 3 4 6 3 2 3" xfId="34733"/>
    <cellStyle name="RowTitles-Detail 3 4 6 3 3" xfId="34734"/>
    <cellStyle name="RowTitles-Detail 3 4 6 3 3 2" xfId="34735"/>
    <cellStyle name="RowTitles-Detail 3 4 6 3 3 2 2" xfId="34736"/>
    <cellStyle name="RowTitles-Detail 3 4 6 3 4" xfId="34737"/>
    <cellStyle name="RowTitles-Detail 3 4 6 3 4 2" xfId="34738"/>
    <cellStyle name="RowTitles-Detail 3 4 6 3 5" xfId="34739"/>
    <cellStyle name="RowTitles-Detail 3 4 6 4" xfId="34740"/>
    <cellStyle name="RowTitles-Detail 3 4 6 4 2" xfId="34741"/>
    <cellStyle name="RowTitles-Detail 3 4 6 4 2 2" xfId="34742"/>
    <cellStyle name="RowTitles-Detail 3 4 6 4 3" xfId="34743"/>
    <cellStyle name="RowTitles-Detail 3 4 6 5" xfId="34744"/>
    <cellStyle name="RowTitles-Detail 3 4 6 5 2" xfId="34745"/>
    <cellStyle name="RowTitles-Detail 3 4 6 5 2 2" xfId="34746"/>
    <cellStyle name="RowTitles-Detail 3 4 6 6" xfId="34747"/>
    <cellStyle name="RowTitles-Detail 3 4 6 6 2" xfId="34748"/>
    <cellStyle name="RowTitles-Detail 3 4 6 7" xfId="34749"/>
    <cellStyle name="RowTitles-Detail 3 4 7" xfId="34750"/>
    <cellStyle name="RowTitles-Detail 3 4 7 2" xfId="34751"/>
    <cellStyle name="RowTitles-Detail 3 4 7 2 2" xfId="34752"/>
    <cellStyle name="RowTitles-Detail 3 4 7 2 2 2" xfId="34753"/>
    <cellStyle name="RowTitles-Detail 3 4 7 2 3" xfId="34754"/>
    <cellStyle name="RowTitles-Detail 3 4 7 3" xfId="34755"/>
    <cellStyle name="RowTitles-Detail 3 4 7 3 2" xfId="34756"/>
    <cellStyle name="RowTitles-Detail 3 4 7 3 2 2" xfId="34757"/>
    <cellStyle name="RowTitles-Detail 3 4 7 4" xfId="34758"/>
    <cellStyle name="RowTitles-Detail 3 4 7 4 2" xfId="34759"/>
    <cellStyle name="RowTitles-Detail 3 4 7 5" xfId="34760"/>
    <cellStyle name="RowTitles-Detail 3 4 8" xfId="34761"/>
    <cellStyle name="RowTitles-Detail 3 4 8 2" xfId="34762"/>
    <cellStyle name="RowTitles-Detail 3 4 9" xfId="34763"/>
    <cellStyle name="RowTitles-Detail 3 4 9 2" xfId="34764"/>
    <cellStyle name="RowTitles-Detail 3 4 9 2 2" xfId="34765"/>
    <cellStyle name="RowTitles-Detail 3 4_STUD aligned by INSTIT" xfId="34766"/>
    <cellStyle name="RowTitles-Detail 3 5" xfId="34767"/>
    <cellStyle name="RowTitles-Detail 3 5 2" xfId="34768"/>
    <cellStyle name="RowTitles-Detail 3 5 2 2" xfId="34769"/>
    <cellStyle name="RowTitles-Detail 3 5 2 2 2" xfId="34770"/>
    <cellStyle name="RowTitles-Detail 3 5 2 2 2 2" xfId="34771"/>
    <cellStyle name="RowTitles-Detail 3 5 2 2 2 2 2" xfId="34772"/>
    <cellStyle name="RowTitles-Detail 3 5 2 2 2 3" xfId="34773"/>
    <cellStyle name="RowTitles-Detail 3 5 2 2 3" xfId="34774"/>
    <cellStyle name="RowTitles-Detail 3 5 2 2 3 2" xfId="34775"/>
    <cellStyle name="RowTitles-Detail 3 5 2 2 3 2 2" xfId="34776"/>
    <cellStyle name="RowTitles-Detail 3 5 2 2 4" xfId="34777"/>
    <cellStyle name="RowTitles-Detail 3 5 2 2 4 2" xfId="34778"/>
    <cellStyle name="RowTitles-Detail 3 5 2 2 5" xfId="34779"/>
    <cellStyle name="RowTitles-Detail 3 5 2 3" xfId="34780"/>
    <cellStyle name="RowTitles-Detail 3 5 2 3 2" xfId="34781"/>
    <cellStyle name="RowTitles-Detail 3 5 2 3 2 2" xfId="34782"/>
    <cellStyle name="RowTitles-Detail 3 5 2 3 2 2 2" xfId="34783"/>
    <cellStyle name="RowTitles-Detail 3 5 2 3 2 3" xfId="34784"/>
    <cellStyle name="RowTitles-Detail 3 5 2 3 3" xfId="34785"/>
    <cellStyle name="RowTitles-Detail 3 5 2 3 3 2" xfId="34786"/>
    <cellStyle name="RowTitles-Detail 3 5 2 3 3 2 2" xfId="34787"/>
    <cellStyle name="RowTitles-Detail 3 5 2 3 4" xfId="34788"/>
    <cellStyle name="RowTitles-Detail 3 5 2 3 4 2" xfId="34789"/>
    <cellStyle name="RowTitles-Detail 3 5 2 3 5" xfId="34790"/>
    <cellStyle name="RowTitles-Detail 3 5 2 4" xfId="34791"/>
    <cellStyle name="RowTitles-Detail 3 5 2 4 2" xfId="34792"/>
    <cellStyle name="RowTitles-Detail 3 5 2 5" xfId="34793"/>
    <cellStyle name="RowTitles-Detail 3 5 2 5 2" xfId="34794"/>
    <cellStyle name="RowTitles-Detail 3 5 2 5 2 2" xfId="34795"/>
    <cellStyle name="RowTitles-Detail 3 5 2 5 3" xfId="34796"/>
    <cellStyle name="RowTitles-Detail 3 5 2 6" xfId="34797"/>
    <cellStyle name="RowTitles-Detail 3 5 2 6 2" xfId="34798"/>
    <cellStyle name="RowTitles-Detail 3 5 2 6 2 2" xfId="34799"/>
    <cellStyle name="RowTitles-Detail 3 5 2 7" xfId="34800"/>
    <cellStyle name="RowTitles-Detail 3 5 2 7 2" xfId="34801"/>
    <cellStyle name="RowTitles-Detail 3 5 2 8" xfId="34802"/>
    <cellStyle name="RowTitles-Detail 3 5 3" xfId="34803"/>
    <cellStyle name="RowTitles-Detail 3 5 3 2" xfId="34804"/>
    <cellStyle name="RowTitles-Detail 3 5 3 2 2" xfId="34805"/>
    <cellStyle name="RowTitles-Detail 3 5 3 2 2 2" xfId="34806"/>
    <cellStyle name="RowTitles-Detail 3 5 3 2 2 2 2" xfId="34807"/>
    <cellStyle name="RowTitles-Detail 3 5 3 2 2 3" xfId="34808"/>
    <cellStyle name="RowTitles-Detail 3 5 3 2 3" xfId="34809"/>
    <cellStyle name="RowTitles-Detail 3 5 3 2 3 2" xfId="34810"/>
    <cellStyle name="RowTitles-Detail 3 5 3 2 3 2 2" xfId="34811"/>
    <cellStyle name="RowTitles-Detail 3 5 3 2 4" xfId="34812"/>
    <cellStyle name="RowTitles-Detail 3 5 3 2 4 2" xfId="34813"/>
    <cellStyle name="RowTitles-Detail 3 5 3 2 5" xfId="34814"/>
    <cellStyle name="RowTitles-Detail 3 5 3 3" xfId="34815"/>
    <cellStyle name="RowTitles-Detail 3 5 3 3 2" xfId="34816"/>
    <cellStyle name="RowTitles-Detail 3 5 3 3 2 2" xfId="34817"/>
    <cellStyle name="RowTitles-Detail 3 5 3 3 2 2 2" xfId="34818"/>
    <cellStyle name="RowTitles-Detail 3 5 3 3 2 3" xfId="34819"/>
    <cellStyle name="RowTitles-Detail 3 5 3 3 3" xfId="34820"/>
    <cellStyle name="RowTitles-Detail 3 5 3 3 3 2" xfId="34821"/>
    <cellStyle name="RowTitles-Detail 3 5 3 3 3 2 2" xfId="34822"/>
    <cellStyle name="RowTitles-Detail 3 5 3 3 4" xfId="34823"/>
    <cellStyle name="RowTitles-Detail 3 5 3 3 4 2" xfId="34824"/>
    <cellStyle name="RowTitles-Detail 3 5 3 3 5" xfId="34825"/>
    <cellStyle name="RowTitles-Detail 3 5 3 4" xfId="34826"/>
    <cellStyle name="RowTitles-Detail 3 5 3 4 2" xfId="34827"/>
    <cellStyle name="RowTitles-Detail 3 5 3 5" xfId="34828"/>
    <cellStyle name="RowTitles-Detail 3 5 3 5 2" xfId="34829"/>
    <cellStyle name="RowTitles-Detail 3 5 3 5 2 2" xfId="34830"/>
    <cellStyle name="RowTitles-Detail 3 5 4" xfId="34831"/>
    <cellStyle name="RowTitles-Detail 3 5 4 2" xfId="34832"/>
    <cellStyle name="RowTitles-Detail 3 5 4 2 2" xfId="34833"/>
    <cellStyle name="RowTitles-Detail 3 5 4 2 2 2" xfId="34834"/>
    <cellStyle name="RowTitles-Detail 3 5 4 2 2 2 2" xfId="34835"/>
    <cellStyle name="RowTitles-Detail 3 5 4 2 2 3" xfId="34836"/>
    <cellStyle name="RowTitles-Detail 3 5 4 2 3" xfId="34837"/>
    <cellStyle name="RowTitles-Detail 3 5 4 2 3 2" xfId="34838"/>
    <cellStyle name="RowTitles-Detail 3 5 4 2 3 2 2" xfId="34839"/>
    <cellStyle name="RowTitles-Detail 3 5 4 2 4" xfId="34840"/>
    <cellStyle name="RowTitles-Detail 3 5 4 2 4 2" xfId="34841"/>
    <cellStyle name="RowTitles-Detail 3 5 4 2 5" xfId="34842"/>
    <cellStyle name="RowTitles-Detail 3 5 4 3" xfId="34843"/>
    <cellStyle name="RowTitles-Detail 3 5 4 3 2" xfId="34844"/>
    <cellStyle name="RowTitles-Detail 3 5 4 3 2 2" xfId="34845"/>
    <cellStyle name="RowTitles-Detail 3 5 4 3 2 2 2" xfId="34846"/>
    <cellStyle name="RowTitles-Detail 3 5 4 3 2 3" xfId="34847"/>
    <cellStyle name="RowTitles-Detail 3 5 4 3 3" xfId="34848"/>
    <cellStyle name="RowTitles-Detail 3 5 4 3 3 2" xfId="34849"/>
    <cellStyle name="RowTitles-Detail 3 5 4 3 3 2 2" xfId="34850"/>
    <cellStyle name="RowTitles-Detail 3 5 4 3 4" xfId="34851"/>
    <cellStyle name="RowTitles-Detail 3 5 4 3 4 2" xfId="34852"/>
    <cellStyle name="RowTitles-Detail 3 5 4 3 5" xfId="34853"/>
    <cellStyle name="RowTitles-Detail 3 5 4 4" xfId="34854"/>
    <cellStyle name="RowTitles-Detail 3 5 4 4 2" xfId="34855"/>
    <cellStyle name="RowTitles-Detail 3 5 4 4 2 2" xfId="34856"/>
    <cellStyle name="RowTitles-Detail 3 5 4 4 3" xfId="34857"/>
    <cellStyle name="RowTitles-Detail 3 5 4 5" xfId="34858"/>
    <cellStyle name="RowTitles-Detail 3 5 4 5 2" xfId="34859"/>
    <cellStyle name="RowTitles-Detail 3 5 4 5 2 2" xfId="34860"/>
    <cellStyle name="RowTitles-Detail 3 5 4 6" xfId="34861"/>
    <cellStyle name="RowTitles-Detail 3 5 4 6 2" xfId="34862"/>
    <cellStyle name="RowTitles-Detail 3 5 4 7" xfId="34863"/>
    <cellStyle name="RowTitles-Detail 3 5 5" xfId="34864"/>
    <cellStyle name="RowTitles-Detail 3 5 5 2" xfId="34865"/>
    <cellStyle name="RowTitles-Detail 3 5 5 2 2" xfId="34866"/>
    <cellStyle name="RowTitles-Detail 3 5 5 2 2 2" xfId="34867"/>
    <cellStyle name="RowTitles-Detail 3 5 5 2 2 2 2" xfId="34868"/>
    <cellStyle name="RowTitles-Detail 3 5 5 2 2 3" xfId="34869"/>
    <cellStyle name="RowTitles-Detail 3 5 5 2 3" xfId="34870"/>
    <cellStyle name="RowTitles-Detail 3 5 5 2 3 2" xfId="34871"/>
    <cellStyle name="RowTitles-Detail 3 5 5 2 3 2 2" xfId="34872"/>
    <cellStyle name="RowTitles-Detail 3 5 5 2 4" xfId="34873"/>
    <cellStyle name="RowTitles-Detail 3 5 5 2 4 2" xfId="34874"/>
    <cellStyle name="RowTitles-Detail 3 5 5 2 5" xfId="34875"/>
    <cellStyle name="RowTitles-Detail 3 5 5 3" xfId="34876"/>
    <cellStyle name="RowTitles-Detail 3 5 5 3 2" xfId="34877"/>
    <cellStyle name="RowTitles-Detail 3 5 5 3 2 2" xfId="34878"/>
    <cellStyle name="RowTitles-Detail 3 5 5 3 2 2 2" xfId="34879"/>
    <cellStyle name="RowTitles-Detail 3 5 5 3 2 3" xfId="34880"/>
    <cellStyle name="RowTitles-Detail 3 5 5 3 3" xfId="34881"/>
    <cellStyle name="RowTitles-Detail 3 5 5 3 3 2" xfId="34882"/>
    <cellStyle name="RowTitles-Detail 3 5 5 3 3 2 2" xfId="34883"/>
    <cellStyle name="RowTitles-Detail 3 5 5 3 4" xfId="34884"/>
    <cellStyle name="RowTitles-Detail 3 5 5 3 4 2" xfId="34885"/>
    <cellStyle name="RowTitles-Detail 3 5 5 3 5" xfId="34886"/>
    <cellStyle name="RowTitles-Detail 3 5 5 4" xfId="34887"/>
    <cellStyle name="RowTitles-Detail 3 5 5 4 2" xfId="34888"/>
    <cellStyle name="RowTitles-Detail 3 5 5 4 2 2" xfId="34889"/>
    <cellStyle name="RowTitles-Detail 3 5 5 4 3" xfId="34890"/>
    <cellStyle name="RowTitles-Detail 3 5 5 5" xfId="34891"/>
    <cellStyle name="RowTitles-Detail 3 5 5 5 2" xfId="34892"/>
    <cellStyle name="RowTitles-Detail 3 5 5 5 2 2" xfId="34893"/>
    <cellStyle name="RowTitles-Detail 3 5 5 6" xfId="34894"/>
    <cellStyle name="RowTitles-Detail 3 5 5 6 2" xfId="34895"/>
    <cellStyle name="RowTitles-Detail 3 5 5 7" xfId="34896"/>
    <cellStyle name="RowTitles-Detail 3 5 6" xfId="34897"/>
    <cellStyle name="RowTitles-Detail 3 5 6 2" xfId="34898"/>
    <cellStyle name="RowTitles-Detail 3 5 6 2 2" xfId="34899"/>
    <cellStyle name="RowTitles-Detail 3 5 6 2 2 2" xfId="34900"/>
    <cellStyle name="RowTitles-Detail 3 5 6 2 2 2 2" xfId="34901"/>
    <cellStyle name="RowTitles-Detail 3 5 6 2 2 3" xfId="34902"/>
    <cellStyle name="RowTitles-Detail 3 5 6 2 3" xfId="34903"/>
    <cellStyle name="RowTitles-Detail 3 5 6 2 3 2" xfId="34904"/>
    <cellStyle name="RowTitles-Detail 3 5 6 2 3 2 2" xfId="34905"/>
    <cellStyle name="RowTitles-Detail 3 5 6 2 4" xfId="34906"/>
    <cellStyle name="RowTitles-Detail 3 5 6 2 4 2" xfId="34907"/>
    <cellStyle name="RowTitles-Detail 3 5 6 2 5" xfId="34908"/>
    <cellStyle name="RowTitles-Detail 3 5 6 3" xfId="34909"/>
    <cellStyle name="RowTitles-Detail 3 5 6 3 2" xfId="34910"/>
    <cellStyle name="RowTitles-Detail 3 5 6 3 2 2" xfId="34911"/>
    <cellStyle name="RowTitles-Detail 3 5 6 3 2 2 2" xfId="34912"/>
    <cellStyle name="RowTitles-Detail 3 5 6 3 2 3" xfId="34913"/>
    <cellStyle name="RowTitles-Detail 3 5 6 3 3" xfId="34914"/>
    <cellStyle name="RowTitles-Detail 3 5 6 3 3 2" xfId="34915"/>
    <cellStyle name="RowTitles-Detail 3 5 6 3 3 2 2" xfId="34916"/>
    <cellStyle name="RowTitles-Detail 3 5 6 3 4" xfId="34917"/>
    <cellStyle name="RowTitles-Detail 3 5 6 3 4 2" xfId="34918"/>
    <cellStyle name="RowTitles-Detail 3 5 6 3 5" xfId="34919"/>
    <cellStyle name="RowTitles-Detail 3 5 6 4" xfId="34920"/>
    <cellStyle name="RowTitles-Detail 3 5 6 4 2" xfId="34921"/>
    <cellStyle name="RowTitles-Detail 3 5 6 4 2 2" xfId="34922"/>
    <cellStyle name="RowTitles-Detail 3 5 6 4 3" xfId="34923"/>
    <cellStyle name="RowTitles-Detail 3 5 6 5" xfId="34924"/>
    <cellStyle name="RowTitles-Detail 3 5 6 5 2" xfId="34925"/>
    <cellStyle name="RowTitles-Detail 3 5 6 5 2 2" xfId="34926"/>
    <cellStyle name="RowTitles-Detail 3 5 6 6" xfId="34927"/>
    <cellStyle name="RowTitles-Detail 3 5 6 6 2" xfId="34928"/>
    <cellStyle name="RowTitles-Detail 3 5 6 7" xfId="34929"/>
    <cellStyle name="RowTitles-Detail 3 5 7" xfId="34930"/>
    <cellStyle name="RowTitles-Detail 3 5 7 2" xfId="34931"/>
    <cellStyle name="RowTitles-Detail 3 5 7 2 2" xfId="34932"/>
    <cellStyle name="RowTitles-Detail 3 5 7 2 2 2" xfId="34933"/>
    <cellStyle name="RowTitles-Detail 3 5 7 2 3" xfId="34934"/>
    <cellStyle name="RowTitles-Detail 3 5 7 3" xfId="34935"/>
    <cellStyle name="RowTitles-Detail 3 5 7 3 2" xfId="34936"/>
    <cellStyle name="RowTitles-Detail 3 5 7 3 2 2" xfId="34937"/>
    <cellStyle name="RowTitles-Detail 3 5 7 4" xfId="34938"/>
    <cellStyle name="RowTitles-Detail 3 5 7 4 2" xfId="34939"/>
    <cellStyle name="RowTitles-Detail 3 5 7 5" xfId="34940"/>
    <cellStyle name="RowTitles-Detail 3 5 8" xfId="34941"/>
    <cellStyle name="RowTitles-Detail 3 5 8 2" xfId="34942"/>
    <cellStyle name="RowTitles-Detail 3 5 8 2 2" xfId="34943"/>
    <cellStyle name="RowTitles-Detail 3 5 8 2 2 2" xfId="34944"/>
    <cellStyle name="RowTitles-Detail 3 5 8 2 3" xfId="34945"/>
    <cellStyle name="RowTitles-Detail 3 5 8 3" xfId="34946"/>
    <cellStyle name="RowTitles-Detail 3 5 8 3 2" xfId="34947"/>
    <cellStyle name="RowTitles-Detail 3 5 8 3 2 2" xfId="34948"/>
    <cellStyle name="RowTitles-Detail 3 5 8 4" xfId="34949"/>
    <cellStyle name="RowTitles-Detail 3 5 8 4 2" xfId="34950"/>
    <cellStyle name="RowTitles-Detail 3 5 8 5" xfId="34951"/>
    <cellStyle name="RowTitles-Detail 3 5 9" xfId="34952"/>
    <cellStyle name="RowTitles-Detail 3 5 9 2" xfId="34953"/>
    <cellStyle name="RowTitles-Detail 3 5 9 2 2" xfId="34954"/>
    <cellStyle name="RowTitles-Detail 3 5_STUD aligned by INSTIT" xfId="34955"/>
    <cellStyle name="RowTitles-Detail 3 6" xfId="34956"/>
    <cellStyle name="RowTitles-Detail 3 6 2" xfId="34957"/>
    <cellStyle name="RowTitles-Detail 3 6 2 2" xfId="34958"/>
    <cellStyle name="RowTitles-Detail 3 6 2 2 2" xfId="34959"/>
    <cellStyle name="RowTitles-Detail 3 6 2 2 2 2" xfId="34960"/>
    <cellStyle name="RowTitles-Detail 3 6 2 2 2 2 2" xfId="34961"/>
    <cellStyle name="RowTitles-Detail 3 6 2 2 2 3" xfId="34962"/>
    <cellStyle name="RowTitles-Detail 3 6 2 2 3" xfId="34963"/>
    <cellStyle name="RowTitles-Detail 3 6 2 2 3 2" xfId="34964"/>
    <cellStyle name="RowTitles-Detail 3 6 2 2 3 2 2" xfId="34965"/>
    <cellStyle name="RowTitles-Detail 3 6 2 2 4" xfId="34966"/>
    <cellStyle name="RowTitles-Detail 3 6 2 2 4 2" xfId="34967"/>
    <cellStyle name="RowTitles-Detail 3 6 2 2 5" xfId="34968"/>
    <cellStyle name="RowTitles-Detail 3 6 2 3" xfId="34969"/>
    <cellStyle name="RowTitles-Detail 3 6 2 3 2" xfId="34970"/>
    <cellStyle name="RowTitles-Detail 3 6 2 3 2 2" xfId="34971"/>
    <cellStyle name="RowTitles-Detail 3 6 2 3 2 2 2" xfId="34972"/>
    <cellStyle name="RowTitles-Detail 3 6 2 3 2 3" xfId="34973"/>
    <cellStyle name="RowTitles-Detail 3 6 2 3 3" xfId="34974"/>
    <cellStyle name="RowTitles-Detail 3 6 2 3 3 2" xfId="34975"/>
    <cellStyle name="RowTitles-Detail 3 6 2 3 3 2 2" xfId="34976"/>
    <cellStyle name="RowTitles-Detail 3 6 2 3 4" xfId="34977"/>
    <cellStyle name="RowTitles-Detail 3 6 2 3 4 2" xfId="34978"/>
    <cellStyle name="RowTitles-Detail 3 6 2 3 5" xfId="34979"/>
    <cellStyle name="RowTitles-Detail 3 6 2 4" xfId="34980"/>
    <cellStyle name="RowTitles-Detail 3 6 2 4 2" xfId="34981"/>
    <cellStyle name="RowTitles-Detail 3 6 2 5" xfId="34982"/>
    <cellStyle name="RowTitles-Detail 3 6 2 5 2" xfId="34983"/>
    <cellStyle name="RowTitles-Detail 3 6 2 5 2 2" xfId="34984"/>
    <cellStyle name="RowTitles-Detail 3 6 2 5 3" xfId="34985"/>
    <cellStyle name="RowTitles-Detail 3 6 2 6" xfId="34986"/>
    <cellStyle name="RowTitles-Detail 3 6 2 6 2" xfId="34987"/>
    <cellStyle name="RowTitles-Detail 3 6 2 6 2 2" xfId="34988"/>
    <cellStyle name="RowTitles-Detail 3 6 3" xfId="34989"/>
    <cellStyle name="RowTitles-Detail 3 6 3 2" xfId="34990"/>
    <cellStyle name="RowTitles-Detail 3 6 3 2 2" xfId="34991"/>
    <cellStyle name="RowTitles-Detail 3 6 3 2 2 2" xfId="34992"/>
    <cellStyle name="RowTitles-Detail 3 6 3 2 2 2 2" xfId="34993"/>
    <cellStyle name="RowTitles-Detail 3 6 3 2 2 3" xfId="34994"/>
    <cellStyle name="RowTitles-Detail 3 6 3 2 3" xfId="34995"/>
    <cellStyle name="RowTitles-Detail 3 6 3 2 3 2" xfId="34996"/>
    <cellStyle name="RowTitles-Detail 3 6 3 2 3 2 2" xfId="34997"/>
    <cellStyle name="RowTitles-Detail 3 6 3 2 4" xfId="34998"/>
    <cellStyle name="RowTitles-Detail 3 6 3 2 4 2" xfId="34999"/>
    <cellStyle name="RowTitles-Detail 3 6 3 2 5" xfId="35000"/>
    <cellStyle name="RowTitles-Detail 3 6 3 3" xfId="35001"/>
    <cellStyle name="RowTitles-Detail 3 6 3 3 2" xfId="35002"/>
    <cellStyle name="RowTitles-Detail 3 6 3 3 2 2" xfId="35003"/>
    <cellStyle name="RowTitles-Detail 3 6 3 3 2 2 2" xfId="35004"/>
    <cellStyle name="RowTitles-Detail 3 6 3 3 2 3" xfId="35005"/>
    <cellStyle name="RowTitles-Detail 3 6 3 3 3" xfId="35006"/>
    <cellStyle name="RowTitles-Detail 3 6 3 3 3 2" xfId="35007"/>
    <cellStyle name="RowTitles-Detail 3 6 3 3 3 2 2" xfId="35008"/>
    <cellStyle name="RowTitles-Detail 3 6 3 3 4" xfId="35009"/>
    <cellStyle name="RowTitles-Detail 3 6 3 3 4 2" xfId="35010"/>
    <cellStyle name="RowTitles-Detail 3 6 3 3 5" xfId="35011"/>
    <cellStyle name="RowTitles-Detail 3 6 3 4" xfId="35012"/>
    <cellStyle name="RowTitles-Detail 3 6 3 4 2" xfId="35013"/>
    <cellStyle name="RowTitles-Detail 3 6 3 5" xfId="35014"/>
    <cellStyle name="RowTitles-Detail 3 6 3 5 2" xfId="35015"/>
    <cellStyle name="RowTitles-Detail 3 6 3 5 2 2" xfId="35016"/>
    <cellStyle name="RowTitles-Detail 3 6 3 6" xfId="35017"/>
    <cellStyle name="RowTitles-Detail 3 6 3 6 2" xfId="35018"/>
    <cellStyle name="RowTitles-Detail 3 6 3 7" xfId="35019"/>
    <cellStyle name="RowTitles-Detail 3 6 4" xfId="35020"/>
    <cellStyle name="RowTitles-Detail 3 6 4 2" xfId="35021"/>
    <cellStyle name="RowTitles-Detail 3 6 4 2 2" xfId="35022"/>
    <cellStyle name="RowTitles-Detail 3 6 4 2 2 2" xfId="35023"/>
    <cellStyle name="RowTitles-Detail 3 6 4 2 2 2 2" xfId="35024"/>
    <cellStyle name="RowTitles-Detail 3 6 4 2 2 3" xfId="35025"/>
    <cellStyle name="RowTitles-Detail 3 6 4 2 3" xfId="35026"/>
    <cellStyle name="RowTitles-Detail 3 6 4 2 3 2" xfId="35027"/>
    <cellStyle name="RowTitles-Detail 3 6 4 2 3 2 2" xfId="35028"/>
    <cellStyle name="RowTitles-Detail 3 6 4 2 4" xfId="35029"/>
    <cellStyle name="RowTitles-Detail 3 6 4 2 4 2" xfId="35030"/>
    <cellStyle name="RowTitles-Detail 3 6 4 2 5" xfId="35031"/>
    <cellStyle name="RowTitles-Detail 3 6 4 3" xfId="35032"/>
    <cellStyle name="RowTitles-Detail 3 6 4 3 2" xfId="35033"/>
    <cellStyle name="RowTitles-Detail 3 6 4 3 2 2" xfId="35034"/>
    <cellStyle name="RowTitles-Detail 3 6 4 3 2 2 2" xfId="35035"/>
    <cellStyle name="RowTitles-Detail 3 6 4 3 2 3" xfId="35036"/>
    <cellStyle name="RowTitles-Detail 3 6 4 3 3" xfId="35037"/>
    <cellStyle name="RowTitles-Detail 3 6 4 3 3 2" xfId="35038"/>
    <cellStyle name="RowTitles-Detail 3 6 4 3 3 2 2" xfId="35039"/>
    <cellStyle name="RowTitles-Detail 3 6 4 3 4" xfId="35040"/>
    <cellStyle name="RowTitles-Detail 3 6 4 3 4 2" xfId="35041"/>
    <cellStyle name="RowTitles-Detail 3 6 4 3 5" xfId="35042"/>
    <cellStyle name="RowTitles-Detail 3 6 4 4" xfId="35043"/>
    <cellStyle name="RowTitles-Detail 3 6 4 4 2" xfId="35044"/>
    <cellStyle name="RowTitles-Detail 3 6 4 5" xfId="35045"/>
    <cellStyle name="RowTitles-Detail 3 6 4 5 2" xfId="35046"/>
    <cellStyle name="RowTitles-Detail 3 6 4 5 2 2" xfId="35047"/>
    <cellStyle name="RowTitles-Detail 3 6 4 5 3" xfId="35048"/>
    <cellStyle name="RowTitles-Detail 3 6 4 6" xfId="35049"/>
    <cellStyle name="RowTitles-Detail 3 6 4 6 2" xfId="35050"/>
    <cellStyle name="RowTitles-Detail 3 6 4 6 2 2" xfId="35051"/>
    <cellStyle name="RowTitles-Detail 3 6 4 7" xfId="35052"/>
    <cellStyle name="RowTitles-Detail 3 6 4 7 2" xfId="35053"/>
    <cellStyle name="RowTitles-Detail 3 6 4 8" xfId="35054"/>
    <cellStyle name="RowTitles-Detail 3 6 5" xfId="35055"/>
    <cellStyle name="RowTitles-Detail 3 6 5 2" xfId="35056"/>
    <cellStyle name="RowTitles-Detail 3 6 5 2 2" xfId="35057"/>
    <cellStyle name="RowTitles-Detail 3 6 5 2 2 2" xfId="35058"/>
    <cellStyle name="RowTitles-Detail 3 6 5 2 2 2 2" xfId="35059"/>
    <cellStyle name="RowTitles-Detail 3 6 5 2 2 3" xfId="35060"/>
    <cellStyle name="RowTitles-Detail 3 6 5 2 3" xfId="35061"/>
    <cellStyle name="RowTitles-Detail 3 6 5 2 3 2" xfId="35062"/>
    <cellStyle name="RowTitles-Detail 3 6 5 2 3 2 2" xfId="35063"/>
    <cellStyle name="RowTitles-Detail 3 6 5 2 4" xfId="35064"/>
    <cellStyle name="RowTitles-Detail 3 6 5 2 4 2" xfId="35065"/>
    <cellStyle name="RowTitles-Detail 3 6 5 2 5" xfId="35066"/>
    <cellStyle name="RowTitles-Detail 3 6 5 3" xfId="35067"/>
    <cellStyle name="RowTitles-Detail 3 6 5 3 2" xfId="35068"/>
    <cellStyle name="RowTitles-Detail 3 6 5 3 2 2" xfId="35069"/>
    <cellStyle name="RowTitles-Detail 3 6 5 3 2 2 2" xfId="35070"/>
    <cellStyle name="RowTitles-Detail 3 6 5 3 2 3" xfId="35071"/>
    <cellStyle name="RowTitles-Detail 3 6 5 3 3" xfId="35072"/>
    <cellStyle name="RowTitles-Detail 3 6 5 3 3 2" xfId="35073"/>
    <cellStyle name="RowTitles-Detail 3 6 5 3 3 2 2" xfId="35074"/>
    <cellStyle name="RowTitles-Detail 3 6 5 3 4" xfId="35075"/>
    <cellStyle name="RowTitles-Detail 3 6 5 3 4 2" xfId="35076"/>
    <cellStyle name="RowTitles-Detail 3 6 5 3 5" xfId="35077"/>
    <cellStyle name="RowTitles-Detail 3 6 5 4" xfId="35078"/>
    <cellStyle name="RowTitles-Detail 3 6 5 4 2" xfId="35079"/>
    <cellStyle name="RowTitles-Detail 3 6 5 4 2 2" xfId="35080"/>
    <cellStyle name="RowTitles-Detail 3 6 5 4 3" xfId="35081"/>
    <cellStyle name="RowTitles-Detail 3 6 5 5" xfId="35082"/>
    <cellStyle name="RowTitles-Detail 3 6 5 5 2" xfId="35083"/>
    <cellStyle name="RowTitles-Detail 3 6 5 5 2 2" xfId="35084"/>
    <cellStyle name="RowTitles-Detail 3 6 5 6" xfId="35085"/>
    <cellStyle name="RowTitles-Detail 3 6 5 6 2" xfId="35086"/>
    <cellStyle name="RowTitles-Detail 3 6 5 7" xfId="35087"/>
    <cellStyle name="RowTitles-Detail 3 6 6" xfId="35088"/>
    <cellStyle name="RowTitles-Detail 3 6 6 2" xfId="35089"/>
    <cellStyle name="RowTitles-Detail 3 6 6 2 2" xfId="35090"/>
    <cellStyle name="RowTitles-Detail 3 6 6 2 2 2" xfId="35091"/>
    <cellStyle name="RowTitles-Detail 3 6 6 2 2 2 2" xfId="35092"/>
    <cellStyle name="RowTitles-Detail 3 6 6 2 2 3" xfId="35093"/>
    <cellStyle name="RowTitles-Detail 3 6 6 2 3" xfId="35094"/>
    <cellStyle name="RowTitles-Detail 3 6 6 2 3 2" xfId="35095"/>
    <cellStyle name="RowTitles-Detail 3 6 6 2 3 2 2" xfId="35096"/>
    <cellStyle name="RowTitles-Detail 3 6 6 2 4" xfId="35097"/>
    <cellStyle name="RowTitles-Detail 3 6 6 2 4 2" xfId="35098"/>
    <cellStyle name="RowTitles-Detail 3 6 6 2 5" xfId="35099"/>
    <cellStyle name="RowTitles-Detail 3 6 6 3" xfId="35100"/>
    <cellStyle name="RowTitles-Detail 3 6 6 3 2" xfId="35101"/>
    <cellStyle name="RowTitles-Detail 3 6 6 3 2 2" xfId="35102"/>
    <cellStyle name="RowTitles-Detail 3 6 6 3 2 2 2" xfId="35103"/>
    <cellStyle name="RowTitles-Detail 3 6 6 3 2 3" xfId="35104"/>
    <cellStyle name="RowTitles-Detail 3 6 6 3 3" xfId="35105"/>
    <cellStyle name="RowTitles-Detail 3 6 6 3 3 2" xfId="35106"/>
    <cellStyle name="RowTitles-Detail 3 6 6 3 3 2 2" xfId="35107"/>
    <cellStyle name="RowTitles-Detail 3 6 6 3 4" xfId="35108"/>
    <cellStyle name="RowTitles-Detail 3 6 6 3 4 2" xfId="35109"/>
    <cellStyle name="RowTitles-Detail 3 6 6 3 5" xfId="35110"/>
    <cellStyle name="RowTitles-Detail 3 6 6 4" xfId="35111"/>
    <cellStyle name="RowTitles-Detail 3 6 6 4 2" xfId="35112"/>
    <cellStyle name="RowTitles-Detail 3 6 6 4 2 2" xfId="35113"/>
    <cellStyle name="RowTitles-Detail 3 6 6 4 3" xfId="35114"/>
    <cellStyle name="RowTitles-Detail 3 6 6 5" xfId="35115"/>
    <cellStyle name="RowTitles-Detail 3 6 6 5 2" xfId="35116"/>
    <cellStyle name="RowTitles-Detail 3 6 6 5 2 2" xfId="35117"/>
    <cellStyle name="RowTitles-Detail 3 6 6 6" xfId="35118"/>
    <cellStyle name="RowTitles-Detail 3 6 6 6 2" xfId="35119"/>
    <cellStyle name="RowTitles-Detail 3 6 6 7" xfId="35120"/>
    <cellStyle name="RowTitles-Detail 3 6 7" xfId="35121"/>
    <cellStyle name="RowTitles-Detail 3 6 7 2" xfId="35122"/>
    <cellStyle name="RowTitles-Detail 3 6 7 2 2" xfId="35123"/>
    <cellStyle name="RowTitles-Detail 3 6 7 2 2 2" xfId="35124"/>
    <cellStyle name="RowTitles-Detail 3 6 7 2 3" xfId="35125"/>
    <cellStyle name="RowTitles-Detail 3 6 7 3" xfId="35126"/>
    <cellStyle name="RowTitles-Detail 3 6 7 3 2" xfId="35127"/>
    <cellStyle name="RowTitles-Detail 3 6 7 3 2 2" xfId="35128"/>
    <cellStyle name="RowTitles-Detail 3 6 7 4" xfId="35129"/>
    <cellStyle name="RowTitles-Detail 3 6 7 4 2" xfId="35130"/>
    <cellStyle name="RowTitles-Detail 3 6 7 5" xfId="35131"/>
    <cellStyle name="RowTitles-Detail 3 6 8" xfId="35132"/>
    <cellStyle name="RowTitles-Detail 3 6 8 2" xfId="35133"/>
    <cellStyle name="RowTitles-Detail 3 6 9" xfId="35134"/>
    <cellStyle name="RowTitles-Detail 3 6 9 2" xfId="35135"/>
    <cellStyle name="RowTitles-Detail 3 6 9 2 2" xfId="35136"/>
    <cellStyle name="RowTitles-Detail 3 6_STUD aligned by INSTIT" xfId="35137"/>
    <cellStyle name="RowTitles-Detail 3 7" xfId="35138"/>
    <cellStyle name="RowTitles-Detail 3 7 2" xfId="35139"/>
    <cellStyle name="RowTitles-Detail 3 7 2 2" xfId="35140"/>
    <cellStyle name="RowTitles-Detail 3 7 2 2 2" xfId="35141"/>
    <cellStyle name="RowTitles-Detail 3 7 2 2 2 2" xfId="35142"/>
    <cellStyle name="RowTitles-Detail 3 7 2 2 3" xfId="35143"/>
    <cellStyle name="RowTitles-Detail 3 7 2 3" xfId="35144"/>
    <cellStyle name="RowTitles-Detail 3 7 2 3 2" xfId="35145"/>
    <cellStyle name="RowTitles-Detail 3 7 2 3 2 2" xfId="35146"/>
    <cellStyle name="RowTitles-Detail 3 7 2 4" xfId="35147"/>
    <cellStyle name="RowTitles-Detail 3 7 2 4 2" xfId="35148"/>
    <cellStyle name="RowTitles-Detail 3 7 2 5" xfId="35149"/>
    <cellStyle name="RowTitles-Detail 3 7 3" xfId="35150"/>
    <cellStyle name="RowTitles-Detail 3 7 3 2" xfId="35151"/>
    <cellStyle name="RowTitles-Detail 3 7 3 2 2" xfId="35152"/>
    <cellStyle name="RowTitles-Detail 3 7 3 2 2 2" xfId="35153"/>
    <cellStyle name="RowTitles-Detail 3 7 3 2 3" xfId="35154"/>
    <cellStyle name="RowTitles-Detail 3 7 3 3" xfId="35155"/>
    <cellStyle name="RowTitles-Detail 3 7 3 3 2" xfId="35156"/>
    <cellStyle name="RowTitles-Detail 3 7 3 3 2 2" xfId="35157"/>
    <cellStyle name="RowTitles-Detail 3 7 3 4" xfId="35158"/>
    <cellStyle name="RowTitles-Detail 3 7 3 4 2" xfId="35159"/>
    <cellStyle name="RowTitles-Detail 3 7 3 5" xfId="35160"/>
    <cellStyle name="RowTitles-Detail 3 7 4" xfId="35161"/>
    <cellStyle name="RowTitles-Detail 3 7 4 2" xfId="35162"/>
    <cellStyle name="RowTitles-Detail 3 7 5" xfId="35163"/>
    <cellStyle name="RowTitles-Detail 3 7 5 2" xfId="35164"/>
    <cellStyle name="RowTitles-Detail 3 7 5 2 2" xfId="35165"/>
    <cellStyle name="RowTitles-Detail 3 7 5 3" xfId="35166"/>
    <cellStyle name="RowTitles-Detail 3 7 6" xfId="35167"/>
    <cellStyle name="RowTitles-Detail 3 7 6 2" xfId="35168"/>
    <cellStyle name="RowTitles-Detail 3 7 6 2 2" xfId="35169"/>
    <cellStyle name="RowTitles-Detail 3 8" xfId="35170"/>
    <cellStyle name="RowTitles-Detail 3 8 2" xfId="35171"/>
    <cellStyle name="RowTitles-Detail 3 8 2 2" xfId="35172"/>
    <cellStyle name="RowTitles-Detail 3 8 2 2 2" xfId="35173"/>
    <cellStyle name="RowTitles-Detail 3 8 2 2 2 2" xfId="35174"/>
    <cellStyle name="RowTitles-Detail 3 8 2 2 3" xfId="35175"/>
    <cellStyle name="RowTitles-Detail 3 8 2 3" xfId="35176"/>
    <cellStyle name="RowTitles-Detail 3 8 2 3 2" xfId="35177"/>
    <cellStyle name="RowTitles-Detail 3 8 2 3 2 2" xfId="35178"/>
    <cellStyle name="RowTitles-Detail 3 8 2 4" xfId="35179"/>
    <cellStyle name="RowTitles-Detail 3 8 2 4 2" xfId="35180"/>
    <cellStyle name="RowTitles-Detail 3 8 2 5" xfId="35181"/>
    <cellStyle name="RowTitles-Detail 3 8 3" xfId="35182"/>
    <cellStyle name="RowTitles-Detail 3 8 3 2" xfId="35183"/>
    <cellStyle name="RowTitles-Detail 3 8 3 2 2" xfId="35184"/>
    <cellStyle name="RowTitles-Detail 3 8 3 2 2 2" xfId="35185"/>
    <cellStyle name="RowTitles-Detail 3 8 3 2 3" xfId="35186"/>
    <cellStyle name="RowTitles-Detail 3 8 3 3" xfId="35187"/>
    <cellStyle name="RowTitles-Detail 3 8 3 3 2" xfId="35188"/>
    <cellStyle name="RowTitles-Detail 3 8 3 3 2 2" xfId="35189"/>
    <cellStyle name="RowTitles-Detail 3 8 3 4" xfId="35190"/>
    <cellStyle name="RowTitles-Detail 3 8 3 4 2" xfId="35191"/>
    <cellStyle name="RowTitles-Detail 3 8 3 5" xfId="35192"/>
    <cellStyle name="RowTitles-Detail 3 8 4" xfId="35193"/>
    <cellStyle name="RowTitles-Detail 3 8 4 2" xfId="35194"/>
    <cellStyle name="RowTitles-Detail 3 8 5" xfId="35195"/>
    <cellStyle name="RowTitles-Detail 3 8 5 2" xfId="35196"/>
    <cellStyle name="RowTitles-Detail 3 8 5 2 2" xfId="35197"/>
    <cellStyle name="RowTitles-Detail 3 8 6" xfId="35198"/>
    <cellStyle name="RowTitles-Detail 3 8 6 2" xfId="35199"/>
    <cellStyle name="RowTitles-Detail 3 8 7" xfId="35200"/>
    <cellStyle name="RowTitles-Detail 3 9" xfId="35201"/>
    <cellStyle name="RowTitles-Detail 3 9 2" xfId="35202"/>
    <cellStyle name="RowTitles-Detail 3 9 2 2" xfId="35203"/>
    <cellStyle name="RowTitles-Detail 3 9 2 2 2" xfId="35204"/>
    <cellStyle name="RowTitles-Detail 3 9 2 2 2 2" xfId="35205"/>
    <cellStyle name="RowTitles-Detail 3 9 2 2 3" xfId="35206"/>
    <cellStyle name="RowTitles-Detail 3 9 2 3" xfId="35207"/>
    <cellStyle name="RowTitles-Detail 3 9 2 3 2" xfId="35208"/>
    <cellStyle name="RowTitles-Detail 3 9 2 3 2 2" xfId="35209"/>
    <cellStyle name="RowTitles-Detail 3 9 2 4" xfId="35210"/>
    <cellStyle name="RowTitles-Detail 3 9 2 4 2" xfId="35211"/>
    <cellStyle name="RowTitles-Detail 3 9 2 5" xfId="35212"/>
    <cellStyle name="RowTitles-Detail 3 9 3" xfId="35213"/>
    <cellStyle name="RowTitles-Detail 3 9 3 2" xfId="35214"/>
    <cellStyle name="RowTitles-Detail 3 9 3 2 2" xfId="35215"/>
    <cellStyle name="RowTitles-Detail 3 9 3 2 2 2" xfId="35216"/>
    <cellStyle name="RowTitles-Detail 3 9 3 2 3" xfId="35217"/>
    <cellStyle name="RowTitles-Detail 3 9 3 3" xfId="35218"/>
    <cellStyle name="RowTitles-Detail 3 9 3 3 2" xfId="35219"/>
    <cellStyle name="RowTitles-Detail 3 9 3 3 2 2" xfId="35220"/>
    <cellStyle name="RowTitles-Detail 3 9 3 4" xfId="35221"/>
    <cellStyle name="RowTitles-Detail 3 9 3 4 2" xfId="35222"/>
    <cellStyle name="RowTitles-Detail 3 9 3 5" xfId="35223"/>
    <cellStyle name="RowTitles-Detail 3 9 4" xfId="35224"/>
    <cellStyle name="RowTitles-Detail 3 9 4 2" xfId="35225"/>
    <cellStyle name="RowTitles-Detail 3 9 5" xfId="35226"/>
    <cellStyle name="RowTitles-Detail 3 9 5 2" xfId="35227"/>
    <cellStyle name="RowTitles-Detail 3 9 5 2 2" xfId="35228"/>
    <cellStyle name="RowTitles-Detail 3 9 5 3" xfId="35229"/>
    <cellStyle name="RowTitles-Detail 3 9 6" xfId="35230"/>
    <cellStyle name="RowTitles-Detail 3 9 6 2" xfId="35231"/>
    <cellStyle name="RowTitles-Detail 3 9 6 2 2" xfId="35232"/>
    <cellStyle name="RowTitles-Detail 3 9 7" xfId="35233"/>
    <cellStyle name="RowTitles-Detail 3 9 7 2" xfId="35234"/>
    <cellStyle name="RowTitles-Detail 3 9 8" xfId="35235"/>
    <cellStyle name="RowTitles-Detail 3_STUD aligned by INSTIT" xfId="35236"/>
    <cellStyle name="RowTitles-Detail 4" xfId="74"/>
    <cellStyle name="RowTitles-Detail 4 10" xfId="35237"/>
    <cellStyle name="RowTitles-Detail 4 10 2" xfId="35238"/>
    <cellStyle name="RowTitles-Detail 4 10 2 2" xfId="35239"/>
    <cellStyle name="RowTitles-Detail 4 10 2 2 2" xfId="35240"/>
    <cellStyle name="RowTitles-Detail 4 10 2 2 2 2" xfId="35241"/>
    <cellStyle name="RowTitles-Detail 4 10 2 2 3" xfId="35242"/>
    <cellStyle name="RowTitles-Detail 4 10 2 3" xfId="35243"/>
    <cellStyle name="RowTitles-Detail 4 10 2 3 2" xfId="35244"/>
    <cellStyle name="RowTitles-Detail 4 10 2 3 2 2" xfId="35245"/>
    <cellStyle name="RowTitles-Detail 4 10 2 4" xfId="35246"/>
    <cellStyle name="RowTitles-Detail 4 10 2 4 2" xfId="35247"/>
    <cellStyle name="RowTitles-Detail 4 10 2 5" xfId="35248"/>
    <cellStyle name="RowTitles-Detail 4 10 3" xfId="35249"/>
    <cellStyle name="RowTitles-Detail 4 10 3 2" xfId="35250"/>
    <cellStyle name="RowTitles-Detail 4 10 3 2 2" xfId="35251"/>
    <cellStyle name="RowTitles-Detail 4 10 3 2 2 2" xfId="35252"/>
    <cellStyle name="RowTitles-Detail 4 10 3 2 3" xfId="35253"/>
    <cellStyle name="RowTitles-Detail 4 10 3 3" xfId="35254"/>
    <cellStyle name="RowTitles-Detail 4 10 3 3 2" xfId="35255"/>
    <cellStyle name="RowTitles-Detail 4 10 3 3 2 2" xfId="35256"/>
    <cellStyle name="RowTitles-Detail 4 10 3 4" xfId="35257"/>
    <cellStyle name="RowTitles-Detail 4 10 3 4 2" xfId="35258"/>
    <cellStyle name="RowTitles-Detail 4 10 3 5" xfId="35259"/>
    <cellStyle name="RowTitles-Detail 4 10 4" xfId="35260"/>
    <cellStyle name="RowTitles-Detail 4 10 4 2" xfId="35261"/>
    <cellStyle name="RowTitles-Detail 4 10 4 2 2" xfId="35262"/>
    <cellStyle name="RowTitles-Detail 4 10 4 3" xfId="35263"/>
    <cellStyle name="RowTitles-Detail 4 10 5" xfId="35264"/>
    <cellStyle name="RowTitles-Detail 4 10 5 2" xfId="35265"/>
    <cellStyle name="RowTitles-Detail 4 10 5 2 2" xfId="35266"/>
    <cellStyle name="RowTitles-Detail 4 10 6" xfId="35267"/>
    <cellStyle name="RowTitles-Detail 4 10 6 2" xfId="35268"/>
    <cellStyle name="RowTitles-Detail 4 10 7" xfId="35269"/>
    <cellStyle name="RowTitles-Detail 4 11" xfId="35270"/>
    <cellStyle name="RowTitles-Detail 4 11 2" xfId="35271"/>
    <cellStyle name="RowTitles-Detail 4 11 2 2" xfId="35272"/>
    <cellStyle name="RowTitles-Detail 4 11 2 2 2" xfId="35273"/>
    <cellStyle name="RowTitles-Detail 4 11 2 2 2 2" xfId="35274"/>
    <cellStyle name="RowTitles-Detail 4 11 2 2 3" xfId="35275"/>
    <cellStyle name="RowTitles-Detail 4 11 2 3" xfId="35276"/>
    <cellStyle name="RowTitles-Detail 4 11 2 3 2" xfId="35277"/>
    <cellStyle name="RowTitles-Detail 4 11 2 3 2 2" xfId="35278"/>
    <cellStyle name="RowTitles-Detail 4 11 2 4" xfId="35279"/>
    <cellStyle name="RowTitles-Detail 4 11 2 4 2" xfId="35280"/>
    <cellStyle name="RowTitles-Detail 4 11 2 5" xfId="35281"/>
    <cellStyle name="RowTitles-Detail 4 11 3" xfId="35282"/>
    <cellStyle name="RowTitles-Detail 4 11 3 2" xfId="35283"/>
    <cellStyle name="RowTitles-Detail 4 11 3 2 2" xfId="35284"/>
    <cellStyle name="RowTitles-Detail 4 11 3 2 2 2" xfId="35285"/>
    <cellStyle name="RowTitles-Detail 4 11 3 2 3" xfId="35286"/>
    <cellStyle name="RowTitles-Detail 4 11 3 3" xfId="35287"/>
    <cellStyle name="RowTitles-Detail 4 11 3 3 2" xfId="35288"/>
    <cellStyle name="RowTitles-Detail 4 11 3 3 2 2" xfId="35289"/>
    <cellStyle name="RowTitles-Detail 4 11 3 4" xfId="35290"/>
    <cellStyle name="RowTitles-Detail 4 11 3 4 2" xfId="35291"/>
    <cellStyle name="RowTitles-Detail 4 11 3 5" xfId="35292"/>
    <cellStyle name="RowTitles-Detail 4 11 4" xfId="35293"/>
    <cellStyle name="RowTitles-Detail 4 11 4 2" xfId="35294"/>
    <cellStyle name="RowTitles-Detail 4 11 4 2 2" xfId="35295"/>
    <cellStyle name="RowTitles-Detail 4 11 4 3" xfId="35296"/>
    <cellStyle name="RowTitles-Detail 4 11 5" xfId="35297"/>
    <cellStyle name="RowTitles-Detail 4 11 5 2" xfId="35298"/>
    <cellStyle name="RowTitles-Detail 4 11 5 2 2" xfId="35299"/>
    <cellStyle name="RowTitles-Detail 4 11 6" xfId="35300"/>
    <cellStyle name="RowTitles-Detail 4 11 6 2" xfId="35301"/>
    <cellStyle name="RowTitles-Detail 4 11 7" xfId="35302"/>
    <cellStyle name="RowTitles-Detail 4 12" xfId="35303"/>
    <cellStyle name="RowTitles-Detail 4 12 2" xfId="35304"/>
    <cellStyle name="RowTitles-Detail 4 12 2 2" xfId="35305"/>
    <cellStyle name="RowTitles-Detail 4 12 2 2 2" xfId="35306"/>
    <cellStyle name="RowTitles-Detail 4 12 2 3" xfId="35307"/>
    <cellStyle name="RowTitles-Detail 4 12 3" xfId="35308"/>
    <cellStyle name="RowTitles-Detail 4 12 3 2" xfId="35309"/>
    <cellStyle name="RowTitles-Detail 4 12 3 2 2" xfId="35310"/>
    <cellStyle name="RowTitles-Detail 4 12 4" xfId="35311"/>
    <cellStyle name="RowTitles-Detail 4 12 4 2" xfId="35312"/>
    <cellStyle name="RowTitles-Detail 4 12 5" xfId="35313"/>
    <cellStyle name="RowTitles-Detail 4 13" xfId="35314"/>
    <cellStyle name="RowTitles-Detail 4 13 2" xfId="35315"/>
    <cellStyle name="RowTitles-Detail 4 13 2 2" xfId="35316"/>
    <cellStyle name="RowTitles-Detail 4 14" xfId="35317"/>
    <cellStyle name="RowTitles-Detail 4 14 2" xfId="35318"/>
    <cellStyle name="RowTitles-Detail 4 15" xfId="35319"/>
    <cellStyle name="RowTitles-Detail 4 15 2" xfId="35320"/>
    <cellStyle name="RowTitles-Detail 4 15 2 2" xfId="35321"/>
    <cellStyle name="RowTitles-Detail 4 16" xfId="35322"/>
    <cellStyle name="RowTitles-Detail 4 2" xfId="35323"/>
    <cellStyle name="RowTitles-Detail 4 2 10" xfId="35324"/>
    <cellStyle name="RowTitles-Detail 4 2 10 2" xfId="35325"/>
    <cellStyle name="RowTitles-Detail 4 2 10 2 2" xfId="35326"/>
    <cellStyle name="RowTitles-Detail 4 2 10 2 2 2" xfId="35327"/>
    <cellStyle name="RowTitles-Detail 4 2 10 2 2 2 2" xfId="35328"/>
    <cellStyle name="RowTitles-Detail 4 2 10 2 2 3" xfId="35329"/>
    <cellStyle name="RowTitles-Detail 4 2 10 2 3" xfId="35330"/>
    <cellStyle name="RowTitles-Detail 4 2 10 2 3 2" xfId="35331"/>
    <cellStyle name="RowTitles-Detail 4 2 10 2 3 2 2" xfId="35332"/>
    <cellStyle name="RowTitles-Detail 4 2 10 2 4" xfId="35333"/>
    <cellStyle name="RowTitles-Detail 4 2 10 2 4 2" xfId="35334"/>
    <cellStyle name="RowTitles-Detail 4 2 10 2 5" xfId="35335"/>
    <cellStyle name="RowTitles-Detail 4 2 10 3" xfId="35336"/>
    <cellStyle name="RowTitles-Detail 4 2 10 3 2" xfId="35337"/>
    <cellStyle name="RowTitles-Detail 4 2 10 3 2 2" xfId="35338"/>
    <cellStyle name="RowTitles-Detail 4 2 10 3 2 2 2" xfId="35339"/>
    <cellStyle name="RowTitles-Detail 4 2 10 3 2 3" xfId="35340"/>
    <cellStyle name="RowTitles-Detail 4 2 10 3 3" xfId="35341"/>
    <cellStyle name="RowTitles-Detail 4 2 10 3 3 2" xfId="35342"/>
    <cellStyle name="RowTitles-Detail 4 2 10 3 3 2 2" xfId="35343"/>
    <cellStyle name="RowTitles-Detail 4 2 10 3 4" xfId="35344"/>
    <cellStyle name="RowTitles-Detail 4 2 10 3 4 2" xfId="35345"/>
    <cellStyle name="RowTitles-Detail 4 2 10 3 5" xfId="35346"/>
    <cellStyle name="RowTitles-Detail 4 2 10 4" xfId="35347"/>
    <cellStyle name="RowTitles-Detail 4 2 10 4 2" xfId="35348"/>
    <cellStyle name="RowTitles-Detail 4 2 10 4 2 2" xfId="35349"/>
    <cellStyle name="RowTitles-Detail 4 2 10 4 3" xfId="35350"/>
    <cellStyle name="RowTitles-Detail 4 2 10 5" xfId="35351"/>
    <cellStyle name="RowTitles-Detail 4 2 10 5 2" xfId="35352"/>
    <cellStyle name="RowTitles-Detail 4 2 10 5 2 2" xfId="35353"/>
    <cellStyle name="RowTitles-Detail 4 2 10 6" xfId="35354"/>
    <cellStyle name="RowTitles-Detail 4 2 10 6 2" xfId="35355"/>
    <cellStyle name="RowTitles-Detail 4 2 10 7" xfId="35356"/>
    <cellStyle name="RowTitles-Detail 4 2 11" xfId="35357"/>
    <cellStyle name="RowTitles-Detail 4 2 11 2" xfId="35358"/>
    <cellStyle name="RowTitles-Detail 4 2 11 2 2" xfId="35359"/>
    <cellStyle name="RowTitles-Detail 4 2 11 2 2 2" xfId="35360"/>
    <cellStyle name="RowTitles-Detail 4 2 11 2 3" xfId="35361"/>
    <cellStyle name="RowTitles-Detail 4 2 11 3" xfId="35362"/>
    <cellStyle name="RowTitles-Detail 4 2 11 3 2" xfId="35363"/>
    <cellStyle name="RowTitles-Detail 4 2 11 3 2 2" xfId="35364"/>
    <cellStyle name="RowTitles-Detail 4 2 11 4" xfId="35365"/>
    <cellStyle name="RowTitles-Detail 4 2 11 4 2" xfId="35366"/>
    <cellStyle name="RowTitles-Detail 4 2 11 5" xfId="35367"/>
    <cellStyle name="RowTitles-Detail 4 2 12" xfId="35368"/>
    <cellStyle name="RowTitles-Detail 4 2 12 2" xfId="35369"/>
    <cellStyle name="RowTitles-Detail 4 2 13" xfId="35370"/>
    <cellStyle name="RowTitles-Detail 4 2 13 2" xfId="35371"/>
    <cellStyle name="RowTitles-Detail 4 2 13 2 2" xfId="35372"/>
    <cellStyle name="RowTitles-Detail 4 2 2" xfId="35373"/>
    <cellStyle name="RowTitles-Detail 4 2 2 10" xfId="35374"/>
    <cellStyle name="RowTitles-Detail 4 2 2 10 2" xfId="35375"/>
    <cellStyle name="RowTitles-Detail 4 2 2 10 2 2" xfId="35376"/>
    <cellStyle name="RowTitles-Detail 4 2 2 10 2 2 2" xfId="35377"/>
    <cellStyle name="RowTitles-Detail 4 2 2 10 2 3" xfId="35378"/>
    <cellStyle name="RowTitles-Detail 4 2 2 10 3" xfId="35379"/>
    <cellStyle name="RowTitles-Detail 4 2 2 10 3 2" xfId="35380"/>
    <cellStyle name="RowTitles-Detail 4 2 2 10 3 2 2" xfId="35381"/>
    <cellStyle name="RowTitles-Detail 4 2 2 10 4" xfId="35382"/>
    <cellStyle name="RowTitles-Detail 4 2 2 10 4 2" xfId="35383"/>
    <cellStyle name="RowTitles-Detail 4 2 2 10 5" xfId="35384"/>
    <cellStyle name="RowTitles-Detail 4 2 2 11" xfId="35385"/>
    <cellStyle name="RowTitles-Detail 4 2 2 11 2" xfId="35386"/>
    <cellStyle name="RowTitles-Detail 4 2 2 12" xfId="35387"/>
    <cellStyle name="RowTitles-Detail 4 2 2 12 2" xfId="35388"/>
    <cellStyle name="RowTitles-Detail 4 2 2 12 2 2" xfId="35389"/>
    <cellStyle name="RowTitles-Detail 4 2 2 2" xfId="35390"/>
    <cellStyle name="RowTitles-Detail 4 2 2 2 2" xfId="35391"/>
    <cellStyle name="RowTitles-Detail 4 2 2 2 2 2" xfId="35392"/>
    <cellStyle name="RowTitles-Detail 4 2 2 2 2 2 2" xfId="35393"/>
    <cellStyle name="RowTitles-Detail 4 2 2 2 2 2 2 2" xfId="35394"/>
    <cellStyle name="RowTitles-Detail 4 2 2 2 2 2 2 2 2" xfId="35395"/>
    <cellStyle name="RowTitles-Detail 4 2 2 2 2 2 2 3" xfId="35396"/>
    <cellStyle name="RowTitles-Detail 4 2 2 2 2 2 3" xfId="35397"/>
    <cellStyle name="RowTitles-Detail 4 2 2 2 2 2 3 2" xfId="35398"/>
    <cellStyle name="RowTitles-Detail 4 2 2 2 2 2 3 2 2" xfId="35399"/>
    <cellStyle name="RowTitles-Detail 4 2 2 2 2 2 4" xfId="35400"/>
    <cellStyle name="RowTitles-Detail 4 2 2 2 2 2 4 2" xfId="35401"/>
    <cellStyle name="RowTitles-Detail 4 2 2 2 2 2 5" xfId="35402"/>
    <cellStyle name="RowTitles-Detail 4 2 2 2 2 3" xfId="35403"/>
    <cellStyle name="RowTitles-Detail 4 2 2 2 2 3 2" xfId="35404"/>
    <cellStyle name="RowTitles-Detail 4 2 2 2 2 3 2 2" xfId="35405"/>
    <cellStyle name="RowTitles-Detail 4 2 2 2 2 3 2 2 2" xfId="35406"/>
    <cellStyle name="RowTitles-Detail 4 2 2 2 2 3 2 3" xfId="35407"/>
    <cellStyle name="RowTitles-Detail 4 2 2 2 2 3 3" xfId="35408"/>
    <cellStyle name="RowTitles-Detail 4 2 2 2 2 3 3 2" xfId="35409"/>
    <cellStyle name="RowTitles-Detail 4 2 2 2 2 3 3 2 2" xfId="35410"/>
    <cellStyle name="RowTitles-Detail 4 2 2 2 2 3 4" xfId="35411"/>
    <cellStyle name="RowTitles-Detail 4 2 2 2 2 3 4 2" xfId="35412"/>
    <cellStyle name="RowTitles-Detail 4 2 2 2 2 3 5" xfId="35413"/>
    <cellStyle name="RowTitles-Detail 4 2 2 2 2 4" xfId="35414"/>
    <cellStyle name="RowTitles-Detail 4 2 2 2 2 4 2" xfId="35415"/>
    <cellStyle name="RowTitles-Detail 4 2 2 2 2 5" xfId="35416"/>
    <cellStyle name="RowTitles-Detail 4 2 2 2 2 5 2" xfId="35417"/>
    <cellStyle name="RowTitles-Detail 4 2 2 2 2 5 2 2" xfId="35418"/>
    <cellStyle name="RowTitles-Detail 4 2 2 2 3" xfId="35419"/>
    <cellStyle name="RowTitles-Detail 4 2 2 2 3 2" xfId="35420"/>
    <cellStyle name="RowTitles-Detail 4 2 2 2 3 2 2" xfId="35421"/>
    <cellStyle name="RowTitles-Detail 4 2 2 2 3 2 2 2" xfId="35422"/>
    <cellStyle name="RowTitles-Detail 4 2 2 2 3 2 2 2 2" xfId="35423"/>
    <cellStyle name="RowTitles-Detail 4 2 2 2 3 2 2 3" xfId="35424"/>
    <cellStyle name="RowTitles-Detail 4 2 2 2 3 2 3" xfId="35425"/>
    <cellStyle name="RowTitles-Detail 4 2 2 2 3 2 3 2" xfId="35426"/>
    <cellStyle name="RowTitles-Detail 4 2 2 2 3 2 3 2 2" xfId="35427"/>
    <cellStyle name="RowTitles-Detail 4 2 2 2 3 2 4" xfId="35428"/>
    <cellStyle name="RowTitles-Detail 4 2 2 2 3 2 4 2" xfId="35429"/>
    <cellStyle name="RowTitles-Detail 4 2 2 2 3 2 5" xfId="35430"/>
    <cellStyle name="RowTitles-Detail 4 2 2 2 3 3" xfId="35431"/>
    <cellStyle name="RowTitles-Detail 4 2 2 2 3 3 2" xfId="35432"/>
    <cellStyle name="RowTitles-Detail 4 2 2 2 3 3 2 2" xfId="35433"/>
    <cellStyle name="RowTitles-Detail 4 2 2 2 3 3 2 2 2" xfId="35434"/>
    <cellStyle name="RowTitles-Detail 4 2 2 2 3 3 2 3" xfId="35435"/>
    <cellStyle name="RowTitles-Detail 4 2 2 2 3 3 3" xfId="35436"/>
    <cellStyle name="RowTitles-Detail 4 2 2 2 3 3 3 2" xfId="35437"/>
    <cellStyle name="RowTitles-Detail 4 2 2 2 3 3 3 2 2" xfId="35438"/>
    <cellStyle name="RowTitles-Detail 4 2 2 2 3 3 4" xfId="35439"/>
    <cellStyle name="RowTitles-Detail 4 2 2 2 3 3 4 2" xfId="35440"/>
    <cellStyle name="RowTitles-Detail 4 2 2 2 3 3 5" xfId="35441"/>
    <cellStyle name="RowTitles-Detail 4 2 2 2 3 4" xfId="35442"/>
    <cellStyle name="RowTitles-Detail 4 2 2 2 3 4 2" xfId="35443"/>
    <cellStyle name="RowTitles-Detail 4 2 2 2 3 5" xfId="35444"/>
    <cellStyle name="RowTitles-Detail 4 2 2 2 3 5 2" xfId="35445"/>
    <cellStyle name="RowTitles-Detail 4 2 2 2 3 5 2 2" xfId="35446"/>
    <cellStyle name="RowTitles-Detail 4 2 2 2 3 5 3" xfId="35447"/>
    <cellStyle name="RowTitles-Detail 4 2 2 2 3 6" xfId="35448"/>
    <cellStyle name="RowTitles-Detail 4 2 2 2 3 6 2" xfId="35449"/>
    <cellStyle name="RowTitles-Detail 4 2 2 2 3 6 2 2" xfId="35450"/>
    <cellStyle name="RowTitles-Detail 4 2 2 2 3 7" xfId="35451"/>
    <cellStyle name="RowTitles-Detail 4 2 2 2 3 7 2" xfId="35452"/>
    <cellStyle name="RowTitles-Detail 4 2 2 2 3 8" xfId="35453"/>
    <cellStyle name="RowTitles-Detail 4 2 2 2 4" xfId="35454"/>
    <cellStyle name="RowTitles-Detail 4 2 2 2 4 2" xfId="35455"/>
    <cellStyle name="RowTitles-Detail 4 2 2 2 4 2 2" xfId="35456"/>
    <cellStyle name="RowTitles-Detail 4 2 2 2 4 2 2 2" xfId="35457"/>
    <cellStyle name="RowTitles-Detail 4 2 2 2 4 2 2 2 2" xfId="35458"/>
    <cellStyle name="RowTitles-Detail 4 2 2 2 4 2 2 3" xfId="35459"/>
    <cellStyle name="RowTitles-Detail 4 2 2 2 4 2 3" xfId="35460"/>
    <cellStyle name="RowTitles-Detail 4 2 2 2 4 2 3 2" xfId="35461"/>
    <cellStyle name="RowTitles-Detail 4 2 2 2 4 2 3 2 2" xfId="35462"/>
    <cellStyle name="RowTitles-Detail 4 2 2 2 4 2 4" xfId="35463"/>
    <cellStyle name="RowTitles-Detail 4 2 2 2 4 2 4 2" xfId="35464"/>
    <cellStyle name="RowTitles-Detail 4 2 2 2 4 2 5" xfId="35465"/>
    <cellStyle name="RowTitles-Detail 4 2 2 2 4 3" xfId="35466"/>
    <cellStyle name="RowTitles-Detail 4 2 2 2 4 3 2" xfId="35467"/>
    <cellStyle name="RowTitles-Detail 4 2 2 2 4 3 2 2" xfId="35468"/>
    <cellStyle name="RowTitles-Detail 4 2 2 2 4 3 2 2 2" xfId="35469"/>
    <cellStyle name="RowTitles-Detail 4 2 2 2 4 3 2 3" xfId="35470"/>
    <cellStyle name="RowTitles-Detail 4 2 2 2 4 3 3" xfId="35471"/>
    <cellStyle name="RowTitles-Detail 4 2 2 2 4 3 3 2" xfId="35472"/>
    <cellStyle name="RowTitles-Detail 4 2 2 2 4 3 3 2 2" xfId="35473"/>
    <cellStyle name="RowTitles-Detail 4 2 2 2 4 3 4" xfId="35474"/>
    <cellStyle name="RowTitles-Detail 4 2 2 2 4 3 4 2" xfId="35475"/>
    <cellStyle name="RowTitles-Detail 4 2 2 2 4 3 5" xfId="35476"/>
    <cellStyle name="RowTitles-Detail 4 2 2 2 4 4" xfId="35477"/>
    <cellStyle name="RowTitles-Detail 4 2 2 2 4 4 2" xfId="35478"/>
    <cellStyle name="RowTitles-Detail 4 2 2 2 4 4 2 2" xfId="35479"/>
    <cellStyle name="RowTitles-Detail 4 2 2 2 4 4 3" xfId="35480"/>
    <cellStyle name="RowTitles-Detail 4 2 2 2 4 5" xfId="35481"/>
    <cellStyle name="RowTitles-Detail 4 2 2 2 4 5 2" xfId="35482"/>
    <cellStyle name="RowTitles-Detail 4 2 2 2 4 5 2 2" xfId="35483"/>
    <cellStyle name="RowTitles-Detail 4 2 2 2 4 6" xfId="35484"/>
    <cellStyle name="RowTitles-Detail 4 2 2 2 4 6 2" xfId="35485"/>
    <cellStyle name="RowTitles-Detail 4 2 2 2 4 7" xfId="35486"/>
    <cellStyle name="RowTitles-Detail 4 2 2 2 5" xfId="35487"/>
    <cellStyle name="RowTitles-Detail 4 2 2 2 5 2" xfId="35488"/>
    <cellStyle name="RowTitles-Detail 4 2 2 2 5 2 2" xfId="35489"/>
    <cellStyle name="RowTitles-Detail 4 2 2 2 5 2 2 2" xfId="35490"/>
    <cellStyle name="RowTitles-Detail 4 2 2 2 5 2 2 2 2" xfId="35491"/>
    <cellStyle name="RowTitles-Detail 4 2 2 2 5 2 2 3" xfId="35492"/>
    <cellStyle name="RowTitles-Detail 4 2 2 2 5 2 3" xfId="35493"/>
    <cellStyle name="RowTitles-Detail 4 2 2 2 5 2 3 2" xfId="35494"/>
    <cellStyle name="RowTitles-Detail 4 2 2 2 5 2 3 2 2" xfId="35495"/>
    <cellStyle name="RowTitles-Detail 4 2 2 2 5 2 4" xfId="35496"/>
    <cellStyle name="RowTitles-Detail 4 2 2 2 5 2 4 2" xfId="35497"/>
    <cellStyle name="RowTitles-Detail 4 2 2 2 5 2 5" xfId="35498"/>
    <cellStyle name="RowTitles-Detail 4 2 2 2 5 3" xfId="35499"/>
    <cellStyle name="RowTitles-Detail 4 2 2 2 5 3 2" xfId="35500"/>
    <cellStyle name="RowTitles-Detail 4 2 2 2 5 3 2 2" xfId="35501"/>
    <cellStyle name="RowTitles-Detail 4 2 2 2 5 3 2 2 2" xfId="35502"/>
    <cellStyle name="RowTitles-Detail 4 2 2 2 5 3 2 3" xfId="35503"/>
    <cellStyle name="RowTitles-Detail 4 2 2 2 5 3 3" xfId="35504"/>
    <cellStyle name="RowTitles-Detail 4 2 2 2 5 3 3 2" xfId="35505"/>
    <cellStyle name="RowTitles-Detail 4 2 2 2 5 3 3 2 2" xfId="35506"/>
    <cellStyle name="RowTitles-Detail 4 2 2 2 5 3 4" xfId="35507"/>
    <cellStyle name="RowTitles-Detail 4 2 2 2 5 3 4 2" xfId="35508"/>
    <cellStyle name="RowTitles-Detail 4 2 2 2 5 3 5" xfId="35509"/>
    <cellStyle name="RowTitles-Detail 4 2 2 2 5 4" xfId="35510"/>
    <cellStyle name="RowTitles-Detail 4 2 2 2 5 4 2" xfId="35511"/>
    <cellStyle name="RowTitles-Detail 4 2 2 2 5 4 2 2" xfId="35512"/>
    <cellStyle name="RowTitles-Detail 4 2 2 2 5 4 3" xfId="35513"/>
    <cellStyle name="RowTitles-Detail 4 2 2 2 5 5" xfId="35514"/>
    <cellStyle name="RowTitles-Detail 4 2 2 2 5 5 2" xfId="35515"/>
    <cellStyle name="RowTitles-Detail 4 2 2 2 5 5 2 2" xfId="35516"/>
    <cellStyle name="RowTitles-Detail 4 2 2 2 5 6" xfId="35517"/>
    <cellStyle name="RowTitles-Detail 4 2 2 2 5 6 2" xfId="35518"/>
    <cellStyle name="RowTitles-Detail 4 2 2 2 5 7" xfId="35519"/>
    <cellStyle name="RowTitles-Detail 4 2 2 2 6" xfId="35520"/>
    <cellStyle name="RowTitles-Detail 4 2 2 2 6 2" xfId="35521"/>
    <cellStyle name="RowTitles-Detail 4 2 2 2 6 2 2" xfId="35522"/>
    <cellStyle name="RowTitles-Detail 4 2 2 2 6 2 2 2" xfId="35523"/>
    <cellStyle name="RowTitles-Detail 4 2 2 2 6 2 2 2 2" xfId="35524"/>
    <cellStyle name="RowTitles-Detail 4 2 2 2 6 2 2 3" xfId="35525"/>
    <cellStyle name="RowTitles-Detail 4 2 2 2 6 2 3" xfId="35526"/>
    <cellStyle name="RowTitles-Detail 4 2 2 2 6 2 3 2" xfId="35527"/>
    <cellStyle name="RowTitles-Detail 4 2 2 2 6 2 3 2 2" xfId="35528"/>
    <cellStyle name="RowTitles-Detail 4 2 2 2 6 2 4" xfId="35529"/>
    <cellStyle name="RowTitles-Detail 4 2 2 2 6 2 4 2" xfId="35530"/>
    <cellStyle name="RowTitles-Detail 4 2 2 2 6 2 5" xfId="35531"/>
    <cellStyle name="RowTitles-Detail 4 2 2 2 6 3" xfId="35532"/>
    <cellStyle name="RowTitles-Detail 4 2 2 2 6 3 2" xfId="35533"/>
    <cellStyle name="RowTitles-Detail 4 2 2 2 6 3 2 2" xfId="35534"/>
    <cellStyle name="RowTitles-Detail 4 2 2 2 6 3 2 2 2" xfId="35535"/>
    <cellStyle name="RowTitles-Detail 4 2 2 2 6 3 2 3" xfId="35536"/>
    <cellStyle name="RowTitles-Detail 4 2 2 2 6 3 3" xfId="35537"/>
    <cellStyle name="RowTitles-Detail 4 2 2 2 6 3 3 2" xfId="35538"/>
    <cellStyle name="RowTitles-Detail 4 2 2 2 6 3 3 2 2" xfId="35539"/>
    <cellStyle name="RowTitles-Detail 4 2 2 2 6 3 4" xfId="35540"/>
    <cellStyle name="RowTitles-Detail 4 2 2 2 6 3 4 2" xfId="35541"/>
    <cellStyle name="RowTitles-Detail 4 2 2 2 6 3 5" xfId="35542"/>
    <cellStyle name="RowTitles-Detail 4 2 2 2 6 4" xfId="35543"/>
    <cellStyle name="RowTitles-Detail 4 2 2 2 6 4 2" xfId="35544"/>
    <cellStyle name="RowTitles-Detail 4 2 2 2 6 4 2 2" xfId="35545"/>
    <cellStyle name="RowTitles-Detail 4 2 2 2 6 4 3" xfId="35546"/>
    <cellStyle name="RowTitles-Detail 4 2 2 2 6 5" xfId="35547"/>
    <cellStyle name="RowTitles-Detail 4 2 2 2 6 5 2" xfId="35548"/>
    <cellStyle name="RowTitles-Detail 4 2 2 2 6 5 2 2" xfId="35549"/>
    <cellStyle name="RowTitles-Detail 4 2 2 2 6 6" xfId="35550"/>
    <cellStyle name="RowTitles-Detail 4 2 2 2 6 6 2" xfId="35551"/>
    <cellStyle name="RowTitles-Detail 4 2 2 2 6 7" xfId="35552"/>
    <cellStyle name="RowTitles-Detail 4 2 2 2 7" xfId="35553"/>
    <cellStyle name="RowTitles-Detail 4 2 2 2 7 2" xfId="35554"/>
    <cellStyle name="RowTitles-Detail 4 2 2 2 7 2 2" xfId="35555"/>
    <cellStyle name="RowTitles-Detail 4 2 2 2 7 2 2 2" xfId="35556"/>
    <cellStyle name="RowTitles-Detail 4 2 2 2 7 2 3" xfId="35557"/>
    <cellStyle name="RowTitles-Detail 4 2 2 2 7 3" xfId="35558"/>
    <cellStyle name="RowTitles-Detail 4 2 2 2 7 3 2" xfId="35559"/>
    <cellStyle name="RowTitles-Detail 4 2 2 2 7 3 2 2" xfId="35560"/>
    <cellStyle name="RowTitles-Detail 4 2 2 2 7 4" xfId="35561"/>
    <cellStyle name="RowTitles-Detail 4 2 2 2 7 4 2" xfId="35562"/>
    <cellStyle name="RowTitles-Detail 4 2 2 2 7 5" xfId="35563"/>
    <cellStyle name="RowTitles-Detail 4 2 2 2 8" xfId="35564"/>
    <cellStyle name="RowTitles-Detail 4 2 2 2 8 2" xfId="35565"/>
    <cellStyle name="RowTitles-Detail 4 2 2 2 9" xfId="35566"/>
    <cellStyle name="RowTitles-Detail 4 2 2 2 9 2" xfId="35567"/>
    <cellStyle name="RowTitles-Detail 4 2 2 2 9 2 2" xfId="35568"/>
    <cellStyle name="RowTitles-Detail 4 2 2 2_STUD aligned by INSTIT" xfId="35569"/>
    <cellStyle name="RowTitles-Detail 4 2 2 3" xfId="35570"/>
    <cellStyle name="RowTitles-Detail 4 2 2 3 2" xfId="35571"/>
    <cellStyle name="RowTitles-Detail 4 2 2 3 2 2" xfId="35572"/>
    <cellStyle name="RowTitles-Detail 4 2 2 3 2 2 2" xfId="35573"/>
    <cellStyle name="RowTitles-Detail 4 2 2 3 2 2 2 2" xfId="35574"/>
    <cellStyle name="RowTitles-Detail 4 2 2 3 2 2 2 2 2" xfId="35575"/>
    <cellStyle name="RowTitles-Detail 4 2 2 3 2 2 2 3" xfId="35576"/>
    <cellStyle name="RowTitles-Detail 4 2 2 3 2 2 3" xfId="35577"/>
    <cellStyle name="RowTitles-Detail 4 2 2 3 2 2 3 2" xfId="35578"/>
    <cellStyle name="RowTitles-Detail 4 2 2 3 2 2 3 2 2" xfId="35579"/>
    <cellStyle name="RowTitles-Detail 4 2 2 3 2 2 4" xfId="35580"/>
    <cellStyle name="RowTitles-Detail 4 2 2 3 2 2 4 2" xfId="35581"/>
    <cellStyle name="RowTitles-Detail 4 2 2 3 2 2 5" xfId="35582"/>
    <cellStyle name="RowTitles-Detail 4 2 2 3 2 3" xfId="35583"/>
    <cellStyle name="RowTitles-Detail 4 2 2 3 2 3 2" xfId="35584"/>
    <cellStyle name="RowTitles-Detail 4 2 2 3 2 3 2 2" xfId="35585"/>
    <cellStyle name="RowTitles-Detail 4 2 2 3 2 3 2 2 2" xfId="35586"/>
    <cellStyle name="RowTitles-Detail 4 2 2 3 2 3 2 3" xfId="35587"/>
    <cellStyle name="RowTitles-Detail 4 2 2 3 2 3 3" xfId="35588"/>
    <cellStyle name="RowTitles-Detail 4 2 2 3 2 3 3 2" xfId="35589"/>
    <cellStyle name="RowTitles-Detail 4 2 2 3 2 3 3 2 2" xfId="35590"/>
    <cellStyle name="RowTitles-Detail 4 2 2 3 2 3 4" xfId="35591"/>
    <cellStyle name="RowTitles-Detail 4 2 2 3 2 3 4 2" xfId="35592"/>
    <cellStyle name="RowTitles-Detail 4 2 2 3 2 3 5" xfId="35593"/>
    <cellStyle name="RowTitles-Detail 4 2 2 3 2 4" xfId="35594"/>
    <cellStyle name="RowTitles-Detail 4 2 2 3 2 4 2" xfId="35595"/>
    <cellStyle name="RowTitles-Detail 4 2 2 3 2 5" xfId="35596"/>
    <cellStyle name="RowTitles-Detail 4 2 2 3 2 5 2" xfId="35597"/>
    <cellStyle name="RowTitles-Detail 4 2 2 3 2 5 2 2" xfId="35598"/>
    <cellStyle name="RowTitles-Detail 4 2 2 3 2 5 3" xfId="35599"/>
    <cellStyle name="RowTitles-Detail 4 2 2 3 2 6" xfId="35600"/>
    <cellStyle name="RowTitles-Detail 4 2 2 3 2 6 2" xfId="35601"/>
    <cellStyle name="RowTitles-Detail 4 2 2 3 2 6 2 2" xfId="35602"/>
    <cellStyle name="RowTitles-Detail 4 2 2 3 2 7" xfId="35603"/>
    <cellStyle name="RowTitles-Detail 4 2 2 3 2 7 2" xfId="35604"/>
    <cellStyle name="RowTitles-Detail 4 2 2 3 2 8" xfId="35605"/>
    <cellStyle name="RowTitles-Detail 4 2 2 3 3" xfId="35606"/>
    <cellStyle name="RowTitles-Detail 4 2 2 3 3 2" xfId="35607"/>
    <cellStyle name="RowTitles-Detail 4 2 2 3 3 2 2" xfId="35608"/>
    <cellStyle name="RowTitles-Detail 4 2 2 3 3 2 2 2" xfId="35609"/>
    <cellStyle name="RowTitles-Detail 4 2 2 3 3 2 2 2 2" xfId="35610"/>
    <cellStyle name="RowTitles-Detail 4 2 2 3 3 2 2 3" xfId="35611"/>
    <cellStyle name="RowTitles-Detail 4 2 2 3 3 2 3" xfId="35612"/>
    <cellStyle name="RowTitles-Detail 4 2 2 3 3 2 3 2" xfId="35613"/>
    <cellStyle name="RowTitles-Detail 4 2 2 3 3 2 3 2 2" xfId="35614"/>
    <cellStyle name="RowTitles-Detail 4 2 2 3 3 2 4" xfId="35615"/>
    <cellStyle name="RowTitles-Detail 4 2 2 3 3 2 4 2" xfId="35616"/>
    <cellStyle name="RowTitles-Detail 4 2 2 3 3 2 5" xfId="35617"/>
    <cellStyle name="RowTitles-Detail 4 2 2 3 3 3" xfId="35618"/>
    <cellStyle name="RowTitles-Detail 4 2 2 3 3 3 2" xfId="35619"/>
    <cellStyle name="RowTitles-Detail 4 2 2 3 3 3 2 2" xfId="35620"/>
    <cellStyle name="RowTitles-Detail 4 2 2 3 3 3 2 2 2" xfId="35621"/>
    <cellStyle name="RowTitles-Detail 4 2 2 3 3 3 2 3" xfId="35622"/>
    <cellStyle name="RowTitles-Detail 4 2 2 3 3 3 3" xfId="35623"/>
    <cellStyle name="RowTitles-Detail 4 2 2 3 3 3 3 2" xfId="35624"/>
    <cellStyle name="RowTitles-Detail 4 2 2 3 3 3 3 2 2" xfId="35625"/>
    <cellStyle name="RowTitles-Detail 4 2 2 3 3 3 4" xfId="35626"/>
    <cellStyle name="RowTitles-Detail 4 2 2 3 3 3 4 2" xfId="35627"/>
    <cellStyle name="RowTitles-Detail 4 2 2 3 3 3 5" xfId="35628"/>
    <cellStyle name="RowTitles-Detail 4 2 2 3 3 4" xfId="35629"/>
    <cellStyle name="RowTitles-Detail 4 2 2 3 3 4 2" xfId="35630"/>
    <cellStyle name="RowTitles-Detail 4 2 2 3 3 5" xfId="35631"/>
    <cellStyle name="RowTitles-Detail 4 2 2 3 3 5 2" xfId="35632"/>
    <cellStyle name="RowTitles-Detail 4 2 2 3 3 5 2 2" xfId="35633"/>
    <cellStyle name="RowTitles-Detail 4 2 2 3 4" xfId="35634"/>
    <cellStyle name="RowTitles-Detail 4 2 2 3 4 2" xfId="35635"/>
    <cellStyle name="RowTitles-Detail 4 2 2 3 4 2 2" xfId="35636"/>
    <cellStyle name="RowTitles-Detail 4 2 2 3 4 2 2 2" xfId="35637"/>
    <cellStyle name="RowTitles-Detail 4 2 2 3 4 2 2 2 2" xfId="35638"/>
    <cellStyle name="RowTitles-Detail 4 2 2 3 4 2 2 3" xfId="35639"/>
    <cellStyle name="RowTitles-Detail 4 2 2 3 4 2 3" xfId="35640"/>
    <cellStyle name="RowTitles-Detail 4 2 2 3 4 2 3 2" xfId="35641"/>
    <cellStyle name="RowTitles-Detail 4 2 2 3 4 2 3 2 2" xfId="35642"/>
    <cellStyle name="RowTitles-Detail 4 2 2 3 4 2 4" xfId="35643"/>
    <cellStyle name="RowTitles-Detail 4 2 2 3 4 2 4 2" xfId="35644"/>
    <cellStyle name="RowTitles-Detail 4 2 2 3 4 2 5" xfId="35645"/>
    <cellStyle name="RowTitles-Detail 4 2 2 3 4 3" xfId="35646"/>
    <cellStyle name="RowTitles-Detail 4 2 2 3 4 3 2" xfId="35647"/>
    <cellStyle name="RowTitles-Detail 4 2 2 3 4 3 2 2" xfId="35648"/>
    <cellStyle name="RowTitles-Detail 4 2 2 3 4 3 2 2 2" xfId="35649"/>
    <cellStyle name="RowTitles-Detail 4 2 2 3 4 3 2 3" xfId="35650"/>
    <cellStyle name="RowTitles-Detail 4 2 2 3 4 3 3" xfId="35651"/>
    <cellStyle name="RowTitles-Detail 4 2 2 3 4 3 3 2" xfId="35652"/>
    <cellStyle name="RowTitles-Detail 4 2 2 3 4 3 3 2 2" xfId="35653"/>
    <cellStyle name="RowTitles-Detail 4 2 2 3 4 3 4" xfId="35654"/>
    <cellStyle name="RowTitles-Detail 4 2 2 3 4 3 4 2" xfId="35655"/>
    <cellStyle name="RowTitles-Detail 4 2 2 3 4 3 5" xfId="35656"/>
    <cellStyle name="RowTitles-Detail 4 2 2 3 4 4" xfId="35657"/>
    <cellStyle name="RowTitles-Detail 4 2 2 3 4 4 2" xfId="35658"/>
    <cellStyle name="RowTitles-Detail 4 2 2 3 4 4 2 2" xfId="35659"/>
    <cellStyle name="RowTitles-Detail 4 2 2 3 4 4 3" xfId="35660"/>
    <cellStyle name="RowTitles-Detail 4 2 2 3 4 5" xfId="35661"/>
    <cellStyle name="RowTitles-Detail 4 2 2 3 4 5 2" xfId="35662"/>
    <cellStyle name="RowTitles-Detail 4 2 2 3 4 5 2 2" xfId="35663"/>
    <cellStyle name="RowTitles-Detail 4 2 2 3 4 6" xfId="35664"/>
    <cellStyle name="RowTitles-Detail 4 2 2 3 4 6 2" xfId="35665"/>
    <cellStyle name="RowTitles-Detail 4 2 2 3 4 7" xfId="35666"/>
    <cellStyle name="RowTitles-Detail 4 2 2 3 5" xfId="35667"/>
    <cellStyle name="RowTitles-Detail 4 2 2 3 5 2" xfId="35668"/>
    <cellStyle name="RowTitles-Detail 4 2 2 3 5 2 2" xfId="35669"/>
    <cellStyle name="RowTitles-Detail 4 2 2 3 5 2 2 2" xfId="35670"/>
    <cellStyle name="RowTitles-Detail 4 2 2 3 5 2 2 2 2" xfId="35671"/>
    <cellStyle name="RowTitles-Detail 4 2 2 3 5 2 2 3" xfId="35672"/>
    <cellStyle name="RowTitles-Detail 4 2 2 3 5 2 3" xfId="35673"/>
    <cellStyle name="RowTitles-Detail 4 2 2 3 5 2 3 2" xfId="35674"/>
    <cellStyle name="RowTitles-Detail 4 2 2 3 5 2 3 2 2" xfId="35675"/>
    <cellStyle name="RowTitles-Detail 4 2 2 3 5 2 4" xfId="35676"/>
    <cellStyle name="RowTitles-Detail 4 2 2 3 5 2 4 2" xfId="35677"/>
    <cellStyle name="RowTitles-Detail 4 2 2 3 5 2 5" xfId="35678"/>
    <cellStyle name="RowTitles-Detail 4 2 2 3 5 3" xfId="35679"/>
    <cellStyle name="RowTitles-Detail 4 2 2 3 5 3 2" xfId="35680"/>
    <cellStyle name="RowTitles-Detail 4 2 2 3 5 3 2 2" xfId="35681"/>
    <cellStyle name="RowTitles-Detail 4 2 2 3 5 3 2 2 2" xfId="35682"/>
    <cellStyle name="RowTitles-Detail 4 2 2 3 5 3 2 3" xfId="35683"/>
    <cellStyle name="RowTitles-Detail 4 2 2 3 5 3 3" xfId="35684"/>
    <cellStyle name="RowTitles-Detail 4 2 2 3 5 3 3 2" xfId="35685"/>
    <cellStyle name="RowTitles-Detail 4 2 2 3 5 3 3 2 2" xfId="35686"/>
    <cellStyle name="RowTitles-Detail 4 2 2 3 5 3 4" xfId="35687"/>
    <cellStyle name="RowTitles-Detail 4 2 2 3 5 3 4 2" xfId="35688"/>
    <cellStyle name="RowTitles-Detail 4 2 2 3 5 3 5" xfId="35689"/>
    <cellStyle name="RowTitles-Detail 4 2 2 3 5 4" xfId="35690"/>
    <cellStyle name="RowTitles-Detail 4 2 2 3 5 4 2" xfId="35691"/>
    <cellStyle name="RowTitles-Detail 4 2 2 3 5 4 2 2" xfId="35692"/>
    <cellStyle name="RowTitles-Detail 4 2 2 3 5 4 3" xfId="35693"/>
    <cellStyle name="RowTitles-Detail 4 2 2 3 5 5" xfId="35694"/>
    <cellStyle name="RowTitles-Detail 4 2 2 3 5 5 2" xfId="35695"/>
    <cellStyle name="RowTitles-Detail 4 2 2 3 5 5 2 2" xfId="35696"/>
    <cellStyle name="RowTitles-Detail 4 2 2 3 5 6" xfId="35697"/>
    <cellStyle name="RowTitles-Detail 4 2 2 3 5 6 2" xfId="35698"/>
    <cellStyle name="RowTitles-Detail 4 2 2 3 5 7" xfId="35699"/>
    <cellStyle name="RowTitles-Detail 4 2 2 3 6" xfId="35700"/>
    <cellStyle name="RowTitles-Detail 4 2 2 3 6 2" xfId="35701"/>
    <cellStyle name="RowTitles-Detail 4 2 2 3 6 2 2" xfId="35702"/>
    <cellStyle name="RowTitles-Detail 4 2 2 3 6 2 2 2" xfId="35703"/>
    <cellStyle name="RowTitles-Detail 4 2 2 3 6 2 2 2 2" xfId="35704"/>
    <cellStyle name="RowTitles-Detail 4 2 2 3 6 2 2 3" xfId="35705"/>
    <cellStyle name="RowTitles-Detail 4 2 2 3 6 2 3" xfId="35706"/>
    <cellStyle name="RowTitles-Detail 4 2 2 3 6 2 3 2" xfId="35707"/>
    <cellStyle name="RowTitles-Detail 4 2 2 3 6 2 3 2 2" xfId="35708"/>
    <cellStyle name="RowTitles-Detail 4 2 2 3 6 2 4" xfId="35709"/>
    <cellStyle name="RowTitles-Detail 4 2 2 3 6 2 4 2" xfId="35710"/>
    <cellStyle name="RowTitles-Detail 4 2 2 3 6 2 5" xfId="35711"/>
    <cellStyle name="RowTitles-Detail 4 2 2 3 6 3" xfId="35712"/>
    <cellStyle name="RowTitles-Detail 4 2 2 3 6 3 2" xfId="35713"/>
    <cellStyle name="RowTitles-Detail 4 2 2 3 6 3 2 2" xfId="35714"/>
    <cellStyle name="RowTitles-Detail 4 2 2 3 6 3 2 2 2" xfId="35715"/>
    <cellStyle name="RowTitles-Detail 4 2 2 3 6 3 2 3" xfId="35716"/>
    <cellStyle name="RowTitles-Detail 4 2 2 3 6 3 3" xfId="35717"/>
    <cellStyle name="RowTitles-Detail 4 2 2 3 6 3 3 2" xfId="35718"/>
    <cellStyle name="RowTitles-Detail 4 2 2 3 6 3 3 2 2" xfId="35719"/>
    <cellStyle name="RowTitles-Detail 4 2 2 3 6 3 4" xfId="35720"/>
    <cellStyle name="RowTitles-Detail 4 2 2 3 6 3 4 2" xfId="35721"/>
    <cellStyle name="RowTitles-Detail 4 2 2 3 6 3 5" xfId="35722"/>
    <cellStyle name="RowTitles-Detail 4 2 2 3 6 4" xfId="35723"/>
    <cellStyle name="RowTitles-Detail 4 2 2 3 6 4 2" xfId="35724"/>
    <cellStyle name="RowTitles-Detail 4 2 2 3 6 4 2 2" xfId="35725"/>
    <cellStyle name="RowTitles-Detail 4 2 2 3 6 4 3" xfId="35726"/>
    <cellStyle name="RowTitles-Detail 4 2 2 3 6 5" xfId="35727"/>
    <cellStyle name="RowTitles-Detail 4 2 2 3 6 5 2" xfId="35728"/>
    <cellStyle name="RowTitles-Detail 4 2 2 3 6 5 2 2" xfId="35729"/>
    <cellStyle name="RowTitles-Detail 4 2 2 3 6 6" xfId="35730"/>
    <cellStyle name="RowTitles-Detail 4 2 2 3 6 6 2" xfId="35731"/>
    <cellStyle name="RowTitles-Detail 4 2 2 3 6 7" xfId="35732"/>
    <cellStyle name="RowTitles-Detail 4 2 2 3 7" xfId="35733"/>
    <cellStyle name="RowTitles-Detail 4 2 2 3 7 2" xfId="35734"/>
    <cellStyle name="RowTitles-Detail 4 2 2 3 7 2 2" xfId="35735"/>
    <cellStyle name="RowTitles-Detail 4 2 2 3 7 2 2 2" xfId="35736"/>
    <cellStyle name="RowTitles-Detail 4 2 2 3 7 2 3" xfId="35737"/>
    <cellStyle name="RowTitles-Detail 4 2 2 3 7 3" xfId="35738"/>
    <cellStyle name="RowTitles-Detail 4 2 2 3 7 3 2" xfId="35739"/>
    <cellStyle name="RowTitles-Detail 4 2 2 3 7 3 2 2" xfId="35740"/>
    <cellStyle name="RowTitles-Detail 4 2 2 3 7 4" xfId="35741"/>
    <cellStyle name="RowTitles-Detail 4 2 2 3 7 4 2" xfId="35742"/>
    <cellStyle name="RowTitles-Detail 4 2 2 3 7 5" xfId="35743"/>
    <cellStyle name="RowTitles-Detail 4 2 2 3 8" xfId="35744"/>
    <cellStyle name="RowTitles-Detail 4 2 2 3 8 2" xfId="35745"/>
    <cellStyle name="RowTitles-Detail 4 2 2 3 8 2 2" xfId="35746"/>
    <cellStyle name="RowTitles-Detail 4 2 2 3 8 2 2 2" xfId="35747"/>
    <cellStyle name="RowTitles-Detail 4 2 2 3 8 2 3" xfId="35748"/>
    <cellStyle name="RowTitles-Detail 4 2 2 3 8 3" xfId="35749"/>
    <cellStyle name="RowTitles-Detail 4 2 2 3 8 3 2" xfId="35750"/>
    <cellStyle name="RowTitles-Detail 4 2 2 3 8 3 2 2" xfId="35751"/>
    <cellStyle name="RowTitles-Detail 4 2 2 3 8 4" xfId="35752"/>
    <cellStyle name="RowTitles-Detail 4 2 2 3 8 4 2" xfId="35753"/>
    <cellStyle name="RowTitles-Detail 4 2 2 3 8 5" xfId="35754"/>
    <cellStyle name="RowTitles-Detail 4 2 2 3 9" xfId="35755"/>
    <cellStyle name="RowTitles-Detail 4 2 2 3 9 2" xfId="35756"/>
    <cellStyle name="RowTitles-Detail 4 2 2 3 9 2 2" xfId="35757"/>
    <cellStyle name="RowTitles-Detail 4 2 2 3_STUD aligned by INSTIT" xfId="35758"/>
    <cellStyle name="RowTitles-Detail 4 2 2 4" xfId="35759"/>
    <cellStyle name="RowTitles-Detail 4 2 2 4 2" xfId="35760"/>
    <cellStyle name="RowTitles-Detail 4 2 2 4 2 2" xfId="35761"/>
    <cellStyle name="RowTitles-Detail 4 2 2 4 2 2 2" xfId="35762"/>
    <cellStyle name="RowTitles-Detail 4 2 2 4 2 2 2 2" xfId="35763"/>
    <cellStyle name="RowTitles-Detail 4 2 2 4 2 2 2 2 2" xfId="35764"/>
    <cellStyle name="RowTitles-Detail 4 2 2 4 2 2 2 3" xfId="35765"/>
    <cellStyle name="RowTitles-Detail 4 2 2 4 2 2 3" xfId="35766"/>
    <cellStyle name="RowTitles-Detail 4 2 2 4 2 2 3 2" xfId="35767"/>
    <cellStyle name="RowTitles-Detail 4 2 2 4 2 2 3 2 2" xfId="35768"/>
    <cellStyle name="RowTitles-Detail 4 2 2 4 2 2 4" xfId="35769"/>
    <cellStyle name="RowTitles-Detail 4 2 2 4 2 2 4 2" xfId="35770"/>
    <cellStyle name="RowTitles-Detail 4 2 2 4 2 2 5" xfId="35771"/>
    <cellStyle name="RowTitles-Detail 4 2 2 4 2 3" xfId="35772"/>
    <cellStyle name="RowTitles-Detail 4 2 2 4 2 3 2" xfId="35773"/>
    <cellStyle name="RowTitles-Detail 4 2 2 4 2 3 2 2" xfId="35774"/>
    <cellStyle name="RowTitles-Detail 4 2 2 4 2 3 2 2 2" xfId="35775"/>
    <cellStyle name="RowTitles-Detail 4 2 2 4 2 3 2 3" xfId="35776"/>
    <cellStyle name="RowTitles-Detail 4 2 2 4 2 3 3" xfId="35777"/>
    <cellStyle name="RowTitles-Detail 4 2 2 4 2 3 3 2" xfId="35778"/>
    <cellStyle name="RowTitles-Detail 4 2 2 4 2 3 3 2 2" xfId="35779"/>
    <cellStyle name="RowTitles-Detail 4 2 2 4 2 3 4" xfId="35780"/>
    <cellStyle name="RowTitles-Detail 4 2 2 4 2 3 4 2" xfId="35781"/>
    <cellStyle name="RowTitles-Detail 4 2 2 4 2 3 5" xfId="35782"/>
    <cellStyle name="RowTitles-Detail 4 2 2 4 2 4" xfId="35783"/>
    <cellStyle name="RowTitles-Detail 4 2 2 4 2 4 2" xfId="35784"/>
    <cellStyle name="RowTitles-Detail 4 2 2 4 2 5" xfId="35785"/>
    <cellStyle name="RowTitles-Detail 4 2 2 4 2 5 2" xfId="35786"/>
    <cellStyle name="RowTitles-Detail 4 2 2 4 2 5 2 2" xfId="35787"/>
    <cellStyle name="RowTitles-Detail 4 2 2 4 2 5 3" xfId="35788"/>
    <cellStyle name="RowTitles-Detail 4 2 2 4 2 6" xfId="35789"/>
    <cellStyle name="RowTitles-Detail 4 2 2 4 2 6 2" xfId="35790"/>
    <cellStyle name="RowTitles-Detail 4 2 2 4 2 6 2 2" xfId="35791"/>
    <cellStyle name="RowTitles-Detail 4 2 2 4 3" xfId="35792"/>
    <cellStyle name="RowTitles-Detail 4 2 2 4 3 2" xfId="35793"/>
    <cellStyle name="RowTitles-Detail 4 2 2 4 3 2 2" xfId="35794"/>
    <cellStyle name="RowTitles-Detail 4 2 2 4 3 2 2 2" xfId="35795"/>
    <cellStyle name="RowTitles-Detail 4 2 2 4 3 2 2 2 2" xfId="35796"/>
    <cellStyle name="RowTitles-Detail 4 2 2 4 3 2 2 3" xfId="35797"/>
    <cellStyle name="RowTitles-Detail 4 2 2 4 3 2 3" xfId="35798"/>
    <cellStyle name="RowTitles-Detail 4 2 2 4 3 2 3 2" xfId="35799"/>
    <cellStyle name="RowTitles-Detail 4 2 2 4 3 2 3 2 2" xfId="35800"/>
    <cellStyle name="RowTitles-Detail 4 2 2 4 3 2 4" xfId="35801"/>
    <cellStyle name="RowTitles-Detail 4 2 2 4 3 2 4 2" xfId="35802"/>
    <cellStyle name="RowTitles-Detail 4 2 2 4 3 2 5" xfId="35803"/>
    <cellStyle name="RowTitles-Detail 4 2 2 4 3 3" xfId="35804"/>
    <cellStyle name="RowTitles-Detail 4 2 2 4 3 3 2" xfId="35805"/>
    <cellStyle name="RowTitles-Detail 4 2 2 4 3 3 2 2" xfId="35806"/>
    <cellStyle name="RowTitles-Detail 4 2 2 4 3 3 2 2 2" xfId="35807"/>
    <cellStyle name="RowTitles-Detail 4 2 2 4 3 3 2 3" xfId="35808"/>
    <cellStyle name="RowTitles-Detail 4 2 2 4 3 3 3" xfId="35809"/>
    <cellStyle name="RowTitles-Detail 4 2 2 4 3 3 3 2" xfId="35810"/>
    <cellStyle name="RowTitles-Detail 4 2 2 4 3 3 3 2 2" xfId="35811"/>
    <cellStyle name="RowTitles-Detail 4 2 2 4 3 3 4" xfId="35812"/>
    <cellStyle name="RowTitles-Detail 4 2 2 4 3 3 4 2" xfId="35813"/>
    <cellStyle name="RowTitles-Detail 4 2 2 4 3 3 5" xfId="35814"/>
    <cellStyle name="RowTitles-Detail 4 2 2 4 3 4" xfId="35815"/>
    <cellStyle name="RowTitles-Detail 4 2 2 4 3 4 2" xfId="35816"/>
    <cellStyle name="RowTitles-Detail 4 2 2 4 3 5" xfId="35817"/>
    <cellStyle name="RowTitles-Detail 4 2 2 4 3 5 2" xfId="35818"/>
    <cellStyle name="RowTitles-Detail 4 2 2 4 3 5 2 2" xfId="35819"/>
    <cellStyle name="RowTitles-Detail 4 2 2 4 3 6" xfId="35820"/>
    <cellStyle name="RowTitles-Detail 4 2 2 4 3 6 2" xfId="35821"/>
    <cellStyle name="RowTitles-Detail 4 2 2 4 3 7" xfId="35822"/>
    <cellStyle name="RowTitles-Detail 4 2 2 4 4" xfId="35823"/>
    <cellStyle name="RowTitles-Detail 4 2 2 4 4 2" xfId="35824"/>
    <cellStyle name="RowTitles-Detail 4 2 2 4 4 2 2" xfId="35825"/>
    <cellStyle name="RowTitles-Detail 4 2 2 4 4 2 2 2" xfId="35826"/>
    <cellStyle name="RowTitles-Detail 4 2 2 4 4 2 2 2 2" xfId="35827"/>
    <cellStyle name="RowTitles-Detail 4 2 2 4 4 2 2 3" xfId="35828"/>
    <cellStyle name="RowTitles-Detail 4 2 2 4 4 2 3" xfId="35829"/>
    <cellStyle name="RowTitles-Detail 4 2 2 4 4 2 3 2" xfId="35830"/>
    <cellStyle name="RowTitles-Detail 4 2 2 4 4 2 3 2 2" xfId="35831"/>
    <cellStyle name="RowTitles-Detail 4 2 2 4 4 2 4" xfId="35832"/>
    <cellStyle name="RowTitles-Detail 4 2 2 4 4 2 4 2" xfId="35833"/>
    <cellStyle name="RowTitles-Detail 4 2 2 4 4 2 5" xfId="35834"/>
    <cellStyle name="RowTitles-Detail 4 2 2 4 4 3" xfId="35835"/>
    <cellStyle name="RowTitles-Detail 4 2 2 4 4 3 2" xfId="35836"/>
    <cellStyle name="RowTitles-Detail 4 2 2 4 4 3 2 2" xfId="35837"/>
    <cellStyle name="RowTitles-Detail 4 2 2 4 4 3 2 2 2" xfId="35838"/>
    <cellStyle name="RowTitles-Detail 4 2 2 4 4 3 2 3" xfId="35839"/>
    <cellStyle name="RowTitles-Detail 4 2 2 4 4 3 3" xfId="35840"/>
    <cellStyle name="RowTitles-Detail 4 2 2 4 4 3 3 2" xfId="35841"/>
    <cellStyle name="RowTitles-Detail 4 2 2 4 4 3 3 2 2" xfId="35842"/>
    <cellStyle name="RowTitles-Detail 4 2 2 4 4 3 4" xfId="35843"/>
    <cellStyle name="RowTitles-Detail 4 2 2 4 4 3 4 2" xfId="35844"/>
    <cellStyle name="RowTitles-Detail 4 2 2 4 4 3 5" xfId="35845"/>
    <cellStyle name="RowTitles-Detail 4 2 2 4 4 4" xfId="35846"/>
    <cellStyle name="RowTitles-Detail 4 2 2 4 4 4 2" xfId="35847"/>
    <cellStyle name="RowTitles-Detail 4 2 2 4 4 5" xfId="35848"/>
    <cellStyle name="RowTitles-Detail 4 2 2 4 4 5 2" xfId="35849"/>
    <cellStyle name="RowTitles-Detail 4 2 2 4 4 5 2 2" xfId="35850"/>
    <cellStyle name="RowTitles-Detail 4 2 2 4 4 5 3" xfId="35851"/>
    <cellStyle name="RowTitles-Detail 4 2 2 4 4 6" xfId="35852"/>
    <cellStyle name="RowTitles-Detail 4 2 2 4 4 6 2" xfId="35853"/>
    <cellStyle name="RowTitles-Detail 4 2 2 4 4 6 2 2" xfId="35854"/>
    <cellStyle name="RowTitles-Detail 4 2 2 4 4 7" xfId="35855"/>
    <cellStyle name="RowTitles-Detail 4 2 2 4 4 7 2" xfId="35856"/>
    <cellStyle name="RowTitles-Detail 4 2 2 4 4 8" xfId="35857"/>
    <cellStyle name="RowTitles-Detail 4 2 2 4 5" xfId="35858"/>
    <cellStyle name="RowTitles-Detail 4 2 2 4 5 2" xfId="35859"/>
    <cellStyle name="RowTitles-Detail 4 2 2 4 5 2 2" xfId="35860"/>
    <cellStyle name="RowTitles-Detail 4 2 2 4 5 2 2 2" xfId="35861"/>
    <cellStyle name="RowTitles-Detail 4 2 2 4 5 2 2 2 2" xfId="35862"/>
    <cellStyle name="RowTitles-Detail 4 2 2 4 5 2 2 3" xfId="35863"/>
    <cellStyle name="RowTitles-Detail 4 2 2 4 5 2 3" xfId="35864"/>
    <cellStyle name="RowTitles-Detail 4 2 2 4 5 2 3 2" xfId="35865"/>
    <cellStyle name="RowTitles-Detail 4 2 2 4 5 2 3 2 2" xfId="35866"/>
    <cellStyle name="RowTitles-Detail 4 2 2 4 5 2 4" xfId="35867"/>
    <cellStyle name="RowTitles-Detail 4 2 2 4 5 2 4 2" xfId="35868"/>
    <cellStyle name="RowTitles-Detail 4 2 2 4 5 2 5" xfId="35869"/>
    <cellStyle name="RowTitles-Detail 4 2 2 4 5 3" xfId="35870"/>
    <cellStyle name="RowTitles-Detail 4 2 2 4 5 3 2" xfId="35871"/>
    <cellStyle name="RowTitles-Detail 4 2 2 4 5 3 2 2" xfId="35872"/>
    <cellStyle name="RowTitles-Detail 4 2 2 4 5 3 2 2 2" xfId="35873"/>
    <cellStyle name="RowTitles-Detail 4 2 2 4 5 3 2 3" xfId="35874"/>
    <cellStyle name="RowTitles-Detail 4 2 2 4 5 3 3" xfId="35875"/>
    <cellStyle name="RowTitles-Detail 4 2 2 4 5 3 3 2" xfId="35876"/>
    <cellStyle name="RowTitles-Detail 4 2 2 4 5 3 3 2 2" xfId="35877"/>
    <cellStyle name="RowTitles-Detail 4 2 2 4 5 3 4" xfId="35878"/>
    <cellStyle name="RowTitles-Detail 4 2 2 4 5 3 4 2" xfId="35879"/>
    <cellStyle name="RowTitles-Detail 4 2 2 4 5 3 5" xfId="35880"/>
    <cellStyle name="RowTitles-Detail 4 2 2 4 5 4" xfId="35881"/>
    <cellStyle name="RowTitles-Detail 4 2 2 4 5 4 2" xfId="35882"/>
    <cellStyle name="RowTitles-Detail 4 2 2 4 5 4 2 2" xfId="35883"/>
    <cellStyle name="RowTitles-Detail 4 2 2 4 5 4 3" xfId="35884"/>
    <cellStyle name="RowTitles-Detail 4 2 2 4 5 5" xfId="35885"/>
    <cellStyle name="RowTitles-Detail 4 2 2 4 5 5 2" xfId="35886"/>
    <cellStyle name="RowTitles-Detail 4 2 2 4 5 5 2 2" xfId="35887"/>
    <cellStyle name="RowTitles-Detail 4 2 2 4 5 6" xfId="35888"/>
    <cellStyle name="RowTitles-Detail 4 2 2 4 5 6 2" xfId="35889"/>
    <cellStyle name="RowTitles-Detail 4 2 2 4 5 7" xfId="35890"/>
    <cellStyle name="RowTitles-Detail 4 2 2 4 6" xfId="35891"/>
    <cellStyle name="RowTitles-Detail 4 2 2 4 6 2" xfId="35892"/>
    <cellStyle name="RowTitles-Detail 4 2 2 4 6 2 2" xfId="35893"/>
    <cellStyle name="RowTitles-Detail 4 2 2 4 6 2 2 2" xfId="35894"/>
    <cellStyle name="RowTitles-Detail 4 2 2 4 6 2 2 2 2" xfId="35895"/>
    <cellStyle name="RowTitles-Detail 4 2 2 4 6 2 2 3" xfId="35896"/>
    <cellStyle name="RowTitles-Detail 4 2 2 4 6 2 3" xfId="35897"/>
    <cellStyle name="RowTitles-Detail 4 2 2 4 6 2 3 2" xfId="35898"/>
    <cellStyle name="RowTitles-Detail 4 2 2 4 6 2 3 2 2" xfId="35899"/>
    <cellStyle name="RowTitles-Detail 4 2 2 4 6 2 4" xfId="35900"/>
    <cellStyle name="RowTitles-Detail 4 2 2 4 6 2 4 2" xfId="35901"/>
    <cellStyle name="RowTitles-Detail 4 2 2 4 6 2 5" xfId="35902"/>
    <cellStyle name="RowTitles-Detail 4 2 2 4 6 3" xfId="35903"/>
    <cellStyle name="RowTitles-Detail 4 2 2 4 6 3 2" xfId="35904"/>
    <cellStyle name="RowTitles-Detail 4 2 2 4 6 3 2 2" xfId="35905"/>
    <cellStyle name="RowTitles-Detail 4 2 2 4 6 3 2 2 2" xfId="35906"/>
    <cellStyle name="RowTitles-Detail 4 2 2 4 6 3 2 3" xfId="35907"/>
    <cellStyle name="RowTitles-Detail 4 2 2 4 6 3 3" xfId="35908"/>
    <cellStyle name="RowTitles-Detail 4 2 2 4 6 3 3 2" xfId="35909"/>
    <cellStyle name="RowTitles-Detail 4 2 2 4 6 3 3 2 2" xfId="35910"/>
    <cellStyle name="RowTitles-Detail 4 2 2 4 6 3 4" xfId="35911"/>
    <cellStyle name="RowTitles-Detail 4 2 2 4 6 3 4 2" xfId="35912"/>
    <cellStyle name="RowTitles-Detail 4 2 2 4 6 3 5" xfId="35913"/>
    <cellStyle name="RowTitles-Detail 4 2 2 4 6 4" xfId="35914"/>
    <cellStyle name="RowTitles-Detail 4 2 2 4 6 4 2" xfId="35915"/>
    <cellStyle name="RowTitles-Detail 4 2 2 4 6 4 2 2" xfId="35916"/>
    <cellStyle name="RowTitles-Detail 4 2 2 4 6 4 3" xfId="35917"/>
    <cellStyle name="RowTitles-Detail 4 2 2 4 6 5" xfId="35918"/>
    <cellStyle name="RowTitles-Detail 4 2 2 4 6 5 2" xfId="35919"/>
    <cellStyle name="RowTitles-Detail 4 2 2 4 6 5 2 2" xfId="35920"/>
    <cellStyle name="RowTitles-Detail 4 2 2 4 6 6" xfId="35921"/>
    <cellStyle name="RowTitles-Detail 4 2 2 4 6 6 2" xfId="35922"/>
    <cellStyle name="RowTitles-Detail 4 2 2 4 6 7" xfId="35923"/>
    <cellStyle name="RowTitles-Detail 4 2 2 4 7" xfId="35924"/>
    <cellStyle name="RowTitles-Detail 4 2 2 4 7 2" xfId="35925"/>
    <cellStyle name="RowTitles-Detail 4 2 2 4 7 2 2" xfId="35926"/>
    <cellStyle name="RowTitles-Detail 4 2 2 4 7 2 2 2" xfId="35927"/>
    <cellStyle name="RowTitles-Detail 4 2 2 4 7 2 3" xfId="35928"/>
    <cellStyle name="RowTitles-Detail 4 2 2 4 7 3" xfId="35929"/>
    <cellStyle name="RowTitles-Detail 4 2 2 4 7 3 2" xfId="35930"/>
    <cellStyle name="RowTitles-Detail 4 2 2 4 7 3 2 2" xfId="35931"/>
    <cellStyle name="RowTitles-Detail 4 2 2 4 7 4" xfId="35932"/>
    <cellStyle name="RowTitles-Detail 4 2 2 4 7 4 2" xfId="35933"/>
    <cellStyle name="RowTitles-Detail 4 2 2 4 7 5" xfId="35934"/>
    <cellStyle name="RowTitles-Detail 4 2 2 4 8" xfId="35935"/>
    <cellStyle name="RowTitles-Detail 4 2 2 4 8 2" xfId="35936"/>
    <cellStyle name="RowTitles-Detail 4 2 2 4 9" xfId="35937"/>
    <cellStyle name="RowTitles-Detail 4 2 2 4 9 2" xfId="35938"/>
    <cellStyle name="RowTitles-Detail 4 2 2 4 9 2 2" xfId="35939"/>
    <cellStyle name="RowTitles-Detail 4 2 2 4_STUD aligned by INSTIT" xfId="35940"/>
    <cellStyle name="RowTitles-Detail 4 2 2 5" xfId="35941"/>
    <cellStyle name="RowTitles-Detail 4 2 2 5 2" xfId="35942"/>
    <cellStyle name="RowTitles-Detail 4 2 2 5 2 2" xfId="35943"/>
    <cellStyle name="RowTitles-Detail 4 2 2 5 2 2 2" xfId="35944"/>
    <cellStyle name="RowTitles-Detail 4 2 2 5 2 2 2 2" xfId="35945"/>
    <cellStyle name="RowTitles-Detail 4 2 2 5 2 2 3" xfId="35946"/>
    <cellStyle name="RowTitles-Detail 4 2 2 5 2 3" xfId="35947"/>
    <cellStyle name="RowTitles-Detail 4 2 2 5 2 3 2" xfId="35948"/>
    <cellStyle name="RowTitles-Detail 4 2 2 5 2 3 2 2" xfId="35949"/>
    <cellStyle name="RowTitles-Detail 4 2 2 5 2 4" xfId="35950"/>
    <cellStyle name="RowTitles-Detail 4 2 2 5 2 4 2" xfId="35951"/>
    <cellStyle name="RowTitles-Detail 4 2 2 5 2 5" xfId="35952"/>
    <cellStyle name="RowTitles-Detail 4 2 2 5 3" xfId="35953"/>
    <cellStyle name="RowTitles-Detail 4 2 2 5 3 2" xfId="35954"/>
    <cellStyle name="RowTitles-Detail 4 2 2 5 3 2 2" xfId="35955"/>
    <cellStyle name="RowTitles-Detail 4 2 2 5 3 2 2 2" xfId="35956"/>
    <cellStyle name="RowTitles-Detail 4 2 2 5 3 2 3" xfId="35957"/>
    <cellStyle name="RowTitles-Detail 4 2 2 5 3 3" xfId="35958"/>
    <cellStyle name="RowTitles-Detail 4 2 2 5 3 3 2" xfId="35959"/>
    <cellStyle name="RowTitles-Detail 4 2 2 5 3 3 2 2" xfId="35960"/>
    <cellStyle name="RowTitles-Detail 4 2 2 5 3 4" xfId="35961"/>
    <cellStyle name="RowTitles-Detail 4 2 2 5 3 4 2" xfId="35962"/>
    <cellStyle name="RowTitles-Detail 4 2 2 5 3 5" xfId="35963"/>
    <cellStyle name="RowTitles-Detail 4 2 2 5 4" xfId="35964"/>
    <cellStyle name="RowTitles-Detail 4 2 2 5 4 2" xfId="35965"/>
    <cellStyle name="RowTitles-Detail 4 2 2 5 5" xfId="35966"/>
    <cellStyle name="RowTitles-Detail 4 2 2 5 5 2" xfId="35967"/>
    <cellStyle name="RowTitles-Detail 4 2 2 5 5 2 2" xfId="35968"/>
    <cellStyle name="RowTitles-Detail 4 2 2 5 5 3" xfId="35969"/>
    <cellStyle name="RowTitles-Detail 4 2 2 5 6" xfId="35970"/>
    <cellStyle name="RowTitles-Detail 4 2 2 5 6 2" xfId="35971"/>
    <cellStyle name="RowTitles-Detail 4 2 2 5 6 2 2" xfId="35972"/>
    <cellStyle name="RowTitles-Detail 4 2 2 6" xfId="35973"/>
    <cellStyle name="RowTitles-Detail 4 2 2 6 2" xfId="35974"/>
    <cellStyle name="RowTitles-Detail 4 2 2 6 2 2" xfId="35975"/>
    <cellStyle name="RowTitles-Detail 4 2 2 6 2 2 2" xfId="35976"/>
    <cellStyle name="RowTitles-Detail 4 2 2 6 2 2 2 2" xfId="35977"/>
    <cellStyle name="RowTitles-Detail 4 2 2 6 2 2 3" xfId="35978"/>
    <cellStyle name="RowTitles-Detail 4 2 2 6 2 3" xfId="35979"/>
    <cellStyle name="RowTitles-Detail 4 2 2 6 2 3 2" xfId="35980"/>
    <cellStyle name="RowTitles-Detail 4 2 2 6 2 3 2 2" xfId="35981"/>
    <cellStyle name="RowTitles-Detail 4 2 2 6 2 4" xfId="35982"/>
    <cellStyle name="RowTitles-Detail 4 2 2 6 2 4 2" xfId="35983"/>
    <cellStyle name="RowTitles-Detail 4 2 2 6 2 5" xfId="35984"/>
    <cellStyle name="RowTitles-Detail 4 2 2 6 3" xfId="35985"/>
    <cellStyle name="RowTitles-Detail 4 2 2 6 3 2" xfId="35986"/>
    <cellStyle name="RowTitles-Detail 4 2 2 6 3 2 2" xfId="35987"/>
    <cellStyle name="RowTitles-Detail 4 2 2 6 3 2 2 2" xfId="35988"/>
    <cellStyle name="RowTitles-Detail 4 2 2 6 3 2 3" xfId="35989"/>
    <cellStyle name="RowTitles-Detail 4 2 2 6 3 3" xfId="35990"/>
    <cellStyle name="RowTitles-Detail 4 2 2 6 3 3 2" xfId="35991"/>
    <cellStyle name="RowTitles-Detail 4 2 2 6 3 3 2 2" xfId="35992"/>
    <cellStyle name="RowTitles-Detail 4 2 2 6 3 4" xfId="35993"/>
    <cellStyle name="RowTitles-Detail 4 2 2 6 3 4 2" xfId="35994"/>
    <cellStyle name="RowTitles-Detail 4 2 2 6 3 5" xfId="35995"/>
    <cellStyle name="RowTitles-Detail 4 2 2 6 4" xfId="35996"/>
    <cellStyle name="RowTitles-Detail 4 2 2 6 4 2" xfId="35997"/>
    <cellStyle name="RowTitles-Detail 4 2 2 6 5" xfId="35998"/>
    <cellStyle name="RowTitles-Detail 4 2 2 6 5 2" xfId="35999"/>
    <cellStyle name="RowTitles-Detail 4 2 2 6 5 2 2" xfId="36000"/>
    <cellStyle name="RowTitles-Detail 4 2 2 6 6" xfId="36001"/>
    <cellStyle name="RowTitles-Detail 4 2 2 6 6 2" xfId="36002"/>
    <cellStyle name="RowTitles-Detail 4 2 2 6 7" xfId="36003"/>
    <cellStyle name="RowTitles-Detail 4 2 2 7" xfId="36004"/>
    <cellStyle name="RowTitles-Detail 4 2 2 7 2" xfId="36005"/>
    <cellStyle name="RowTitles-Detail 4 2 2 7 2 2" xfId="36006"/>
    <cellStyle name="RowTitles-Detail 4 2 2 7 2 2 2" xfId="36007"/>
    <cellStyle name="RowTitles-Detail 4 2 2 7 2 2 2 2" xfId="36008"/>
    <cellStyle name="RowTitles-Detail 4 2 2 7 2 2 3" xfId="36009"/>
    <cellStyle name="RowTitles-Detail 4 2 2 7 2 3" xfId="36010"/>
    <cellStyle name="RowTitles-Detail 4 2 2 7 2 3 2" xfId="36011"/>
    <cellStyle name="RowTitles-Detail 4 2 2 7 2 3 2 2" xfId="36012"/>
    <cellStyle name="RowTitles-Detail 4 2 2 7 2 4" xfId="36013"/>
    <cellStyle name="RowTitles-Detail 4 2 2 7 2 4 2" xfId="36014"/>
    <cellStyle name="RowTitles-Detail 4 2 2 7 2 5" xfId="36015"/>
    <cellStyle name="RowTitles-Detail 4 2 2 7 3" xfId="36016"/>
    <cellStyle name="RowTitles-Detail 4 2 2 7 3 2" xfId="36017"/>
    <cellStyle name="RowTitles-Detail 4 2 2 7 3 2 2" xfId="36018"/>
    <cellStyle name="RowTitles-Detail 4 2 2 7 3 2 2 2" xfId="36019"/>
    <cellStyle name="RowTitles-Detail 4 2 2 7 3 2 3" xfId="36020"/>
    <cellStyle name="RowTitles-Detail 4 2 2 7 3 3" xfId="36021"/>
    <cellStyle name="RowTitles-Detail 4 2 2 7 3 3 2" xfId="36022"/>
    <cellStyle name="RowTitles-Detail 4 2 2 7 3 3 2 2" xfId="36023"/>
    <cellStyle name="RowTitles-Detail 4 2 2 7 3 4" xfId="36024"/>
    <cellStyle name="RowTitles-Detail 4 2 2 7 3 4 2" xfId="36025"/>
    <cellStyle name="RowTitles-Detail 4 2 2 7 3 5" xfId="36026"/>
    <cellStyle name="RowTitles-Detail 4 2 2 7 4" xfId="36027"/>
    <cellStyle name="RowTitles-Detail 4 2 2 7 4 2" xfId="36028"/>
    <cellStyle name="RowTitles-Detail 4 2 2 7 5" xfId="36029"/>
    <cellStyle name="RowTitles-Detail 4 2 2 7 5 2" xfId="36030"/>
    <cellStyle name="RowTitles-Detail 4 2 2 7 5 2 2" xfId="36031"/>
    <cellStyle name="RowTitles-Detail 4 2 2 7 5 3" xfId="36032"/>
    <cellStyle name="RowTitles-Detail 4 2 2 7 6" xfId="36033"/>
    <cellStyle name="RowTitles-Detail 4 2 2 7 6 2" xfId="36034"/>
    <cellStyle name="RowTitles-Detail 4 2 2 7 6 2 2" xfId="36035"/>
    <cellStyle name="RowTitles-Detail 4 2 2 7 7" xfId="36036"/>
    <cellStyle name="RowTitles-Detail 4 2 2 7 7 2" xfId="36037"/>
    <cellStyle name="RowTitles-Detail 4 2 2 7 8" xfId="36038"/>
    <cellStyle name="RowTitles-Detail 4 2 2 8" xfId="36039"/>
    <cellStyle name="RowTitles-Detail 4 2 2 8 2" xfId="36040"/>
    <cellStyle name="RowTitles-Detail 4 2 2 8 2 2" xfId="36041"/>
    <cellStyle name="RowTitles-Detail 4 2 2 8 2 2 2" xfId="36042"/>
    <cellStyle name="RowTitles-Detail 4 2 2 8 2 2 2 2" xfId="36043"/>
    <cellStyle name="RowTitles-Detail 4 2 2 8 2 2 3" xfId="36044"/>
    <cellStyle name="RowTitles-Detail 4 2 2 8 2 3" xfId="36045"/>
    <cellStyle name="RowTitles-Detail 4 2 2 8 2 3 2" xfId="36046"/>
    <cellStyle name="RowTitles-Detail 4 2 2 8 2 3 2 2" xfId="36047"/>
    <cellStyle name="RowTitles-Detail 4 2 2 8 2 4" xfId="36048"/>
    <cellStyle name="RowTitles-Detail 4 2 2 8 2 4 2" xfId="36049"/>
    <cellStyle name="RowTitles-Detail 4 2 2 8 2 5" xfId="36050"/>
    <cellStyle name="RowTitles-Detail 4 2 2 8 3" xfId="36051"/>
    <cellStyle name="RowTitles-Detail 4 2 2 8 3 2" xfId="36052"/>
    <cellStyle name="RowTitles-Detail 4 2 2 8 3 2 2" xfId="36053"/>
    <cellStyle name="RowTitles-Detail 4 2 2 8 3 2 2 2" xfId="36054"/>
    <cellStyle name="RowTitles-Detail 4 2 2 8 3 2 3" xfId="36055"/>
    <cellStyle name="RowTitles-Detail 4 2 2 8 3 3" xfId="36056"/>
    <cellStyle name="RowTitles-Detail 4 2 2 8 3 3 2" xfId="36057"/>
    <cellStyle name="RowTitles-Detail 4 2 2 8 3 3 2 2" xfId="36058"/>
    <cellStyle name="RowTitles-Detail 4 2 2 8 3 4" xfId="36059"/>
    <cellStyle name="RowTitles-Detail 4 2 2 8 3 4 2" xfId="36060"/>
    <cellStyle name="RowTitles-Detail 4 2 2 8 3 5" xfId="36061"/>
    <cellStyle name="RowTitles-Detail 4 2 2 8 4" xfId="36062"/>
    <cellStyle name="RowTitles-Detail 4 2 2 8 4 2" xfId="36063"/>
    <cellStyle name="RowTitles-Detail 4 2 2 8 4 2 2" xfId="36064"/>
    <cellStyle name="RowTitles-Detail 4 2 2 8 4 3" xfId="36065"/>
    <cellStyle name="RowTitles-Detail 4 2 2 8 5" xfId="36066"/>
    <cellStyle name="RowTitles-Detail 4 2 2 8 5 2" xfId="36067"/>
    <cellStyle name="RowTitles-Detail 4 2 2 8 5 2 2" xfId="36068"/>
    <cellStyle name="RowTitles-Detail 4 2 2 8 6" xfId="36069"/>
    <cellStyle name="RowTitles-Detail 4 2 2 8 6 2" xfId="36070"/>
    <cellStyle name="RowTitles-Detail 4 2 2 8 7" xfId="36071"/>
    <cellStyle name="RowTitles-Detail 4 2 2 9" xfId="36072"/>
    <cellStyle name="RowTitles-Detail 4 2 2 9 2" xfId="36073"/>
    <cellStyle name="RowTitles-Detail 4 2 2 9 2 2" xfId="36074"/>
    <cellStyle name="RowTitles-Detail 4 2 2 9 2 2 2" xfId="36075"/>
    <cellStyle name="RowTitles-Detail 4 2 2 9 2 2 2 2" xfId="36076"/>
    <cellStyle name="RowTitles-Detail 4 2 2 9 2 2 3" xfId="36077"/>
    <cellStyle name="RowTitles-Detail 4 2 2 9 2 3" xfId="36078"/>
    <cellStyle name="RowTitles-Detail 4 2 2 9 2 3 2" xfId="36079"/>
    <cellStyle name="RowTitles-Detail 4 2 2 9 2 3 2 2" xfId="36080"/>
    <cellStyle name="RowTitles-Detail 4 2 2 9 2 4" xfId="36081"/>
    <cellStyle name="RowTitles-Detail 4 2 2 9 2 4 2" xfId="36082"/>
    <cellStyle name="RowTitles-Detail 4 2 2 9 2 5" xfId="36083"/>
    <cellStyle name="RowTitles-Detail 4 2 2 9 3" xfId="36084"/>
    <cellStyle name="RowTitles-Detail 4 2 2 9 3 2" xfId="36085"/>
    <cellStyle name="RowTitles-Detail 4 2 2 9 3 2 2" xfId="36086"/>
    <cellStyle name="RowTitles-Detail 4 2 2 9 3 2 2 2" xfId="36087"/>
    <cellStyle name="RowTitles-Detail 4 2 2 9 3 2 3" xfId="36088"/>
    <cellStyle name="RowTitles-Detail 4 2 2 9 3 3" xfId="36089"/>
    <cellStyle name="RowTitles-Detail 4 2 2 9 3 3 2" xfId="36090"/>
    <cellStyle name="RowTitles-Detail 4 2 2 9 3 3 2 2" xfId="36091"/>
    <cellStyle name="RowTitles-Detail 4 2 2 9 3 4" xfId="36092"/>
    <cellStyle name="RowTitles-Detail 4 2 2 9 3 4 2" xfId="36093"/>
    <cellStyle name="RowTitles-Detail 4 2 2 9 3 5" xfId="36094"/>
    <cellStyle name="RowTitles-Detail 4 2 2 9 4" xfId="36095"/>
    <cellStyle name="RowTitles-Detail 4 2 2 9 4 2" xfId="36096"/>
    <cellStyle name="RowTitles-Detail 4 2 2 9 4 2 2" xfId="36097"/>
    <cellStyle name="RowTitles-Detail 4 2 2 9 4 3" xfId="36098"/>
    <cellStyle name="RowTitles-Detail 4 2 2 9 5" xfId="36099"/>
    <cellStyle name="RowTitles-Detail 4 2 2 9 5 2" xfId="36100"/>
    <cellStyle name="RowTitles-Detail 4 2 2 9 5 2 2" xfId="36101"/>
    <cellStyle name="RowTitles-Detail 4 2 2 9 6" xfId="36102"/>
    <cellStyle name="RowTitles-Detail 4 2 2 9 6 2" xfId="36103"/>
    <cellStyle name="RowTitles-Detail 4 2 2 9 7" xfId="36104"/>
    <cellStyle name="RowTitles-Detail 4 2 2_STUD aligned by INSTIT" xfId="36105"/>
    <cellStyle name="RowTitles-Detail 4 2 3" xfId="36106"/>
    <cellStyle name="RowTitles-Detail 4 2 3 2" xfId="36107"/>
    <cellStyle name="RowTitles-Detail 4 2 3 2 2" xfId="36108"/>
    <cellStyle name="RowTitles-Detail 4 2 3 2 2 2" xfId="36109"/>
    <cellStyle name="RowTitles-Detail 4 2 3 2 2 2 2" xfId="36110"/>
    <cellStyle name="RowTitles-Detail 4 2 3 2 2 2 2 2" xfId="36111"/>
    <cellStyle name="RowTitles-Detail 4 2 3 2 2 2 3" xfId="36112"/>
    <cellStyle name="RowTitles-Detail 4 2 3 2 2 3" xfId="36113"/>
    <cellStyle name="RowTitles-Detail 4 2 3 2 2 3 2" xfId="36114"/>
    <cellStyle name="RowTitles-Detail 4 2 3 2 2 3 2 2" xfId="36115"/>
    <cellStyle name="RowTitles-Detail 4 2 3 2 2 4" xfId="36116"/>
    <cellStyle name="RowTitles-Detail 4 2 3 2 2 4 2" xfId="36117"/>
    <cellStyle name="RowTitles-Detail 4 2 3 2 2 5" xfId="36118"/>
    <cellStyle name="RowTitles-Detail 4 2 3 2 3" xfId="36119"/>
    <cellStyle name="RowTitles-Detail 4 2 3 2 3 2" xfId="36120"/>
    <cellStyle name="RowTitles-Detail 4 2 3 2 3 2 2" xfId="36121"/>
    <cellStyle name="RowTitles-Detail 4 2 3 2 3 2 2 2" xfId="36122"/>
    <cellStyle name="RowTitles-Detail 4 2 3 2 3 2 3" xfId="36123"/>
    <cellStyle name="RowTitles-Detail 4 2 3 2 3 3" xfId="36124"/>
    <cellStyle name="RowTitles-Detail 4 2 3 2 3 3 2" xfId="36125"/>
    <cellStyle name="RowTitles-Detail 4 2 3 2 3 3 2 2" xfId="36126"/>
    <cellStyle name="RowTitles-Detail 4 2 3 2 3 4" xfId="36127"/>
    <cellStyle name="RowTitles-Detail 4 2 3 2 3 4 2" xfId="36128"/>
    <cellStyle name="RowTitles-Detail 4 2 3 2 3 5" xfId="36129"/>
    <cellStyle name="RowTitles-Detail 4 2 3 2 4" xfId="36130"/>
    <cellStyle name="RowTitles-Detail 4 2 3 2 4 2" xfId="36131"/>
    <cellStyle name="RowTitles-Detail 4 2 3 2 5" xfId="36132"/>
    <cellStyle name="RowTitles-Detail 4 2 3 2 5 2" xfId="36133"/>
    <cellStyle name="RowTitles-Detail 4 2 3 2 5 2 2" xfId="36134"/>
    <cellStyle name="RowTitles-Detail 4 2 3 3" xfId="36135"/>
    <cellStyle name="RowTitles-Detail 4 2 3 3 2" xfId="36136"/>
    <cellStyle name="RowTitles-Detail 4 2 3 3 2 2" xfId="36137"/>
    <cellStyle name="RowTitles-Detail 4 2 3 3 2 2 2" xfId="36138"/>
    <cellStyle name="RowTitles-Detail 4 2 3 3 2 2 2 2" xfId="36139"/>
    <cellStyle name="RowTitles-Detail 4 2 3 3 2 2 3" xfId="36140"/>
    <cellStyle name="RowTitles-Detail 4 2 3 3 2 3" xfId="36141"/>
    <cellStyle name="RowTitles-Detail 4 2 3 3 2 3 2" xfId="36142"/>
    <cellStyle name="RowTitles-Detail 4 2 3 3 2 3 2 2" xfId="36143"/>
    <cellStyle name="RowTitles-Detail 4 2 3 3 2 4" xfId="36144"/>
    <cellStyle name="RowTitles-Detail 4 2 3 3 2 4 2" xfId="36145"/>
    <cellStyle name="RowTitles-Detail 4 2 3 3 2 5" xfId="36146"/>
    <cellStyle name="RowTitles-Detail 4 2 3 3 3" xfId="36147"/>
    <cellStyle name="RowTitles-Detail 4 2 3 3 3 2" xfId="36148"/>
    <cellStyle name="RowTitles-Detail 4 2 3 3 3 2 2" xfId="36149"/>
    <cellStyle name="RowTitles-Detail 4 2 3 3 3 2 2 2" xfId="36150"/>
    <cellStyle name="RowTitles-Detail 4 2 3 3 3 2 3" xfId="36151"/>
    <cellStyle name="RowTitles-Detail 4 2 3 3 3 3" xfId="36152"/>
    <cellStyle name="RowTitles-Detail 4 2 3 3 3 3 2" xfId="36153"/>
    <cellStyle name="RowTitles-Detail 4 2 3 3 3 3 2 2" xfId="36154"/>
    <cellStyle name="RowTitles-Detail 4 2 3 3 3 4" xfId="36155"/>
    <cellStyle name="RowTitles-Detail 4 2 3 3 3 4 2" xfId="36156"/>
    <cellStyle name="RowTitles-Detail 4 2 3 3 3 5" xfId="36157"/>
    <cellStyle name="RowTitles-Detail 4 2 3 3 4" xfId="36158"/>
    <cellStyle name="RowTitles-Detail 4 2 3 3 4 2" xfId="36159"/>
    <cellStyle name="RowTitles-Detail 4 2 3 3 5" xfId="36160"/>
    <cellStyle name="RowTitles-Detail 4 2 3 3 5 2" xfId="36161"/>
    <cellStyle name="RowTitles-Detail 4 2 3 3 5 2 2" xfId="36162"/>
    <cellStyle name="RowTitles-Detail 4 2 3 3 5 3" xfId="36163"/>
    <cellStyle name="RowTitles-Detail 4 2 3 3 6" xfId="36164"/>
    <cellStyle name="RowTitles-Detail 4 2 3 3 6 2" xfId="36165"/>
    <cellStyle name="RowTitles-Detail 4 2 3 3 6 2 2" xfId="36166"/>
    <cellStyle name="RowTitles-Detail 4 2 3 3 7" xfId="36167"/>
    <cellStyle name="RowTitles-Detail 4 2 3 3 7 2" xfId="36168"/>
    <cellStyle name="RowTitles-Detail 4 2 3 3 8" xfId="36169"/>
    <cellStyle name="RowTitles-Detail 4 2 3 4" xfId="36170"/>
    <cellStyle name="RowTitles-Detail 4 2 3 4 2" xfId="36171"/>
    <cellStyle name="RowTitles-Detail 4 2 3 4 2 2" xfId="36172"/>
    <cellStyle name="RowTitles-Detail 4 2 3 4 2 2 2" xfId="36173"/>
    <cellStyle name="RowTitles-Detail 4 2 3 4 2 2 2 2" xfId="36174"/>
    <cellStyle name="RowTitles-Detail 4 2 3 4 2 2 3" xfId="36175"/>
    <cellStyle name="RowTitles-Detail 4 2 3 4 2 3" xfId="36176"/>
    <cellStyle name="RowTitles-Detail 4 2 3 4 2 3 2" xfId="36177"/>
    <cellStyle name="RowTitles-Detail 4 2 3 4 2 3 2 2" xfId="36178"/>
    <cellStyle name="RowTitles-Detail 4 2 3 4 2 4" xfId="36179"/>
    <cellStyle name="RowTitles-Detail 4 2 3 4 2 4 2" xfId="36180"/>
    <cellStyle name="RowTitles-Detail 4 2 3 4 2 5" xfId="36181"/>
    <cellStyle name="RowTitles-Detail 4 2 3 4 3" xfId="36182"/>
    <cellStyle name="RowTitles-Detail 4 2 3 4 3 2" xfId="36183"/>
    <cellStyle name="RowTitles-Detail 4 2 3 4 3 2 2" xfId="36184"/>
    <cellStyle name="RowTitles-Detail 4 2 3 4 3 2 2 2" xfId="36185"/>
    <cellStyle name="RowTitles-Detail 4 2 3 4 3 2 3" xfId="36186"/>
    <cellStyle name="RowTitles-Detail 4 2 3 4 3 3" xfId="36187"/>
    <cellStyle name="RowTitles-Detail 4 2 3 4 3 3 2" xfId="36188"/>
    <cellStyle name="RowTitles-Detail 4 2 3 4 3 3 2 2" xfId="36189"/>
    <cellStyle name="RowTitles-Detail 4 2 3 4 3 4" xfId="36190"/>
    <cellStyle name="RowTitles-Detail 4 2 3 4 3 4 2" xfId="36191"/>
    <cellStyle name="RowTitles-Detail 4 2 3 4 3 5" xfId="36192"/>
    <cellStyle name="RowTitles-Detail 4 2 3 4 4" xfId="36193"/>
    <cellStyle name="RowTitles-Detail 4 2 3 4 4 2" xfId="36194"/>
    <cellStyle name="RowTitles-Detail 4 2 3 4 4 2 2" xfId="36195"/>
    <cellStyle name="RowTitles-Detail 4 2 3 4 4 3" xfId="36196"/>
    <cellStyle name="RowTitles-Detail 4 2 3 4 5" xfId="36197"/>
    <cellStyle name="RowTitles-Detail 4 2 3 4 5 2" xfId="36198"/>
    <cellStyle name="RowTitles-Detail 4 2 3 4 5 2 2" xfId="36199"/>
    <cellStyle name="RowTitles-Detail 4 2 3 4 6" xfId="36200"/>
    <cellStyle name="RowTitles-Detail 4 2 3 4 6 2" xfId="36201"/>
    <cellStyle name="RowTitles-Detail 4 2 3 4 7" xfId="36202"/>
    <cellStyle name="RowTitles-Detail 4 2 3 5" xfId="36203"/>
    <cellStyle name="RowTitles-Detail 4 2 3 5 2" xfId="36204"/>
    <cellStyle name="RowTitles-Detail 4 2 3 5 2 2" xfId="36205"/>
    <cellStyle name="RowTitles-Detail 4 2 3 5 2 2 2" xfId="36206"/>
    <cellStyle name="RowTitles-Detail 4 2 3 5 2 2 2 2" xfId="36207"/>
    <cellStyle name="RowTitles-Detail 4 2 3 5 2 2 3" xfId="36208"/>
    <cellStyle name="RowTitles-Detail 4 2 3 5 2 3" xfId="36209"/>
    <cellStyle name="RowTitles-Detail 4 2 3 5 2 3 2" xfId="36210"/>
    <cellStyle name="RowTitles-Detail 4 2 3 5 2 3 2 2" xfId="36211"/>
    <cellStyle name="RowTitles-Detail 4 2 3 5 2 4" xfId="36212"/>
    <cellStyle name="RowTitles-Detail 4 2 3 5 2 4 2" xfId="36213"/>
    <cellStyle name="RowTitles-Detail 4 2 3 5 2 5" xfId="36214"/>
    <cellStyle name="RowTitles-Detail 4 2 3 5 3" xfId="36215"/>
    <cellStyle name="RowTitles-Detail 4 2 3 5 3 2" xfId="36216"/>
    <cellStyle name="RowTitles-Detail 4 2 3 5 3 2 2" xfId="36217"/>
    <cellStyle name="RowTitles-Detail 4 2 3 5 3 2 2 2" xfId="36218"/>
    <cellStyle name="RowTitles-Detail 4 2 3 5 3 2 3" xfId="36219"/>
    <cellStyle name="RowTitles-Detail 4 2 3 5 3 3" xfId="36220"/>
    <cellStyle name="RowTitles-Detail 4 2 3 5 3 3 2" xfId="36221"/>
    <cellStyle name="RowTitles-Detail 4 2 3 5 3 3 2 2" xfId="36222"/>
    <cellStyle name="RowTitles-Detail 4 2 3 5 3 4" xfId="36223"/>
    <cellStyle name="RowTitles-Detail 4 2 3 5 3 4 2" xfId="36224"/>
    <cellStyle name="RowTitles-Detail 4 2 3 5 3 5" xfId="36225"/>
    <cellStyle name="RowTitles-Detail 4 2 3 5 4" xfId="36226"/>
    <cellStyle name="RowTitles-Detail 4 2 3 5 4 2" xfId="36227"/>
    <cellStyle name="RowTitles-Detail 4 2 3 5 4 2 2" xfId="36228"/>
    <cellStyle name="RowTitles-Detail 4 2 3 5 4 3" xfId="36229"/>
    <cellStyle name="RowTitles-Detail 4 2 3 5 5" xfId="36230"/>
    <cellStyle name="RowTitles-Detail 4 2 3 5 5 2" xfId="36231"/>
    <cellStyle name="RowTitles-Detail 4 2 3 5 5 2 2" xfId="36232"/>
    <cellStyle name="RowTitles-Detail 4 2 3 5 6" xfId="36233"/>
    <cellStyle name="RowTitles-Detail 4 2 3 5 6 2" xfId="36234"/>
    <cellStyle name="RowTitles-Detail 4 2 3 5 7" xfId="36235"/>
    <cellStyle name="RowTitles-Detail 4 2 3 6" xfId="36236"/>
    <cellStyle name="RowTitles-Detail 4 2 3 6 2" xfId="36237"/>
    <cellStyle name="RowTitles-Detail 4 2 3 6 2 2" xfId="36238"/>
    <cellStyle name="RowTitles-Detail 4 2 3 6 2 2 2" xfId="36239"/>
    <cellStyle name="RowTitles-Detail 4 2 3 6 2 2 2 2" xfId="36240"/>
    <cellStyle name="RowTitles-Detail 4 2 3 6 2 2 3" xfId="36241"/>
    <cellStyle name="RowTitles-Detail 4 2 3 6 2 3" xfId="36242"/>
    <cellStyle name="RowTitles-Detail 4 2 3 6 2 3 2" xfId="36243"/>
    <cellStyle name="RowTitles-Detail 4 2 3 6 2 3 2 2" xfId="36244"/>
    <cellStyle name="RowTitles-Detail 4 2 3 6 2 4" xfId="36245"/>
    <cellStyle name="RowTitles-Detail 4 2 3 6 2 4 2" xfId="36246"/>
    <cellStyle name="RowTitles-Detail 4 2 3 6 2 5" xfId="36247"/>
    <cellStyle name="RowTitles-Detail 4 2 3 6 3" xfId="36248"/>
    <cellStyle name="RowTitles-Detail 4 2 3 6 3 2" xfId="36249"/>
    <cellStyle name="RowTitles-Detail 4 2 3 6 3 2 2" xfId="36250"/>
    <cellStyle name="RowTitles-Detail 4 2 3 6 3 2 2 2" xfId="36251"/>
    <cellStyle name="RowTitles-Detail 4 2 3 6 3 2 3" xfId="36252"/>
    <cellStyle name="RowTitles-Detail 4 2 3 6 3 3" xfId="36253"/>
    <cellStyle name="RowTitles-Detail 4 2 3 6 3 3 2" xfId="36254"/>
    <cellStyle name="RowTitles-Detail 4 2 3 6 3 3 2 2" xfId="36255"/>
    <cellStyle name="RowTitles-Detail 4 2 3 6 3 4" xfId="36256"/>
    <cellStyle name="RowTitles-Detail 4 2 3 6 3 4 2" xfId="36257"/>
    <cellStyle name="RowTitles-Detail 4 2 3 6 3 5" xfId="36258"/>
    <cellStyle name="RowTitles-Detail 4 2 3 6 4" xfId="36259"/>
    <cellStyle name="RowTitles-Detail 4 2 3 6 4 2" xfId="36260"/>
    <cellStyle name="RowTitles-Detail 4 2 3 6 4 2 2" xfId="36261"/>
    <cellStyle name="RowTitles-Detail 4 2 3 6 4 3" xfId="36262"/>
    <cellStyle name="RowTitles-Detail 4 2 3 6 5" xfId="36263"/>
    <cellStyle name="RowTitles-Detail 4 2 3 6 5 2" xfId="36264"/>
    <cellStyle name="RowTitles-Detail 4 2 3 6 5 2 2" xfId="36265"/>
    <cellStyle name="RowTitles-Detail 4 2 3 6 6" xfId="36266"/>
    <cellStyle name="RowTitles-Detail 4 2 3 6 6 2" xfId="36267"/>
    <cellStyle name="RowTitles-Detail 4 2 3 6 7" xfId="36268"/>
    <cellStyle name="RowTitles-Detail 4 2 3 7" xfId="36269"/>
    <cellStyle name="RowTitles-Detail 4 2 3 7 2" xfId="36270"/>
    <cellStyle name="RowTitles-Detail 4 2 3 7 2 2" xfId="36271"/>
    <cellStyle name="RowTitles-Detail 4 2 3 7 2 2 2" xfId="36272"/>
    <cellStyle name="RowTitles-Detail 4 2 3 7 2 3" xfId="36273"/>
    <cellStyle name="RowTitles-Detail 4 2 3 7 3" xfId="36274"/>
    <cellStyle name="RowTitles-Detail 4 2 3 7 3 2" xfId="36275"/>
    <cellStyle name="RowTitles-Detail 4 2 3 7 3 2 2" xfId="36276"/>
    <cellStyle name="RowTitles-Detail 4 2 3 7 4" xfId="36277"/>
    <cellStyle name="RowTitles-Detail 4 2 3 7 4 2" xfId="36278"/>
    <cellStyle name="RowTitles-Detail 4 2 3 7 5" xfId="36279"/>
    <cellStyle name="RowTitles-Detail 4 2 3 8" xfId="36280"/>
    <cellStyle name="RowTitles-Detail 4 2 3 8 2" xfId="36281"/>
    <cellStyle name="RowTitles-Detail 4 2 3 9" xfId="36282"/>
    <cellStyle name="RowTitles-Detail 4 2 3 9 2" xfId="36283"/>
    <cellStyle name="RowTitles-Detail 4 2 3 9 2 2" xfId="36284"/>
    <cellStyle name="RowTitles-Detail 4 2 3_STUD aligned by INSTIT" xfId="36285"/>
    <cellStyle name="RowTitles-Detail 4 2 4" xfId="36286"/>
    <cellStyle name="RowTitles-Detail 4 2 4 2" xfId="36287"/>
    <cellStyle name="RowTitles-Detail 4 2 4 2 2" xfId="36288"/>
    <cellStyle name="RowTitles-Detail 4 2 4 2 2 2" xfId="36289"/>
    <cellStyle name="RowTitles-Detail 4 2 4 2 2 2 2" xfId="36290"/>
    <cellStyle name="RowTitles-Detail 4 2 4 2 2 2 2 2" xfId="36291"/>
    <cellStyle name="RowTitles-Detail 4 2 4 2 2 2 3" xfId="36292"/>
    <cellStyle name="RowTitles-Detail 4 2 4 2 2 3" xfId="36293"/>
    <cellStyle name="RowTitles-Detail 4 2 4 2 2 3 2" xfId="36294"/>
    <cellStyle name="RowTitles-Detail 4 2 4 2 2 3 2 2" xfId="36295"/>
    <cellStyle name="RowTitles-Detail 4 2 4 2 2 4" xfId="36296"/>
    <cellStyle name="RowTitles-Detail 4 2 4 2 2 4 2" xfId="36297"/>
    <cellStyle name="RowTitles-Detail 4 2 4 2 2 5" xfId="36298"/>
    <cellStyle name="RowTitles-Detail 4 2 4 2 3" xfId="36299"/>
    <cellStyle name="RowTitles-Detail 4 2 4 2 3 2" xfId="36300"/>
    <cellStyle name="RowTitles-Detail 4 2 4 2 3 2 2" xfId="36301"/>
    <cellStyle name="RowTitles-Detail 4 2 4 2 3 2 2 2" xfId="36302"/>
    <cellStyle name="RowTitles-Detail 4 2 4 2 3 2 3" xfId="36303"/>
    <cellStyle name="RowTitles-Detail 4 2 4 2 3 3" xfId="36304"/>
    <cellStyle name="RowTitles-Detail 4 2 4 2 3 3 2" xfId="36305"/>
    <cellStyle name="RowTitles-Detail 4 2 4 2 3 3 2 2" xfId="36306"/>
    <cellStyle name="RowTitles-Detail 4 2 4 2 3 4" xfId="36307"/>
    <cellStyle name="RowTitles-Detail 4 2 4 2 3 4 2" xfId="36308"/>
    <cellStyle name="RowTitles-Detail 4 2 4 2 3 5" xfId="36309"/>
    <cellStyle name="RowTitles-Detail 4 2 4 2 4" xfId="36310"/>
    <cellStyle name="RowTitles-Detail 4 2 4 2 4 2" xfId="36311"/>
    <cellStyle name="RowTitles-Detail 4 2 4 2 5" xfId="36312"/>
    <cellStyle name="RowTitles-Detail 4 2 4 2 5 2" xfId="36313"/>
    <cellStyle name="RowTitles-Detail 4 2 4 2 5 2 2" xfId="36314"/>
    <cellStyle name="RowTitles-Detail 4 2 4 2 5 3" xfId="36315"/>
    <cellStyle name="RowTitles-Detail 4 2 4 2 6" xfId="36316"/>
    <cellStyle name="RowTitles-Detail 4 2 4 2 6 2" xfId="36317"/>
    <cellStyle name="RowTitles-Detail 4 2 4 2 6 2 2" xfId="36318"/>
    <cellStyle name="RowTitles-Detail 4 2 4 2 7" xfId="36319"/>
    <cellStyle name="RowTitles-Detail 4 2 4 2 7 2" xfId="36320"/>
    <cellStyle name="RowTitles-Detail 4 2 4 2 8" xfId="36321"/>
    <cellStyle name="RowTitles-Detail 4 2 4 3" xfId="36322"/>
    <cellStyle name="RowTitles-Detail 4 2 4 3 2" xfId="36323"/>
    <cellStyle name="RowTitles-Detail 4 2 4 3 2 2" xfId="36324"/>
    <cellStyle name="RowTitles-Detail 4 2 4 3 2 2 2" xfId="36325"/>
    <cellStyle name="RowTitles-Detail 4 2 4 3 2 2 2 2" xfId="36326"/>
    <cellStyle name="RowTitles-Detail 4 2 4 3 2 2 3" xfId="36327"/>
    <cellStyle name="RowTitles-Detail 4 2 4 3 2 3" xfId="36328"/>
    <cellStyle name="RowTitles-Detail 4 2 4 3 2 3 2" xfId="36329"/>
    <cellStyle name="RowTitles-Detail 4 2 4 3 2 3 2 2" xfId="36330"/>
    <cellStyle name="RowTitles-Detail 4 2 4 3 2 4" xfId="36331"/>
    <cellStyle name="RowTitles-Detail 4 2 4 3 2 4 2" xfId="36332"/>
    <cellStyle name="RowTitles-Detail 4 2 4 3 2 5" xfId="36333"/>
    <cellStyle name="RowTitles-Detail 4 2 4 3 3" xfId="36334"/>
    <cellStyle name="RowTitles-Detail 4 2 4 3 3 2" xfId="36335"/>
    <cellStyle name="RowTitles-Detail 4 2 4 3 3 2 2" xfId="36336"/>
    <cellStyle name="RowTitles-Detail 4 2 4 3 3 2 2 2" xfId="36337"/>
    <cellStyle name="RowTitles-Detail 4 2 4 3 3 2 3" xfId="36338"/>
    <cellStyle name="RowTitles-Detail 4 2 4 3 3 3" xfId="36339"/>
    <cellStyle name="RowTitles-Detail 4 2 4 3 3 3 2" xfId="36340"/>
    <cellStyle name="RowTitles-Detail 4 2 4 3 3 3 2 2" xfId="36341"/>
    <cellStyle name="RowTitles-Detail 4 2 4 3 3 4" xfId="36342"/>
    <cellStyle name="RowTitles-Detail 4 2 4 3 3 4 2" xfId="36343"/>
    <cellStyle name="RowTitles-Detail 4 2 4 3 3 5" xfId="36344"/>
    <cellStyle name="RowTitles-Detail 4 2 4 3 4" xfId="36345"/>
    <cellStyle name="RowTitles-Detail 4 2 4 3 4 2" xfId="36346"/>
    <cellStyle name="RowTitles-Detail 4 2 4 3 5" xfId="36347"/>
    <cellStyle name="RowTitles-Detail 4 2 4 3 5 2" xfId="36348"/>
    <cellStyle name="RowTitles-Detail 4 2 4 3 5 2 2" xfId="36349"/>
    <cellStyle name="RowTitles-Detail 4 2 4 4" xfId="36350"/>
    <cellStyle name="RowTitles-Detail 4 2 4 4 2" xfId="36351"/>
    <cellStyle name="RowTitles-Detail 4 2 4 4 2 2" xfId="36352"/>
    <cellStyle name="RowTitles-Detail 4 2 4 4 2 2 2" xfId="36353"/>
    <cellStyle name="RowTitles-Detail 4 2 4 4 2 2 2 2" xfId="36354"/>
    <cellStyle name="RowTitles-Detail 4 2 4 4 2 2 3" xfId="36355"/>
    <cellStyle name="RowTitles-Detail 4 2 4 4 2 3" xfId="36356"/>
    <cellStyle name="RowTitles-Detail 4 2 4 4 2 3 2" xfId="36357"/>
    <cellStyle name="RowTitles-Detail 4 2 4 4 2 3 2 2" xfId="36358"/>
    <cellStyle name="RowTitles-Detail 4 2 4 4 2 4" xfId="36359"/>
    <cellStyle name="RowTitles-Detail 4 2 4 4 2 4 2" xfId="36360"/>
    <cellStyle name="RowTitles-Detail 4 2 4 4 2 5" xfId="36361"/>
    <cellStyle name="RowTitles-Detail 4 2 4 4 3" xfId="36362"/>
    <cellStyle name="RowTitles-Detail 4 2 4 4 3 2" xfId="36363"/>
    <cellStyle name="RowTitles-Detail 4 2 4 4 3 2 2" xfId="36364"/>
    <cellStyle name="RowTitles-Detail 4 2 4 4 3 2 2 2" xfId="36365"/>
    <cellStyle name="RowTitles-Detail 4 2 4 4 3 2 3" xfId="36366"/>
    <cellStyle name="RowTitles-Detail 4 2 4 4 3 3" xfId="36367"/>
    <cellStyle name="RowTitles-Detail 4 2 4 4 3 3 2" xfId="36368"/>
    <cellStyle name="RowTitles-Detail 4 2 4 4 3 3 2 2" xfId="36369"/>
    <cellStyle name="RowTitles-Detail 4 2 4 4 3 4" xfId="36370"/>
    <cellStyle name="RowTitles-Detail 4 2 4 4 3 4 2" xfId="36371"/>
    <cellStyle name="RowTitles-Detail 4 2 4 4 3 5" xfId="36372"/>
    <cellStyle name="RowTitles-Detail 4 2 4 4 4" xfId="36373"/>
    <cellStyle name="RowTitles-Detail 4 2 4 4 4 2" xfId="36374"/>
    <cellStyle name="RowTitles-Detail 4 2 4 4 4 2 2" xfId="36375"/>
    <cellStyle name="RowTitles-Detail 4 2 4 4 4 3" xfId="36376"/>
    <cellStyle name="RowTitles-Detail 4 2 4 4 5" xfId="36377"/>
    <cellStyle name="RowTitles-Detail 4 2 4 4 5 2" xfId="36378"/>
    <cellStyle name="RowTitles-Detail 4 2 4 4 5 2 2" xfId="36379"/>
    <cellStyle name="RowTitles-Detail 4 2 4 4 6" xfId="36380"/>
    <cellStyle name="RowTitles-Detail 4 2 4 4 6 2" xfId="36381"/>
    <cellStyle name="RowTitles-Detail 4 2 4 4 7" xfId="36382"/>
    <cellStyle name="RowTitles-Detail 4 2 4 5" xfId="36383"/>
    <cellStyle name="RowTitles-Detail 4 2 4 5 2" xfId="36384"/>
    <cellStyle name="RowTitles-Detail 4 2 4 5 2 2" xfId="36385"/>
    <cellStyle name="RowTitles-Detail 4 2 4 5 2 2 2" xfId="36386"/>
    <cellStyle name="RowTitles-Detail 4 2 4 5 2 2 2 2" xfId="36387"/>
    <cellStyle name="RowTitles-Detail 4 2 4 5 2 2 3" xfId="36388"/>
    <cellStyle name="RowTitles-Detail 4 2 4 5 2 3" xfId="36389"/>
    <cellStyle name="RowTitles-Detail 4 2 4 5 2 3 2" xfId="36390"/>
    <cellStyle name="RowTitles-Detail 4 2 4 5 2 3 2 2" xfId="36391"/>
    <cellStyle name="RowTitles-Detail 4 2 4 5 2 4" xfId="36392"/>
    <cellStyle name="RowTitles-Detail 4 2 4 5 2 4 2" xfId="36393"/>
    <cellStyle name="RowTitles-Detail 4 2 4 5 2 5" xfId="36394"/>
    <cellStyle name="RowTitles-Detail 4 2 4 5 3" xfId="36395"/>
    <cellStyle name="RowTitles-Detail 4 2 4 5 3 2" xfId="36396"/>
    <cellStyle name="RowTitles-Detail 4 2 4 5 3 2 2" xfId="36397"/>
    <cellStyle name="RowTitles-Detail 4 2 4 5 3 2 2 2" xfId="36398"/>
    <cellStyle name="RowTitles-Detail 4 2 4 5 3 2 3" xfId="36399"/>
    <cellStyle name="RowTitles-Detail 4 2 4 5 3 3" xfId="36400"/>
    <cellStyle name="RowTitles-Detail 4 2 4 5 3 3 2" xfId="36401"/>
    <cellStyle name="RowTitles-Detail 4 2 4 5 3 3 2 2" xfId="36402"/>
    <cellStyle name="RowTitles-Detail 4 2 4 5 3 4" xfId="36403"/>
    <cellStyle name="RowTitles-Detail 4 2 4 5 3 4 2" xfId="36404"/>
    <cellStyle name="RowTitles-Detail 4 2 4 5 3 5" xfId="36405"/>
    <cellStyle name="RowTitles-Detail 4 2 4 5 4" xfId="36406"/>
    <cellStyle name="RowTitles-Detail 4 2 4 5 4 2" xfId="36407"/>
    <cellStyle name="RowTitles-Detail 4 2 4 5 4 2 2" xfId="36408"/>
    <cellStyle name="RowTitles-Detail 4 2 4 5 4 3" xfId="36409"/>
    <cellStyle name="RowTitles-Detail 4 2 4 5 5" xfId="36410"/>
    <cellStyle name="RowTitles-Detail 4 2 4 5 5 2" xfId="36411"/>
    <cellStyle name="RowTitles-Detail 4 2 4 5 5 2 2" xfId="36412"/>
    <cellStyle name="RowTitles-Detail 4 2 4 5 6" xfId="36413"/>
    <cellStyle name="RowTitles-Detail 4 2 4 5 6 2" xfId="36414"/>
    <cellStyle name="RowTitles-Detail 4 2 4 5 7" xfId="36415"/>
    <cellStyle name="RowTitles-Detail 4 2 4 6" xfId="36416"/>
    <cellStyle name="RowTitles-Detail 4 2 4 6 2" xfId="36417"/>
    <cellStyle name="RowTitles-Detail 4 2 4 6 2 2" xfId="36418"/>
    <cellStyle name="RowTitles-Detail 4 2 4 6 2 2 2" xfId="36419"/>
    <cellStyle name="RowTitles-Detail 4 2 4 6 2 2 2 2" xfId="36420"/>
    <cellStyle name="RowTitles-Detail 4 2 4 6 2 2 3" xfId="36421"/>
    <cellStyle name="RowTitles-Detail 4 2 4 6 2 3" xfId="36422"/>
    <cellStyle name="RowTitles-Detail 4 2 4 6 2 3 2" xfId="36423"/>
    <cellStyle name="RowTitles-Detail 4 2 4 6 2 3 2 2" xfId="36424"/>
    <cellStyle name="RowTitles-Detail 4 2 4 6 2 4" xfId="36425"/>
    <cellStyle name="RowTitles-Detail 4 2 4 6 2 4 2" xfId="36426"/>
    <cellStyle name="RowTitles-Detail 4 2 4 6 2 5" xfId="36427"/>
    <cellStyle name="RowTitles-Detail 4 2 4 6 3" xfId="36428"/>
    <cellStyle name="RowTitles-Detail 4 2 4 6 3 2" xfId="36429"/>
    <cellStyle name="RowTitles-Detail 4 2 4 6 3 2 2" xfId="36430"/>
    <cellStyle name="RowTitles-Detail 4 2 4 6 3 2 2 2" xfId="36431"/>
    <cellStyle name="RowTitles-Detail 4 2 4 6 3 2 3" xfId="36432"/>
    <cellStyle name="RowTitles-Detail 4 2 4 6 3 3" xfId="36433"/>
    <cellStyle name="RowTitles-Detail 4 2 4 6 3 3 2" xfId="36434"/>
    <cellStyle name="RowTitles-Detail 4 2 4 6 3 3 2 2" xfId="36435"/>
    <cellStyle name="RowTitles-Detail 4 2 4 6 3 4" xfId="36436"/>
    <cellStyle name="RowTitles-Detail 4 2 4 6 3 4 2" xfId="36437"/>
    <cellStyle name="RowTitles-Detail 4 2 4 6 3 5" xfId="36438"/>
    <cellStyle name="RowTitles-Detail 4 2 4 6 4" xfId="36439"/>
    <cellStyle name="RowTitles-Detail 4 2 4 6 4 2" xfId="36440"/>
    <cellStyle name="RowTitles-Detail 4 2 4 6 4 2 2" xfId="36441"/>
    <cellStyle name="RowTitles-Detail 4 2 4 6 4 3" xfId="36442"/>
    <cellStyle name="RowTitles-Detail 4 2 4 6 5" xfId="36443"/>
    <cellStyle name="RowTitles-Detail 4 2 4 6 5 2" xfId="36444"/>
    <cellStyle name="RowTitles-Detail 4 2 4 6 5 2 2" xfId="36445"/>
    <cellStyle name="RowTitles-Detail 4 2 4 6 6" xfId="36446"/>
    <cellStyle name="RowTitles-Detail 4 2 4 6 6 2" xfId="36447"/>
    <cellStyle name="RowTitles-Detail 4 2 4 6 7" xfId="36448"/>
    <cellStyle name="RowTitles-Detail 4 2 4 7" xfId="36449"/>
    <cellStyle name="RowTitles-Detail 4 2 4 7 2" xfId="36450"/>
    <cellStyle name="RowTitles-Detail 4 2 4 7 2 2" xfId="36451"/>
    <cellStyle name="RowTitles-Detail 4 2 4 7 2 2 2" xfId="36452"/>
    <cellStyle name="RowTitles-Detail 4 2 4 7 2 3" xfId="36453"/>
    <cellStyle name="RowTitles-Detail 4 2 4 7 3" xfId="36454"/>
    <cellStyle name="RowTitles-Detail 4 2 4 7 3 2" xfId="36455"/>
    <cellStyle name="RowTitles-Detail 4 2 4 7 3 2 2" xfId="36456"/>
    <cellStyle name="RowTitles-Detail 4 2 4 7 4" xfId="36457"/>
    <cellStyle name="RowTitles-Detail 4 2 4 7 4 2" xfId="36458"/>
    <cellStyle name="RowTitles-Detail 4 2 4 7 5" xfId="36459"/>
    <cellStyle name="RowTitles-Detail 4 2 4 8" xfId="36460"/>
    <cellStyle name="RowTitles-Detail 4 2 4 8 2" xfId="36461"/>
    <cellStyle name="RowTitles-Detail 4 2 4 8 2 2" xfId="36462"/>
    <cellStyle name="RowTitles-Detail 4 2 4 8 2 2 2" xfId="36463"/>
    <cellStyle name="RowTitles-Detail 4 2 4 8 2 3" xfId="36464"/>
    <cellStyle name="RowTitles-Detail 4 2 4 8 3" xfId="36465"/>
    <cellStyle name="RowTitles-Detail 4 2 4 8 3 2" xfId="36466"/>
    <cellStyle name="RowTitles-Detail 4 2 4 8 3 2 2" xfId="36467"/>
    <cellStyle name="RowTitles-Detail 4 2 4 8 4" xfId="36468"/>
    <cellStyle name="RowTitles-Detail 4 2 4 8 4 2" xfId="36469"/>
    <cellStyle name="RowTitles-Detail 4 2 4 8 5" xfId="36470"/>
    <cellStyle name="RowTitles-Detail 4 2 4 9" xfId="36471"/>
    <cellStyle name="RowTitles-Detail 4 2 4 9 2" xfId="36472"/>
    <cellStyle name="RowTitles-Detail 4 2 4 9 2 2" xfId="36473"/>
    <cellStyle name="RowTitles-Detail 4 2 4_STUD aligned by INSTIT" xfId="36474"/>
    <cellStyle name="RowTitles-Detail 4 2 5" xfId="36475"/>
    <cellStyle name="RowTitles-Detail 4 2 5 2" xfId="36476"/>
    <cellStyle name="RowTitles-Detail 4 2 5 2 2" xfId="36477"/>
    <cellStyle name="RowTitles-Detail 4 2 5 2 2 2" xfId="36478"/>
    <cellStyle name="RowTitles-Detail 4 2 5 2 2 2 2" xfId="36479"/>
    <cellStyle name="RowTitles-Detail 4 2 5 2 2 2 2 2" xfId="36480"/>
    <cellStyle name="RowTitles-Detail 4 2 5 2 2 2 3" xfId="36481"/>
    <cellStyle name="RowTitles-Detail 4 2 5 2 2 3" xfId="36482"/>
    <cellStyle name="RowTitles-Detail 4 2 5 2 2 3 2" xfId="36483"/>
    <cellStyle name="RowTitles-Detail 4 2 5 2 2 3 2 2" xfId="36484"/>
    <cellStyle name="RowTitles-Detail 4 2 5 2 2 4" xfId="36485"/>
    <cellStyle name="RowTitles-Detail 4 2 5 2 2 4 2" xfId="36486"/>
    <cellStyle name="RowTitles-Detail 4 2 5 2 2 5" xfId="36487"/>
    <cellStyle name="RowTitles-Detail 4 2 5 2 3" xfId="36488"/>
    <cellStyle name="RowTitles-Detail 4 2 5 2 3 2" xfId="36489"/>
    <cellStyle name="RowTitles-Detail 4 2 5 2 3 2 2" xfId="36490"/>
    <cellStyle name="RowTitles-Detail 4 2 5 2 3 2 2 2" xfId="36491"/>
    <cellStyle name="RowTitles-Detail 4 2 5 2 3 2 3" xfId="36492"/>
    <cellStyle name="RowTitles-Detail 4 2 5 2 3 3" xfId="36493"/>
    <cellStyle name="RowTitles-Detail 4 2 5 2 3 3 2" xfId="36494"/>
    <cellStyle name="RowTitles-Detail 4 2 5 2 3 3 2 2" xfId="36495"/>
    <cellStyle name="RowTitles-Detail 4 2 5 2 3 4" xfId="36496"/>
    <cellStyle name="RowTitles-Detail 4 2 5 2 3 4 2" xfId="36497"/>
    <cellStyle name="RowTitles-Detail 4 2 5 2 3 5" xfId="36498"/>
    <cellStyle name="RowTitles-Detail 4 2 5 2 4" xfId="36499"/>
    <cellStyle name="RowTitles-Detail 4 2 5 2 4 2" xfId="36500"/>
    <cellStyle name="RowTitles-Detail 4 2 5 2 5" xfId="36501"/>
    <cellStyle name="RowTitles-Detail 4 2 5 2 5 2" xfId="36502"/>
    <cellStyle name="RowTitles-Detail 4 2 5 2 5 2 2" xfId="36503"/>
    <cellStyle name="RowTitles-Detail 4 2 5 2 5 3" xfId="36504"/>
    <cellStyle name="RowTitles-Detail 4 2 5 2 6" xfId="36505"/>
    <cellStyle name="RowTitles-Detail 4 2 5 2 6 2" xfId="36506"/>
    <cellStyle name="RowTitles-Detail 4 2 5 2 6 2 2" xfId="36507"/>
    <cellStyle name="RowTitles-Detail 4 2 5 3" xfId="36508"/>
    <cellStyle name="RowTitles-Detail 4 2 5 3 2" xfId="36509"/>
    <cellStyle name="RowTitles-Detail 4 2 5 3 2 2" xfId="36510"/>
    <cellStyle name="RowTitles-Detail 4 2 5 3 2 2 2" xfId="36511"/>
    <cellStyle name="RowTitles-Detail 4 2 5 3 2 2 2 2" xfId="36512"/>
    <cellStyle name="RowTitles-Detail 4 2 5 3 2 2 3" xfId="36513"/>
    <cellStyle name="RowTitles-Detail 4 2 5 3 2 3" xfId="36514"/>
    <cellStyle name="RowTitles-Detail 4 2 5 3 2 3 2" xfId="36515"/>
    <cellStyle name="RowTitles-Detail 4 2 5 3 2 3 2 2" xfId="36516"/>
    <cellStyle name="RowTitles-Detail 4 2 5 3 2 4" xfId="36517"/>
    <cellStyle name="RowTitles-Detail 4 2 5 3 2 4 2" xfId="36518"/>
    <cellStyle name="RowTitles-Detail 4 2 5 3 2 5" xfId="36519"/>
    <cellStyle name="RowTitles-Detail 4 2 5 3 3" xfId="36520"/>
    <cellStyle name="RowTitles-Detail 4 2 5 3 3 2" xfId="36521"/>
    <cellStyle name="RowTitles-Detail 4 2 5 3 3 2 2" xfId="36522"/>
    <cellStyle name="RowTitles-Detail 4 2 5 3 3 2 2 2" xfId="36523"/>
    <cellStyle name="RowTitles-Detail 4 2 5 3 3 2 3" xfId="36524"/>
    <cellStyle name="RowTitles-Detail 4 2 5 3 3 3" xfId="36525"/>
    <cellStyle name="RowTitles-Detail 4 2 5 3 3 3 2" xfId="36526"/>
    <cellStyle name="RowTitles-Detail 4 2 5 3 3 3 2 2" xfId="36527"/>
    <cellStyle name="RowTitles-Detail 4 2 5 3 3 4" xfId="36528"/>
    <cellStyle name="RowTitles-Detail 4 2 5 3 3 4 2" xfId="36529"/>
    <cellStyle name="RowTitles-Detail 4 2 5 3 3 5" xfId="36530"/>
    <cellStyle name="RowTitles-Detail 4 2 5 3 4" xfId="36531"/>
    <cellStyle name="RowTitles-Detail 4 2 5 3 4 2" xfId="36532"/>
    <cellStyle name="RowTitles-Detail 4 2 5 3 5" xfId="36533"/>
    <cellStyle name="RowTitles-Detail 4 2 5 3 5 2" xfId="36534"/>
    <cellStyle name="RowTitles-Detail 4 2 5 3 5 2 2" xfId="36535"/>
    <cellStyle name="RowTitles-Detail 4 2 5 3 6" xfId="36536"/>
    <cellStyle name="RowTitles-Detail 4 2 5 3 6 2" xfId="36537"/>
    <cellStyle name="RowTitles-Detail 4 2 5 3 7" xfId="36538"/>
    <cellStyle name="RowTitles-Detail 4 2 5 4" xfId="36539"/>
    <cellStyle name="RowTitles-Detail 4 2 5 4 2" xfId="36540"/>
    <cellStyle name="RowTitles-Detail 4 2 5 4 2 2" xfId="36541"/>
    <cellStyle name="RowTitles-Detail 4 2 5 4 2 2 2" xfId="36542"/>
    <cellStyle name="RowTitles-Detail 4 2 5 4 2 2 2 2" xfId="36543"/>
    <cellStyle name="RowTitles-Detail 4 2 5 4 2 2 3" xfId="36544"/>
    <cellStyle name="RowTitles-Detail 4 2 5 4 2 3" xfId="36545"/>
    <cellStyle name="RowTitles-Detail 4 2 5 4 2 3 2" xfId="36546"/>
    <cellStyle name="RowTitles-Detail 4 2 5 4 2 3 2 2" xfId="36547"/>
    <cellStyle name="RowTitles-Detail 4 2 5 4 2 4" xfId="36548"/>
    <cellStyle name="RowTitles-Detail 4 2 5 4 2 4 2" xfId="36549"/>
    <cellStyle name="RowTitles-Detail 4 2 5 4 2 5" xfId="36550"/>
    <cellStyle name="RowTitles-Detail 4 2 5 4 3" xfId="36551"/>
    <cellStyle name="RowTitles-Detail 4 2 5 4 3 2" xfId="36552"/>
    <cellStyle name="RowTitles-Detail 4 2 5 4 3 2 2" xfId="36553"/>
    <cellStyle name="RowTitles-Detail 4 2 5 4 3 2 2 2" xfId="36554"/>
    <cellStyle name="RowTitles-Detail 4 2 5 4 3 2 3" xfId="36555"/>
    <cellStyle name="RowTitles-Detail 4 2 5 4 3 3" xfId="36556"/>
    <cellStyle name="RowTitles-Detail 4 2 5 4 3 3 2" xfId="36557"/>
    <cellStyle name="RowTitles-Detail 4 2 5 4 3 3 2 2" xfId="36558"/>
    <cellStyle name="RowTitles-Detail 4 2 5 4 3 4" xfId="36559"/>
    <cellStyle name="RowTitles-Detail 4 2 5 4 3 4 2" xfId="36560"/>
    <cellStyle name="RowTitles-Detail 4 2 5 4 3 5" xfId="36561"/>
    <cellStyle name="RowTitles-Detail 4 2 5 4 4" xfId="36562"/>
    <cellStyle name="RowTitles-Detail 4 2 5 4 4 2" xfId="36563"/>
    <cellStyle name="RowTitles-Detail 4 2 5 4 5" xfId="36564"/>
    <cellStyle name="RowTitles-Detail 4 2 5 4 5 2" xfId="36565"/>
    <cellStyle name="RowTitles-Detail 4 2 5 4 5 2 2" xfId="36566"/>
    <cellStyle name="RowTitles-Detail 4 2 5 4 5 3" xfId="36567"/>
    <cellStyle name="RowTitles-Detail 4 2 5 4 6" xfId="36568"/>
    <cellStyle name="RowTitles-Detail 4 2 5 4 6 2" xfId="36569"/>
    <cellStyle name="RowTitles-Detail 4 2 5 4 6 2 2" xfId="36570"/>
    <cellStyle name="RowTitles-Detail 4 2 5 4 7" xfId="36571"/>
    <cellStyle name="RowTitles-Detail 4 2 5 4 7 2" xfId="36572"/>
    <cellStyle name="RowTitles-Detail 4 2 5 4 8" xfId="36573"/>
    <cellStyle name="RowTitles-Detail 4 2 5 5" xfId="36574"/>
    <cellStyle name="RowTitles-Detail 4 2 5 5 2" xfId="36575"/>
    <cellStyle name="RowTitles-Detail 4 2 5 5 2 2" xfId="36576"/>
    <cellStyle name="RowTitles-Detail 4 2 5 5 2 2 2" xfId="36577"/>
    <cellStyle name="RowTitles-Detail 4 2 5 5 2 2 2 2" xfId="36578"/>
    <cellStyle name="RowTitles-Detail 4 2 5 5 2 2 3" xfId="36579"/>
    <cellStyle name="RowTitles-Detail 4 2 5 5 2 3" xfId="36580"/>
    <cellStyle name="RowTitles-Detail 4 2 5 5 2 3 2" xfId="36581"/>
    <cellStyle name="RowTitles-Detail 4 2 5 5 2 3 2 2" xfId="36582"/>
    <cellStyle name="RowTitles-Detail 4 2 5 5 2 4" xfId="36583"/>
    <cellStyle name="RowTitles-Detail 4 2 5 5 2 4 2" xfId="36584"/>
    <cellStyle name="RowTitles-Detail 4 2 5 5 2 5" xfId="36585"/>
    <cellStyle name="RowTitles-Detail 4 2 5 5 3" xfId="36586"/>
    <cellStyle name="RowTitles-Detail 4 2 5 5 3 2" xfId="36587"/>
    <cellStyle name="RowTitles-Detail 4 2 5 5 3 2 2" xfId="36588"/>
    <cellStyle name="RowTitles-Detail 4 2 5 5 3 2 2 2" xfId="36589"/>
    <cellStyle name="RowTitles-Detail 4 2 5 5 3 2 3" xfId="36590"/>
    <cellStyle name="RowTitles-Detail 4 2 5 5 3 3" xfId="36591"/>
    <cellStyle name="RowTitles-Detail 4 2 5 5 3 3 2" xfId="36592"/>
    <cellStyle name="RowTitles-Detail 4 2 5 5 3 3 2 2" xfId="36593"/>
    <cellStyle name="RowTitles-Detail 4 2 5 5 3 4" xfId="36594"/>
    <cellStyle name="RowTitles-Detail 4 2 5 5 3 4 2" xfId="36595"/>
    <cellStyle name="RowTitles-Detail 4 2 5 5 3 5" xfId="36596"/>
    <cellStyle name="RowTitles-Detail 4 2 5 5 4" xfId="36597"/>
    <cellStyle name="RowTitles-Detail 4 2 5 5 4 2" xfId="36598"/>
    <cellStyle name="RowTitles-Detail 4 2 5 5 4 2 2" xfId="36599"/>
    <cellStyle name="RowTitles-Detail 4 2 5 5 4 3" xfId="36600"/>
    <cellStyle name="RowTitles-Detail 4 2 5 5 5" xfId="36601"/>
    <cellStyle name="RowTitles-Detail 4 2 5 5 5 2" xfId="36602"/>
    <cellStyle name="RowTitles-Detail 4 2 5 5 5 2 2" xfId="36603"/>
    <cellStyle name="RowTitles-Detail 4 2 5 5 6" xfId="36604"/>
    <cellStyle name="RowTitles-Detail 4 2 5 5 6 2" xfId="36605"/>
    <cellStyle name="RowTitles-Detail 4 2 5 5 7" xfId="36606"/>
    <cellStyle name="RowTitles-Detail 4 2 5 6" xfId="36607"/>
    <cellStyle name="RowTitles-Detail 4 2 5 6 2" xfId="36608"/>
    <cellStyle name="RowTitles-Detail 4 2 5 6 2 2" xfId="36609"/>
    <cellStyle name="RowTitles-Detail 4 2 5 6 2 2 2" xfId="36610"/>
    <cellStyle name="RowTitles-Detail 4 2 5 6 2 2 2 2" xfId="36611"/>
    <cellStyle name="RowTitles-Detail 4 2 5 6 2 2 3" xfId="36612"/>
    <cellStyle name="RowTitles-Detail 4 2 5 6 2 3" xfId="36613"/>
    <cellStyle name="RowTitles-Detail 4 2 5 6 2 3 2" xfId="36614"/>
    <cellStyle name="RowTitles-Detail 4 2 5 6 2 3 2 2" xfId="36615"/>
    <cellStyle name="RowTitles-Detail 4 2 5 6 2 4" xfId="36616"/>
    <cellStyle name="RowTitles-Detail 4 2 5 6 2 4 2" xfId="36617"/>
    <cellStyle name="RowTitles-Detail 4 2 5 6 2 5" xfId="36618"/>
    <cellStyle name="RowTitles-Detail 4 2 5 6 3" xfId="36619"/>
    <cellStyle name="RowTitles-Detail 4 2 5 6 3 2" xfId="36620"/>
    <cellStyle name="RowTitles-Detail 4 2 5 6 3 2 2" xfId="36621"/>
    <cellStyle name="RowTitles-Detail 4 2 5 6 3 2 2 2" xfId="36622"/>
    <cellStyle name="RowTitles-Detail 4 2 5 6 3 2 3" xfId="36623"/>
    <cellStyle name="RowTitles-Detail 4 2 5 6 3 3" xfId="36624"/>
    <cellStyle name="RowTitles-Detail 4 2 5 6 3 3 2" xfId="36625"/>
    <cellStyle name="RowTitles-Detail 4 2 5 6 3 3 2 2" xfId="36626"/>
    <cellStyle name="RowTitles-Detail 4 2 5 6 3 4" xfId="36627"/>
    <cellStyle name="RowTitles-Detail 4 2 5 6 3 4 2" xfId="36628"/>
    <cellStyle name="RowTitles-Detail 4 2 5 6 3 5" xfId="36629"/>
    <cellStyle name="RowTitles-Detail 4 2 5 6 4" xfId="36630"/>
    <cellStyle name="RowTitles-Detail 4 2 5 6 4 2" xfId="36631"/>
    <cellStyle name="RowTitles-Detail 4 2 5 6 4 2 2" xfId="36632"/>
    <cellStyle name="RowTitles-Detail 4 2 5 6 4 3" xfId="36633"/>
    <cellStyle name="RowTitles-Detail 4 2 5 6 5" xfId="36634"/>
    <cellStyle name="RowTitles-Detail 4 2 5 6 5 2" xfId="36635"/>
    <cellStyle name="RowTitles-Detail 4 2 5 6 5 2 2" xfId="36636"/>
    <cellStyle name="RowTitles-Detail 4 2 5 6 6" xfId="36637"/>
    <cellStyle name="RowTitles-Detail 4 2 5 6 6 2" xfId="36638"/>
    <cellStyle name="RowTitles-Detail 4 2 5 6 7" xfId="36639"/>
    <cellStyle name="RowTitles-Detail 4 2 5 7" xfId="36640"/>
    <cellStyle name="RowTitles-Detail 4 2 5 7 2" xfId="36641"/>
    <cellStyle name="RowTitles-Detail 4 2 5 7 2 2" xfId="36642"/>
    <cellStyle name="RowTitles-Detail 4 2 5 7 2 2 2" xfId="36643"/>
    <cellStyle name="RowTitles-Detail 4 2 5 7 2 3" xfId="36644"/>
    <cellStyle name="RowTitles-Detail 4 2 5 7 3" xfId="36645"/>
    <cellStyle name="RowTitles-Detail 4 2 5 7 3 2" xfId="36646"/>
    <cellStyle name="RowTitles-Detail 4 2 5 7 3 2 2" xfId="36647"/>
    <cellStyle name="RowTitles-Detail 4 2 5 7 4" xfId="36648"/>
    <cellStyle name="RowTitles-Detail 4 2 5 7 4 2" xfId="36649"/>
    <cellStyle name="RowTitles-Detail 4 2 5 7 5" xfId="36650"/>
    <cellStyle name="RowTitles-Detail 4 2 5 8" xfId="36651"/>
    <cellStyle name="RowTitles-Detail 4 2 5 8 2" xfId="36652"/>
    <cellStyle name="RowTitles-Detail 4 2 5 9" xfId="36653"/>
    <cellStyle name="RowTitles-Detail 4 2 5 9 2" xfId="36654"/>
    <cellStyle name="RowTitles-Detail 4 2 5 9 2 2" xfId="36655"/>
    <cellStyle name="RowTitles-Detail 4 2 5_STUD aligned by INSTIT" xfId="36656"/>
    <cellStyle name="RowTitles-Detail 4 2 6" xfId="36657"/>
    <cellStyle name="RowTitles-Detail 4 2 6 2" xfId="36658"/>
    <cellStyle name="RowTitles-Detail 4 2 6 2 2" xfId="36659"/>
    <cellStyle name="RowTitles-Detail 4 2 6 2 2 2" xfId="36660"/>
    <cellStyle name="RowTitles-Detail 4 2 6 2 2 2 2" xfId="36661"/>
    <cellStyle name="RowTitles-Detail 4 2 6 2 2 3" xfId="36662"/>
    <cellStyle name="RowTitles-Detail 4 2 6 2 3" xfId="36663"/>
    <cellStyle name="RowTitles-Detail 4 2 6 2 3 2" xfId="36664"/>
    <cellStyle name="RowTitles-Detail 4 2 6 2 3 2 2" xfId="36665"/>
    <cellStyle name="RowTitles-Detail 4 2 6 2 4" xfId="36666"/>
    <cellStyle name="RowTitles-Detail 4 2 6 2 4 2" xfId="36667"/>
    <cellStyle name="RowTitles-Detail 4 2 6 2 5" xfId="36668"/>
    <cellStyle name="RowTitles-Detail 4 2 6 3" xfId="36669"/>
    <cellStyle name="RowTitles-Detail 4 2 6 3 2" xfId="36670"/>
    <cellStyle name="RowTitles-Detail 4 2 6 3 2 2" xfId="36671"/>
    <cellStyle name="RowTitles-Detail 4 2 6 3 2 2 2" xfId="36672"/>
    <cellStyle name="RowTitles-Detail 4 2 6 3 2 3" xfId="36673"/>
    <cellStyle name="RowTitles-Detail 4 2 6 3 3" xfId="36674"/>
    <cellStyle name="RowTitles-Detail 4 2 6 3 3 2" xfId="36675"/>
    <cellStyle name="RowTitles-Detail 4 2 6 3 3 2 2" xfId="36676"/>
    <cellStyle name="RowTitles-Detail 4 2 6 3 4" xfId="36677"/>
    <cellStyle name="RowTitles-Detail 4 2 6 3 4 2" xfId="36678"/>
    <cellStyle name="RowTitles-Detail 4 2 6 3 5" xfId="36679"/>
    <cellStyle name="RowTitles-Detail 4 2 6 4" xfId="36680"/>
    <cellStyle name="RowTitles-Detail 4 2 6 4 2" xfId="36681"/>
    <cellStyle name="RowTitles-Detail 4 2 6 5" xfId="36682"/>
    <cellStyle name="RowTitles-Detail 4 2 6 5 2" xfId="36683"/>
    <cellStyle name="RowTitles-Detail 4 2 6 5 2 2" xfId="36684"/>
    <cellStyle name="RowTitles-Detail 4 2 6 5 3" xfId="36685"/>
    <cellStyle name="RowTitles-Detail 4 2 6 6" xfId="36686"/>
    <cellStyle name="RowTitles-Detail 4 2 6 6 2" xfId="36687"/>
    <cellStyle name="RowTitles-Detail 4 2 6 6 2 2" xfId="36688"/>
    <cellStyle name="RowTitles-Detail 4 2 7" xfId="36689"/>
    <cellStyle name="RowTitles-Detail 4 2 7 2" xfId="36690"/>
    <cellStyle name="RowTitles-Detail 4 2 7 2 2" xfId="36691"/>
    <cellStyle name="RowTitles-Detail 4 2 7 2 2 2" xfId="36692"/>
    <cellStyle name="RowTitles-Detail 4 2 7 2 2 2 2" xfId="36693"/>
    <cellStyle name="RowTitles-Detail 4 2 7 2 2 3" xfId="36694"/>
    <cellStyle name="RowTitles-Detail 4 2 7 2 3" xfId="36695"/>
    <cellStyle name="RowTitles-Detail 4 2 7 2 3 2" xfId="36696"/>
    <cellStyle name="RowTitles-Detail 4 2 7 2 3 2 2" xfId="36697"/>
    <cellStyle name="RowTitles-Detail 4 2 7 2 4" xfId="36698"/>
    <cellStyle name="RowTitles-Detail 4 2 7 2 4 2" xfId="36699"/>
    <cellStyle name="RowTitles-Detail 4 2 7 2 5" xfId="36700"/>
    <cellStyle name="RowTitles-Detail 4 2 7 3" xfId="36701"/>
    <cellStyle name="RowTitles-Detail 4 2 7 3 2" xfId="36702"/>
    <cellStyle name="RowTitles-Detail 4 2 7 3 2 2" xfId="36703"/>
    <cellStyle name="RowTitles-Detail 4 2 7 3 2 2 2" xfId="36704"/>
    <cellStyle name="RowTitles-Detail 4 2 7 3 2 3" xfId="36705"/>
    <cellStyle name="RowTitles-Detail 4 2 7 3 3" xfId="36706"/>
    <cellStyle name="RowTitles-Detail 4 2 7 3 3 2" xfId="36707"/>
    <cellStyle name="RowTitles-Detail 4 2 7 3 3 2 2" xfId="36708"/>
    <cellStyle name="RowTitles-Detail 4 2 7 3 4" xfId="36709"/>
    <cellStyle name="RowTitles-Detail 4 2 7 3 4 2" xfId="36710"/>
    <cellStyle name="RowTitles-Detail 4 2 7 3 5" xfId="36711"/>
    <cellStyle name="RowTitles-Detail 4 2 7 4" xfId="36712"/>
    <cellStyle name="RowTitles-Detail 4 2 7 4 2" xfId="36713"/>
    <cellStyle name="RowTitles-Detail 4 2 7 5" xfId="36714"/>
    <cellStyle name="RowTitles-Detail 4 2 7 5 2" xfId="36715"/>
    <cellStyle name="RowTitles-Detail 4 2 7 5 2 2" xfId="36716"/>
    <cellStyle name="RowTitles-Detail 4 2 7 6" xfId="36717"/>
    <cellStyle name="RowTitles-Detail 4 2 7 6 2" xfId="36718"/>
    <cellStyle name="RowTitles-Detail 4 2 7 7" xfId="36719"/>
    <cellStyle name="RowTitles-Detail 4 2 8" xfId="36720"/>
    <cellStyle name="RowTitles-Detail 4 2 8 2" xfId="36721"/>
    <cellStyle name="RowTitles-Detail 4 2 8 2 2" xfId="36722"/>
    <cellStyle name="RowTitles-Detail 4 2 8 2 2 2" xfId="36723"/>
    <cellStyle name="RowTitles-Detail 4 2 8 2 2 2 2" xfId="36724"/>
    <cellStyle name="RowTitles-Detail 4 2 8 2 2 3" xfId="36725"/>
    <cellStyle name="RowTitles-Detail 4 2 8 2 3" xfId="36726"/>
    <cellStyle name="RowTitles-Detail 4 2 8 2 3 2" xfId="36727"/>
    <cellStyle name="RowTitles-Detail 4 2 8 2 3 2 2" xfId="36728"/>
    <cellStyle name="RowTitles-Detail 4 2 8 2 4" xfId="36729"/>
    <cellStyle name="RowTitles-Detail 4 2 8 2 4 2" xfId="36730"/>
    <cellStyle name="RowTitles-Detail 4 2 8 2 5" xfId="36731"/>
    <cellStyle name="RowTitles-Detail 4 2 8 3" xfId="36732"/>
    <cellStyle name="RowTitles-Detail 4 2 8 3 2" xfId="36733"/>
    <cellStyle name="RowTitles-Detail 4 2 8 3 2 2" xfId="36734"/>
    <cellStyle name="RowTitles-Detail 4 2 8 3 2 2 2" xfId="36735"/>
    <cellStyle name="RowTitles-Detail 4 2 8 3 2 3" xfId="36736"/>
    <cellStyle name="RowTitles-Detail 4 2 8 3 3" xfId="36737"/>
    <cellStyle name="RowTitles-Detail 4 2 8 3 3 2" xfId="36738"/>
    <cellStyle name="RowTitles-Detail 4 2 8 3 3 2 2" xfId="36739"/>
    <cellStyle name="RowTitles-Detail 4 2 8 3 4" xfId="36740"/>
    <cellStyle name="RowTitles-Detail 4 2 8 3 4 2" xfId="36741"/>
    <cellStyle name="RowTitles-Detail 4 2 8 3 5" xfId="36742"/>
    <cellStyle name="RowTitles-Detail 4 2 8 4" xfId="36743"/>
    <cellStyle name="RowTitles-Detail 4 2 8 4 2" xfId="36744"/>
    <cellStyle name="RowTitles-Detail 4 2 8 5" xfId="36745"/>
    <cellStyle name="RowTitles-Detail 4 2 8 5 2" xfId="36746"/>
    <cellStyle name="RowTitles-Detail 4 2 8 5 2 2" xfId="36747"/>
    <cellStyle name="RowTitles-Detail 4 2 8 5 3" xfId="36748"/>
    <cellStyle name="RowTitles-Detail 4 2 8 6" xfId="36749"/>
    <cellStyle name="RowTitles-Detail 4 2 8 6 2" xfId="36750"/>
    <cellStyle name="RowTitles-Detail 4 2 8 6 2 2" xfId="36751"/>
    <cellStyle name="RowTitles-Detail 4 2 8 7" xfId="36752"/>
    <cellStyle name="RowTitles-Detail 4 2 8 7 2" xfId="36753"/>
    <cellStyle name="RowTitles-Detail 4 2 8 8" xfId="36754"/>
    <cellStyle name="RowTitles-Detail 4 2 9" xfId="36755"/>
    <cellStyle name="RowTitles-Detail 4 2 9 2" xfId="36756"/>
    <cellStyle name="RowTitles-Detail 4 2 9 2 2" xfId="36757"/>
    <cellStyle name="RowTitles-Detail 4 2 9 2 2 2" xfId="36758"/>
    <cellStyle name="RowTitles-Detail 4 2 9 2 2 2 2" xfId="36759"/>
    <cellStyle name="RowTitles-Detail 4 2 9 2 2 3" xfId="36760"/>
    <cellStyle name="RowTitles-Detail 4 2 9 2 3" xfId="36761"/>
    <cellStyle name="RowTitles-Detail 4 2 9 2 3 2" xfId="36762"/>
    <cellStyle name="RowTitles-Detail 4 2 9 2 3 2 2" xfId="36763"/>
    <cellStyle name="RowTitles-Detail 4 2 9 2 4" xfId="36764"/>
    <cellStyle name="RowTitles-Detail 4 2 9 2 4 2" xfId="36765"/>
    <cellStyle name="RowTitles-Detail 4 2 9 2 5" xfId="36766"/>
    <cellStyle name="RowTitles-Detail 4 2 9 3" xfId="36767"/>
    <cellStyle name="RowTitles-Detail 4 2 9 3 2" xfId="36768"/>
    <cellStyle name="RowTitles-Detail 4 2 9 3 2 2" xfId="36769"/>
    <cellStyle name="RowTitles-Detail 4 2 9 3 2 2 2" xfId="36770"/>
    <cellStyle name="RowTitles-Detail 4 2 9 3 2 3" xfId="36771"/>
    <cellStyle name="RowTitles-Detail 4 2 9 3 3" xfId="36772"/>
    <cellStyle name="RowTitles-Detail 4 2 9 3 3 2" xfId="36773"/>
    <cellStyle name="RowTitles-Detail 4 2 9 3 3 2 2" xfId="36774"/>
    <cellStyle name="RowTitles-Detail 4 2 9 3 4" xfId="36775"/>
    <cellStyle name="RowTitles-Detail 4 2 9 3 4 2" xfId="36776"/>
    <cellStyle name="RowTitles-Detail 4 2 9 3 5" xfId="36777"/>
    <cellStyle name="RowTitles-Detail 4 2 9 4" xfId="36778"/>
    <cellStyle name="RowTitles-Detail 4 2 9 4 2" xfId="36779"/>
    <cellStyle name="RowTitles-Detail 4 2 9 4 2 2" xfId="36780"/>
    <cellStyle name="RowTitles-Detail 4 2 9 4 3" xfId="36781"/>
    <cellStyle name="RowTitles-Detail 4 2 9 5" xfId="36782"/>
    <cellStyle name="RowTitles-Detail 4 2 9 5 2" xfId="36783"/>
    <cellStyle name="RowTitles-Detail 4 2 9 5 2 2" xfId="36784"/>
    <cellStyle name="RowTitles-Detail 4 2 9 6" xfId="36785"/>
    <cellStyle name="RowTitles-Detail 4 2 9 6 2" xfId="36786"/>
    <cellStyle name="RowTitles-Detail 4 2 9 7" xfId="36787"/>
    <cellStyle name="RowTitles-Detail 4 2_STUD aligned by INSTIT" xfId="36788"/>
    <cellStyle name="RowTitles-Detail 4 3" xfId="36789"/>
    <cellStyle name="RowTitles-Detail 4 3 10" xfId="36790"/>
    <cellStyle name="RowTitles-Detail 4 3 10 2" xfId="36791"/>
    <cellStyle name="RowTitles-Detail 4 3 10 2 2" xfId="36792"/>
    <cellStyle name="RowTitles-Detail 4 3 10 2 2 2" xfId="36793"/>
    <cellStyle name="RowTitles-Detail 4 3 10 2 3" xfId="36794"/>
    <cellStyle name="RowTitles-Detail 4 3 10 3" xfId="36795"/>
    <cellStyle name="RowTitles-Detail 4 3 10 3 2" xfId="36796"/>
    <cellStyle name="RowTitles-Detail 4 3 10 3 2 2" xfId="36797"/>
    <cellStyle name="RowTitles-Detail 4 3 10 4" xfId="36798"/>
    <cellStyle name="RowTitles-Detail 4 3 10 4 2" xfId="36799"/>
    <cellStyle name="RowTitles-Detail 4 3 10 5" xfId="36800"/>
    <cellStyle name="RowTitles-Detail 4 3 11" xfId="36801"/>
    <cellStyle name="RowTitles-Detail 4 3 11 2" xfId="36802"/>
    <cellStyle name="RowTitles-Detail 4 3 12" xfId="36803"/>
    <cellStyle name="RowTitles-Detail 4 3 12 2" xfId="36804"/>
    <cellStyle name="RowTitles-Detail 4 3 12 2 2" xfId="36805"/>
    <cellStyle name="RowTitles-Detail 4 3 2" xfId="36806"/>
    <cellStyle name="RowTitles-Detail 4 3 2 2" xfId="36807"/>
    <cellStyle name="RowTitles-Detail 4 3 2 2 2" xfId="36808"/>
    <cellStyle name="RowTitles-Detail 4 3 2 2 2 2" xfId="36809"/>
    <cellStyle name="RowTitles-Detail 4 3 2 2 2 2 2" xfId="36810"/>
    <cellStyle name="RowTitles-Detail 4 3 2 2 2 2 2 2" xfId="36811"/>
    <cellStyle name="RowTitles-Detail 4 3 2 2 2 2 3" xfId="36812"/>
    <cellStyle name="RowTitles-Detail 4 3 2 2 2 3" xfId="36813"/>
    <cellStyle name="RowTitles-Detail 4 3 2 2 2 3 2" xfId="36814"/>
    <cellStyle name="RowTitles-Detail 4 3 2 2 2 3 2 2" xfId="36815"/>
    <cellStyle name="RowTitles-Detail 4 3 2 2 2 4" xfId="36816"/>
    <cellStyle name="RowTitles-Detail 4 3 2 2 2 4 2" xfId="36817"/>
    <cellStyle name="RowTitles-Detail 4 3 2 2 2 5" xfId="36818"/>
    <cellStyle name="RowTitles-Detail 4 3 2 2 3" xfId="36819"/>
    <cellStyle name="RowTitles-Detail 4 3 2 2 3 2" xfId="36820"/>
    <cellStyle name="RowTitles-Detail 4 3 2 2 3 2 2" xfId="36821"/>
    <cellStyle name="RowTitles-Detail 4 3 2 2 3 2 2 2" xfId="36822"/>
    <cellStyle name="RowTitles-Detail 4 3 2 2 3 2 3" xfId="36823"/>
    <cellStyle name="RowTitles-Detail 4 3 2 2 3 3" xfId="36824"/>
    <cellStyle name="RowTitles-Detail 4 3 2 2 3 3 2" xfId="36825"/>
    <cellStyle name="RowTitles-Detail 4 3 2 2 3 3 2 2" xfId="36826"/>
    <cellStyle name="RowTitles-Detail 4 3 2 2 3 4" xfId="36827"/>
    <cellStyle name="RowTitles-Detail 4 3 2 2 3 4 2" xfId="36828"/>
    <cellStyle name="RowTitles-Detail 4 3 2 2 3 5" xfId="36829"/>
    <cellStyle name="RowTitles-Detail 4 3 2 2 4" xfId="36830"/>
    <cellStyle name="RowTitles-Detail 4 3 2 2 4 2" xfId="36831"/>
    <cellStyle name="RowTitles-Detail 4 3 2 2 5" xfId="36832"/>
    <cellStyle name="RowTitles-Detail 4 3 2 2 5 2" xfId="36833"/>
    <cellStyle name="RowTitles-Detail 4 3 2 2 5 2 2" xfId="36834"/>
    <cellStyle name="RowTitles-Detail 4 3 2 3" xfId="36835"/>
    <cellStyle name="RowTitles-Detail 4 3 2 3 2" xfId="36836"/>
    <cellStyle name="RowTitles-Detail 4 3 2 3 2 2" xfId="36837"/>
    <cellStyle name="RowTitles-Detail 4 3 2 3 2 2 2" xfId="36838"/>
    <cellStyle name="RowTitles-Detail 4 3 2 3 2 2 2 2" xfId="36839"/>
    <cellStyle name="RowTitles-Detail 4 3 2 3 2 2 3" xfId="36840"/>
    <cellStyle name="RowTitles-Detail 4 3 2 3 2 3" xfId="36841"/>
    <cellStyle name="RowTitles-Detail 4 3 2 3 2 3 2" xfId="36842"/>
    <cellStyle name="RowTitles-Detail 4 3 2 3 2 3 2 2" xfId="36843"/>
    <cellStyle name="RowTitles-Detail 4 3 2 3 2 4" xfId="36844"/>
    <cellStyle name="RowTitles-Detail 4 3 2 3 2 4 2" xfId="36845"/>
    <cellStyle name="RowTitles-Detail 4 3 2 3 2 5" xfId="36846"/>
    <cellStyle name="RowTitles-Detail 4 3 2 3 3" xfId="36847"/>
    <cellStyle name="RowTitles-Detail 4 3 2 3 3 2" xfId="36848"/>
    <cellStyle name="RowTitles-Detail 4 3 2 3 3 2 2" xfId="36849"/>
    <cellStyle name="RowTitles-Detail 4 3 2 3 3 2 2 2" xfId="36850"/>
    <cellStyle name="RowTitles-Detail 4 3 2 3 3 2 3" xfId="36851"/>
    <cellStyle name="RowTitles-Detail 4 3 2 3 3 3" xfId="36852"/>
    <cellStyle name="RowTitles-Detail 4 3 2 3 3 3 2" xfId="36853"/>
    <cellStyle name="RowTitles-Detail 4 3 2 3 3 3 2 2" xfId="36854"/>
    <cellStyle name="RowTitles-Detail 4 3 2 3 3 4" xfId="36855"/>
    <cellStyle name="RowTitles-Detail 4 3 2 3 3 4 2" xfId="36856"/>
    <cellStyle name="RowTitles-Detail 4 3 2 3 3 5" xfId="36857"/>
    <cellStyle name="RowTitles-Detail 4 3 2 3 4" xfId="36858"/>
    <cellStyle name="RowTitles-Detail 4 3 2 3 4 2" xfId="36859"/>
    <cellStyle name="RowTitles-Detail 4 3 2 3 5" xfId="36860"/>
    <cellStyle name="RowTitles-Detail 4 3 2 3 5 2" xfId="36861"/>
    <cellStyle name="RowTitles-Detail 4 3 2 3 5 2 2" xfId="36862"/>
    <cellStyle name="RowTitles-Detail 4 3 2 3 5 3" xfId="36863"/>
    <cellStyle name="RowTitles-Detail 4 3 2 3 6" xfId="36864"/>
    <cellStyle name="RowTitles-Detail 4 3 2 3 6 2" xfId="36865"/>
    <cellStyle name="RowTitles-Detail 4 3 2 3 6 2 2" xfId="36866"/>
    <cellStyle name="RowTitles-Detail 4 3 2 3 7" xfId="36867"/>
    <cellStyle name="RowTitles-Detail 4 3 2 3 7 2" xfId="36868"/>
    <cellStyle name="RowTitles-Detail 4 3 2 3 8" xfId="36869"/>
    <cellStyle name="RowTitles-Detail 4 3 2 4" xfId="36870"/>
    <cellStyle name="RowTitles-Detail 4 3 2 4 2" xfId="36871"/>
    <cellStyle name="RowTitles-Detail 4 3 2 4 2 2" xfId="36872"/>
    <cellStyle name="RowTitles-Detail 4 3 2 4 2 2 2" xfId="36873"/>
    <cellStyle name="RowTitles-Detail 4 3 2 4 2 2 2 2" xfId="36874"/>
    <cellStyle name="RowTitles-Detail 4 3 2 4 2 2 3" xfId="36875"/>
    <cellStyle name="RowTitles-Detail 4 3 2 4 2 3" xfId="36876"/>
    <cellStyle name="RowTitles-Detail 4 3 2 4 2 3 2" xfId="36877"/>
    <cellStyle name="RowTitles-Detail 4 3 2 4 2 3 2 2" xfId="36878"/>
    <cellStyle name="RowTitles-Detail 4 3 2 4 2 4" xfId="36879"/>
    <cellStyle name="RowTitles-Detail 4 3 2 4 2 4 2" xfId="36880"/>
    <cellStyle name="RowTitles-Detail 4 3 2 4 2 5" xfId="36881"/>
    <cellStyle name="RowTitles-Detail 4 3 2 4 3" xfId="36882"/>
    <cellStyle name="RowTitles-Detail 4 3 2 4 3 2" xfId="36883"/>
    <cellStyle name="RowTitles-Detail 4 3 2 4 3 2 2" xfId="36884"/>
    <cellStyle name="RowTitles-Detail 4 3 2 4 3 2 2 2" xfId="36885"/>
    <cellStyle name="RowTitles-Detail 4 3 2 4 3 2 3" xfId="36886"/>
    <cellStyle name="RowTitles-Detail 4 3 2 4 3 3" xfId="36887"/>
    <cellStyle name="RowTitles-Detail 4 3 2 4 3 3 2" xfId="36888"/>
    <cellStyle name="RowTitles-Detail 4 3 2 4 3 3 2 2" xfId="36889"/>
    <cellStyle name="RowTitles-Detail 4 3 2 4 3 4" xfId="36890"/>
    <cellStyle name="RowTitles-Detail 4 3 2 4 3 4 2" xfId="36891"/>
    <cellStyle name="RowTitles-Detail 4 3 2 4 3 5" xfId="36892"/>
    <cellStyle name="RowTitles-Detail 4 3 2 4 4" xfId="36893"/>
    <cellStyle name="RowTitles-Detail 4 3 2 4 4 2" xfId="36894"/>
    <cellStyle name="RowTitles-Detail 4 3 2 4 4 2 2" xfId="36895"/>
    <cellStyle name="RowTitles-Detail 4 3 2 4 4 3" xfId="36896"/>
    <cellStyle name="RowTitles-Detail 4 3 2 4 5" xfId="36897"/>
    <cellStyle name="RowTitles-Detail 4 3 2 4 5 2" xfId="36898"/>
    <cellStyle name="RowTitles-Detail 4 3 2 4 5 2 2" xfId="36899"/>
    <cellStyle name="RowTitles-Detail 4 3 2 4 6" xfId="36900"/>
    <cellStyle name="RowTitles-Detail 4 3 2 4 6 2" xfId="36901"/>
    <cellStyle name="RowTitles-Detail 4 3 2 4 7" xfId="36902"/>
    <cellStyle name="RowTitles-Detail 4 3 2 5" xfId="36903"/>
    <cellStyle name="RowTitles-Detail 4 3 2 5 2" xfId="36904"/>
    <cellStyle name="RowTitles-Detail 4 3 2 5 2 2" xfId="36905"/>
    <cellStyle name="RowTitles-Detail 4 3 2 5 2 2 2" xfId="36906"/>
    <cellStyle name="RowTitles-Detail 4 3 2 5 2 2 2 2" xfId="36907"/>
    <cellStyle name="RowTitles-Detail 4 3 2 5 2 2 3" xfId="36908"/>
    <cellStyle name="RowTitles-Detail 4 3 2 5 2 3" xfId="36909"/>
    <cellStyle name="RowTitles-Detail 4 3 2 5 2 3 2" xfId="36910"/>
    <cellStyle name="RowTitles-Detail 4 3 2 5 2 3 2 2" xfId="36911"/>
    <cellStyle name="RowTitles-Detail 4 3 2 5 2 4" xfId="36912"/>
    <cellStyle name="RowTitles-Detail 4 3 2 5 2 4 2" xfId="36913"/>
    <cellStyle name="RowTitles-Detail 4 3 2 5 2 5" xfId="36914"/>
    <cellStyle name="RowTitles-Detail 4 3 2 5 3" xfId="36915"/>
    <cellStyle name="RowTitles-Detail 4 3 2 5 3 2" xfId="36916"/>
    <cellStyle name="RowTitles-Detail 4 3 2 5 3 2 2" xfId="36917"/>
    <cellStyle name="RowTitles-Detail 4 3 2 5 3 2 2 2" xfId="36918"/>
    <cellStyle name="RowTitles-Detail 4 3 2 5 3 2 3" xfId="36919"/>
    <cellStyle name="RowTitles-Detail 4 3 2 5 3 3" xfId="36920"/>
    <cellStyle name="RowTitles-Detail 4 3 2 5 3 3 2" xfId="36921"/>
    <cellStyle name="RowTitles-Detail 4 3 2 5 3 3 2 2" xfId="36922"/>
    <cellStyle name="RowTitles-Detail 4 3 2 5 3 4" xfId="36923"/>
    <cellStyle name="RowTitles-Detail 4 3 2 5 3 4 2" xfId="36924"/>
    <cellStyle name="RowTitles-Detail 4 3 2 5 3 5" xfId="36925"/>
    <cellStyle name="RowTitles-Detail 4 3 2 5 4" xfId="36926"/>
    <cellStyle name="RowTitles-Detail 4 3 2 5 4 2" xfId="36927"/>
    <cellStyle name="RowTitles-Detail 4 3 2 5 4 2 2" xfId="36928"/>
    <cellStyle name="RowTitles-Detail 4 3 2 5 4 3" xfId="36929"/>
    <cellStyle name="RowTitles-Detail 4 3 2 5 5" xfId="36930"/>
    <cellStyle name="RowTitles-Detail 4 3 2 5 5 2" xfId="36931"/>
    <cellStyle name="RowTitles-Detail 4 3 2 5 5 2 2" xfId="36932"/>
    <cellStyle name="RowTitles-Detail 4 3 2 5 6" xfId="36933"/>
    <cellStyle name="RowTitles-Detail 4 3 2 5 6 2" xfId="36934"/>
    <cellStyle name="RowTitles-Detail 4 3 2 5 7" xfId="36935"/>
    <cellStyle name="RowTitles-Detail 4 3 2 6" xfId="36936"/>
    <cellStyle name="RowTitles-Detail 4 3 2 6 2" xfId="36937"/>
    <cellStyle name="RowTitles-Detail 4 3 2 6 2 2" xfId="36938"/>
    <cellStyle name="RowTitles-Detail 4 3 2 6 2 2 2" xfId="36939"/>
    <cellStyle name="RowTitles-Detail 4 3 2 6 2 2 2 2" xfId="36940"/>
    <cellStyle name="RowTitles-Detail 4 3 2 6 2 2 3" xfId="36941"/>
    <cellStyle name="RowTitles-Detail 4 3 2 6 2 3" xfId="36942"/>
    <cellStyle name="RowTitles-Detail 4 3 2 6 2 3 2" xfId="36943"/>
    <cellStyle name="RowTitles-Detail 4 3 2 6 2 3 2 2" xfId="36944"/>
    <cellStyle name="RowTitles-Detail 4 3 2 6 2 4" xfId="36945"/>
    <cellStyle name="RowTitles-Detail 4 3 2 6 2 4 2" xfId="36946"/>
    <cellStyle name="RowTitles-Detail 4 3 2 6 2 5" xfId="36947"/>
    <cellStyle name="RowTitles-Detail 4 3 2 6 3" xfId="36948"/>
    <cellStyle name="RowTitles-Detail 4 3 2 6 3 2" xfId="36949"/>
    <cellStyle name="RowTitles-Detail 4 3 2 6 3 2 2" xfId="36950"/>
    <cellStyle name="RowTitles-Detail 4 3 2 6 3 2 2 2" xfId="36951"/>
    <cellStyle name="RowTitles-Detail 4 3 2 6 3 2 3" xfId="36952"/>
    <cellStyle name="RowTitles-Detail 4 3 2 6 3 3" xfId="36953"/>
    <cellStyle name="RowTitles-Detail 4 3 2 6 3 3 2" xfId="36954"/>
    <cellStyle name="RowTitles-Detail 4 3 2 6 3 3 2 2" xfId="36955"/>
    <cellStyle name="RowTitles-Detail 4 3 2 6 3 4" xfId="36956"/>
    <cellStyle name="RowTitles-Detail 4 3 2 6 3 4 2" xfId="36957"/>
    <cellStyle name="RowTitles-Detail 4 3 2 6 3 5" xfId="36958"/>
    <cellStyle name="RowTitles-Detail 4 3 2 6 4" xfId="36959"/>
    <cellStyle name="RowTitles-Detail 4 3 2 6 4 2" xfId="36960"/>
    <cellStyle name="RowTitles-Detail 4 3 2 6 4 2 2" xfId="36961"/>
    <cellStyle name="RowTitles-Detail 4 3 2 6 4 3" xfId="36962"/>
    <cellStyle name="RowTitles-Detail 4 3 2 6 5" xfId="36963"/>
    <cellStyle name="RowTitles-Detail 4 3 2 6 5 2" xfId="36964"/>
    <cellStyle name="RowTitles-Detail 4 3 2 6 5 2 2" xfId="36965"/>
    <cellStyle name="RowTitles-Detail 4 3 2 6 6" xfId="36966"/>
    <cellStyle name="RowTitles-Detail 4 3 2 6 6 2" xfId="36967"/>
    <cellStyle name="RowTitles-Detail 4 3 2 6 7" xfId="36968"/>
    <cellStyle name="RowTitles-Detail 4 3 2 7" xfId="36969"/>
    <cellStyle name="RowTitles-Detail 4 3 2 7 2" xfId="36970"/>
    <cellStyle name="RowTitles-Detail 4 3 2 7 2 2" xfId="36971"/>
    <cellStyle name="RowTitles-Detail 4 3 2 7 2 2 2" xfId="36972"/>
    <cellStyle name="RowTitles-Detail 4 3 2 7 2 3" xfId="36973"/>
    <cellStyle name="RowTitles-Detail 4 3 2 7 3" xfId="36974"/>
    <cellStyle name="RowTitles-Detail 4 3 2 7 3 2" xfId="36975"/>
    <cellStyle name="RowTitles-Detail 4 3 2 7 3 2 2" xfId="36976"/>
    <cellStyle name="RowTitles-Detail 4 3 2 7 4" xfId="36977"/>
    <cellStyle name="RowTitles-Detail 4 3 2 7 4 2" xfId="36978"/>
    <cellStyle name="RowTitles-Detail 4 3 2 7 5" xfId="36979"/>
    <cellStyle name="RowTitles-Detail 4 3 2 8" xfId="36980"/>
    <cellStyle name="RowTitles-Detail 4 3 2 8 2" xfId="36981"/>
    <cellStyle name="RowTitles-Detail 4 3 2 9" xfId="36982"/>
    <cellStyle name="RowTitles-Detail 4 3 2 9 2" xfId="36983"/>
    <cellStyle name="RowTitles-Detail 4 3 2 9 2 2" xfId="36984"/>
    <cellStyle name="RowTitles-Detail 4 3 2_STUD aligned by INSTIT" xfId="36985"/>
    <cellStyle name="RowTitles-Detail 4 3 3" xfId="36986"/>
    <cellStyle name="RowTitles-Detail 4 3 3 2" xfId="36987"/>
    <cellStyle name="RowTitles-Detail 4 3 3 2 2" xfId="36988"/>
    <cellStyle name="RowTitles-Detail 4 3 3 2 2 2" xfId="36989"/>
    <cellStyle name="RowTitles-Detail 4 3 3 2 2 2 2" xfId="36990"/>
    <cellStyle name="RowTitles-Detail 4 3 3 2 2 2 2 2" xfId="36991"/>
    <cellStyle name="RowTitles-Detail 4 3 3 2 2 2 3" xfId="36992"/>
    <cellStyle name="RowTitles-Detail 4 3 3 2 2 3" xfId="36993"/>
    <cellStyle name="RowTitles-Detail 4 3 3 2 2 3 2" xfId="36994"/>
    <cellStyle name="RowTitles-Detail 4 3 3 2 2 3 2 2" xfId="36995"/>
    <cellStyle name="RowTitles-Detail 4 3 3 2 2 4" xfId="36996"/>
    <cellStyle name="RowTitles-Detail 4 3 3 2 2 4 2" xfId="36997"/>
    <cellStyle name="RowTitles-Detail 4 3 3 2 2 5" xfId="36998"/>
    <cellStyle name="RowTitles-Detail 4 3 3 2 3" xfId="36999"/>
    <cellStyle name="RowTitles-Detail 4 3 3 2 3 2" xfId="37000"/>
    <cellStyle name="RowTitles-Detail 4 3 3 2 3 2 2" xfId="37001"/>
    <cellStyle name="RowTitles-Detail 4 3 3 2 3 2 2 2" xfId="37002"/>
    <cellStyle name="RowTitles-Detail 4 3 3 2 3 2 3" xfId="37003"/>
    <cellStyle name="RowTitles-Detail 4 3 3 2 3 3" xfId="37004"/>
    <cellStyle name="RowTitles-Detail 4 3 3 2 3 3 2" xfId="37005"/>
    <cellStyle name="RowTitles-Detail 4 3 3 2 3 3 2 2" xfId="37006"/>
    <cellStyle name="RowTitles-Detail 4 3 3 2 3 4" xfId="37007"/>
    <cellStyle name="RowTitles-Detail 4 3 3 2 3 4 2" xfId="37008"/>
    <cellStyle name="RowTitles-Detail 4 3 3 2 3 5" xfId="37009"/>
    <cellStyle name="RowTitles-Detail 4 3 3 2 4" xfId="37010"/>
    <cellStyle name="RowTitles-Detail 4 3 3 2 4 2" xfId="37011"/>
    <cellStyle name="RowTitles-Detail 4 3 3 2 5" xfId="37012"/>
    <cellStyle name="RowTitles-Detail 4 3 3 2 5 2" xfId="37013"/>
    <cellStyle name="RowTitles-Detail 4 3 3 2 5 2 2" xfId="37014"/>
    <cellStyle name="RowTitles-Detail 4 3 3 2 5 3" xfId="37015"/>
    <cellStyle name="RowTitles-Detail 4 3 3 2 6" xfId="37016"/>
    <cellStyle name="RowTitles-Detail 4 3 3 2 6 2" xfId="37017"/>
    <cellStyle name="RowTitles-Detail 4 3 3 2 6 2 2" xfId="37018"/>
    <cellStyle name="RowTitles-Detail 4 3 3 2 7" xfId="37019"/>
    <cellStyle name="RowTitles-Detail 4 3 3 2 7 2" xfId="37020"/>
    <cellStyle name="RowTitles-Detail 4 3 3 2 8" xfId="37021"/>
    <cellStyle name="RowTitles-Detail 4 3 3 3" xfId="37022"/>
    <cellStyle name="RowTitles-Detail 4 3 3 3 2" xfId="37023"/>
    <cellStyle name="RowTitles-Detail 4 3 3 3 2 2" xfId="37024"/>
    <cellStyle name="RowTitles-Detail 4 3 3 3 2 2 2" xfId="37025"/>
    <cellStyle name="RowTitles-Detail 4 3 3 3 2 2 2 2" xfId="37026"/>
    <cellStyle name="RowTitles-Detail 4 3 3 3 2 2 3" xfId="37027"/>
    <cellStyle name="RowTitles-Detail 4 3 3 3 2 3" xfId="37028"/>
    <cellStyle name="RowTitles-Detail 4 3 3 3 2 3 2" xfId="37029"/>
    <cellStyle name="RowTitles-Detail 4 3 3 3 2 3 2 2" xfId="37030"/>
    <cellStyle name="RowTitles-Detail 4 3 3 3 2 4" xfId="37031"/>
    <cellStyle name="RowTitles-Detail 4 3 3 3 2 4 2" xfId="37032"/>
    <cellStyle name="RowTitles-Detail 4 3 3 3 2 5" xfId="37033"/>
    <cellStyle name="RowTitles-Detail 4 3 3 3 3" xfId="37034"/>
    <cellStyle name="RowTitles-Detail 4 3 3 3 3 2" xfId="37035"/>
    <cellStyle name="RowTitles-Detail 4 3 3 3 3 2 2" xfId="37036"/>
    <cellStyle name="RowTitles-Detail 4 3 3 3 3 2 2 2" xfId="37037"/>
    <cellStyle name="RowTitles-Detail 4 3 3 3 3 2 3" xfId="37038"/>
    <cellStyle name="RowTitles-Detail 4 3 3 3 3 3" xfId="37039"/>
    <cellStyle name="RowTitles-Detail 4 3 3 3 3 3 2" xfId="37040"/>
    <cellStyle name="RowTitles-Detail 4 3 3 3 3 3 2 2" xfId="37041"/>
    <cellStyle name="RowTitles-Detail 4 3 3 3 3 4" xfId="37042"/>
    <cellStyle name="RowTitles-Detail 4 3 3 3 3 4 2" xfId="37043"/>
    <cellStyle name="RowTitles-Detail 4 3 3 3 3 5" xfId="37044"/>
    <cellStyle name="RowTitles-Detail 4 3 3 3 4" xfId="37045"/>
    <cellStyle name="RowTitles-Detail 4 3 3 3 4 2" xfId="37046"/>
    <cellStyle name="RowTitles-Detail 4 3 3 3 5" xfId="37047"/>
    <cellStyle name="RowTitles-Detail 4 3 3 3 5 2" xfId="37048"/>
    <cellStyle name="RowTitles-Detail 4 3 3 3 5 2 2" xfId="37049"/>
    <cellStyle name="RowTitles-Detail 4 3 3 4" xfId="37050"/>
    <cellStyle name="RowTitles-Detail 4 3 3 4 2" xfId="37051"/>
    <cellStyle name="RowTitles-Detail 4 3 3 4 2 2" xfId="37052"/>
    <cellStyle name="RowTitles-Detail 4 3 3 4 2 2 2" xfId="37053"/>
    <cellStyle name="RowTitles-Detail 4 3 3 4 2 2 2 2" xfId="37054"/>
    <cellStyle name="RowTitles-Detail 4 3 3 4 2 2 3" xfId="37055"/>
    <cellStyle name="RowTitles-Detail 4 3 3 4 2 3" xfId="37056"/>
    <cellStyle name="RowTitles-Detail 4 3 3 4 2 3 2" xfId="37057"/>
    <cellStyle name="RowTitles-Detail 4 3 3 4 2 3 2 2" xfId="37058"/>
    <cellStyle name="RowTitles-Detail 4 3 3 4 2 4" xfId="37059"/>
    <cellStyle name="RowTitles-Detail 4 3 3 4 2 4 2" xfId="37060"/>
    <cellStyle name="RowTitles-Detail 4 3 3 4 2 5" xfId="37061"/>
    <cellStyle name="RowTitles-Detail 4 3 3 4 3" xfId="37062"/>
    <cellStyle name="RowTitles-Detail 4 3 3 4 3 2" xfId="37063"/>
    <cellStyle name="RowTitles-Detail 4 3 3 4 3 2 2" xfId="37064"/>
    <cellStyle name="RowTitles-Detail 4 3 3 4 3 2 2 2" xfId="37065"/>
    <cellStyle name="RowTitles-Detail 4 3 3 4 3 2 3" xfId="37066"/>
    <cellStyle name="RowTitles-Detail 4 3 3 4 3 3" xfId="37067"/>
    <cellStyle name="RowTitles-Detail 4 3 3 4 3 3 2" xfId="37068"/>
    <cellStyle name="RowTitles-Detail 4 3 3 4 3 3 2 2" xfId="37069"/>
    <cellStyle name="RowTitles-Detail 4 3 3 4 3 4" xfId="37070"/>
    <cellStyle name="RowTitles-Detail 4 3 3 4 3 4 2" xfId="37071"/>
    <cellStyle name="RowTitles-Detail 4 3 3 4 3 5" xfId="37072"/>
    <cellStyle name="RowTitles-Detail 4 3 3 4 4" xfId="37073"/>
    <cellStyle name="RowTitles-Detail 4 3 3 4 4 2" xfId="37074"/>
    <cellStyle name="RowTitles-Detail 4 3 3 4 4 2 2" xfId="37075"/>
    <cellStyle name="RowTitles-Detail 4 3 3 4 4 3" xfId="37076"/>
    <cellStyle name="RowTitles-Detail 4 3 3 4 5" xfId="37077"/>
    <cellStyle name="RowTitles-Detail 4 3 3 4 5 2" xfId="37078"/>
    <cellStyle name="RowTitles-Detail 4 3 3 4 5 2 2" xfId="37079"/>
    <cellStyle name="RowTitles-Detail 4 3 3 4 6" xfId="37080"/>
    <cellStyle name="RowTitles-Detail 4 3 3 4 6 2" xfId="37081"/>
    <cellStyle name="RowTitles-Detail 4 3 3 4 7" xfId="37082"/>
    <cellStyle name="RowTitles-Detail 4 3 3 5" xfId="37083"/>
    <cellStyle name="RowTitles-Detail 4 3 3 5 2" xfId="37084"/>
    <cellStyle name="RowTitles-Detail 4 3 3 5 2 2" xfId="37085"/>
    <cellStyle name="RowTitles-Detail 4 3 3 5 2 2 2" xfId="37086"/>
    <cellStyle name="RowTitles-Detail 4 3 3 5 2 2 2 2" xfId="37087"/>
    <cellStyle name="RowTitles-Detail 4 3 3 5 2 2 3" xfId="37088"/>
    <cellStyle name="RowTitles-Detail 4 3 3 5 2 3" xfId="37089"/>
    <cellStyle name="RowTitles-Detail 4 3 3 5 2 3 2" xfId="37090"/>
    <cellStyle name="RowTitles-Detail 4 3 3 5 2 3 2 2" xfId="37091"/>
    <cellStyle name="RowTitles-Detail 4 3 3 5 2 4" xfId="37092"/>
    <cellStyle name="RowTitles-Detail 4 3 3 5 2 4 2" xfId="37093"/>
    <cellStyle name="RowTitles-Detail 4 3 3 5 2 5" xfId="37094"/>
    <cellStyle name="RowTitles-Detail 4 3 3 5 3" xfId="37095"/>
    <cellStyle name="RowTitles-Detail 4 3 3 5 3 2" xfId="37096"/>
    <cellStyle name="RowTitles-Detail 4 3 3 5 3 2 2" xfId="37097"/>
    <cellStyle name="RowTitles-Detail 4 3 3 5 3 2 2 2" xfId="37098"/>
    <cellStyle name="RowTitles-Detail 4 3 3 5 3 2 3" xfId="37099"/>
    <cellStyle name="RowTitles-Detail 4 3 3 5 3 3" xfId="37100"/>
    <cellStyle name="RowTitles-Detail 4 3 3 5 3 3 2" xfId="37101"/>
    <cellStyle name="RowTitles-Detail 4 3 3 5 3 3 2 2" xfId="37102"/>
    <cellStyle name="RowTitles-Detail 4 3 3 5 3 4" xfId="37103"/>
    <cellStyle name="RowTitles-Detail 4 3 3 5 3 4 2" xfId="37104"/>
    <cellStyle name="RowTitles-Detail 4 3 3 5 3 5" xfId="37105"/>
    <cellStyle name="RowTitles-Detail 4 3 3 5 4" xfId="37106"/>
    <cellStyle name="RowTitles-Detail 4 3 3 5 4 2" xfId="37107"/>
    <cellStyle name="RowTitles-Detail 4 3 3 5 4 2 2" xfId="37108"/>
    <cellStyle name="RowTitles-Detail 4 3 3 5 4 3" xfId="37109"/>
    <cellStyle name="RowTitles-Detail 4 3 3 5 5" xfId="37110"/>
    <cellStyle name="RowTitles-Detail 4 3 3 5 5 2" xfId="37111"/>
    <cellStyle name="RowTitles-Detail 4 3 3 5 5 2 2" xfId="37112"/>
    <cellStyle name="RowTitles-Detail 4 3 3 5 6" xfId="37113"/>
    <cellStyle name="RowTitles-Detail 4 3 3 5 6 2" xfId="37114"/>
    <cellStyle name="RowTitles-Detail 4 3 3 5 7" xfId="37115"/>
    <cellStyle name="RowTitles-Detail 4 3 3 6" xfId="37116"/>
    <cellStyle name="RowTitles-Detail 4 3 3 6 2" xfId="37117"/>
    <cellStyle name="RowTitles-Detail 4 3 3 6 2 2" xfId="37118"/>
    <cellStyle name="RowTitles-Detail 4 3 3 6 2 2 2" xfId="37119"/>
    <cellStyle name="RowTitles-Detail 4 3 3 6 2 2 2 2" xfId="37120"/>
    <cellStyle name="RowTitles-Detail 4 3 3 6 2 2 3" xfId="37121"/>
    <cellStyle name="RowTitles-Detail 4 3 3 6 2 3" xfId="37122"/>
    <cellStyle name="RowTitles-Detail 4 3 3 6 2 3 2" xfId="37123"/>
    <cellStyle name="RowTitles-Detail 4 3 3 6 2 3 2 2" xfId="37124"/>
    <cellStyle name="RowTitles-Detail 4 3 3 6 2 4" xfId="37125"/>
    <cellStyle name="RowTitles-Detail 4 3 3 6 2 4 2" xfId="37126"/>
    <cellStyle name="RowTitles-Detail 4 3 3 6 2 5" xfId="37127"/>
    <cellStyle name="RowTitles-Detail 4 3 3 6 3" xfId="37128"/>
    <cellStyle name="RowTitles-Detail 4 3 3 6 3 2" xfId="37129"/>
    <cellStyle name="RowTitles-Detail 4 3 3 6 3 2 2" xfId="37130"/>
    <cellStyle name="RowTitles-Detail 4 3 3 6 3 2 2 2" xfId="37131"/>
    <cellStyle name="RowTitles-Detail 4 3 3 6 3 2 3" xfId="37132"/>
    <cellStyle name="RowTitles-Detail 4 3 3 6 3 3" xfId="37133"/>
    <cellStyle name="RowTitles-Detail 4 3 3 6 3 3 2" xfId="37134"/>
    <cellStyle name="RowTitles-Detail 4 3 3 6 3 3 2 2" xfId="37135"/>
    <cellStyle name="RowTitles-Detail 4 3 3 6 3 4" xfId="37136"/>
    <cellStyle name="RowTitles-Detail 4 3 3 6 3 4 2" xfId="37137"/>
    <cellStyle name="RowTitles-Detail 4 3 3 6 3 5" xfId="37138"/>
    <cellStyle name="RowTitles-Detail 4 3 3 6 4" xfId="37139"/>
    <cellStyle name="RowTitles-Detail 4 3 3 6 4 2" xfId="37140"/>
    <cellStyle name="RowTitles-Detail 4 3 3 6 4 2 2" xfId="37141"/>
    <cellStyle name="RowTitles-Detail 4 3 3 6 4 3" xfId="37142"/>
    <cellStyle name="RowTitles-Detail 4 3 3 6 5" xfId="37143"/>
    <cellStyle name="RowTitles-Detail 4 3 3 6 5 2" xfId="37144"/>
    <cellStyle name="RowTitles-Detail 4 3 3 6 5 2 2" xfId="37145"/>
    <cellStyle name="RowTitles-Detail 4 3 3 6 6" xfId="37146"/>
    <cellStyle name="RowTitles-Detail 4 3 3 6 6 2" xfId="37147"/>
    <cellStyle name="RowTitles-Detail 4 3 3 6 7" xfId="37148"/>
    <cellStyle name="RowTitles-Detail 4 3 3 7" xfId="37149"/>
    <cellStyle name="RowTitles-Detail 4 3 3 7 2" xfId="37150"/>
    <cellStyle name="RowTitles-Detail 4 3 3 7 2 2" xfId="37151"/>
    <cellStyle name="RowTitles-Detail 4 3 3 7 2 2 2" xfId="37152"/>
    <cellStyle name="RowTitles-Detail 4 3 3 7 2 3" xfId="37153"/>
    <cellStyle name="RowTitles-Detail 4 3 3 7 3" xfId="37154"/>
    <cellStyle name="RowTitles-Detail 4 3 3 7 3 2" xfId="37155"/>
    <cellStyle name="RowTitles-Detail 4 3 3 7 3 2 2" xfId="37156"/>
    <cellStyle name="RowTitles-Detail 4 3 3 7 4" xfId="37157"/>
    <cellStyle name="RowTitles-Detail 4 3 3 7 4 2" xfId="37158"/>
    <cellStyle name="RowTitles-Detail 4 3 3 7 5" xfId="37159"/>
    <cellStyle name="RowTitles-Detail 4 3 3 8" xfId="37160"/>
    <cellStyle name="RowTitles-Detail 4 3 3 8 2" xfId="37161"/>
    <cellStyle name="RowTitles-Detail 4 3 3 8 2 2" xfId="37162"/>
    <cellStyle name="RowTitles-Detail 4 3 3 8 2 2 2" xfId="37163"/>
    <cellStyle name="RowTitles-Detail 4 3 3 8 2 3" xfId="37164"/>
    <cellStyle name="RowTitles-Detail 4 3 3 8 3" xfId="37165"/>
    <cellStyle name="RowTitles-Detail 4 3 3 8 3 2" xfId="37166"/>
    <cellStyle name="RowTitles-Detail 4 3 3 8 3 2 2" xfId="37167"/>
    <cellStyle name="RowTitles-Detail 4 3 3 8 4" xfId="37168"/>
    <cellStyle name="RowTitles-Detail 4 3 3 8 4 2" xfId="37169"/>
    <cellStyle name="RowTitles-Detail 4 3 3 8 5" xfId="37170"/>
    <cellStyle name="RowTitles-Detail 4 3 3 9" xfId="37171"/>
    <cellStyle name="RowTitles-Detail 4 3 3 9 2" xfId="37172"/>
    <cellStyle name="RowTitles-Detail 4 3 3 9 2 2" xfId="37173"/>
    <cellStyle name="RowTitles-Detail 4 3 3_STUD aligned by INSTIT" xfId="37174"/>
    <cellStyle name="RowTitles-Detail 4 3 4" xfId="37175"/>
    <cellStyle name="RowTitles-Detail 4 3 4 2" xfId="37176"/>
    <cellStyle name="RowTitles-Detail 4 3 4 2 2" xfId="37177"/>
    <cellStyle name="RowTitles-Detail 4 3 4 2 2 2" xfId="37178"/>
    <cellStyle name="RowTitles-Detail 4 3 4 2 2 2 2" xfId="37179"/>
    <cellStyle name="RowTitles-Detail 4 3 4 2 2 2 2 2" xfId="37180"/>
    <cellStyle name="RowTitles-Detail 4 3 4 2 2 2 3" xfId="37181"/>
    <cellStyle name="RowTitles-Detail 4 3 4 2 2 3" xfId="37182"/>
    <cellStyle name="RowTitles-Detail 4 3 4 2 2 3 2" xfId="37183"/>
    <cellStyle name="RowTitles-Detail 4 3 4 2 2 3 2 2" xfId="37184"/>
    <cellStyle name="RowTitles-Detail 4 3 4 2 2 4" xfId="37185"/>
    <cellStyle name="RowTitles-Detail 4 3 4 2 2 4 2" xfId="37186"/>
    <cellStyle name="RowTitles-Detail 4 3 4 2 2 5" xfId="37187"/>
    <cellStyle name="RowTitles-Detail 4 3 4 2 3" xfId="37188"/>
    <cellStyle name="RowTitles-Detail 4 3 4 2 3 2" xfId="37189"/>
    <cellStyle name="RowTitles-Detail 4 3 4 2 3 2 2" xfId="37190"/>
    <cellStyle name="RowTitles-Detail 4 3 4 2 3 2 2 2" xfId="37191"/>
    <cellStyle name="RowTitles-Detail 4 3 4 2 3 2 3" xfId="37192"/>
    <cellStyle name="RowTitles-Detail 4 3 4 2 3 3" xfId="37193"/>
    <cellStyle name="RowTitles-Detail 4 3 4 2 3 3 2" xfId="37194"/>
    <cellStyle name="RowTitles-Detail 4 3 4 2 3 3 2 2" xfId="37195"/>
    <cellStyle name="RowTitles-Detail 4 3 4 2 3 4" xfId="37196"/>
    <cellStyle name="RowTitles-Detail 4 3 4 2 3 4 2" xfId="37197"/>
    <cellStyle name="RowTitles-Detail 4 3 4 2 3 5" xfId="37198"/>
    <cellStyle name="RowTitles-Detail 4 3 4 2 4" xfId="37199"/>
    <cellStyle name="RowTitles-Detail 4 3 4 2 4 2" xfId="37200"/>
    <cellStyle name="RowTitles-Detail 4 3 4 2 5" xfId="37201"/>
    <cellStyle name="RowTitles-Detail 4 3 4 2 5 2" xfId="37202"/>
    <cellStyle name="RowTitles-Detail 4 3 4 2 5 2 2" xfId="37203"/>
    <cellStyle name="RowTitles-Detail 4 3 4 2 5 3" xfId="37204"/>
    <cellStyle name="RowTitles-Detail 4 3 4 2 6" xfId="37205"/>
    <cellStyle name="RowTitles-Detail 4 3 4 2 6 2" xfId="37206"/>
    <cellStyle name="RowTitles-Detail 4 3 4 2 6 2 2" xfId="37207"/>
    <cellStyle name="RowTitles-Detail 4 3 4 3" xfId="37208"/>
    <cellStyle name="RowTitles-Detail 4 3 4 3 2" xfId="37209"/>
    <cellStyle name="RowTitles-Detail 4 3 4 3 2 2" xfId="37210"/>
    <cellStyle name="RowTitles-Detail 4 3 4 3 2 2 2" xfId="37211"/>
    <cellStyle name="RowTitles-Detail 4 3 4 3 2 2 2 2" xfId="37212"/>
    <cellStyle name="RowTitles-Detail 4 3 4 3 2 2 3" xfId="37213"/>
    <cellStyle name="RowTitles-Detail 4 3 4 3 2 3" xfId="37214"/>
    <cellStyle name="RowTitles-Detail 4 3 4 3 2 3 2" xfId="37215"/>
    <cellStyle name="RowTitles-Detail 4 3 4 3 2 3 2 2" xfId="37216"/>
    <cellStyle name="RowTitles-Detail 4 3 4 3 2 4" xfId="37217"/>
    <cellStyle name="RowTitles-Detail 4 3 4 3 2 4 2" xfId="37218"/>
    <cellStyle name="RowTitles-Detail 4 3 4 3 2 5" xfId="37219"/>
    <cellStyle name="RowTitles-Detail 4 3 4 3 3" xfId="37220"/>
    <cellStyle name="RowTitles-Detail 4 3 4 3 3 2" xfId="37221"/>
    <cellStyle name="RowTitles-Detail 4 3 4 3 3 2 2" xfId="37222"/>
    <cellStyle name="RowTitles-Detail 4 3 4 3 3 2 2 2" xfId="37223"/>
    <cellStyle name="RowTitles-Detail 4 3 4 3 3 2 3" xfId="37224"/>
    <cellStyle name="RowTitles-Detail 4 3 4 3 3 3" xfId="37225"/>
    <cellStyle name="RowTitles-Detail 4 3 4 3 3 3 2" xfId="37226"/>
    <cellStyle name="RowTitles-Detail 4 3 4 3 3 3 2 2" xfId="37227"/>
    <cellStyle name="RowTitles-Detail 4 3 4 3 3 4" xfId="37228"/>
    <cellStyle name="RowTitles-Detail 4 3 4 3 3 4 2" xfId="37229"/>
    <cellStyle name="RowTitles-Detail 4 3 4 3 3 5" xfId="37230"/>
    <cellStyle name="RowTitles-Detail 4 3 4 3 4" xfId="37231"/>
    <cellStyle name="RowTitles-Detail 4 3 4 3 4 2" xfId="37232"/>
    <cellStyle name="RowTitles-Detail 4 3 4 3 5" xfId="37233"/>
    <cellStyle name="RowTitles-Detail 4 3 4 3 5 2" xfId="37234"/>
    <cellStyle name="RowTitles-Detail 4 3 4 3 5 2 2" xfId="37235"/>
    <cellStyle name="RowTitles-Detail 4 3 4 3 6" xfId="37236"/>
    <cellStyle name="RowTitles-Detail 4 3 4 3 6 2" xfId="37237"/>
    <cellStyle name="RowTitles-Detail 4 3 4 3 7" xfId="37238"/>
    <cellStyle name="RowTitles-Detail 4 3 4 4" xfId="37239"/>
    <cellStyle name="RowTitles-Detail 4 3 4 4 2" xfId="37240"/>
    <cellStyle name="RowTitles-Detail 4 3 4 4 2 2" xfId="37241"/>
    <cellStyle name="RowTitles-Detail 4 3 4 4 2 2 2" xfId="37242"/>
    <cellStyle name="RowTitles-Detail 4 3 4 4 2 2 2 2" xfId="37243"/>
    <cellStyle name="RowTitles-Detail 4 3 4 4 2 2 3" xfId="37244"/>
    <cellStyle name="RowTitles-Detail 4 3 4 4 2 3" xfId="37245"/>
    <cellStyle name="RowTitles-Detail 4 3 4 4 2 3 2" xfId="37246"/>
    <cellStyle name="RowTitles-Detail 4 3 4 4 2 3 2 2" xfId="37247"/>
    <cellStyle name="RowTitles-Detail 4 3 4 4 2 4" xfId="37248"/>
    <cellStyle name="RowTitles-Detail 4 3 4 4 2 4 2" xfId="37249"/>
    <cellStyle name="RowTitles-Detail 4 3 4 4 2 5" xfId="37250"/>
    <cellStyle name="RowTitles-Detail 4 3 4 4 3" xfId="37251"/>
    <cellStyle name="RowTitles-Detail 4 3 4 4 3 2" xfId="37252"/>
    <cellStyle name="RowTitles-Detail 4 3 4 4 3 2 2" xfId="37253"/>
    <cellStyle name="RowTitles-Detail 4 3 4 4 3 2 2 2" xfId="37254"/>
    <cellStyle name="RowTitles-Detail 4 3 4 4 3 2 3" xfId="37255"/>
    <cellStyle name="RowTitles-Detail 4 3 4 4 3 3" xfId="37256"/>
    <cellStyle name="RowTitles-Detail 4 3 4 4 3 3 2" xfId="37257"/>
    <cellStyle name="RowTitles-Detail 4 3 4 4 3 3 2 2" xfId="37258"/>
    <cellStyle name="RowTitles-Detail 4 3 4 4 3 4" xfId="37259"/>
    <cellStyle name="RowTitles-Detail 4 3 4 4 3 4 2" xfId="37260"/>
    <cellStyle name="RowTitles-Detail 4 3 4 4 3 5" xfId="37261"/>
    <cellStyle name="RowTitles-Detail 4 3 4 4 4" xfId="37262"/>
    <cellStyle name="RowTitles-Detail 4 3 4 4 4 2" xfId="37263"/>
    <cellStyle name="RowTitles-Detail 4 3 4 4 5" xfId="37264"/>
    <cellStyle name="RowTitles-Detail 4 3 4 4 5 2" xfId="37265"/>
    <cellStyle name="RowTitles-Detail 4 3 4 4 5 2 2" xfId="37266"/>
    <cellStyle name="RowTitles-Detail 4 3 4 4 5 3" xfId="37267"/>
    <cellStyle name="RowTitles-Detail 4 3 4 4 6" xfId="37268"/>
    <cellStyle name="RowTitles-Detail 4 3 4 4 6 2" xfId="37269"/>
    <cellStyle name="RowTitles-Detail 4 3 4 4 6 2 2" xfId="37270"/>
    <cellStyle name="RowTitles-Detail 4 3 4 4 7" xfId="37271"/>
    <cellStyle name="RowTitles-Detail 4 3 4 4 7 2" xfId="37272"/>
    <cellStyle name="RowTitles-Detail 4 3 4 4 8" xfId="37273"/>
    <cellStyle name="RowTitles-Detail 4 3 4 5" xfId="37274"/>
    <cellStyle name="RowTitles-Detail 4 3 4 5 2" xfId="37275"/>
    <cellStyle name="RowTitles-Detail 4 3 4 5 2 2" xfId="37276"/>
    <cellStyle name="RowTitles-Detail 4 3 4 5 2 2 2" xfId="37277"/>
    <cellStyle name="RowTitles-Detail 4 3 4 5 2 2 2 2" xfId="37278"/>
    <cellStyle name="RowTitles-Detail 4 3 4 5 2 2 3" xfId="37279"/>
    <cellStyle name="RowTitles-Detail 4 3 4 5 2 3" xfId="37280"/>
    <cellStyle name="RowTitles-Detail 4 3 4 5 2 3 2" xfId="37281"/>
    <cellStyle name="RowTitles-Detail 4 3 4 5 2 3 2 2" xfId="37282"/>
    <cellStyle name="RowTitles-Detail 4 3 4 5 2 4" xfId="37283"/>
    <cellStyle name="RowTitles-Detail 4 3 4 5 2 4 2" xfId="37284"/>
    <cellStyle name="RowTitles-Detail 4 3 4 5 2 5" xfId="37285"/>
    <cellStyle name="RowTitles-Detail 4 3 4 5 3" xfId="37286"/>
    <cellStyle name="RowTitles-Detail 4 3 4 5 3 2" xfId="37287"/>
    <cellStyle name="RowTitles-Detail 4 3 4 5 3 2 2" xfId="37288"/>
    <cellStyle name="RowTitles-Detail 4 3 4 5 3 2 2 2" xfId="37289"/>
    <cellStyle name="RowTitles-Detail 4 3 4 5 3 2 3" xfId="37290"/>
    <cellStyle name="RowTitles-Detail 4 3 4 5 3 3" xfId="37291"/>
    <cellStyle name="RowTitles-Detail 4 3 4 5 3 3 2" xfId="37292"/>
    <cellStyle name="RowTitles-Detail 4 3 4 5 3 3 2 2" xfId="37293"/>
    <cellStyle name="RowTitles-Detail 4 3 4 5 3 4" xfId="37294"/>
    <cellStyle name="RowTitles-Detail 4 3 4 5 3 4 2" xfId="37295"/>
    <cellStyle name="RowTitles-Detail 4 3 4 5 3 5" xfId="37296"/>
    <cellStyle name="RowTitles-Detail 4 3 4 5 4" xfId="37297"/>
    <cellStyle name="RowTitles-Detail 4 3 4 5 4 2" xfId="37298"/>
    <cellStyle name="RowTitles-Detail 4 3 4 5 4 2 2" xfId="37299"/>
    <cellStyle name="RowTitles-Detail 4 3 4 5 4 3" xfId="37300"/>
    <cellStyle name="RowTitles-Detail 4 3 4 5 5" xfId="37301"/>
    <cellStyle name="RowTitles-Detail 4 3 4 5 5 2" xfId="37302"/>
    <cellStyle name="RowTitles-Detail 4 3 4 5 5 2 2" xfId="37303"/>
    <cellStyle name="RowTitles-Detail 4 3 4 5 6" xfId="37304"/>
    <cellStyle name="RowTitles-Detail 4 3 4 5 6 2" xfId="37305"/>
    <cellStyle name="RowTitles-Detail 4 3 4 5 7" xfId="37306"/>
    <cellStyle name="RowTitles-Detail 4 3 4 6" xfId="37307"/>
    <cellStyle name="RowTitles-Detail 4 3 4 6 2" xfId="37308"/>
    <cellStyle name="RowTitles-Detail 4 3 4 6 2 2" xfId="37309"/>
    <cellStyle name="RowTitles-Detail 4 3 4 6 2 2 2" xfId="37310"/>
    <cellStyle name="RowTitles-Detail 4 3 4 6 2 2 2 2" xfId="37311"/>
    <cellStyle name="RowTitles-Detail 4 3 4 6 2 2 3" xfId="37312"/>
    <cellStyle name="RowTitles-Detail 4 3 4 6 2 3" xfId="37313"/>
    <cellStyle name="RowTitles-Detail 4 3 4 6 2 3 2" xfId="37314"/>
    <cellStyle name="RowTitles-Detail 4 3 4 6 2 3 2 2" xfId="37315"/>
    <cellStyle name="RowTitles-Detail 4 3 4 6 2 4" xfId="37316"/>
    <cellStyle name="RowTitles-Detail 4 3 4 6 2 4 2" xfId="37317"/>
    <cellStyle name="RowTitles-Detail 4 3 4 6 2 5" xfId="37318"/>
    <cellStyle name="RowTitles-Detail 4 3 4 6 3" xfId="37319"/>
    <cellStyle name="RowTitles-Detail 4 3 4 6 3 2" xfId="37320"/>
    <cellStyle name="RowTitles-Detail 4 3 4 6 3 2 2" xfId="37321"/>
    <cellStyle name="RowTitles-Detail 4 3 4 6 3 2 2 2" xfId="37322"/>
    <cellStyle name="RowTitles-Detail 4 3 4 6 3 2 3" xfId="37323"/>
    <cellStyle name="RowTitles-Detail 4 3 4 6 3 3" xfId="37324"/>
    <cellStyle name="RowTitles-Detail 4 3 4 6 3 3 2" xfId="37325"/>
    <cellStyle name="RowTitles-Detail 4 3 4 6 3 3 2 2" xfId="37326"/>
    <cellStyle name="RowTitles-Detail 4 3 4 6 3 4" xfId="37327"/>
    <cellStyle name="RowTitles-Detail 4 3 4 6 3 4 2" xfId="37328"/>
    <cellStyle name="RowTitles-Detail 4 3 4 6 3 5" xfId="37329"/>
    <cellStyle name="RowTitles-Detail 4 3 4 6 4" xfId="37330"/>
    <cellStyle name="RowTitles-Detail 4 3 4 6 4 2" xfId="37331"/>
    <cellStyle name="RowTitles-Detail 4 3 4 6 4 2 2" xfId="37332"/>
    <cellStyle name="RowTitles-Detail 4 3 4 6 4 3" xfId="37333"/>
    <cellStyle name="RowTitles-Detail 4 3 4 6 5" xfId="37334"/>
    <cellStyle name="RowTitles-Detail 4 3 4 6 5 2" xfId="37335"/>
    <cellStyle name="RowTitles-Detail 4 3 4 6 5 2 2" xfId="37336"/>
    <cellStyle name="RowTitles-Detail 4 3 4 6 6" xfId="37337"/>
    <cellStyle name="RowTitles-Detail 4 3 4 6 6 2" xfId="37338"/>
    <cellStyle name="RowTitles-Detail 4 3 4 6 7" xfId="37339"/>
    <cellStyle name="RowTitles-Detail 4 3 4 7" xfId="37340"/>
    <cellStyle name="RowTitles-Detail 4 3 4 7 2" xfId="37341"/>
    <cellStyle name="RowTitles-Detail 4 3 4 7 2 2" xfId="37342"/>
    <cellStyle name="RowTitles-Detail 4 3 4 7 2 2 2" xfId="37343"/>
    <cellStyle name="RowTitles-Detail 4 3 4 7 2 3" xfId="37344"/>
    <cellStyle name="RowTitles-Detail 4 3 4 7 3" xfId="37345"/>
    <cellStyle name="RowTitles-Detail 4 3 4 7 3 2" xfId="37346"/>
    <cellStyle name="RowTitles-Detail 4 3 4 7 3 2 2" xfId="37347"/>
    <cellStyle name="RowTitles-Detail 4 3 4 7 4" xfId="37348"/>
    <cellStyle name="RowTitles-Detail 4 3 4 7 4 2" xfId="37349"/>
    <cellStyle name="RowTitles-Detail 4 3 4 7 5" xfId="37350"/>
    <cellStyle name="RowTitles-Detail 4 3 4 8" xfId="37351"/>
    <cellStyle name="RowTitles-Detail 4 3 4 8 2" xfId="37352"/>
    <cellStyle name="RowTitles-Detail 4 3 4 9" xfId="37353"/>
    <cellStyle name="RowTitles-Detail 4 3 4 9 2" xfId="37354"/>
    <cellStyle name="RowTitles-Detail 4 3 4 9 2 2" xfId="37355"/>
    <cellStyle name="RowTitles-Detail 4 3 4_STUD aligned by INSTIT" xfId="37356"/>
    <cellStyle name="RowTitles-Detail 4 3 5" xfId="37357"/>
    <cellStyle name="RowTitles-Detail 4 3 5 2" xfId="37358"/>
    <cellStyle name="RowTitles-Detail 4 3 5 2 2" xfId="37359"/>
    <cellStyle name="RowTitles-Detail 4 3 5 2 2 2" xfId="37360"/>
    <cellStyle name="RowTitles-Detail 4 3 5 2 2 2 2" xfId="37361"/>
    <cellStyle name="RowTitles-Detail 4 3 5 2 2 3" xfId="37362"/>
    <cellStyle name="RowTitles-Detail 4 3 5 2 3" xfId="37363"/>
    <cellStyle name="RowTitles-Detail 4 3 5 2 3 2" xfId="37364"/>
    <cellStyle name="RowTitles-Detail 4 3 5 2 3 2 2" xfId="37365"/>
    <cellStyle name="RowTitles-Detail 4 3 5 2 4" xfId="37366"/>
    <cellStyle name="RowTitles-Detail 4 3 5 2 4 2" xfId="37367"/>
    <cellStyle name="RowTitles-Detail 4 3 5 2 5" xfId="37368"/>
    <cellStyle name="RowTitles-Detail 4 3 5 3" xfId="37369"/>
    <cellStyle name="RowTitles-Detail 4 3 5 3 2" xfId="37370"/>
    <cellStyle name="RowTitles-Detail 4 3 5 3 2 2" xfId="37371"/>
    <cellStyle name="RowTitles-Detail 4 3 5 3 2 2 2" xfId="37372"/>
    <cellStyle name="RowTitles-Detail 4 3 5 3 2 3" xfId="37373"/>
    <cellStyle name="RowTitles-Detail 4 3 5 3 3" xfId="37374"/>
    <cellStyle name="RowTitles-Detail 4 3 5 3 3 2" xfId="37375"/>
    <cellStyle name="RowTitles-Detail 4 3 5 3 3 2 2" xfId="37376"/>
    <cellStyle name="RowTitles-Detail 4 3 5 3 4" xfId="37377"/>
    <cellStyle name="RowTitles-Detail 4 3 5 3 4 2" xfId="37378"/>
    <cellStyle name="RowTitles-Detail 4 3 5 3 5" xfId="37379"/>
    <cellStyle name="RowTitles-Detail 4 3 5 4" xfId="37380"/>
    <cellStyle name="RowTitles-Detail 4 3 5 4 2" xfId="37381"/>
    <cellStyle name="RowTitles-Detail 4 3 5 5" xfId="37382"/>
    <cellStyle name="RowTitles-Detail 4 3 5 5 2" xfId="37383"/>
    <cellStyle name="RowTitles-Detail 4 3 5 5 2 2" xfId="37384"/>
    <cellStyle name="RowTitles-Detail 4 3 5 5 3" xfId="37385"/>
    <cellStyle name="RowTitles-Detail 4 3 5 6" xfId="37386"/>
    <cellStyle name="RowTitles-Detail 4 3 5 6 2" xfId="37387"/>
    <cellStyle name="RowTitles-Detail 4 3 5 6 2 2" xfId="37388"/>
    <cellStyle name="RowTitles-Detail 4 3 6" xfId="37389"/>
    <cellStyle name="RowTitles-Detail 4 3 6 2" xfId="37390"/>
    <cellStyle name="RowTitles-Detail 4 3 6 2 2" xfId="37391"/>
    <cellStyle name="RowTitles-Detail 4 3 6 2 2 2" xfId="37392"/>
    <cellStyle name="RowTitles-Detail 4 3 6 2 2 2 2" xfId="37393"/>
    <cellStyle name="RowTitles-Detail 4 3 6 2 2 3" xfId="37394"/>
    <cellStyle name="RowTitles-Detail 4 3 6 2 3" xfId="37395"/>
    <cellStyle name="RowTitles-Detail 4 3 6 2 3 2" xfId="37396"/>
    <cellStyle name="RowTitles-Detail 4 3 6 2 3 2 2" xfId="37397"/>
    <cellStyle name="RowTitles-Detail 4 3 6 2 4" xfId="37398"/>
    <cellStyle name="RowTitles-Detail 4 3 6 2 4 2" xfId="37399"/>
    <cellStyle name="RowTitles-Detail 4 3 6 2 5" xfId="37400"/>
    <cellStyle name="RowTitles-Detail 4 3 6 3" xfId="37401"/>
    <cellStyle name="RowTitles-Detail 4 3 6 3 2" xfId="37402"/>
    <cellStyle name="RowTitles-Detail 4 3 6 3 2 2" xfId="37403"/>
    <cellStyle name="RowTitles-Detail 4 3 6 3 2 2 2" xfId="37404"/>
    <cellStyle name="RowTitles-Detail 4 3 6 3 2 3" xfId="37405"/>
    <cellStyle name="RowTitles-Detail 4 3 6 3 3" xfId="37406"/>
    <cellStyle name="RowTitles-Detail 4 3 6 3 3 2" xfId="37407"/>
    <cellStyle name="RowTitles-Detail 4 3 6 3 3 2 2" xfId="37408"/>
    <cellStyle name="RowTitles-Detail 4 3 6 3 4" xfId="37409"/>
    <cellStyle name="RowTitles-Detail 4 3 6 3 4 2" xfId="37410"/>
    <cellStyle name="RowTitles-Detail 4 3 6 3 5" xfId="37411"/>
    <cellStyle name="RowTitles-Detail 4 3 6 4" xfId="37412"/>
    <cellStyle name="RowTitles-Detail 4 3 6 4 2" xfId="37413"/>
    <cellStyle name="RowTitles-Detail 4 3 6 5" xfId="37414"/>
    <cellStyle name="RowTitles-Detail 4 3 6 5 2" xfId="37415"/>
    <cellStyle name="RowTitles-Detail 4 3 6 5 2 2" xfId="37416"/>
    <cellStyle name="RowTitles-Detail 4 3 6 6" xfId="37417"/>
    <cellStyle name="RowTitles-Detail 4 3 6 6 2" xfId="37418"/>
    <cellStyle name="RowTitles-Detail 4 3 6 7" xfId="37419"/>
    <cellStyle name="RowTitles-Detail 4 3 7" xfId="37420"/>
    <cellStyle name="RowTitles-Detail 4 3 7 2" xfId="37421"/>
    <cellStyle name="RowTitles-Detail 4 3 7 2 2" xfId="37422"/>
    <cellStyle name="RowTitles-Detail 4 3 7 2 2 2" xfId="37423"/>
    <cellStyle name="RowTitles-Detail 4 3 7 2 2 2 2" xfId="37424"/>
    <cellStyle name="RowTitles-Detail 4 3 7 2 2 3" xfId="37425"/>
    <cellStyle name="RowTitles-Detail 4 3 7 2 3" xfId="37426"/>
    <cellStyle name="RowTitles-Detail 4 3 7 2 3 2" xfId="37427"/>
    <cellStyle name="RowTitles-Detail 4 3 7 2 3 2 2" xfId="37428"/>
    <cellStyle name="RowTitles-Detail 4 3 7 2 4" xfId="37429"/>
    <cellStyle name="RowTitles-Detail 4 3 7 2 4 2" xfId="37430"/>
    <cellStyle name="RowTitles-Detail 4 3 7 2 5" xfId="37431"/>
    <cellStyle name="RowTitles-Detail 4 3 7 3" xfId="37432"/>
    <cellStyle name="RowTitles-Detail 4 3 7 3 2" xfId="37433"/>
    <cellStyle name="RowTitles-Detail 4 3 7 3 2 2" xfId="37434"/>
    <cellStyle name="RowTitles-Detail 4 3 7 3 2 2 2" xfId="37435"/>
    <cellStyle name="RowTitles-Detail 4 3 7 3 2 3" xfId="37436"/>
    <cellStyle name="RowTitles-Detail 4 3 7 3 3" xfId="37437"/>
    <cellStyle name="RowTitles-Detail 4 3 7 3 3 2" xfId="37438"/>
    <cellStyle name="RowTitles-Detail 4 3 7 3 3 2 2" xfId="37439"/>
    <cellStyle name="RowTitles-Detail 4 3 7 3 4" xfId="37440"/>
    <cellStyle name="RowTitles-Detail 4 3 7 3 4 2" xfId="37441"/>
    <cellStyle name="RowTitles-Detail 4 3 7 3 5" xfId="37442"/>
    <cellStyle name="RowTitles-Detail 4 3 7 4" xfId="37443"/>
    <cellStyle name="RowTitles-Detail 4 3 7 4 2" xfId="37444"/>
    <cellStyle name="RowTitles-Detail 4 3 7 5" xfId="37445"/>
    <cellStyle name="RowTitles-Detail 4 3 7 5 2" xfId="37446"/>
    <cellStyle name="RowTitles-Detail 4 3 7 5 2 2" xfId="37447"/>
    <cellStyle name="RowTitles-Detail 4 3 7 5 3" xfId="37448"/>
    <cellStyle name="RowTitles-Detail 4 3 7 6" xfId="37449"/>
    <cellStyle name="RowTitles-Detail 4 3 7 6 2" xfId="37450"/>
    <cellStyle name="RowTitles-Detail 4 3 7 6 2 2" xfId="37451"/>
    <cellStyle name="RowTitles-Detail 4 3 7 7" xfId="37452"/>
    <cellStyle name="RowTitles-Detail 4 3 7 7 2" xfId="37453"/>
    <cellStyle name="RowTitles-Detail 4 3 7 8" xfId="37454"/>
    <cellStyle name="RowTitles-Detail 4 3 8" xfId="37455"/>
    <cellStyle name="RowTitles-Detail 4 3 8 2" xfId="37456"/>
    <cellStyle name="RowTitles-Detail 4 3 8 2 2" xfId="37457"/>
    <cellStyle name="RowTitles-Detail 4 3 8 2 2 2" xfId="37458"/>
    <cellStyle name="RowTitles-Detail 4 3 8 2 2 2 2" xfId="37459"/>
    <cellStyle name="RowTitles-Detail 4 3 8 2 2 3" xfId="37460"/>
    <cellStyle name="RowTitles-Detail 4 3 8 2 3" xfId="37461"/>
    <cellStyle name="RowTitles-Detail 4 3 8 2 3 2" xfId="37462"/>
    <cellStyle name="RowTitles-Detail 4 3 8 2 3 2 2" xfId="37463"/>
    <cellStyle name="RowTitles-Detail 4 3 8 2 4" xfId="37464"/>
    <cellStyle name="RowTitles-Detail 4 3 8 2 4 2" xfId="37465"/>
    <cellStyle name="RowTitles-Detail 4 3 8 2 5" xfId="37466"/>
    <cellStyle name="RowTitles-Detail 4 3 8 3" xfId="37467"/>
    <cellStyle name="RowTitles-Detail 4 3 8 3 2" xfId="37468"/>
    <cellStyle name="RowTitles-Detail 4 3 8 3 2 2" xfId="37469"/>
    <cellStyle name="RowTitles-Detail 4 3 8 3 2 2 2" xfId="37470"/>
    <cellStyle name="RowTitles-Detail 4 3 8 3 2 3" xfId="37471"/>
    <cellStyle name="RowTitles-Detail 4 3 8 3 3" xfId="37472"/>
    <cellStyle name="RowTitles-Detail 4 3 8 3 3 2" xfId="37473"/>
    <cellStyle name="RowTitles-Detail 4 3 8 3 3 2 2" xfId="37474"/>
    <cellStyle name="RowTitles-Detail 4 3 8 3 4" xfId="37475"/>
    <cellStyle name="RowTitles-Detail 4 3 8 3 4 2" xfId="37476"/>
    <cellStyle name="RowTitles-Detail 4 3 8 3 5" xfId="37477"/>
    <cellStyle name="RowTitles-Detail 4 3 8 4" xfId="37478"/>
    <cellStyle name="RowTitles-Detail 4 3 8 4 2" xfId="37479"/>
    <cellStyle name="RowTitles-Detail 4 3 8 4 2 2" xfId="37480"/>
    <cellStyle name="RowTitles-Detail 4 3 8 4 3" xfId="37481"/>
    <cellStyle name="RowTitles-Detail 4 3 8 5" xfId="37482"/>
    <cellStyle name="RowTitles-Detail 4 3 8 5 2" xfId="37483"/>
    <cellStyle name="RowTitles-Detail 4 3 8 5 2 2" xfId="37484"/>
    <cellStyle name="RowTitles-Detail 4 3 8 6" xfId="37485"/>
    <cellStyle name="RowTitles-Detail 4 3 8 6 2" xfId="37486"/>
    <cellStyle name="RowTitles-Detail 4 3 8 7" xfId="37487"/>
    <cellStyle name="RowTitles-Detail 4 3 9" xfId="37488"/>
    <cellStyle name="RowTitles-Detail 4 3 9 2" xfId="37489"/>
    <cellStyle name="RowTitles-Detail 4 3 9 2 2" xfId="37490"/>
    <cellStyle name="RowTitles-Detail 4 3 9 2 2 2" xfId="37491"/>
    <cellStyle name="RowTitles-Detail 4 3 9 2 2 2 2" xfId="37492"/>
    <cellStyle name="RowTitles-Detail 4 3 9 2 2 3" xfId="37493"/>
    <cellStyle name="RowTitles-Detail 4 3 9 2 3" xfId="37494"/>
    <cellStyle name="RowTitles-Detail 4 3 9 2 3 2" xfId="37495"/>
    <cellStyle name="RowTitles-Detail 4 3 9 2 3 2 2" xfId="37496"/>
    <cellStyle name="RowTitles-Detail 4 3 9 2 4" xfId="37497"/>
    <cellStyle name="RowTitles-Detail 4 3 9 2 4 2" xfId="37498"/>
    <cellStyle name="RowTitles-Detail 4 3 9 2 5" xfId="37499"/>
    <cellStyle name="RowTitles-Detail 4 3 9 3" xfId="37500"/>
    <cellStyle name="RowTitles-Detail 4 3 9 3 2" xfId="37501"/>
    <cellStyle name="RowTitles-Detail 4 3 9 3 2 2" xfId="37502"/>
    <cellStyle name="RowTitles-Detail 4 3 9 3 2 2 2" xfId="37503"/>
    <cellStyle name="RowTitles-Detail 4 3 9 3 2 3" xfId="37504"/>
    <cellStyle name="RowTitles-Detail 4 3 9 3 3" xfId="37505"/>
    <cellStyle name="RowTitles-Detail 4 3 9 3 3 2" xfId="37506"/>
    <cellStyle name="RowTitles-Detail 4 3 9 3 3 2 2" xfId="37507"/>
    <cellStyle name="RowTitles-Detail 4 3 9 3 4" xfId="37508"/>
    <cellStyle name="RowTitles-Detail 4 3 9 3 4 2" xfId="37509"/>
    <cellStyle name="RowTitles-Detail 4 3 9 3 5" xfId="37510"/>
    <cellStyle name="RowTitles-Detail 4 3 9 4" xfId="37511"/>
    <cellStyle name="RowTitles-Detail 4 3 9 4 2" xfId="37512"/>
    <cellStyle name="RowTitles-Detail 4 3 9 4 2 2" xfId="37513"/>
    <cellStyle name="RowTitles-Detail 4 3 9 4 3" xfId="37514"/>
    <cellStyle name="RowTitles-Detail 4 3 9 5" xfId="37515"/>
    <cellStyle name="RowTitles-Detail 4 3 9 5 2" xfId="37516"/>
    <cellStyle name="RowTitles-Detail 4 3 9 5 2 2" xfId="37517"/>
    <cellStyle name="RowTitles-Detail 4 3 9 6" xfId="37518"/>
    <cellStyle name="RowTitles-Detail 4 3 9 6 2" xfId="37519"/>
    <cellStyle name="RowTitles-Detail 4 3 9 7" xfId="37520"/>
    <cellStyle name="RowTitles-Detail 4 3_STUD aligned by INSTIT" xfId="37521"/>
    <cellStyle name="RowTitles-Detail 4 4" xfId="37522"/>
    <cellStyle name="RowTitles-Detail 4 4 2" xfId="37523"/>
    <cellStyle name="RowTitles-Detail 4 4 2 2" xfId="37524"/>
    <cellStyle name="RowTitles-Detail 4 4 2 2 2" xfId="37525"/>
    <cellStyle name="RowTitles-Detail 4 4 2 2 2 2" xfId="37526"/>
    <cellStyle name="RowTitles-Detail 4 4 2 2 2 2 2" xfId="37527"/>
    <cellStyle name="RowTitles-Detail 4 4 2 2 2 3" xfId="37528"/>
    <cellStyle name="RowTitles-Detail 4 4 2 2 3" xfId="37529"/>
    <cellStyle name="RowTitles-Detail 4 4 2 2 3 2" xfId="37530"/>
    <cellStyle name="RowTitles-Detail 4 4 2 2 3 2 2" xfId="37531"/>
    <cellStyle name="RowTitles-Detail 4 4 2 2 4" xfId="37532"/>
    <cellStyle name="RowTitles-Detail 4 4 2 2 4 2" xfId="37533"/>
    <cellStyle name="RowTitles-Detail 4 4 2 2 5" xfId="37534"/>
    <cellStyle name="RowTitles-Detail 4 4 2 3" xfId="37535"/>
    <cellStyle name="RowTitles-Detail 4 4 2 3 2" xfId="37536"/>
    <cellStyle name="RowTitles-Detail 4 4 2 3 2 2" xfId="37537"/>
    <cellStyle name="RowTitles-Detail 4 4 2 3 2 2 2" xfId="37538"/>
    <cellStyle name="RowTitles-Detail 4 4 2 3 2 3" xfId="37539"/>
    <cellStyle name="RowTitles-Detail 4 4 2 3 3" xfId="37540"/>
    <cellStyle name="RowTitles-Detail 4 4 2 3 3 2" xfId="37541"/>
    <cellStyle name="RowTitles-Detail 4 4 2 3 3 2 2" xfId="37542"/>
    <cellStyle name="RowTitles-Detail 4 4 2 3 4" xfId="37543"/>
    <cellStyle name="RowTitles-Detail 4 4 2 3 4 2" xfId="37544"/>
    <cellStyle name="RowTitles-Detail 4 4 2 3 5" xfId="37545"/>
    <cellStyle name="RowTitles-Detail 4 4 2 4" xfId="37546"/>
    <cellStyle name="RowTitles-Detail 4 4 2 4 2" xfId="37547"/>
    <cellStyle name="RowTitles-Detail 4 4 2 5" xfId="37548"/>
    <cellStyle name="RowTitles-Detail 4 4 2 5 2" xfId="37549"/>
    <cellStyle name="RowTitles-Detail 4 4 2 5 2 2" xfId="37550"/>
    <cellStyle name="RowTitles-Detail 4 4 3" xfId="37551"/>
    <cellStyle name="RowTitles-Detail 4 4 3 2" xfId="37552"/>
    <cellStyle name="RowTitles-Detail 4 4 3 2 2" xfId="37553"/>
    <cellStyle name="RowTitles-Detail 4 4 3 2 2 2" xfId="37554"/>
    <cellStyle name="RowTitles-Detail 4 4 3 2 2 2 2" xfId="37555"/>
    <cellStyle name="RowTitles-Detail 4 4 3 2 2 3" xfId="37556"/>
    <cellStyle name="RowTitles-Detail 4 4 3 2 3" xfId="37557"/>
    <cellStyle name="RowTitles-Detail 4 4 3 2 3 2" xfId="37558"/>
    <cellStyle name="RowTitles-Detail 4 4 3 2 3 2 2" xfId="37559"/>
    <cellStyle name="RowTitles-Detail 4 4 3 2 4" xfId="37560"/>
    <cellStyle name="RowTitles-Detail 4 4 3 2 4 2" xfId="37561"/>
    <cellStyle name="RowTitles-Detail 4 4 3 2 5" xfId="37562"/>
    <cellStyle name="RowTitles-Detail 4 4 3 3" xfId="37563"/>
    <cellStyle name="RowTitles-Detail 4 4 3 3 2" xfId="37564"/>
    <cellStyle name="RowTitles-Detail 4 4 3 3 2 2" xfId="37565"/>
    <cellStyle name="RowTitles-Detail 4 4 3 3 2 2 2" xfId="37566"/>
    <cellStyle name="RowTitles-Detail 4 4 3 3 2 3" xfId="37567"/>
    <cellStyle name="RowTitles-Detail 4 4 3 3 3" xfId="37568"/>
    <cellStyle name="RowTitles-Detail 4 4 3 3 3 2" xfId="37569"/>
    <cellStyle name="RowTitles-Detail 4 4 3 3 3 2 2" xfId="37570"/>
    <cellStyle name="RowTitles-Detail 4 4 3 3 4" xfId="37571"/>
    <cellStyle name="RowTitles-Detail 4 4 3 3 4 2" xfId="37572"/>
    <cellStyle name="RowTitles-Detail 4 4 3 3 5" xfId="37573"/>
    <cellStyle name="RowTitles-Detail 4 4 3 4" xfId="37574"/>
    <cellStyle name="RowTitles-Detail 4 4 3 4 2" xfId="37575"/>
    <cellStyle name="RowTitles-Detail 4 4 3 5" xfId="37576"/>
    <cellStyle name="RowTitles-Detail 4 4 3 5 2" xfId="37577"/>
    <cellStyle name="RowTitles-Detail 4 4 3 5 2 2" xfId="37578"/>
    <cellStyle name="RowTitles-Detail 4 4 3 5 3" xfId="37579"/>
    <cellStyle name="RowTitles-Detail 4 4 3 6" xfId="37580"/>
    <cellStyle name="RowTitles-Detail 4 4 3 6 2" xfId="37581"/>
    <cellStyle name="RowTitles-Detail 4 4 3 6 2 2" xfId="37582"/>
    <cellStyle name="RowTitles-Detail 4 4 3 7" xfId="37583"/>
    <cellStyle name="RowTitles-Detail 4 4 3 7 2" xfId="37584"/>
    <cellStyle name="RowTitles-Detail 4 4 3 8" xfId="37585"/>
    <cellStyle name="RowTitles-Detail 4 4 4" xfId="37586"/>
    <cellStyle name="RowTitles-Detail 4 4 4 2" xfId="37587"/>
    <cellStyle name="RowTitles-Detail 4 4 4 2 2" xfId="37588"/>
    <cellStyle name="RowTitles-Detail 4 4 4 2 2 2" xfId="37589"/>
    <cellStyle name="RowTitles-Detail 4 4 4 2 2 2 2" xfId="37590"/>
    <cellStyle name="RowTitles-Detail 4 4 4 2 2 3" xfId="37591"/>
    <cellStyle name="RowTitles-Detail 4 4 4 2 3" xfId="37592"/>
    <cellStyle name="RowTitles-Detail 4 4 4 2 3 2" xfId="37593"/>
    <cellStyle name="RowTitles-Detail 4 4 4 2 3 2 2" xfId="37594"/>
    <cellStyle name="RowTitles-Detail 4 4 4 2 4" xfId="37595"/>
    <cellStyle name="RowTitles-Detail 4 4 4 2 4 2" xfId="37596"/>
    <cellStyle name="RowTitles-Detail 4 4 4 2 5" xfId="37597"/>
    <cellStyle name="RowTitles-Detail 4 4 4 3" xfId="37598"/>
    <cellStyle name="RowTitles-Detail 4 4 4 3 2" xfId="37599"/>
    <cellStyle name="RowTitles-Detail 4 4 4 3 2 2" xfId="37600"/>
    <cellStyle name="RowTitles-Detail 4 4 4 3 2 2 2" xfId="37601"/>
    <cellStyle name="RowTitles-Detail 4 4 4 3 2 3" xfId="37602"/>
    <cellStyle name="RowTitles-Detail 4 4 4 3 3" xfId="37603"/>
    <cellStyle name="RowTitles-Detail 4 4 4 3 3 2" xfId="37604"/>
    <cellStyle name="RowTitles-Detail 4 4 4 3 3 2 2" xfId="37605"/>
    <cellStyle name="RowTitles-Detail 4 4 4 3 4" xfId="37606"/>
    <cellStyle name="RowTitles-Detail 4 4 4 3 4 2" xfId="37607"/>
    <cellStyle name="RowTitles-Detail 4 4 4 3 5" xfId="37608"/>
    <cellStyle name="RowTitles-Detail 4 4 4 4" xfId="37609"/>
    <cellStyle name="RowTitles-Detail 4 4 4 4 2" xfId="37610"/>
    <cellStyle name="RowTitles-Detail 4 4 4 4 2 2" xfId="37611"/>
    <cellStyle name="RowTitles-Detail 4 4 4 4 3" xfId="37612"/>
    <cellStyle name="RowTitles-Detail 4 4 4 5" xfId="37613"/>
    <cellStyle name="RowTitles-Detail 4 4 4 5 2" xfId="37614"/>
    <cellStyle name="RowTitles-Detail 4 4 4 5 2 2" xfId="37615"/>
    <cellStyle name="RowTitles-Detail 4 4 4 6" xfId="37616"/>
    <cellStyle name="RowTitles-Detail 4 4 4 6 2" xfId="37617"/>
    <cellStyle name="RowTitles-Detail 4 4 4 7" xfId="37618"/>
    <cellStyle name="RowTitles-Detail 4 4 5" xfId="37619"/>
    <cellStyle name="RowTitles-Detail 4 4 5 2" xfId="37620"/>
    <cellStyle name="RowTitles-Detail 4 4 5 2 2" xfId="37621"/>
    <cellStyle name="RowTitles-Detail 4 4 5 2 2 2" xfId="37622"/>
    <cellStyle name="RowTitles-Detail 4 4 5 2 2 2 2" xfId="37623"/>
    <cellStyle name="RowTitles-Detail 4 4 5 2 2 3" xfId="37624"/>
    <cellStyle name="RowTitles-Detail 4 4 5 2 3" xfId="37625"/>
    <cellStyle name="RowTitles-Detail 4 4 5 2 3 2" xfId="37626"/>
    <cellStyle name="RowTitles-Detail 4 4 5 2 3 2 2" xfId="37627"/>
    <cellStyle name="RowTitles-Detail 4 4 5 2 4" xfId="37628"/>
    <cellStyle name="RowTitles-Detail 4 4 5 2 4 2" xfId="37629"/>
    <cellStyle name="RowTitles-Detail 4 4 5 2 5" xfId="37630"/>
    <cellStyle name="RowTitles-Detail 4 4 5 3" xfId="37631"/>
    <cellStyle name="RowTitles-Detail 4 4 5 3 2" xfId="37632"/>
    <cellStyle name="RowTitles-Detail 4 4 5 3 2 2" xfId="37633"/>
    <cellStyle name="RowTitles-Detail 4 4 5 3 2 2 2" xfId="37634"/>
    <cellStyle name="RowTitles-Detail 4 4 5 3 2 3" xfId="37635"/>
    <cellStyle name="RowTitles-Detail 4 4 5 3 3" xfId="37636"/>
    <cellStyle name="RowTitles-Detail 4 4 5 3 3 2" xfId="37637"/>
    <cellStyle name="RowTitles-Detail 4 4 5 3 3 2 2" xfId="37638"/>
    <cellStyle name="RowTitles-Detail 4 4 5 3 4" xfId="37639"/>
    <cellStyle name="RowTitles-Detail 4 4 5 3 4 2" xfId="37640"/>
    <cellStyle name="RowTitles-Detail 4 4 5 3 5" xfId="37641"/>
    <cellStyle name="RowTitles-Detail 4 4 5 4" xfId="37642"/>
    <cellStyle name="RowTitles-Detail 4 4 5 4 2" xfId="37643"/>
    <cellStyle name="RowTitles-Detail 4 4 5 4 2 2" xfId="37644"/>
    <cellStyle name="RowTitles-Detail 4 4 5 4 3" xfId="37645"/>
    <cellStyle name="RowTitles-Detail 4 4 5 5" xfId="37646"/>
    <cellStyle name="RowTitles-Detail 4 4 5 5 2" xfId="37647"/>
    <cellStyle name="RowTitles-Detail 4 4 5 5 2 2" xfId="37648"/>
    <cellStyle name="RowTitles-Detail 4 4 5 6" xfId="37649"/>
    <cellStyle name="RowTitles-Detail 4 4 5 6 2" xfId="37650"/>
    <cellStyle name="RowTitles-Detail 4 4 5 7" xfId="37651"/>
    <cellStyle name="RowTitles-Detail 4 4 6" xfId="37652"/>
    <cellStyle name="RowTitles-Detail 4 4 6 2" xfId="37653"/>
    <cellStyle name="RowTitles-Detail 4 4 6 2 2" xfId="37654"/>
    <cellStyle name="RowTitles-Detail 4 4 6 2 2 2" xfId="37655"/>
    <cellStyle name="RowTitles-Detail 4 4 6 2 2 2 2" xfId="37656"/>
    <cellStyle name="RowTitles-Detail 4 4 6 2 2 3" xfId="37657"/>
    <cellStyle name="RowTitles-Detail 4 4 6 2 3" xfId="37658"/>
    <cellStyle name="RowTitles-Detail 4 4 6 2 3 2" xfId="37659"/>
    <cellStyle name="RowTitles-Detail 4 4 6 2 3 2 2" xfId="37660"/>
    <cellStyle name="RowTitles-Detail 4 4 6 2 4" xfId="37661"/>
    <cellStyle name="RowTitles-Detail 4 4 6 2 4 2" xfId="37662"/>
    <cellStyle name="RowTitles-Detail 4 4 6 2 5" xfId="37663"/>
    <cellStyle name="RowTitles-Detail 4 4 6 3" xfId="37664"/>
    <cellStyle name="RowTitles-Detail 4 4 6 3 2" xfId="37665"/>
    <cellStyle name="RowTitles-Detail 4 4 6 3 2 2" xfId="37666"/>
    <cellStyle name="RowTitles-Detail 4 4 6 3 2 2 2" xfId="37667"/>
    <cellStyle name="RowTitles-Detail 4 4 6 3 2 3" xfId="37668"/>
    <cellStyle name="RowTitles-Detail 4 4 6 3 3" xfId="37669"/>
    <cellStyle name="RowTitles-Detail 4 4 6 3 3 2" xfId="37670"/>
    <cellStyle name="RowTitles-Detail 4 4 6 3 3 2 2" xfId="37671"/>
    <cellStyle name="RowTitles-Detail 4 4 6 3 4" xfId="37672"/>
    <cellStyle name="RowTitles-Detail 4 4 6 3 4 2" xfId="37673"/>
    <cellStyle name="RowTitles-Detail 4 4 6 3 5" xfId="37674"/>
    <cellStyle name="RowTitles-Detail 4 4 6 4" xfId="37675"/>
    <cellStyle name="RowTitles-Detail 4 4 6 4 2" xfId="37676"/>
    <cellStyle name="RowTitles-Detail 4 4 6 4 2 2" xfId="37677"/>
    <cellStyle name="RowTitles-Detail 4 4 6 4 3" xfId="37678"/>
    <cellStyle name="RowTitles-Detail 4 4 6 5" xfId="37679"/>
    <cellStyle name="RowTitles-Detail 4 4 6 5 2" xfId="37680"/>
    <cellStyle name="RowTitles-Detail 4 4 6 5 2 2" xfId="37681"/>
    <cellStyle name="RowTitles-Detail 4 4 6 6" xfId="37682"/>
    <cellStyle name="RowTitles-Detail 4 4 6 6 2" xfId="37683"/>
    <cellStyle name="RowTitles-Detail 4 4 6 7" xfId="37684"/>
    <cellStyle name="RowTitles-Detail 4 4 7" xfId="37685"/>
    <cellStyle name="RowTitles-Detail 4 4 7 2" xfId="37686"/>
    <cellStyle name="RowTitles-Detail 4 4 7 2 2" xfId="37687"/>
    <cellStyle name="RowTitles-Detail 4 4 7 2 2 2" xfId="37688"/>
    <cellStyle name="RowTitles-Detail 4 4 7 2 3" xfId="37689"/>
    <cellStyle name="RowTitles-Detail 4 4 7 3" xfId="37690"/>
    <cellStyle name="RowTitles-Detail 4 4 7 3 2" xfId="37691"/>
    <cellStyle name="RowTitles-Detail 4 4 7 3 2 2" xfId="37692"/>
    <cellStyle name="RowTitles-Detail 4 4 7 4" xfId="37693"/>
    <cellStyle name="RowTitles-Detail 4 4 7 4 2" xfId="37694"/>
    <cellStyle name="RowTitles-Detail 4 4 7 5" xfId="37695"/>
    <cellStyle name="RowTitles-Detail 4 4 8" xfId="37696"/>
    <cellStyle name="RowTitles-Detail 4 4 8 2" xfId="37697"/>
    <cellStyle name="RowTitles-Detail 4 4 9" xfId="37698"/>
    <cellStyle name="RowTitles-Detail 4 4 9 2" xfId="37699"/>
    <cellStyle name="RowTitles-Detail 4 4 9 2 2" xfId="37700"/>
    <cellStyle name="RowTitles-Detail 4 4_STUD aligned by INSTIT" xfId="37701"/>
    <cellStyle name="RowTitles-Detail 4 5" xfId="37702"/>
    <cellStyle name="RowTitles-Detail 4 5 2" xfId="37703"/>
    <cellStyle name="RowTitles-Detail 4 5 2 2" xfId="37704"/>
    <cellStyle name="RowTitles-Detail 4 5 2 2 2" xfId="37705"/>
    <cellStyle name="RowTitles-Detail 4 5 2 2 2 2" xfId="37706"/>
    <cellStyle name="RowTitles-Detail 4 5 2 2 2 2 2" xfId="37707"/>
    <cellStyle name="RowTitles-Detail 4 5 2 2 2 3" xfId="37708"/>
    <cellStyle name="RowTitles-Detail 4 5 2 2 3" xfId="37709"/>
    <cellStyle name="RowTitles-Detail 4 5 2 2 3 2" xfId="37710"/>
    <cellStyle name="RowTitles-Detail 4 5 2 2 3 2 2" xfId="37711"/>
    <cellStyle name="RowTitles-Detail 4 5 2 2 4" xfId="37712"/>
    <cellStyle name="RowTitles-Detail 4 5 2 2 4 2" xfId="37713"/>
    <cellStyle name="RowTitles-Detail 4 5 2 2 5" xfId="37714"/>
    <cellStyle name="RowTitles-Detail 4 5 2 3" xfId="37715"/>
    <cellStyle name="RowTitles-Detail 4 5 2 3 2" xfId="37716"/>
    <cellStyle name="RowTitles-Detail 4 5 2 3 2 2" xfId="37717"/>
    <cellStyle name="RowTitles-Detail 4 5 2 3 2 2 2" xfId="37718"/>
    <cellStyle name="RowTitles-Detail 4 5 2 3 2 3" xfId="37719"/>
    <cellStyle name="RowTitles-Detail 4 5 2 3 3" xfId="37720"/>
    <cellStyle name="RowTitles-Detail 4 5 2 3 3 2" xfId="37721"/>
    <cellStyle name="RowTitles-Detail 4 5 2 3 3 2 2" xfId="37722"/>
    <cellStyle name="RowTitles-Detail 4 5 2 3 4" xfId="37723"/>
    <cellStyle name="RowTitles-Detail 4 5 2 3 4 2" xfId="37724"/>
    <cellStyle name="RowTitles-Detail 4 5 2 3 5" xfId="37725"/>
    <cellStyle name="RowTitles-Detail 4 5 2 4" xfId="37726"/>
    <cellStyle name="RowTitles-Detail 4 5 2 4 2" xfId="37727"/>
    <cellStyle name="RowTitles-Detail 4 5 2 5" xfId="37728"/>
    <cellStyle name="RowTitles-Detail 4 5 2 5 2" xfId="37729"/>
    <cellStyle name="RowTitles-Detail 4 5 2 5 2 2" xfId="37730"/>
    <cellStyle name="RowTitles-Detail 4 5 2 5 3" xfId="37731"/>
    <cellStyle name="RowTitles-Detail 4 5 2 6" xfId="37732"/>
    <cellStyle name="RowTitles-Detail 4 5 2 6 2" xfId="37733"/>
    <cellStyle name="RowTitles-Detail 4 5 2 6 2 2" xfId="37734"/>
    <cellStyle name="RowTitles-Detail 4 5 2 7" xfId="37735"/>
    <cellStyle name="RowTitles-Detail 4 5 2 7 2" xfId="37736"/>
    <cellStyle name="RowTitles-Detail 4 5 2 8" xfId="37737"/>
    <cellStyle name="RowTitles-Detail 4 5 3" xfId="37738"/>
    <cellStyle name="RowTitles-Detail 4 5 3 2" xfId="37739"/>
    <cellStyle name="RowTitles-Detail 4 5 3 2 2" xfId="37740"/>
    <cellStyle name="RowTitles-Detail 4 5 3 2 2 2" xfId="37741"/>
    <cellStyle name="RowTitles-Detail 4 5 3 2 2 2 2" xfId="37742"/>
    <cellStyle name="RowTitles-Detail 4 5 3 2 2 3" xfId="37743"/>
    <cellStyle name="RowTitles-Detail 4 5 3 2 3" xfId="37744"/>
    <cellStyle name="RowTitles-Detail 4 5 3 2 3 2" xfId="37745"/>
    <cellStyle name="RowTitles-Detail 4 5 3 2 3 2 2" xfId="37746"/>
    <cellStyle name="RowTitles-Detail 4 5 3 2 4" xfId="37747"/>
    <cellStyle name="RowTitles-Detail 4 5 3 2 4 2" xfId="37748"/>
    <cellStyle name="RowTitles-Detail 4 5 3 2 5" xfId="37749"/>
    <cellStyle name="RowTitles-Detail 4 5 3 3" xfId="37750"/>
    <cellStyle name="RowTitles-Detail 4 5 3 3 2" xfId="37751"/>
    <cellStyle name="RowTitles-Detail 4 5 3 3 2 2" xfId="37752"/>
    <cellStyle name="RowTitles-Detail 4 5 3 3 2 2 2" xfId="37753"/>
    <cellStyle name="RowTitles-Detail 4 5 3 3 2 3" xfId="37754"/>
    <cellStyle name="RowTitles-Detail 4 5 3 3 3" xfId="37755"/>
    <cellStyle name="RowTitles-Detail 4 5 3 3 3 2" xfId="37756"/>
    <cellStyle name="RowTitles-Detail 4 5 3 3 3 2 2" xfId="37757"/>
    <cellStyle name="RowTitles-Detail 4 5 3 3 4" xfId="37758"/>
    <cellStyle name="RowTitles-Detail 4 5 3 3 4 2" xfId="37759"/>
    <cellStyle name="RowTitles-Detail 4 5 3 3 5" xfId="37760"/>
    <cellStyle name="RowTitles-Detail 4 5 3 4" xfId="37761"/>
    <cellStyle name="RowTitles-Detail 4 5 3 4 2" xfId="37762"/>
    <cellStyle name="RowTitles-Detail 4 5 3 5" xfId="37763"/>
    <cellStyle name="RowTitles-Detail 4 5 3 5 2" xfId="37764"/>
    <cellStyle name="RowTitles-Detail 4 5 3 5 2 2" xfId="37765"/>
    <cellStyle name="RowTitles-Detail 4 5 4" xfId="37766"/>
    <cellStyle name="RowTitles-Detail 4 5 4 2" xfId="37767"/>
    <cellStyle name="RowTitles-Detail 4 5 4 2 2" xfId="37768"/>
    <cellStyle name="RowTitles-Detail 4 5 4 2 2 2" xfId="37769"/>
    <cellStyle name="RowTitles-Detail 4 5 4 2 2 2 2" xfId="37770"/>
    <cellStyle name="RowTitles-Detail 4 5 4 2 2 3" xfId="37771"/>
    <cellStyle name="RowTitles-Detail 4 5 4 2 3" xfId="37772"/>
    <cellStyle name="RowTitles-Detail 4 5 4 2 3 2" xfId="37773"/>
    <cellStyle name="RowTitles-Detail 4 5 4 2 3 2 2" xfId="37774"/>
    <cellStyle name="RowTitles-Detail 4 5 4 2 4" xfId="37775"/>
    <cellStyle name="RowTitles-Detail 4 5 4 2 4 2" xfId="37776"/>
    <cellStyle name="RowTitles-Detail 4 5 4 2 5" xfId="37777"/>
    <cellStyle name="RowTitles-Detail 4 5 4 3" xfId="37778"/>
    <cellStyle name="RowTitles-Detail 4 5 4 3 2" xfId="37779"/>
    <cellStyle name="RowTitles-Detail 4 5 4 3 2 2" xfId="37780"/>
    <cellStyle name="RowTitles-Detail 4 5 4 3 2 2 2" xfId="37781"/>
    <cellStyle name="RowTitles-Detail 4 5 4 3 2 3" xfId="37782"/>
    <cellStyle name="RowTitles-Detail 4 5 4 3 3" xfId="37783"/>
    <cellStyle name="RowTitles-Detail 4 5 4 3 3 2" xfId="37784"/>
    <cellStyle name="RowTitles-Detail 4 5 4 3 3 2 2" xfId="37785"/>
    <cellStyle name="RowTitles-Detail 4 5 4 3 4" xfId="37786"/>
    <cellStyle name="RowTitles-Detail 4 5 4 3 4 2" xfId="37787"/>
    <cellStyle name="RowTitles-Detail 4 5 4 3 5" xfId="37788"/>
    <cellStyle name="RowTitles-Detail 4 5 4 4" xfId="37789"/>
    <cellStyle name="RowTitles-Detail 4 5 4 4 2" xfId="37790"/>
    <cellStyle name="RowTitles-Detail 4 5 4 4 2 2" xfId="37791"/>
    <cellStyle name="RowTitles-Detail 4 5 4 4 3" xfId="37792"/>
    <cellStyle name="RowTitles-Detail 4 5 4 5" xfId="37793"/>
    <cellStyle name="RowTitles-Detail 4 5 4 5 2" xfId="37794"/>
    <cellStyle name="RowTitles-Detail 4 5 4 5 2 2" xfId="37795"/>
    <cellStyle name="RowTitles-Detail 4 5 4 6" xfId="37796"/>
    <cellStyle name="RowTitles-Detail 4 5 4 6 2" xfId="37797"/>
    <cellStyle name="RowTitles-Detail 4 5 4 7" xfId="37798"/>
    <cellStyle name="RowTitles-Detail 4 5 5" xfId="37799"/>
    <cellStyle name="RowTitles-Detail 4 5 5 2" xfId="37800"/>
    <cellStyle name="RowTitles-Detail 4 5 5 2 2" xfId="37801"/>
    <cellStyle name="RowTitles-Detail 4 5 5 2 2 2" xfId="37802"/>
    <cellStyle name="RowTitles-Detail 4 5 5 2 2 2 2" xfId="37803"/>
    <cellStyle name="RowTitles-Detail 4 5 5 2 2 3" xfId="37804"/>
    <cellStyle name="RowTitles-Detail 4 5 5 2 3" xfId="37805"/>
    <cellStyle name="RowTitles-Detail 4 5 5 2 3 2" xfId="37806"/>
    <cellStyle name="RowTitles-Detail 4 5 5 2 3 2 2" xfId="37807"/>
    <cellStyle name="RowTitles-Detail 4 5 5 2 4" xfId="37808"/>
    <cellStyle name="RowTitles-Detail 4 5 5 2 4 2" xfId="37809"/>
    <cellStyle name="RowTitles-Detail 4 5 5 2 5" xfId="37810"/>
    <cellStyle name="RowTitles-Detail 4 5 5 3" xfId="37811"/>
    <cellStyle name="RowTitles-Detail 4 5 5 3 2" xfId="37812"/>
    <cellStyle name="RowTitles-Detail 4 5 5 3 2 2" xfId="37813"/>
    <cellStyle name="RowTitles-Detail 4 5 5 3 2 2 2" xfId="37814"/>
    <cellStyle name="RowTitles-Detail 4 5 5 3 2 3" xfId="37815"/>
    <cellStyle name="RowTitles-Detail 4 5 5 3 3" xfId="37816"/>
    <cellStyle name="RowTitles-Detail 4 5 5 3 3 2" xfId="37817"/>
    <cellStyle name="RowTitles-Detail 4 5 5 3 3 2 2" xfId="37818"/>
    <cellStyle name="RowTitles-Detail 4 5 5 3 4" xfId="37819"/>
    <cellStyle name="RowTitles-Detail 4 5 5 3 4 2" xfId="37820"/>
    <cellStyle name="RowTitles-Detail 4 5 5 3 5" xfId="37821"/>
    <cellStyle name="RowTitles-Detail 4 5 5 4" xfId="37822"/>
    <cellStyle name="RowTitles-Detail 4 5 5 4 2" xfId="37823"/>
    <cellStyle name="RowTitles-Detail 4 5 5 4 2 2" xfId="37824"/>
    <cellStyle name="RowTitles-Detail 4 5 5 4 3" xfId="37825"/>
    <cellStyle name="RowTitles-Detail 4 5 5 5" xfId="37826"/>
    <cellStyle name="RowTitles-Detail 4 5 5 5 2" xfId="37827"/>
    <cellStyle name="RowTitles-Detail 4 5 5 5 2 2" xfId="37828"/>
    <cellStyle name="RowTitles-Detail 4 5 5 6" xfId="37829"/>
    <cellStyle name="RowTitles-Detail 4 5 5 6 2" xfId="37830"/>
    <cellStyle name="RowTitles-Detail 4 5 5 7" xfId="37831"/>
    <cellStyle name="RowTitles-Detail 4 5 6" xfId="37832"/>
    <cellStyle name="RowTitles-Detail 4 5 6 2" xfId="37833"/>
    <cellStyle name="RowTitles-Detail 4 5 6 2 2" xfId="37834"/>
    <cellStyle name="RowTitles-Detail 4 5 6 2 2 2" xfId="37835"/>
    <cellStyle name="RowTitles-Detail 4 5 6 2 2 2 2" xfId="37836"/>
    <cellStyle name="RowTitles-Detail 4 5 6 2 2 3" xfId="37837"/>
    <cellStyle name="RowTitles-Detail 4 5 6 2 3" xfId="37838"/>
    <cellStyle name="RowTitles-Detail 4 5 6 2 3 2" xfId="37839"/>
    <cellStyle name="RowTitles-Detail 4 5 6 2 3 2 2" xfId="37840"/>
    <cellStyle name="RowTitles-Detail 4 5 6 2 4" xfId="37841"/>
    <cellStyle name="RowTitles-Detail 4 5 6 2 4 2" xfId="37842"/>
    <cellStyle name="RowTitles-Detail 4 5 6 2 5" xfId="37843"/>
    <cellStyle name="RowTitles-Detail 4 5 6 3" xfId="37844"/>
    <cellStyle name="RowTitles-Detail 4 5 6 3 2" xfId="37845"/>
    <cellStyle name="RowTitles-Detail 4 5 6 3 2 2" xfId="37846"/>
    <cellStyle name="RowTitles-Detail 4 5 6 3 2 2 2" xfId="37847"/>
    <cellStyle name="RowTitles-Detail 4 5 6 3 2 3" xfId="37848"/>
    <cellStyle name="RowTitles-Detail 4 5 6 3 3" xfId="37849"/>
    <cellStyle name="RowTitles-Detail 4 5 6 3 3 2" xfId="37850"/>
    <cellStyle name="RowTitles-Detail 4 5 6 3 3 2 2" xfId="37851"/>
    <cellStyle name="RowTitles-Detail 4 5 6 3 4" xfId="37852"/>
    <cellStyle name="RowTitles-Detail 4 5 6 3 4 2" xfId="37853"/>
    <cellStyle name="RowTitles-Detail 4 5 6 3 5" xfId="37854"/>
    <cellStyle name="RowTitles-Detail 4 5 6 4" xfId="37855"/>
    <cellStyle name="RowTitles-Detail 4 5 6 4 2" xfId="37856"/>
    <cellStyle name="RowTitles-Detail 4 5 6 4 2 2" xfId="37857"/>
    <cellStyle name="RowTitles-Detail 4 5 6 4 3" xfId="37858"/>
    <cellStyle name="RowTitles-Detail 4 5 6 5" xfId="37859"/>
    <cellStyle name="RowTitles-Detail 4 5 6 5 2" xfId="37860"/>
    <cellStyle name="RowTitles-Detail 4 5 6 5 2 2" xfId="37861"/>
    <cellStyle name="RowTitles-Detail 4 5 6 6" xfId="37862"/>
    <cellStyle name="RowTitles-Detail 4 5 6 6 2" xfId="37863"/>
    <cellStyle name="RowTitles-Detail 4 5 6 7" xfId="37864"/>
    <cellStyle name="RowTitles-Detail 4 5 7" xfId="37865"/>
    <cellStyle name="RowTitles-Detail 4 5 7 2" xfId="37866"/>
    <cellStyle name="RowTitles-Detail 4 5 7 2 2" xfId="37867"/>
    <cellStyle name="RowTitles-Detail 4 5 7 2 2 2" xfId="37868"/>
    <cellStyle name="RowTitles-Detail 4 5 7 2 3" xfId="37869"/>
    <cellStyle name="RowTitles-Detail 4 5 7 3" xfId="37870"/>
    <cellStyle name="RowTitles-Detail 4 5 7 3 2" xfId="37871"/>
    <cellStyle name="RowTitles-Detail 4 5 7 3 2 2" xfId="37872"/>
    <cellStyle name="RowTitles-Detail 4 5 7 4" xfId="37873"/>
    <cellStyle name="RowTitles-Detail 4 5 7 4 2" xfId="37874"/>
    <cellStyle name="RowTitles-Detail 4 5 7 5" xfId="37875"/>
    <cellStyle name="RowTitles-Detail 4 5 8" xfId="37876"/>
    <cellStyle name="RowTitles-Detail 4 5 8 2" xfId="37877"/>
    <cellStyle name="RowTitles-Detail 4 5 8 2 2" xfId="37878"/>
    <cellStyle name="RowTitles-Detail 4 5 8 2 2 2" xfId="37879"/>
    <cellStyle name="RowTitles-Detail 4 5 8 2 3" xfId="37880"/>
    <cellStyle name="RowTitles-Detail 4 5 8 3" xfId="37881"/>
    <cellStyle name="RowTitles-Detail 4 5 8 3 2" xfId="37882"/>
    <cellStyle name="RowTitles-Detail 4 5 8 3 2 2" xfId="37883"/>
    <cellStyle name="RowTitles-Detail 4 5 8 4" xfId="37884"/>
    <cellStyle name="RowTitles-Detail 4 5 8 4 2" xfId="37885"/>
    <cellStyle name="RowTitles-Detail 4 5 8 5" xfId="37886"/>
    <cellStyle name="RowTitles-Detail 4 5 9" xfId="37887"/>
    <cellStyle name="RowTitles-Detail 4 5 9 2" xfId="37888"/>
    <cellStyle name="RowTitles-Detail 4 5 9 2 2" xfId="37889"/>
    <cellStyle name="RowTitles-Detail 4 5_STUD aligned by INSTIT" xfId="37890"/>
    <cellStyle name="RowTitles-Detail 4 6" xfId="37891"/>
    <cellStyle name="RowTitles-Detail 4 6 2" xfId="37892"/>
    <cellStyle name="RowTitles-Detail 4 6 2 2" xfId="37893"/>
    <cellStyle name="RowTitles-Detail 4 6 2 2 2" xfId="37894"/>
    <cellStyle name="RowTitles-Detail 4 6 2 2 2 2" xfId="37895"/>
    <cellStyle name="RowTitles-Detail 4 6 2 2 2 2 2" xfId="37896"/>
    <cellStyle name="RowTitles-Detail 4 6 2 2 2 3" xfId="37897"/>
    <cellStyle name="RowTitles-Detail 4 6 2 2 3" xfId="37898"/>
    <cellStyle name="RowTitles-Detail 4 6 2 2 3 2" xfId="37899"/>
    <cellStyle name="RowTitles-Detail 4 6 2 2 3 2 2" xfId="37900"/>
    <cellStyle name="RowTitles-Detail 4 6 2 2 4" xfId="37901"/>
    <cellStyle name="RowTitles-Detail 4 6 2 2 4 2" xfId="37902"/>
    <cellStyle name="RowTitles-Detail 4 6 2 2 5" xfId="37903"/>
    <cellStyle name="RowTitles-Detail 4 6 2 3" xfId="37904"/>
    <cellStyle name="RowTitles-Detail 4 6 2 3 2" xfId="37905"/>
    <cellStyle name="RowTitles-Detail 4 6 2 3 2 2" xfId="37906"/>
    <cellStyle name="RowTitles-Detail 4 6 2 3 2 2 2" xfId="37907"/>
    <cellStyle name="RowTitles-Detail 4 6 2 3 2 3" xfId="37908"/>
    <cellStyle name="RowTitles-Detail 4 6 2 3 3" xfId="37909"/>
    <cellStyle name="RowTitles-Detail 4 6 2 3 3 2" xfId="37910"/>
    <cellStyle name="RowTitles-Detail 4 6 2 3 3 2 2" xfId="37911"/>
    <cellStyle name="RowTitles-Detail 4 6 2 3 4" xfId="37912"/>
    <cellStyle name="RowTitles-Detail 4 6 2 3 4 2" xfId="37913"/>
    <cellStyle name="RowTitles-Detail 4 6 2 3 5" xfId="37914"/>
    <cellStyle name="RowTitles-Detail 4 6 2 4" xfId="37915"/>
    <cellStyle name="RowTitles-Detail 4 6 2 4 2" xfId="37916"/>
    <cellStyle name="RowTitles-Detail 4 6 2 5" xfId="37917"/>
    <cellStyle name="RowTitles-Detail 4 6 2 5 2" xfId="37918"/>
    <cellStyle name="RowTitles-Detail 4 6 2 5 2 2" xfId="37919"/>
    <cellStyle name="RowTitles-Detail 4 6 2 5 3" xfId="37920"/>
    <cellStyle name="RowTitles-Detail 4 6 2 6" xfId="37921"/>
    <cellStyle name="RowTitles-Detail 4 6 2 6 2" xfId="37922"/>
    <cellStyle name="RowTitles-Detail 4 6 2 6 2 2" xfId="37923"/>
    <cellStyle name="RowTitles-Detail 4 6 3" xfId="37924"/>
    <cellStyle name="RowTitles-Detail 4 6 3 2" xfId="37925"/>
    <cellStyle name="RowTitles-Detail 4 6 3 2 2" xfId="37926"/>
    <cellStyle name="RowTitles-Detail 4 6 3 2 2 2" xfId="37927"/>
    <cellStyle name="RowTitles-Detail 4 6 3 2 2 2 2" xfId="37928"/>
    <cellStyle name="RowTitles-Detail 4 6 3 2 2 3" xfId="37929"/>
    <cellStyle name="RowTitles-Detail 4 6 3 2 3" xfId="37930"/>
    <cellStyle name="RowTitles-Detail 4 6 3 2 3 2" xfId="37931"/>
    <cellStyle name="RowTitles-Detail 4 6 3 2 3 2 2" xfId="37932"/>
    <cellStyle name="RowTitles-Detail 4 6 3 2 4" xfId="37933"/>
    <cellStyle name="RowTitles-Detail 4 6 3 2 4 2" xfId="37934"/>
    <cellStyle name="RowTitles-Detail 4 6 3 2 5" xfId="37935"/>
    <cellStyle name="RowTitles-Detail 4 6 3 3" xfId="37936"/>
    <cellStyle name="RowTitles-Detail 4 6 3 3 2" xfId="37937"/>
    <cellStyle name="RowTitles-Detail 4 6 3 3 2 2" xfId="37938"/>
    <cellStyle name="RowTitles-Detail 4 6 3 3 2 2 2" xfId="37939"/>
    <cellStyle name="RowTitles-Detail 4 6 3 3 2 3" xfId="37940"/>
    <cellStyle name="RowTitles-Detail 4 6 3 3 3" xfId="37941"/>
    <cellStyle name="RowTitles-Detail 4 6 3 3 3 2" xfId="37942"/>
    <cellStyle name="RowTitles-Detail 4 6 3 3 3 2 2" xfId="37943"/>
    <cellStyle name="RowTitles-Detail 4 6 3 3 4" xfId="37944"/>
    <cellStyle name="RowTitles-Detail 4 6 3 3 4 2" xfId="37945"/>
    <cellStyle name="RowTitles-Detail 4 6 3 3 5" xfId="37946"/>
    <cellStyle name="RowTitles-Detail 4 6 3 4" xfId="37947"/>
    <cellStyle name="RowTitles-Detail 4 6 3 4 2" xfId="37948"/>
    <cellStyle name="RowTitles-Detail 4 6 3 5" xfId="37949"/>
    <cellStyle name="RowTitles-Detail 4 6 3 5 2" xfId="37950"/>
    <cellStyle name="RowTitles-Detail 4 6 3 5 2 2" xfId="37951"/>
    <cellStyle name="RowTitles-Detail 4 6 3 6" xfId="37952"/>
    <cellStyle name="RowTitles-Detail 4 6 3 6 2" xfId="37953"/>
    <cellStyle name="RowTitles-Detail 4 6 3 7" xfId="37954"/>
    <cellStyle name="RowTitles-Detail 4 6 4" xfId="37955"/>
    <cellStyle name="RowTitles-Detail 4 6 4 2" xfId="37956"/>
    <cellStyle name="RowTitles-Detail 4 6 4 2 2" xfId="37957"/>
    <cellStyle name="RowTitles-Detail 4 6 4 2 2 2" xfId="37958"/>
    <cellStyle name="RowTitles-Detail 4 6 4 2 2 2 2" xfId="37959"/>
    <cellStyle name="RowTitles-Detail 4 6 4 2 2 3" xfId="37960"/>
    <cellStyle name="RowTitles-Detail 4 6 4 2 3" xfId="37961"/>
    <cellStyle name="RowTitles-Detail 4 6 4 2 3 2" xfId="37962"/>
    <cellStyle name="RowTitles-Detail 4 6 4 2 3 2 2" xfId="37963"/>
    <cellStyle name="RowTitles-Detail 4 6 4 2 4" xfId="37964"/>
    <cellStyle name="RowTitles-Detail 4 6 4 2 4 2" xfId="37965"/>
    <cellStyle name="RowTitles-Detail 4 6 4 2 5" xfId="37966"/>
    <cellStyle name="RowTitles-Detail 4 6 4 3" xfId="37967"/>
    <cellStyle name="RowTitles-Detail 4 6 4 3 2" xfId="37968"/>
    <cellStyle name="RowTitles-Detail 4 6 4 3 2 2" xfId="37969"/>
    <cellStyle name="RowTitles-Detail 4 6 4 3 2 2 2" xfId="37970"/>
    <cellStyle name="RowTitles-Detail 4 6 4 3 2 3" xfId="37971"/>
    <cellStyle name="RowTitles-Detail 4 6 4 3 3" xfId="37972"/>
    <cellStyle name="RowTitles-Detail 4 6 4 3 3 2" xfId="37973"/>
    <cellStyle name="RowTitles-Detail 4 6 4 3 3 2 2" xfId="37974"/>
    <cellStyle name="RowTitles-Detail 4 6 4 3 4" xfId="37975"/>
    <cellStyle name="RowTitles-Detail 4 6 4 3 4 2" xfId="37976"/>
    <cellStyle name="RowTitles-Detail 4 6 4 3 5" xfId="37977"/>
    <cellStyle name="RowTitles-Detail 4 6 4 4" xfId="37978"/>
    <cellStyle name="RowTitles-Detail 4 6 4 4 2" xfId="37979"/>
    <cellStyle name="RowTitles-Detail 4 6 4 5" xfId="37980"/>
    <cellStyle name="RowTitles-Detail 4 6 4 5 2" xfId="37981"/>
    <cellStyle name="RowTitles-Detail 4 6 4 5 2 2" xfId="37982"/>
    <cellStyle name="RowTitles-Detail 4 6 4 5 3" xfId="37983"/>
    <cellStyle name="RowTitles-Detail 4 6 4 6" xfId="37984"/>
    <cellStyle name="RowTitles-Detail 4 6 4 6 2" xfId="37985"/>
    <cellStyle name="RowTitles-Detail 4 6 4 6 2 2" xfId="37986"/>
    <cellStyle name="RowTitles-Detail 4 6 4 7" xfId="37987"/>
    <cellStyle name="RowTitles-Detail 4 6 4 7 2" xfId="37988"/>
    <cellStyle name="RowTitles-Detail 4 6 4 8" xfId="37989"/>
    <cellStyle name="RowTitles-Detail 4 6 5" xfId="37990"/>
    <cellStyle name="RowTitles-Detail 4 6 5 2" xfId="37991"/>
    <cellStyle name="RowTitles-Detail 4 6 5 2 2" xfId="37992"/>
    <cellStyle name="RowTitles-Detail 4 6 5 2 2 2" xfId="37993"/>
    <cellStyle name="RowTitles-Detail 4 6 5 2 2 2 2" xfId="37994"/>
    <cellStyle name="RowTitles-Detail 4 6 5 2 2 3" xfId="37995"/>
    <cellStyle name="RowTitles-Detail 4 6 5 2 3" xfId="37996"/>
    <cellStyle name="RowTitles-Detail 4 6 5 2 3 2" xfId="37997"/>
    <cellStyle name="RowTitles-Detail 4 6 5 2 3 2 2" xfId="37998"/>
    <cellStyle name="RowTitles-Detail 4 6 5 2 4" xfId="37999"/>
    <cellStyle name="RowTitles-Detail 4 6 5 2 4 2" xfId="38000"/>
    <cellStyle name="RowTitles-Detail 4 6 5 2 5" xfId="38001"/>
    <cellStyle name="RowTitles-Detail 4 6 5 3" xfId="38002"/>
    <cellStyle name="RowTitles-Detail 4 6 5 3 2" xfId="38003"/>
    <cellStyle name="RowTitles-Detail 4 6 5 3 2 2" xfId="38004"/>
    <cellStyle name="RowTitles-Detail 4 6 5 3 2 2 2" xfId="38005"/>
    <cellStyle name="RowTitles-Detail 4 6 5 3 2 3" xfId="38006"/>
    <cellStyle name="RowTitles-Detail 4 6 5 3 3" xfId="38007"/>
    <cellStyle name="RowTitles-Detail 4 6 5 3 3 2" xfId="38008"/>
    <cellStyle name="RowTitles-Detail 4 6 5 3 3 2 2" xfId="38009"/>
    <cellStyle name="RowTitles-Detail 4 6 5 3 4" xfId="38010"/>
    <cellStyle name="RowTitles-Detail 4 6 5 3 4 2" xfId="38011"/>
    <cellStyle name="RowTitles-Detail 4 6 5 3 5" xfId="38012"/>
    <cellStyle name="RowTitles-Detail 4 6 5 4" xfId="38013"/>
    <cellStyle name="RowTitles-Detail 4 6 5 4 2" xfId="38014"/>
    <cellStyle name="RowTitles-Detail 4 6 5 4 2 2" xfId="38015"/>
    <cellStyle name="RowTitles-Detail 4 6 5 4 3" xfId="38016"/>
    <cellStyle name="RowTitles-Detail 4 6 5 5" xfId="38017"/>
    <cellStyle name="RowTitles-Detail 4 6 5 5 2" xfId="38018"/>
    <cellStyle name="RowTitles-Detail 4 6 5 5 2 2" xfId="38019"/>
    <cellStyle name="RowTitles-Detail 4 6 5 6" xfId="38020"/>
    <cellStyle name="RowTitles-Detail 4 6 5 6 2" xfId="38021"/>
    <cellStyle name="RowTitles-Detail 4 6 5 7" xfId="38022"/>
    <cellStyle name="RowTitles-Detail 4 6 6" xfId="38023"/>
    <cellStyle name="RowTitles-Detail 4 6 6 2" xfId="38024"/>
    <cellStyle name="RowTitles-Detail 4 6 6 2 2" xfId="38025"/>
    <cellStyle name="RowTitles-Detail 4 6 6 2 2 2" xfId="38026"/>
    <cellStyle name="RowTitles-Detail 4 6 6 2 2 2 2" xfId="38027"/>
    <cellStyle name="RowTitles-Detail 4 6 6 2 2 3" xfId="38028"/>
    <cellStyle name="RowTitles-Detail 4 6 6 2 3" xfId="38029"/>
    <cellStyle name="RowTitles-Detail 4 6 6 2 3 2" xfId="38030"/>
    <cellStyle name="RowTitles-Detail 4 6 6 2 3 2 2" xfId="38031"/>
    <cellStyle name="RowTitles-Detail 4 6 6 2 4" xfId="38032"/>
    <cellStyle name="RowTitles-Detail 4 6 6 2 4 2" xfId="38033"/>
    <cellStyle name="RowTitles-Detail 4 6 6 2 5" xfId="38034"/>
    <cellStyle name="RowTitles-Detail 4 6 6 3" xfId="38035"/>
    <cellStyle name="RowTitles-Detail 4 6 6 3 2" xfId="38036"/>
    <cellStyle name="RowTitles-Detail 4 6 6 3 2 2" xfId="38037"/>
    <cellStyle name="RowTitles-Detail 4 6 6 3 2 2 2" xfId="38038"/>
    <cellStyle name="RowTitles-Detail 4 6 6 3 2 3" xfId="38039"/>
    <cellStyle name="RowTitles-Detail 4 6 6 3 3" xfId="38040"/>
    <cellStyle name="RowTitles-Detail 4 6 6 3 3 2" xfId="38041"/>
    <cellStyle name="RowTitles-Detail 4 6 6 3 3 2 2" xfId="38042"/>
    <cellStyle name="RowTitles-Detail 4 6 6 3 4" xfId="38043"/>
    <cellStyle name="RowTitles-Detail 4 6 6 3 4 2" xfId="38044"/>
    <cellStyle name="RowTitles-Detail 4 6 6 3 5" xfId="38045"/>
    <cellStyle name="RowTitles-Detail 4 6 6 4" xfId="38046"/>
    <cellStyle name="RowTitles-Detail 4 6 6 4 2" xfId="38047"/>
    <cellStyle name="RowTitles-Detail 4 6 6 4 2 2" xfId="38048"/>
    <cellStyle name="RowTitles-Detail 4 6 6 4 3" xfId="38049"/>
    <cellStyle name="RowTitles-Detail 4 6 6 5" xfId="38050"/>
    <cellStyle name="RowTitles-Detail 4 6 6 5 2" xfId="38051"/>
    <cellStyle name="RowTitles-Detail 4 6 6 5 2 2" xfId="38052"/>
    <cellStyle name="RowTitles-Detail 4 6 6 6" xfId="38053"/>
    <cellStyle name="RowTitles-Detail 4 6 6 6 2" xfId="38054"/>
    <cellStyle name="RowTitles-Detail 4 6 6 7" xfId="38055"/>
    <cellStyle name="RowTitles-Detail 4 6 7" xfId="38056"/>
    <cellStyle name="RowTitles-Detail 4 6 7 2" xfId="38057"/>
    <cellStyle name="RowTitles-Detail 4 6 7 2 2" xfId="38058"/>
    <cellStyle name="RowTitles-Detail 4 6 7 2 2 2" xfId="38059"/>
    <cellStyle name="RowTitles-Detail 4 6 7 2 3" xfId="38060"/>
    <cellStyle name="RowTitles-Detail 4 6 7 3" xfId="38061"/>
    <cellStyle name="RowTitles-Detail 4 6 7 3 2" xfId="38062"/>
    <cellStyle name="RowTitles-Detail 4 6 7 3 2 2" xfId="38063"/>
    <cellStyle name="RowTitles-Detail 4 6 7 4" xfId="38064"/>
    <cellStyle name="RowTitles-Detail 4 6 7 4 2" xfId="38065"/>
    <cellStyle name="RowTitles-Detail 4 6 7 5" xfId="38066"/>
    <cellStyle name="RowTitles-Detail 4 6 8" xfId="38067"/>
    <cellStyle name="RowTitles-Detail 4 6 8 2" xfId="38068"/>
    <cellStyle name="RowTitles-Detail 4 6 9" xfId="38069"/>
    <cellStyle name="RowTitles-Detail 4 6 9 2" xfId="38070"/>
    <cellStyle name="RowTitles-Detail 4 6 9 2 2" xfId="38071"/>
    <cellStyle name="RowTitles-Detail 4 6_STUD aligned by INSTIT" xfId="38072"/>
    <cellStyle name="RowTitles-Detail 4 7" xfId="38073"/>
    <cellStyle name="RowTitles-Detail 4 7 2" xfId="38074"/>
    <cellStyle name="RowTitles-Detail 4 7 2 2" xfId="38075"/>
    <cellStyle name="RowTitles-Detail 4 7 2 2 2" xfId="38076"/>
    <cellStyle name="RowTitles-Detail 4 7 2 2 2 2" xfId="38077"/>
    <cellStyle name="RowTitles-Detail 4 7 2 2 3" xfId="38078"/>
    <cellStyle name="RowTitles-Detail 4 7 2 3" xfId="38079"/>
    <cellStyle name="RowTitles-Detail 4 7 2 3 2" xfId="38080"/>
    <cellStyle name="RowTitles-Detail 4 7 2 3 2 2" xfId="38081"/>
    <cellStyle name="RowTitles-Detail 4 7 2 4" xfId="38082"/>
    <cellStyle name="RowTitles-Detail 4 7 2 4 2" xfId="38083"/>
    <cellStyle name="RowTitles-Detail 4 7 2 5" xfId="38084"/>
    <cellStyle name="RowTitles-Detail 4 7 3" xfId="38085"/>
    <cellStyle name="RowTitles-Detail 4 7 3 2" xfId="38086"/>
    <cellStyle name="RowTitles-Detail 4 7 3 2 2" xfId="38087"/>
    <cellStyle name="RowTitles-Detail 4 7 3 2 2 2" xfId="38088"/>
    <cellStyle name="RowTitles-Detail 4 7 3 2 3" xfId="38089"/>
    <cellStyle name="RowTitles-Detail 4 7 3 3" xfId="38090"/>
    <cellStyle name="RowTitles-Detail 4 7 3 3 2" xfId="38091"/>
    <cellStyle name="RowTitles-Detail 4 7 3 3 2 2" xfId="38092"/>
    <cellStyle name="RowTitles-Detail 4 7 3 4" xfId="38093"/>
    <cellStyle name="RowTitles-Detail 4 7 3 4 2" xfId="38094"/>
    <cellStyle name="RowTitles-Detail 4 7 3 5" xfId="38095"/>
    <cellStyle name="RowTitles-Detail 4 7 4" xfId="38096"/>
    <cellStyle name="RowTitles-Detail 4 7 4 2" xfId="38097"/>
    <cellStyle name="RowTitles-Detail 4 7 5" xfId="38098"/>
    <cellStyle name="RowTitles-Detail 4 7 5 2" xfId="38099"/>
    <cellStyle name="RowTitles-Detail 4 7 5 2 2" xfId="38100"/>
    <cellStyle name="RowTitles-Detail 4 7 5 3" xfId="38101"/>
    <cellStyle name="RowTitles-Detail 4 7 6" xfId="38102"/>
    <cellStyle name="RowTitles-Detail 4 7 6 2" xfId="38103"/>
    <cellStyle name="RowTitles-Detail 4 7 6 2 2" xfId="38104"/>
    <cellStyle name="RowTitles-Detail 4 8" xfId="38105"/>
    <cellStyle name="RowTitles-Detail 4 8 2" xfId="38106"/>
    <cellStyle name="RowTitles-Detail 4 8 2 2" xfId="38107"/>
    <cellStyle name="RowTitles-Detail 4 8 2 2 2" xfId="38108"/>
    <cellStyle name="RowTitles-Detail 4 8 2 2 2 2" xfId="38109"/>
    <cellStyle name="RowTitles-Detail 4 8 2 2 3" xfId="38110"/>
    <cellStyle name="RowTitles-Detail 4 8 2 3" xfId="38111"/>
    <cellStyle name="RowTitles-Detail 4 8 2 3 2" xfId="38112"/>
    <cellStyle name="RowTitles-Detail 4 8 2 3 2 2" xfId="38113"/>
    <cellStyle name="RowTitles-Detail 4 8 2 4" xfId="38114"/>
    <cellStyle name="RowTitles-Detail 4 8 2 4 2" xfId="38115"/>
    <cellStyle name="RowTitles-Detail 4 8 2 5" xfId="38116"/>
    <cellStyle name="RowTitles-Detail 4 8 3" xfId="38117"/>
    <cellStyle name="RowTitles-Detail 4 8 3 2" xfId="38118"/>
    <cellStyle name="RowTitles-Detail 4 8 3 2 2" xfId="38119"/>
    <cellStyle name="RowTitles-Detail 4 8 3 2 2 2" xfId="38120"/>
    <cellStyle name="RowTitles-Detail 4 8 3 2 3" xfId="38121"/>
    <cellStyle name="RowTitles-Detail 4 8 3 3" xfId="38122"/>
    <cellStyle name="RowTitles-Detail 4 8 3 3 2" xfId="38123"/>
    <cellStyle name="RowTitles-Detail 4 8 3 3 2 2" xfId="38124"/>
    <cellStyle name="RowTitles-Detail 4 8 3 4" xfId="38125"/>
    <cellStyle name="RowTitles-Detail 4 8 3 4 2" xfId="38126"/>
    <cellStyle name="RowTitles-Detail 4 8 3 5" xfId="38127"/>
    <cellStyle name="RowTitles-Detail 4 8 4" xfId="38128"/>
    <cellStyle name="RowTitles-Detail 4 8 4 2" xfId="38129"/>
    <cellStyle name="RowTitles-Detail 4 8 5" xfId="38130"/>
    <cellStyle name="RowTitles-Detail 4 8 5 2" xfId="38131"/>
    <cellStyle name="RowTitles-Detail 4 8 5 2 2" xfId="38132"/>
    <cellStyle name="RowTitles-Detail 4 8 6" xfId="38133"/>
    <cellStyle name="RowTitles-Detail 4 8 6 2" xfId="38134"/>
    <cellStyle name="RowTitles-Detail 4 8 7" xfId="38135"/>
    <cellStyle name="RowTitles-Detail 4 9" xfId="38136"/>
    <cellStyle name="RowTitles-Detail 4 9 2" xfId="38137"/>
    <cellStyle name="RowTitles-Detail 4 9 2 2" xfId="38138"/>
    <cellStyle name="RowTitles-Detail 4 9 2 2 2" xfId="38139"/>
    <cellStyle name="RowTitles-Detail 4 9 2 2 2 2" xfId="38140"/>
    <cellStyle name="RowTitles-Detail 4 9 2 2 3" xfId="38141"/>
    <cellStyle name="RowTitles-Detail 4 9 2 3" xfId="38142"/>
    <cellStyle name="RowTitles-Detail 4 9 2 3 2" xfId="38143"/>
    <cellStyle name="RowTitles-Detail 4 9 2 3 2 2" xfId="38144"/>
    <cellStyle name="RowTitles-Detail 4 9 2 4" xfId="38145"/>
    <cellStyle name="RowTitles-Detail 4 9 2 4 2" xfId="38146"/>
    <cellStyle name="RowTitles-Detail 4 9 2 5" xfId="38147"/>
    <cellStyle name="RowTitles-Detail 4 9 3" xfId="38148"/>
    <cellStyle name="RowTitles-Detail 4 9 3 2" xfId="38149"/>
    <cellStyle name="RowTitles-Detail 4 9 3 2 2" xfId="38150"/>
    <cellStyle name="RowTitles-Detail 4 9 3 2 2 2" xfId="38151"/>
    <cellStyle name="RowTitles-Detail 4 9 3 2 3" xfId="38152"/>
    <cellStyle name="RowTitles-Detail 4 9 3 3" xfId="38153"/>
    <cellStyle name="RowTitles-Detail 4 9 3 3 2" xfId="38154"/>
    <cellStyle name="RowTitles-Detail 4 9 3 3 2 2" xfId="38155"/>
    <cellStyle name="RowTitles-Detail 4 9 3 4" xfId="38156"/>
    <cellStyle name="RowTitles-Detail 4 9 3 4 2" xfId="38157"/>
    <cellStyle name="RowTitles-Detail 4 9 3 5" xfId="38158"/>
    <cellStyle name="RowTitles-Detail 4 9 4" xfId="38159"/>
    <cellStyle name="RowTitles-Detail 4 9 4 2" xfId="38160"/>
    <cellStyle name="RowTitles-Detail 4 9 5" xfId="38161"/>
    <cellStyle name="RowTitles-Detail 4 9 5 2" xfId="38162"/>
    <cellStyle name="RowTitles-Detail 4 9 5 2 2" xfId="38163"/>
    <cellStyle name="RowTitles-Detail 4 9 5 3" xfId="38164"/>
    <cellStyle name="RowTitles-Detail 4 9 6" xfId="38165"/>
    <cellStyle name="RowTitles-Detail 4 9 6 2" xfId="38166"/>
    <cellStyle name="RowTitles-Detail 4 9 6 2 2" xfId="38167"/>
    <cellStyle name="RowTitles-Detail 4 9 7" xfId="38168"/>
    <cellStyle name="RowTitles-Detail 4 9 7 2" xfId="38169"/>
    <cellStyle name="RowTitles-Detail 4 9 8" xfId="38170"/>
    <cellStyle name="RowTitles-Detail 4_STUD aligned by INSTIT" xfId="38171"/>
    <cellStyle name="RowTitles-Detail 5" xfId="70"/>
    <cellStyle name="RowTitles-Detail 5 10" xfId="38172"/>
    <cellStyle name="RowTitles-Detail 5 2" xfId="38173"/>
    <cellStyle name="RowTitles-Detail 5 2 2" xfId="38174"/>
    <cellStyle name="RowTitles-Detail 5 2 2 2" xfId="38175"/>
    <cellStyle name="RowTitles-Detail 5 2 2 2 2" xfId="38176"/>
    <cellStyle name="RowTitles-Detail 5 2 2 2 2 2" xfId="38177"/>
    <cellStyle name="RowTitles-Detail 5 2 2 2 3" xfId="38178"/>
    <cellStyle name="RowTitles-Detail 5 2 2 3" xfId="38179"/>
    <cellStyle name="RowTitles-Detail 5 2 2 3 2" xfId="38180"/>
    <cellStyle name="RowTitles-Detail 5 2 2 3 2 2" xfId="38181"/>
    <cellStyle name="RowTitles-Detail 5 2 2 4" xfId="38182"/>
    <cellStyle name="RowTitles-Detail 5 2 2 4 2" xfId="38183"/>
    <cellStyle name="RowTitles-Detail 5 2 2 5" xfId="38184"/>
    <cellStyle name="RowTitles-Detail 5 2 3" xfId="38185"/>
    <cellStyle name="RowTitles-Detail 5 2 3 2" xfId="38186"/>
    <cellStyle name="RowTitles-Detail 5 2 3 2 2" xfId="38187"/>
    <cellStyle name="RowTitles-Detail 5 2 3 2 2 2" xfId="38188"/>
    <cellStyle name="RowTitles-Detail 5 2 3 2 3" xfId="38189"/>
    <cellStyle name="RowTitles-Detail 5 2 3 3" xfId="38190"/>
    <cellStyle name="RowTitles-Detail 5 2 3 3 2" xfId="38191"/>
    <cellStyle name="RowTitles-Detail 5 2 3 3 2 2" xfId="38192"/>
    <cellStyle name="RowTitles-Detail 5 2 3 4" xfId="38193"/>
    <cellStyle name="RowTitles-Detail 5 2 3 4 2" xfId="38194"/>
    <cellStyle name="RowTitles-Detail 5 2 3 5" xfId="38195"/>
    <cellStyle name="RowTitles-Detail 5 2 4" xfId="38196"/>
    <cellStyle name="RowTitles-Detail 5 2 4 2" xfId="38197"/>
    <cellStyle name="RowTitles-Detail 5 2 5" xfId="38198"/>
    <cellStyle name="RowTitles-Detail 5 2 5 2" xfId="38199"/>
    <cellStyle name="RowTitles-Detail 5 2 5 2 2" xfId="38200"/>
    <cellStyle name="RowTitles-Detail 5 3" xfId="38201"/>
    <cellStyle name="RowTitles-Detail 5 3 2" xfId="38202"/>
    <cellStyle name="RowTitles-Detail 5 3 2 2" xfId="38203"/>
    <cellStyle name="RowTitles-Detail 5 3 2 2 2" xfId="38204"/>
    <cellStyle name="RowTitles-Detail 5 3 2 2 2 2" xfId="38205"/>
    <cellStyle name="RowTitles-Detail 5 3 2 2 3" xfId="38206"/>
    <cellStyle name="RowTitles-Detail 5 3 2 3" xfId="38207"/>
    <cellStyle name="RowTitles-Detail 5 3 2 3 2" xfId="38208"/>
    <cellStyle name="RowTitles-Detail 5 3 2 3 2 2" xfId="38209"/>
    <cellStyle name="RowTitles-Detail 5 3 2 4" xfId="38210"/>
    <cellStyle name="RowTitles-Detail 5 3 2 4 2" xfId="38211"/>
    <cellStyle name="RowTitles-Detail 5 3 2 5" xfId="38212"/>
    <cellStyle name="RowTitles-Detail 5 3 3" xfId="38213"/>
    <cellStyle name="RowTitles-Detail 5 3 3 2" xfId="38214"/>
    <cellStyle name="RowTitles-Detail 5 3 3 2 2" xfId="38215"/>
    <cellStyle name="RowTitles-Detail 5 3 3 2 2 2" xfId="38216"/>
    <cellStyle name="RowTitles-Detail 5 3 3 2 3" xfId="38217"/>
    <cellStyle name="RowTitles-Detail 5 3 3 3" xfId="38218"/>
    <cellStyle name="RowTitles-Detail 5 3 3 3 2" xfId="38219"/>
    <cellStyle name="RowTitles-Detail 5 3 3 3 2 2" xfId="38220"/>
    <cellStyle name="RowTitles-Detail 5 3 3 4" xfId="38221"/>
    <cellStyle name="RowTitles-Detail 5 3 3 4 2" xfId="38222"/>
    <cellStyle name="RowTitles-Detail 5 3 3 5" xfId="38223"/>
    <cellStyle name="RowTitles-Detail 5 3 4" xfId="38224"/>
    <cellStyle name="RowTitles-Detail 5 3 4 2" xfId="38225"/>
    <cellStyle name="RowTitles-Detail 5 3 5" xfId="38226"/>
    <cellStyle name="RowTitles-Detail 5 3 5 2" xfId="38227"/>
    <cellStyle name="RowTitles-Detail 5 3 5 2 2" xfId="38228"/>
    <cellStyle name="RowTitles-Detail 5 3 5 3" xfId="38229"/>
    <cellStyle name="RowTitles-Detail 5 3 6" xfId="38230"/>
    <cellStyle name="RowTitles-Detail 5 3 6 2" xfId="38231"/>
    <cellStyle name="RowTitles-Detail 5 3 6 2 2" xfId="38232"/>
    <cellStyle name="RowTitles-Detail 5 3 7" xfId="38233"/>
    <cellStyle name="RowTitles-Detail 5 3 7 2" xfId="38234"/>
    <cellStyle name="RowTitles-Detail 5 3 8" xfId="38235"/>
    <cellStyle name="RowTitles-Detail 5 4" xfId="38236"/>
    <cellStyle name="RowTitles-Detail 5 4 2" xfId="38237"/>
    <cellStyle name="RowTitles-Detail 5 4 2 2" xfId="38238"/>
    <cellStyle name="RowTitles-Detail 5 4 2 2 2" xfId="38239"/>
    <cellStyle name="RowTitles-Detail 5 4 2 2 2 2" xfId="38240"/>
    <cellStyle name="RowTitles-Detail 5 4 2 2 3" xfId="38241"/>
    <cellStyle name="RowTitles-Detail 5 4 2 3" xfId="38242"/>
    <cellStyle name="RowTitles-Detail 5 4 2 3 2" xfId="38243"/>
    <cellStyle name="RowTitles-Detail 5 4 2 3 2 2" xfId="38244"/>
    <cellStyle name="RowTitles-Detail 5 4 2 4" xfId="38245"/>
    <cellStyle name="RowTitles-Detail 5 4 2 4 2" xfId="38246"/>
    <cellStyle name="RowTitles-Detail 5 4 2 5" xfId="38247"/>
    <cellStyle name="RowTitles-Detail 5 4 3" xfId="38248"/>
    <cellStyle name="RowTitles-Detail 5 4 3 2" xfId="38249"/>
    <cellStyle name="RowTitles-Detail 5 4 3 2 2" xfId="38250"/>
    <cellStyle name="RowTitles-Detail 5 4 3 2 2 2" xfId="38251"/>
    <cellStyle name="RowTitles-Detail 5 4 3 2 3" xfId="38252"/>
    <cellStyle name="RowTitles-Detail 5 4 3 3" xfId="38253"/>
    <cellStyle name="RowTitles-Detail 5 4 3 3 2" xfId="38254"/>
    <cellStyle name="RowTitles-Detail 5 4 3 3 2 2" xfId="38255"/>
    <cellStyle name="RowTitles-Detail 5 4 3 4" xfId="38256"/>
    <cellStyle name="RowTitles-Detail 5 4 3 4 2" xfId="38257"/>
    <cellStyle name="RowTitles-Detail 5 4 3 5" xfId="38258"/>
    <cellStyle name="RowTitles-Detail 5 4 4" xfId="38259"/>
    <cellStyle name="RowTitles-Detail 5 4 4 2" xfId="38260"/>
    <cellStyle name="RowTitles-Detail 5 4 4 2 2" xfId="38261"/>
    <cellStyle name="RowTitles-Detail 5 4 4 3" xfId="38262"/>
    <cellStyle name="RowTitles-Detail 5 4 5" xfId="38263"/>
    <cellStyle name="RowTitles-Detail 5 4 5 2" xfId="38264"/>
    <cellStyle name="RowTitles-Detail 5 4 5 2 2" xfId="38265"/>
    <cellStyle name="RowTitles-Detail 5 4 6" xfId="38266"/>
    <cellStyle name="RowTitles-Detail 5 4 6 2" xfId="38267"/>
    <cellStyle name="RowTitles-Detail 5 4 7" xfId="38268"/>
    <cellStyle name="RowTitles-Detail 5 5" xfId="38269"/>
    <cellStyle name="RowTitles-Detail 5 5 2" xfId="38270"/>
    <cellStyle name="RowTitles-Detail 5 5 2 2" xfId="38271"/>
    <cellStyle name="RowTitles-Detail 5 5 2 2 2" xfId="38272"/>
    <cellStyle name="RowTitles-Detail 5 5 2 2 2 2" xfId="38273"/>
    <cellStyle name="RowTitles-Detail 5 5 2 2 3" xfId="38274"/>
    <cellStyle name="RowTitles-Detail 5 5 2 3" xfId="38275"/>
    <cellStyle name="RowTitles-Detail 5 5 2 3 2" xfId="38276"/>
    <cellStyle name="RowTitles-Detail 5 5 2 3 2 2" xfId="38277"/>
    <cellStyle name="RowTitles-Detail 5 5 2 4" xfId="38278"/>
    <cellStyle name="RowTitles-Detail 5 5 2 4 2" xfId="38279"/>
    <cellStyle name="RowTitles-Detail 5 5 2 5" xfId="38280"/>
    <cellStyle name="RowTitles-Detail 5 5 3" xfId="38281"/>
    <cellStyle name="RowTitles-Detail 5 5 3 2" xfId="38282"/>
    <cellStyle name="RowTitles-Detail 5 5 3 2 2" xfId="38283"/>
    <cellStyle name="RowTitles-Detail 5 5 3 2 2 2" xfId="38284"/>
    <cellStyle name="RowTitles-Detail 5 5 3 2 3" xfId="38285"/>
    <cellStyle name="RowTitles-Detail 5 5 3 3" xfId="38286"/>
    <cellStyle name="RowTitles-Detail 5 5 3 3 2" xfId="38287"/>
    <cellStyle name="RowTitles-Detail 5 5 3 3 2 2" xfId="38288"/>
    <cellStyle name="RowTitles-Detail 5 5 3 4" xfId="38289"/>
    <cellStyle name="RowTitles-Detail 5 5 3 4 2" xfId="38290"/>
    <cellStyle name="RowTitles-Detail 5 5 3 5" xfId="38291"/>
    <cellStyle name="RowTitles-Detail 5 5 4" xfId="38292"/>
    <cellStyle name="RowTitles-Detail 5 5 4 2" xfId="38293"/>
    <cellStyle name="RowTitles-Detail 5 5 4 2 2" xfId="38294"/>
    <cellStyle name="RowTitles-Detail 5 5 4 3" xfId="38295"/>
    <cellStyle name="RowTitles-Detail 5 5 5" xfId="38296"/>
    <cellStyle name="RowTitles-Detail 5 5 5 2" xfId="38297"/>
    <cellStyle name="RowTitles-Detail 5 5 5 2 2" xfId="38298"/>
    <cellStyle name="RowTitles-Detail 5 5 6" xfId="38299"/>
    <cellStyle name="RowTitles-Detail 5 5 6 2" xfId="38300"/>
    <cellStyle name="RowTitles-Detail 5 5 7" xfId="38301"/>
    <cellStyle name="RowTitles-Detail 5 6" xfId="38302"/>
    <cellStyle name="RowTitles-Detail 5 6 2" xfId="38303"/>
    <cellStyle name="RowTitles-Detail 5 6 2 2" xfId="38304"/>
    <cellStyle name="RowTitles-Detail 5 6 2 2 2" xfId="38305"/>
    <cellStyle name="RowTitles-Detail 5 6 2 2 2 2" xfId="38306"/>
    <cellStyle name="RowTitles-Detail 5 6 2 2 3" xfId="38307"/>
    <cellStyle name="RowTitles-Detail 5 6 2 3" xfId="38308"/>
    <cellStyle name="RowTitles-Detail 5 6 2 3 2" xfId="38309"/>
    <cellStyle name="RowTitles-Detail 5 6 2 3 2 2" xfId="38310"/>
    <cellStyle name="RowTitles-Detail 5 6 2 4" xfId="38311"/>
    <cellStyle name="RowTitles-Detail 5 6 2 4 2" xfId="38312"/>
    <cellStyle name="RowTitles-Detail 5 6 2 5" xfId="38313"/>
    <cellStyle name="RowTitles-Detail 5 6 3" xfId="38314"/>
    <cellStyle name="RowTitles-Detail 5 6 3 2" xfId="38315"/>
    <cellStyle name="RowTitles-Detail 5 6 3 2 2" xfId="38316"/>
    <cellStyle name="RowTitles-Detail 5 6 3 2 2 2" xfId="38317"/>
    <cellStyle name="RowTitles-Detail 5 6 3 2 3" xfId="38318"/>
    <cellStyle name="RowTitles-Detail 5 6 3 3" xfId="38319"/>
    <cellStyle name="RowTitles-Detail 5 6 3 3 2" xfId="38320"/>
    <cellStyle name="RowTitles-Detail 5 6 3 3 2 2" xfId="38321"/>
    <cellStyle name="RowTitles-Detail 5 6 3 4" xfId="38322"/>
    <cellStyle name="RowTitles-Detail 5 6 3 4 2" xfId="38323"/>
    <cellStyle name="RowTitles-Detail 5 6 3 5" xfId="38324"/>
    <cellStyle name="RowTitles-Detail 5 6 4" xfId="38325"/>
    <cellStyle name="RowTitles-Detail 5 6 4 2" xfId="38326"/>
    <cellStyle name="RowTitles-Detail 5 6 4 2 2" xfId="38327"/>
    <cellStyle name="RowTitles-Detail 5 6 4 3" xfId="38328"/>
    <cellStyle name="RowTitles-Detail 5 6 5" xfId="38329"/>
    <cellStyle name="RowTitles-Detail 5 6 5 2" xfId="38330"/>
    <cellStyle name="RowTitles-Detail 5 6 5 2 2" xfId="38331"/>
    <cellStyle name="RowTitles-Detail 5 6 6" xfId="38332"/>
    <cellStyle name="RowTitles-Detail 5 6 6 2" xfId="38333"/>
    <cellStyle name="RowTitles-Detail 5 6 7" xfId="38334"/>
    <cellStyle name="RowTitles-Detail 5 7" xfId="38335"/>
    <cellStyle name="RowTitles-Detail 5 7 2" xfId="38336"/>
    <cellStyle name="RowTitles-Detail 5 7 2 2" xfId="38337"/>
    <cellStyle name="RowTitles-Detail 5 7 2 2 2" xfId="38338"/>
    <cellStyle name="RowTitles-Detail 5 7 2 3" xfId="38339"/>
    <cellStyle name="RowTitles-Detail 5 7 3" xfId="38340"/>
    <cellStyle name="RowTitles-Detail 5 7 3 2" xfId="38341"/>
    <cellStyle name="RowTitles-Detail 5 7 3 2 2" xfId="38342"/>
    <cellStyle name="RowTitles-Detail 5 7 4" xfId="38343"/>
    <cellStyle name="RowTitles-Detail 5 7 4 2" xfId="38344"/>
    <cellStyle name="RowTitles-Detail 5 7 5" xfId="38345"/>
    <cellStyle name="RowTitles-Detail 5 8" xfId="38346"/>
    <cellStyle name="RowTitles-Detail 5 8 2" xfId="38347"/>
    <cellStyle name="RowTitles-Detail 5 9" xfId="38348"/>
    <cellStyle name="RowTitles-Detail 5 9 2" xfId="38349"/>
    <cellStyle name="RowTitles-Detail 5 9 2 2" xfId="38350"/>
    <cellStyle name="RowTitles-Detail 5_STUD aligned by INSTIT" xfId="38351"/>
    <cellStyle name="RowTitles-Detail 6" xfId="38352"/>
    <cellStyle name="RowTitles-Detail 6 2" xfId="38353"/>
    <cellStyle name="RowTitles-Detail 6 2 2" xfId="38354"/>
    <cellStyle name="RowTitles-Detail 6 2 2 2" xfId="38355"/>
    <cellStyle name="RowTitles-Detail 6 2 2 2 2" xfId="38356"/>
    <cellStyle name="RowTitles-Detail 6 2 2 2 2 2" xfId="38357"/>
    <cellStyle name="RowTitles-Detail 6 2 2 2 3" xfId="38358"/>
    <cellStyle name="RowTitles-Detail 6 2 2 3" xfId="38359"/>
    <cellStyle name="RowTitles-Detail 6 2 2 3 2" xfId="38360"/>
    <cellStyle name="RowTitles-Detail 6 2 2 3 2 2" xfId="38361"/>
    <cellStyle name="RowTitles-Detail 6 2 2 4" xfId="38362"/>
    <cellStyle name="RowTitles-Detail 6 2 2 4 2" xfId="38363"/>
    <cellStyle name="RowTitles-Detail 6 2 2 5" xfId="38364"/>
    <cellStyle name="RowTitles-Detail 6 2 3" xfId="38365"/>
    <cellStyle name="RowTitles-Detail 6 2 3 2" xfId="38366"/>
    <cellStyle name="RowTitles-Detail 6 2 3 2 2" xfId="38367"/>
    <cellStyle name="RowTitles-Detail 6 2 3 2 2 2" xfId="38368"/>
    <cellStyle name="RowTitles-Detail 6 2 3 2 3" xfId="38369"/>
    <cellStyle name="RowTitles-Detail 6 2 3 3" xfId="38370"/>
    <cellStyle name="RowTitles-Detail 6 2 3 3 2" xfId="38371"/>
    <cellStyle name="RowTitles-Detail 6 2 3 3 2 2" xfId="38372"/>
    <cellStyle name="RowTitles-Detail 6 2 3 4" xfId="38373"/>
    <cellStyle name="RowTitles-Detail 6 2 3 4 2" xfId="38374"/>
    <cellStyle name="RowTitles-Detail 6 2 3 5" xfId="38375"/>
    <cellStyle name="RowTitles-Detail 6 2 4" xfId="38376"/>
    <cellStyle name="RowTitles-Detail 6 2 4 2" xfId="38377"/>
    <cellStyle name="RowTitles-Detail 6 2 5" xfId="38378"/>
    <cellStyle name="RowTitles-Detail 6 2 5 2" xfId="38379"/>
    <cellStyle name="RowTitles-Detail 6 2 5 2 2" xfId="38380"/>
    <cellStyle name="RowTitles-Detail 6 2 5 3" xfId="38381"/>
    <cellStyle name="RowTitles-Detail 6 2 6" xfId="38382"/>
    <cellStyle name="RowTitles-Detail 6 2 6 2" xfId="38383"/>
    <cellStyle name="RowTitles-Detail 6 2 6 2 2" xfId="38384"/>
    <cellStyle name="RowTitles-Detail 6 2 7" xfId="38385"/>
    <cellStyle name="RowTitles-Detail 6 2 7 2" xfId="38386"/>
    <cellStyle name="RowTitles-Detail 6 2 8" xfId="38387"/>
    <cellStyle name="RowTitles-Detail 6 3" xfId="38388"/>
    <cellStyle name="RowTitles-Detail 6 3 2" xfId="38389"/>
    <cellStyle name="RowTitles-Detail 6 3 2 2" xfId="38390"/>
    <cellStyle name="RowTitles-Detail 6 3 2 2 2" xfId="38391"/>
    <cellStyle name="RowTitles-Detail 6 3 2 2 2 2" xfId="38392"/>
    <cellStyle name="RowTitles-Detail 6 3 2 2 3" xfId="38393"/>
    <cellStyle name="RowTitles-Detail 6 3 2 3" xfId="38394"/>
    <cellStyle name="RowTitles-Detail 6 3 2 3 2" xfId="38395"/>
    <cellStyle name="RowTitles-Detail 6 3 2 3 2 2" xfId="38396"/>
    <cellStyle name="RowTitles-Detail 6 3 2 4" xfId="38397"/>
    <cellStyle name="RowTitles-Detail 6 3 2 4 2" xfId="38398"/>
    <cellStyle name="RowTitles-Detail 6 3 2 5" xfId="38399"/>
    <cellStyle name="RowTitles-Detail 6 3 3" xfId="38400"/>
    <cellStyle name="RowTitles-Detail 6 3 3 2" xfId="38401"/>
    <cellStyle name="RowTitles-Detail 6 3 3 2 2" xfId="38402"/>
    <cellStyle name="RowTitles-Detail 6 3 3 2 2 2" xfId="38403"/>
    <cellStyle name="RowTitles-Detail 6 3 3 2 3" xfId="38404"/>
    <cellStyle name="RowTitles-Detail 6 3 3 3" xfId="38405"/>
    <cellStyle name="RowTitles-Detail 6 3 3 3 2" xfId="38406"/>
    <cellStyle name="RowTitles-Detail 6 3 3 3 2 2" xfId="38407"/>
    <cellStyle name="RowTitles-Detail 6 3 3 4" xfId="38408"/>
    <cellStyle name="RowTitles-Detail 6 3 3 4 2" xfId="38409"/>
    <cellStyle name="RowTitles-Detail 6 3 3 5" xfId="38410"/>
    <cellStyle name="RowTitles-Detail 6 3 4" xfId="38411"/>
    <cellStyle name="RowTitles-Detail 6 3 4 2" xfId="38412"/>
    <cellStyle name="RowTitles-Detail 6 3 5" xfId="38413"/>
    <cellStyle name="RowTitles-Detail 6 3 5 2" xfId="38414"/>
    <cellStyle name="RowTitles-Detail 6 3 5 2 2" xfId="38415"/>
    <cellStyle name="RowTitles-Detail 6 4" xfId="38416"/>
    <cellStyle name="RowTitles-Detail 6 4 2" xfId="38417"/>
    <cellStyle name="RowTitles-Detail 6 4 2 2" xfId="38418"/>
    <cellStyle name="RowTitles-Detail 6 4 2 2 2" xfId="38419"/>
    <cellStyle name="RowTitles-Detail 6 4 2 2 2 2" xfId="38420"/>
    <cellStyle name="RowTitles-Detail 6 4 2 2 3" xfId="38421"/>
    <cellStyle name="RowTitles-Detail 6 4 2 3" xfId="38422"/>
    <cellStyle name="RowTitles-Detail 6 4 2 3 2" xfId="38423"/>
    <cellStyle name="RowTitles-Detail 6 4 2 3 2 2" xfId="38424"/>
    <cellStyle name="RowTitles-Detail 6 4 2 4" xfId="38425"/>
    <cellStyle name="RowTitles-Detail 6 4 2 4 2" xfId="38426"/>
    <cellStyle name="RowTitles-Detail 6 4 2 5" xfId="38427"/>
    <cellStyle name="RowTitles-Detail 6 4 3" xfId="38428"/>
    <cellStyle name="RowTitles-Detail 6 4 3 2" xfId="38429"/>
    <cellStyle name="RowTitles-Detail 6 4 3 2 2" xfId="38430"/>
    <cellStyle name="RowTitles-Detail 6 4 3 2 2 2" xfId="38431"/>
    <cellStyle name="RowTitles-Detail 6 4 3 2 3" xfId="38432"/>
    <cellStyle name="RowTitles-Detail 6 4 3 3" xfId="38433"/>
    <cellStyle name="RowTitles-Detail 6 4 3 3 2" xfId="38434"/>
    <cellStyle name="RowTitles-Detail 6 4 3 3 2 2" xfId="38435"/>
    <cellStyle name="RowTitles-Detail 6 4 3 4" xfId="38436"/>
    <cellStyle name="RowTitles-Detail 6 4 3 4 2" xfId="38437"/>
    <cellStyle name="RowTitles-Detail 6 4 3 5" xfId="38438"/>
    <cellStyle name="RowTitles-Detail 6 4 4" xfId="38439"/>
    <cellStyle name="RowTitles-Detail 6 4 4 2" xfId="38440"/>
    <cellStyle name="RowTitles-Detail 6 4 4 2 2" xfId="38441"/>
    <cellStyle name="RowTitles-Detail 6 4 4 3" xfId="38442"/>
    <cellStyle name="RowTitles-Detail 6 4 5" xfId="38443"/>
    <cellStyle name="RowTitles-Detail 6 4 5 2" xfId="38444"/>
    <cellStyle name="RowTitles-Detail 6 4 5 2 2" xfId="38445"/>
    <cellStyle name="RowTitles-Detail 6 4 6" xfId="38446"/>
    <cellStyle name="RowTitles-Detail 6 4 6 2" xfId="38447"/>
    <cellStyle name="RowTitles-Detail 6 4 7" xfId="38448"/>
    <cellStyle name="RowTitles-Detail 6 5" xfId="38449"/>
    <cellStyle name="RowTitles-Detail 6 5 2" xfId="38450"/>
    <cellStyle name="RowTitles-Detail 6 5 2 2" xfId="38451"/>
    <cellStyle name="RowTitles-Detail 6 5 2 2 2" xfId="38452"/>
    <cellStyle name="RowTitles-Detail 6 5 2 2 2 2" xfId="38453"/>
    <cellStyle name="RowTitles-Detail 6 5 2 2 3" xfId="38454"/>
    <cellStyle name="RowTitles-Detail 6 5 2 3" xfId="38455"/>
    <cellStyle name="RowTitles-Detail 6 5 2 3 2" xfId="38456"/>
    <cellStyle name="RowTitles-Detail 6 5 2 3 2 2" xfId="38457"/>
    <cellStyle name="RowTitles-Detail 6 5 2 4" xfId="38458"/>
    <cellStyle name="RowTitles-Detail 6 5 2 4 2" xfId="38459"/>
    <cellStyle name="RowTitles-Detail 6 5 2 5" xfId="38460"/>
    <cellStyle name="RowTitles-Detail 6 5 3" xfId="38461"/>
    <cellStyle name="RowTitles-Detail 6 5 3 2" xfId="38462"/>
    <cellStyle name="RowTitles-Detail 6 5 3 2 2" xfId="38463"/>
    <cellStyle name="RowTitles-Detail 6 5 3 2 2 2" xfId="38464"/>
    <cellStyle name="RowTitles-Detail 6 5 3 2 3" xfId="38465"/>
    <cellStyle name="RowTitles-Detail 6 5 3 3" xfId="38466"/>
    <cellStyle name="RowTitles-Detail 6 5 3 3 2" xfId="38467"/>
    <cellStyle name="RowTitles-Detail 6 5 3 3 2 2" xfId="38468"/>
    <cellStyle name="RowTitles-Detail 6 5 3 4" xfId="38469"/>
    <cellStyle name="RowTitles-Detail 6 5 3 4 2" xfId="38470"/>
    <cellStyle name="RowTitles-Detail 6 5 3 5" xfId="38471"/>
    <cellStyle name="RowTitles-Detail 6 5 4" xfId="38472"/>
    <cellStyle name="RowTitles-Detail 6 5 4 2" xfId="38473"/>
    <cellStyle name="RowTitles-Detail 6 5 4 2 2" xfId="38474"/>
    <cellStyle name="RowTitles-Detail 6 5 4 3" xfId="38475"/>
    <cellStyle name="RowTitles-Detail 6 5 5" xfId="38476"/>
    <cellStyle name="RowTitles-Detail 6 5 5 2" xfId="38477"/>
    <cellStyle name="RowTitles-Detail 6 5 5 2 2" xfId="38478"/>
    <cellStyle name="RowTitles-Detail 6 5 6" xfId="38479"/>
    <cellStyle name="RowTitles-Detail 6 5 6 2" xfId="38480"/>
    <cellStyle name="RowTitles-Detail 6 5 7" xfId="38481"/>
    <cellStyle name="RowTitles-Detail 6 6" xfId="38482"/>
    <cellStyle name="RowTitles-Detail 6 6 2" xfId="38483"/>
    <cellStyle name="RowTitles-Detail 6 6 2 2" xfId="38484"/>
    <cellStyle name="RowTitles-Detail 6 6 2 2 2" xfId="38485"/>
    <cellStyle name="RowTitles-Detail 6 6 2 2 2 2" xfId="38486"/>
    <cellStyle name="RowTitles-Detail 6 6 2 2 3" xfId="38487"/>
    <cellStyle name="RowTitles-Detail 6 6 2 3" xfId="38488"/>
    <cellStyle name="RowTitles-Detail 6 6 2 3 2" xfId="38489"/>
    <cellStyle name="RowTitles-Detail 6 6 2 3 2 2" xfId="38490"/>
    <cellStyle name="RowTitles-Detail 6 6 2 4" xfId="38491"/>
    <cellStyle name="RowTitles-Detail 6 6 2 4 2" xfId="38492"/>
    <cellStyle name="RowTitles-Detail 6 6 2 5" xfId="38493"/>
    <cellStyle name="RowTitles-Detail 6 6 3" xfId="38494"/>
    <cellStyle name="RowTitles-Detail 6 6 3 2" xfId="38495"/>
    <cellStyle name="RowTitles-Detail 6 6 3 2 2" xfId="38496"/>
    <cellStyle name="RowTitles-Detail 6 6 3 2 2 2" xfId="38497"/>
    <cellStyle name="RowTitles-Detail 6 6 3 2 3" xfId="38498"/>
    <cellStyle name="RowTitles-Detail 6 6 3 3" xfId="38499"/>
    <cellStyle name="RowTitles-Detail 6 6 3 3 2" xfId="38500"/>
    <cellStyle name="RowTitles-Detail 6 6 3 3 2 2" xfId="38501"/>
    <cellStyle name="RowTitles-Detail 6 6 3 4" xfId="38502"/>
    <cellStyle name="RowTitles-Detail 6 6 3 4 2" xfId="38503"/>
    <cellStyle name="RowTitles-Detail 6 6 3 5" xfId="38504"/>
    <cellStyle name="RowTitles-Detail 6 6 4" xfId="38505"/>
    <cellStyle name="RowTitles-Detail 6 6 4 2" xfId="38506"/>
    <cellStyle name="RowTitles-Detail 6 6 4 2 2" xfId="38507"/>
    <cellStyle name="RowTitles-Detail 6 6 4 3" xfId="38508"/>
    <cellStyle name="RowTitles-Detail 6 6 5" xfId="38509"/>
    <cellStyle name="RowTitles-Detail 6 6 5 2" xfId="38510"/>
    <cellStyle name="RowTitles-Detail 6 6 5 2 2" xfId="38511"/>
    <cellStyle name="RowTitles-Detail 6 6 6" xfId="38512"/>
    <cellStyle name="RowTitles-Detail 6 6 6 2" xfId="38513"/>
    <cellStyle name="RowTitles-Detail 6 6 7" xfId="38514"/>
    <cellStyle name="RowTitles-Detail 6 7" xfId="38515"/>
    <cellStyle name="RowTitles-Detail 6 7 2" xfId="38516"/>
    <cellStyle name="RowTitles-Detail 6 7 2 2" xfId="38517"/>
    <cellStyle name="RowTitles-Detail 6 7 2 2 2" xfId="38518"/>
    <cellStyle name="RowTitles-Detail 6 7 2 3" xfId="38519"/>
    <cellStyle name="RowTitles-Detail 6 7 3" xfId="38520"/>
    <cellStyle name="RowTitles-Detail 6 7 3 2" xfId="38521"/>
    <cellStyle name="RowTitles-Detail 6 7 3 2 2" xfId="38522"/>
    <cellStyle name="RowTitles-Detail 6 7 4" xfId="38523"/>
    <cellStyle name="RowTitles-Detail 6 7 4 2" xfId="38524"/>
    <cellStyle name="RowTitles-Detail 6 7 5" xfId="38525"/>
    <cellStyle name="RowTitles-Detail 6 8" xfId="38526"/>
    <cellStyle name="RowTitles-Detail 6 8 2" xfId="38527"/>
    <cellStyle name="RowTitles-Detail 6 8 2 2" xfId="38528"/>
    <cellStyle name="RowTitles-Detail 6 8 2 2 2" xfId="38529"/>
    <cellStyle name="RowTitles-Detail 6 8 2 3" xfId="38530"/>
    <cellStyle name="RowTitles-Detail 6 8 3" xfId="38531"/>
    <cellStyle name="RowTitles-Detail 6 8 3 2" xfId="38532"/>
    <cellStyle name="RowTitles-Detail 6 8 3 2 2" xfId="38533"/>
    <cellStyle name="RowTitles-Detail 6 8 4" xfId="38534"/>
    <cellStyle name="RowTitles-Detail 6 8 4 2" xfId="38535"/>
    <cellStyle name="RowTitles-Detail 6 8 5" xfId="38536"/>
    <cellStyle name="RowTitles-Detail 6 9" xfId="38537"/>
    <cellStyle name="RowTitles-Detail 6 9 2" xfId="38538"/>
    <cellStyle name="RowTitles-Detail 6 9 2 2" xfId="38539"/>
    <cellStyle name="RowTitles-Detail 6_STUD aligned by INSTIT" xfId="38540"/>
    <cellStyle name="RowTitles-Detail 7" xfId="38541"/>
    <cellStyle name="RowTitles-Detail 7 2" xfId="38542"/>
    <cellStyle name="RowTitles-Detail 7 2 2" xfId="38543"/>
    <cellStyle name="RowTitles-Detail 7 2 2 2" xfId="38544"/>
    <cellStyle name="RowTitles-Detail 7 2 2 2 2" xfId="38545"/>
    <cellStyle name="RowTitles-Detail 7 2 2 2 2 2" xfId="38546"/>
    <cellStyle name="RowTitles-Detail 7 2 2 2 3" xfId="38547"/>
    <cellStyle name="RowTitles-Detail 7 2 2 3" xfId="38548"/>
    <cellStyle name="RowTitles-Detail 7 2 2 3 2" xfId="38549"/>
    <cellStyle name="RowTitles-Detail 7 2 2 3 2 2" xfId="38550"/>
    <cellStyle name="RowTitles-Detail 7 2 2 4" xfId="38551"/>
    <cellStyle name="RowTitles-Detail 7 2 2 4 2" xfId="38552"/>
    <cellStyle name="RowTitles-Detail 7 2 2 5" xfId="38553"/>
    <cellStyle name="RowTitles-Detail 7 2 3" xfId="38554"/>
    <cellStyle name="RowTitles-Detail 7 2 3 2" xfId="38555"/>
    <cellStyle name="RowTitles-Detail 7 2 3 2 2" xfId="38556"/>
    <cellStyle name="RowTitles-Detail 7 2 3 2 2 2" xfId="38557"/>
    <cellStyle name="RowTitles-Detail 7 2 3 2 3" xfId="38558"/>
    <cellStyle name="RowTitles-Detail 7 2 3 3" xfId="38559"/>
    <cellStyle name="RowTitles-Detail 7 2 3 3 2" xfId="38560"/>
    <cellStyle name="RowTitles-Detail 7 2 3 3 2 2" xfId="38561"/>
    <cellStyle name="RowTitles-Detail 7 2 3 4" xfId="38562"/>
    <cellStyle name="RowTitles-Detail 7 2 3 4 2" xfId="38563"/>
    <cellStyle name="RowTitles-Detail 7 2 3 5" xfId="38564"/>
    <cellStyle name="RowTitles-Detail 7 2 4" xfId="38565"/>
    <cellStyle name="RowTitles-Detail 7 2 4 2" xfId="38566"/>
    <cellStyle name="RowTitles-Detail 7 2 5" xfId="38567"/>
    <cellStyle name="RowTitles-Detail 7 2 5 2" xfId="38568"/>
    <cellStyle name="RowTitles-Detail 7 2 5 2 2" xfId="38569"/>
    <cellStyle name="RowTitles-Detail 7 2 6" xfId="38570"/>
    <cellStyle name="RowTitles-Detail 7 2 6 2" xfId="38571"/>
    <cellStyle name="RowTitles-Detail 7 2 7" xfId="38572"/>
    <cellStyle name="RowTitles-Detail 7 3" xfId="38573"/>
    <cellStyle name="RowTitles-Detail 7 3 2" xfId="38574"/>
    <cellStyle name="RowTitles-Detail 7 3 2 2" xfId="38575"/>
    <cellStyle name="RowTitles-Detail 7 3 2 2 2" xfId="38576"/>
    <cellStyle name="RowTitles-Detail 7 3 2 2 2 2" xfId="38577"/>
    <cellStyle name="RowTitles-Detail 7 3 2 2 3" xfId="38578"/>
    <cellStyle name="RowTitles-Detail 7 3 2 3" xfId="38579"/>
    <cellStyle name="RowTitles-Detail 7 3 2 3 2" xfId="38580"/>
    <cellStyle name="RowTitles-Detail 7 3 2 3 2 2" xfId="38581"/>
    <cellStyle name="RowTitles-Detail 7 3 2 4" xfId="38582"/>
    <cellStyle name="RowTitles-Detail 7 3 2 4 2" xfId="38583"/>
    <cellStyle name="RowTitles-Detail 7 3 2 5" xfId="38584"/>
    <cellStyle name="RowTitles-Detail 7 3 3" xfId="38585"/>
    <cellStyle name="RowTitles-Detail 7 3 3 2" xfId="38586"/>
    <cellStyle name="RowTitles-Detail 7 3 3 2 2" xfId="38587"/>
    <cellStyle name="RowTitles-Detail 7 3 3 2 2 2" xfId="38588"/>
    <cellStyle name="RowTitles-Detail 7 3 3 2 3" xfId="38589"/>
    <cellStyle name="RowTitles-Detail 7 3 3 3" xfId="38590"/>
    <cellStyle name="RowTitles-Detail 7 3 3 3 2" xfId="38591"/>
    <cellStyle name="RowTitles-Detail 7 3 3 3 2 2" xfId="38592"/>
    <cellStyle name="RowTitles-Detail 7 3 3 4" xfId="38593"/>
    <cellStyle name="RowTitles-Detail 7 3 3 4 2" xfId="38594"/>
    <cellStyle name="RowTitles-Detail 7 3 3 5" xfId="38595"/>
    <cellStyle name="RowTitles-Detail 7 3 4" xfId="38596"/>
    <cellStyle name="RowTitles-Detail 7 3 4 2" xfId="38597"/>
    <cellStyle name="RowTitles-Detail 7 3 4 2 2" xfId="38598"/>
    <cellStyle name="RowTitles-Detail 7 3 4 3" xfId="38599"/>
    <cellStyle name="RowTitles-Detail 7 3 5" xfId="38600"/>
    <cellStyle name="RowTitles-Detail 7 3 5 2" xfId="38601"/>
    <cellStyle name="RowTitles-Detail 7 3 5 2 2" xfId="38602"/>
    <cellStyle name="RowTitles-Detail 7 4" xfId="38603"/>
    <cellStyle name="RowTitles-Detail 7 4 2" xfId="38604"/>
    <cellStyle name="RowTitles-Detail 7 4 2 2" xfId="38605"/>
    <cellStyle name="RowTitles-Detail 7 4 2 2 2" xfId="38606"/>
    <cellStyle name="RowTitles-Detail 7 4 2 2 2 2" xfId="38607"/>
    <cellStyle name="RowTitles-Detail 7 4 2 2 3" xfId="38608"/>
    <cellStyle name="RowTitles-Detail 7 4 2 3" xfId="38609"/>
    <cellStyle name="RowTitles-Detail 7 4 2 3 2" xfId="38610"/>
    <cellStyle name="RowTitles-Detail 7 4 2 3 2 2" xfId="38611"/>
    <cellStyle name="RowTitles-Detail 7 4 2 4" xfId="38612"/>
    <cellStyle name="RowTitles-Detail 7 4 2 4 2" xfId="38613"/>
    <cellStyle name="RowTitles-Detail 7 4 2 5" xfId="38614"/>
    <cellStyle name="RowTitles-Detail 7 4 3" xfId="38615"/>
    <cellStyle name="RowTitles-Detail 7 4 3 2" xfId="38616"/>
    <cellStyle name="RowTitles-Detail 7 4 3 2 2" xfId="38617"/>
    <cellStyle name="RowTitles-Detail 7 4 3 2 2 2" xfId="38618"/>
    <cellStyle name="RowTitles-Detail 7 4 3 2 3" xfId="38619"/>
    <cellStyle name="RowTitles-Detail 7 4 3 3" xfId="38620"/>
    <cellStyle name="RowTitles-Detail 7 4 3 3 2" xfId="38621"/>
    <cellStyle name="RowTitles-Detail 7 4 3 3 2 2" xfId="38622"/>
    <cellStyle name="RowTitles-Detail 7 4 3 4" xfId="38623"/>
    <cellStyle name="RowTitles-Detail 7 4 3 4 2" xfId="38624"/>
    <cellStyle name="RowTitles-Detail 7 4 3 5" xfId="38625"/>
    <cellStyle name="RowTitles-Detail 7 4 4" xfId="38626"/>
    <cellStyle name="RowTitles-Detail 7 4 4 2" xfId="38627"/>
    <cellStyle name="RowTitles-Detail 7 4 4 2 2" xfId="38628"/>
    <cellStyle name="RowTitles-Detail 7 4 4 3" xfId="38629"/>
    <cellStyle name="RowTitles-Detail 7 4 5" xfId="38630"/>
    <cellStyle name="RowTitles-Detail 7 4 5 2" xfId="38631"/>
    <cellStyle name="RowTitles-Detail 7 4 5 2 2" xfId="38632"/>
    <cellStyle name="RowTitles-Detail 7 4 6" xfId="38633"/>
    <cellStyle name="RowTitles-Detail 7 4 6 2" xfId="38634"/>
    <cellStyle name="RowTitles-Detail 7 4 7" xfId="38635"/>
    <cellStyle name="RowTitles-Detail 7 5" xfId="38636"/>
    <cellStyle name="RowTitles-Detail 7 5 2" xfId="38637"/>
    <cellStyle name="RowTitles-Detail 7 5 2 2" xfId="38638"/>
    <cellStyle name="RowTitles-Detail 7 5 2 2 2" xfId="38639"/>
    <cellStyle name="RowTitles-Detail 7 5 2 2 2 2" xfId="38640"/>
    <cellStyle name="RowTitles-Detail 7 5 2 2 3" xfId="38641"/>
    <cellStyle name="RowTitles-Detail 7 5 2 3" xfId="38642"/>
    <cellStyle name="RowTitles-Detail 7 5 2 3 2" xfId="38643"/>
    <cellStyle name="RowTitles-Detail 7 5 2 3 2 2" xfId="38644"/>
    <cellStyle name="RowTitles-Detail 7 5 2 4" xfId="38645"/>
    <cellStyle name="RowTitles-Detail 7 5 2 4 2" xfId="38646"/>
    <cellStyle name="RowTitles-Detail 7 5 2 5" xfId="38647"/>
    <cellStyle name="RowTitles-Detail 7 5 3" xfId="38648"/>
    <cellStyle name="RowTitles-Detail 7 5 3 2" xfId="38649"/>
    <cellStyle name="RowTitles-Detail 7 5 3 2 2" xfId="38650"/>
    <cellStyle name="RowTitles-Detail 7 5 3 2 2 2" xfId="38651"/>
    <cellStyle name="RowTitles-Detail 7 5 3 2 3" xfId="38652"/>
    <cellStyle name="RowTitles-Detail 7 5 3 3" xfId="38653"/>
    <cellStyle name="RowTitles-Detail 7 5 3 3 2" xfId="38654"/>
    <cellStyle name="RowTitles-Detail 7 5 3 3 2 2" xfId="38655"/>
    <cellStyle name="RowTitles-Detail 7 5 3 4" xfId="38656"/>
    <cellStyle name="RowTitles-Detail 7 5 3 4 2" xfId="38657"/>
    <cellStyle name="RowTitles-Detail 7 5 3 5" xfId="38658"/>
    <cellStyle name="RowTitles-Detail 7 5 4" xfId="38659"/>
    <cellStyle name="RowTitles-Detail 7 5 4 2" xfId="38660"/>
    <cellStyle name="RowTitles-Detail 7 5 4 2 2" xfId="38661"/>
    <cellStyle name="RowTitles-Detail 7 5 4 3" xfId="38662"/>
    <cellStyle name="RowTitles-Detail 7 5 5" xfId="38663"/>
    <cellStyle name="RowTitles-Detail 7 5 5 2" xfId="38664"/>
    <cellStyle name="RowTitles-Detail 7 5 5 2 2" xfId="38665"/>
    <cellStyle name="RowTitles-Detail 7 5 6" xfId="38666"/>
    <cellStyle name="RowTitles-Detail 7 5 6 2" xfId="38667"/>
    <cellStyle name="RowTitles-Detail 7 5 7" xfId="38668"/>
    <cellStyle name="RowTitles-Detail 7 6" xfId="38669"/>
    <cellStyle name="RowTitles-Detail 7 6 2" xfId="38670"/>
    <cellStyle name="RowTitles-Detail 7 6 2 2" xfId="38671"/>
    <cellStyle name="RowTitles-Detail 7 6 2 2 2" xfId="38672"/>
    <cellStyle name="RowTitles-Detail 7 6 2 2 2 2" xfId="38673"/>
    <cellStyle name="RowTitles-Detail 7 6 2 2 3" xfId="38674"/>
    <cellStyle name="RowTitles-Detail 7 6 2 3" xfId="38675"/>
    <cellStyle name="RowTitles-Detail 7 6 2 3 2" xfId="38676"/>
    <cellStyle name="RowTitles-Detail 7 6 2 3 2 2" xfId="38677"/>
    <cellStyle name="RowTitles-Detail 7 6 2 4" xfId="38678"/>
    <cellStyle name="RowTitles-Detail 7 6 2 4 2" xfId="38679"/>
    <cellStyle name="RowTitles-Detail 7 6 2 5" xfId="38680"/>
    <cellStyle name="RowTitles-Detail 7 6 3" xfId="38681"/>
    <cellStyle name="RowTitles-Detail 7 6 3 2" xfId="38682"/>
    <cellStyle name="RowTitles-Detail 7 6 3 2 2" xfId="38683"/>
    <cellStyle name="RowTitles-Detail 7 6 3 2 2 2" xfId="38684"/>
    <cellStyle name="RowTitles-Detail 7 6 3 2 3" xfId="38685"/>
    <cellStyle name="RowTitles-Detail 7 6 3 3" xfId="38686"/>
    <cellStyle name="RowTitles-Detail 7 6 3 3 2" xfId="38687"/>
    <cellStyle name="RowTitles-Detail 7 6 3 3 2 2" xfId="38688"/>
    <cellStyle name="RowTitles-Detail 7 6 3 4" xfId="38689"/>
    <cellStyle name="RowTitles-Detail 7 6 3 4 2" xfId="38690"/>
    <cellStyle name="RowTitles-Detail 7 6 3 5" xfId="38691"/>
    <cellStyle name="RowTitles-Detail 7 6 4" xfId="38692"/>
    <cellStyle name="RowTitles-Detail 7 6 4 2" xfId="38693"/>
    <cellStyle name="RowTitles-Detail 7 6 4 2 2" xfId="38694"/>
    <cellStyle name="RowTitles-Detail 7 6 4 3" xfId="38695"/>
    <cellStyle name="RowTitles-Detail 7 6 5" xfId="38696"/>
    <cellStyle name="RowTitles-Detail 7 6 5 2" xfId="38697"/>
    <cellStyle name="RowTitles-Detail 7 6 5 2 2" xfId="38698"/>
    <cellStyle name="RowTitles-Detail 7 6 6" xfId="38699"/>
    <cellStyle name="RowTitles-Detail 7 6 6 2" xfId="38700"/>
    <cellStyle name="RowTitles-Detail 7 6 7" xfId="38701"/>
    <cellStyle name="RowTitles-Detail 7 7" xfId="38702"/>
    <cellStyle name="RowTitles-Detail 7 7 2" xfId="38703"/>
    <cellStyle name="RowTitles-Detail 7 7 2 2" xfId="38704"/>
    <cellStyle name="RowTitles-Detail 7 7 2 2 2" xfId="38705"/>
    <cellStyle name="RowTitles-Detail 7 7 2 3" xfId="38706"/>
    <cellStyle name="RowTitles-Detail 7 7 3" xfId="38707"/>
    <cellStyle name="RowTitles-Detail 7 7 3 2" xfId="38708"/>
    <cellStyle name="RowTitles-Detail 7 7 3 2 2" xfId="38709"/>
    <cellStyle name="RowTitles-Detail 7 7 4" xfId="38710"/>
    <cellStyle name="RowTitles-Detail 7 7 4 2" xfId="38711"/>
    <cellStyle name="RowTitles-Detail 7 7 5" xfId="38712"/>
    <cellStyle name="RowTitles-Detail 7 8" xfId="38713"/>
    <cellStyle name="RowTitles-Detail 7 8 2" xfId="38714"/>
    <cellStyle name="RowTitles-Detail 7 8 2 2" xfId="38715"/>
    <cellStyle name="RowTitles-Detail 7 8 2 2 2" xfId="38716"/>
    <cellStyle name="RowTitles-Detail 7 8 2 3" xfId="38717"/>
    <cellStyle name="RowTitles-Detail 7 8 3" xfId="38718"/>
    <cellStyle name="RowTitles-Detail 7 8 3 2" xfId="38719"/>
    <cellStyle name="RowTitles-Detail 7 8 3 2 2" xfId="38720"/>
    <cellStyle name="RowTitles-Detail 7 8 4" xfId="38721"/>
    <cellStyle name="RowTitles-Detail 7 8 4 2" xfId="38722"/>
    <cellStyle name="RowTitles-Detail 7 8 5" xfId="38723"/>
    <cellStyle name="RowTitles-Detail 7 9" xfId="38724"/>
    <cellStyle name="RowTitles-Detail 7 9 2" xfId="38725"/>
    <cellStyle name="RowTitles-Detail 7 9 2 2" xfId="38726"/>
    <cellStyle name="RowTitles-Detail 7_STUD aligned by INSTIT" xfId="38727"/>
    <cellStyle name="RowTitles-Detail 8" xfId="38728"/>
    <cellStyle name="RowTitles-Detail 8 2" xfId="38729"/>
    <cellStyle name="RowTitles-Detail 8 2 2" xfId="38730"/>
    <cellStyle name="RowTitles-Detail 8 2 2 2" xfId="38731"/>
    <cellStyle name="RowTitles-Detail 8 2 2 2 2" xfId="38732"/>
    <cellStyle name="RowTitles-Detail 8 2 2 3" xfId="38733"/>
    <cellStyle name="RowTitles-Detail 8 2 3" xfId="38734"/>
    <cellStyle name="RowTitles-Detail 8 2 3 2" xfId="38735"/>
    <cellStyle name="RowTitles-Detail 8 2 3 2 2" xfId="38736"/>
    <cellStyle name="RowTitles-Detail 8 2 4" xfId="38737"/>
    <cellStyle name="RowTitles-Detail 8 2 4 2" xfId="38738"/>
    <cellStyle name="RowTitles-Detail 8 2 5" xfId="38739"/>
    <cellStyle name="RowTitles-Detail 8 3" xfId="38740"/>
    <cellStyle name="RowTitles-Detail 8 3 2" xfId="38741"/>
    <cellStyle name="RowTitles-Detail 8 3 2 2" xfId="38742"/>
    <cellStyle name="RowTitles-Detail 8 3 2 2 2" xfId="38743"/>
    <cellStyle name="RowTitles-Detail 8 3 2 3" xfId="38744"/>
    <cellStyle name="RowTitles-Detail 8 3 3" xfId="38745"/>
    <cellStyle name="RowTitles-Detail 8 3 3 2" xfId="38746"/>
    <cellStyle name="RowTitles-Detail 8 3 3 2 2" xfId="38747"/>
    <cellStyle name="RowTitles-Detail 8 3 4" xfId="38748"/>
    <cellStyle name="RowTitles-Detail 8 3 4 2" xfId="38749"/>
    <cellStyle name="RowTitles-Detail 8 3 5" xfId="38750"/>
    <cellStyle name="RowTitles-Detail 8 4" xfId="38751"/>
    <cellStyle name="RowTitles-Detail 8 4 2" xfId="38752"/>
    <cellStyle name="RowTitles-Detail 8 5" xfId="38753"/>
    <cellStyle name="RowTitles-Detail 8 5 2" xfId="38754"/>
    <cellStyle name="RowTitles-Detail 8 5 2 2" xfId="38755"/>
    <cellStyle name="RowTitles-Detail 9" xfId="38756"/>
    <cellStyle name="RowTitles-Detail 9 2" xfId="38757"/>
    <cellStyle name="RowTitles-Detail 9 2 2" xfId="38758"/>
    <cellStyle name="RowTitles-Detail 9 2 2 2" xfId="38759"/>
    <cellStyle name="RowTitles-Detail 9 2 2 2 2" xfId="38760"/>
    <cellStyle name="RowTitles-Detail 9 2 2 3" xfId="38761"/>
    <cellStyle name="RowTitles-Detail 9 2 3" xfId="38762"/>
    <cellStyle name="RowTitles-Detail 9 2 3 2" xfId="38763"/>
    <cellStyle name="RowTitles-Detail 9 2 3 2 2" xfId="38764"/>
    <cellStyle name="RowTitles-Detail 9 2 4" xfId="38765"/>
    <cellStyle name="RowTitles-Detail 9 2 4 2" xfId="38766"/>
    <cellStyle name="RowTitles-Detail 9 2 5" xfId="38767"/>
    <cellStyle name="RowTitles-Detail 9 3" xfId="38768"/>
    <cellStyle name="RowTitles-Detail 9 3 2" xfId="38769"/>
    <cellStyle name="RowTitles-Detail 9 3 2 2" xfId="38770"/>
    <cellStyle name="RowTitles-Detail 9 3 2 2 2" xfId="38771"/>
    <cellStyle name="RowTitles-Detail 9 3 2 3" xfId="38772"/>
    <cellStyle name="RowTitles-Detail 9 3 3" xfId="38773"/>
    <cellStyle name="RowTitles-Detail 9 3 3 2" xfId="38774"/>
    <cellStyle name="RowTitles-Detail 9 3 3 2 2" xfId="38775"/>
    <cellStyle name="RowTitles-Detail 9 3 4" xfId="38776"/>
    <cellStyle name="RowTitles-Detail 9 3 4 2" xfId="38777"/>
    <cellStyle name="RowTitles-Detail 9 3 5" xfId="38778"/>
    <cellStyle name="RowTitles-Detail 9 4" xfId="38779"/>
    <cellStyle name="RowTitles-Detail 9 4 2" xfId="38780"/>
    <cellStyle name="RowTitles-Detail 9 5" xfId="38781"/>
    <cellStyle name="RowTitles-Detail 9 5 2" xfId="38782"/>
    <cellStyle name="RowTitles-Detail 9 5 2 2" xfId="38783"/>
    <cellStyle name="RowTitles-Detail 9 5 3" xfId="38784"/>
    <cellStyle name="RowTitles-Detail 9 6" xfId="38785"/>
    <cellStyle name="RowTitles-Detail 9 6 2" xfId="38786"/>
    <cellStyle name="RowTitles-Detail 9 6 2 2" xfId="38787"/>
    <cellStyle name="RowTitles-Detail 9 7" xfId="38788"/>
    <cellStyle name="RowTitles-Detail 9 7 2" xfId="38789"/>
    <cellStyle name="RowTitles-Detail 9 8" xfId="38790"/>
    <cellStyle name="RowTitles-Detail_STUD aligned by INSTIT" xfId="38791"/>
    <cellStyle name="TableStyleLight1" xfId="8"/>
    <cellStyle name="TableStyleLight1 10" xfId="38792"/>
    <cellStyle name="TableStyleLight1 11" xfId="38793"/>
    <cellStyle name="TableStyleLight1 12" xfId="38794"/>
    <cellStyle name="TableStyleLight1 13" xfId="38795"/>
    <cellStyle name="TableStyleLight1 14" xfId="38796"/>
    <cellStyle name="TableStyleLight1 15" xfId="38797"/>
    <cellStyle name="TableStyleLight1 16" xfId="38798"/>
    <cellStyle name="TableStyleLight1 2" xfId="14"/>
    <cellStyle name="TableStyleLight1 2 10" xfId="38799"/>
    <cellStyle name="TableStyleLight1 2 10 2" xfId="38800"/>
    <cellStyle name="TableStyleLight1 2 10 2 2" xfId="38801"/>
    <cellStyle name="TableStyleLight1 2 10 3" xfId="38802"/>
    <cellStyle name="TableStyleLight1 2 10 3 2" xfId="38803"/>
    <cellStyle name="TableStyleLight1 2 10 4" xfId="38804"/>
    <cellStyle name="TableStyleLight1 2 10 5" xfId="38805"/>
    <cellStyle name="TableStyleLight1 2 10 6" xfId="38806"/>
    <cellStyle name="TableStyleLight1 2 10 7" xfId="38807"/>
    <cellStyle name="TableStyleLight1 2 11" xfId="38808"/>
    <cellStyle name="TableStyleLight1 2 11 2" xfId="38809"/>
    <cellStyle name="TableStyleLight1 2 11 2 2" xfId="38810"/>
    <cellStyle name="TableStyleLight1 2 11 3" xfId="38811"/>
    <cellStyle name="TableStyleLight1 2 11 3 2" xfId="38812"/>
    <cellStyle name="TableStyleLight1 2 11 4" xfId="38813"/>
    <cellStyle name="TableStyleLight1 2 11 5" xfId="38814"/>
    <cellStyle name="TableStyleLight1 2 11 6" xfId="38815"/>
    <cellStyle name="TableStyleLight1 2 11 7" xfId="38816"/>
    <cellStyle name="TableStyleLight1 2 12" xfId="38817"/>
    <cellStyle name="TableStyleLight1 2 13" xfId="38818"/>
    <cellStyle name="TableStyleLight1 2 14" xfId="38819"/>
    <cellStyle name="TableStyleLight1 2 15" xfId="38820"/>
    <cellStyle name="TableStyleLight1 2 2" xfId="49"/>
    <cellStyle name="TableStyleLight1 2 2 2" xfId="38821"/>
    <cellStyle name="TableStyleLight1 2 2 2 2" xfId="38822"/>
    <cellStyle name="TableStyleLight1 2 2 2 2 2" xfId="38823"/>
    <cellStyle name="TableStyleLight1 2 2 2 2 3" xfId="38824"/>
    <cellStyle name="TableStyleLight1 2 2 2 2 4" xfId="38825"/>
    <cellStyle name="TableStyleLight1 2 2 2 2 5" xfId="38826"/>
    <cellStyle name="TableStyleLight1 2 2 2 3" xfId="38827"/>
    <cellStyle name="TableStyleLight1 2 2 2 3 2" xfId="38828"/>
    <cellStyle name="TableStyleLight1 2 2 2 3 3" xfId="38829"/>
    <cellStyle name="TableStyleLight1 2 2 2 3 4" xfId="38830"/>
    <cellStyle name="TableStyleLight1 2 2 2 4" xfId="38831"/>
    <cellStyle name="TableStyleLight1 2 2 2 5" xfId="38832"/>
    <cellStyle name="TableStyleLight1 2 2 2_STUD aligned by INSTIT" xfId="38833"/>
    <cellStyle name="TableStyleLight1 2 2 3" xfId="38834"/>
    <cellStyle name="TableStyleLight1 2 2 3 2" xfId="38835"/>
    <cellStyle name="TableStyleLight1 2 2 3 3" xfId="38836"/>
    <cellStyle name="TableStyleLight1 2 2 3 4" xfId="38837"/>
    <cellStyle name="TableStyleLight1 2 2 3 5" xfId="38838"/>
    <cellStyle name="TableStyleLight1 2 2 4" xfId="38839"/>
    <cellStyle name="TableStyleLight1 2 2 4 2" xfId="38840"/>
    <cellStyle name="TableStyleLight1 2 2 4 3" xfId="38841"/>
    <cellStyle name="TableStyleLight1 2 2 4 4" xfId="38842"/>
    <cellStyle name="TableStyleLight1 2 2 5" xfId="38843"/>
    <cellStyle name="TableStyleLight1 2 2 6" xfId="38844"/>
    <cellStyle name="TableStyleLight1 2 2 7" xfId="38845"/>
    <cellStyle name="TableStyleLight1 2 2 8" xfId="38846"/>
    <cellStyle name="TableStyleLight1 2 2_STUD aligned by INSTIT" xfId="38847"/>
    <cellStyle name="TableStyleLight1 2 3" xfId="38848"/>
    <cellStyle name="TableStyleLight1 2 3 2" xfId="38849"/>
    <cellStyle name="TableStyleLight1 2 3 2 2" xfId="38850"/>
    <cellStyle name="TableStyleLight1 2 3 2 3" xfId="38851"/>
    <cellStyle name="TableStyleLight1 2 3 2 4" xfId="38852"/>
    <cellStyle name="TableStyleLight1 2 3 2 5" xfId="38853"/>
    <cellStyle name="TableStyleLight1 2 3 3" xfId="38854"/>
    <cellStyle name="TableStyleLight1 2 3 3 2" xfId="38855"/>
    <cellStyle name="TableStyleLight1 2 3 3 3" xfId="38856"/>
    <cellStyle name="TableStyleLight1 2 3 3 4" xfId="38857"/>
    <cellStyle name="TableStyleLight1 2 3 4" xfId="38858"/>
    <cellStyle name="TableStyleLight1 2 3 5" xfId="38859"/>
    <cellStyle name="TableStyleLight1 2 3_STUD aligned by INSTIT" xfId="38860"/>
    <cellStyle name="TableStyleLight1 2 4" xfId="38861"/>
    <cellStyle name="TableStyleLight1 2 4 10" xfId="38862"/>
    <cellStyle name="TableStyleLight1 2 4 2" xfId="38863"/>
    <cellStyle name="TableStyleLight1 2 4 2 2" xfId="38864"/>
    <cellStyle name="TableStyleLight1 2 4 2 3" xfId="38865"/>
    <cellStyle name="TableStyleLight1 2 4 2 4" xfId="38866"/>
    <cellStyle name="TableStyleLight1 2 4 2 5" xfId="38867"/>
    <cellStyle name="TableStyleLight1 2 4 3" xfId="38868"/>
    <cellStyle name="TableStyleLight1 2 4 3 2" xfId="38869"/>
    <cellStyle name="TableStyleLight1 2 4 3 2 2" xfId="38870"/>
    <cellStyle name="TableStyleLight1 2 4 3 3" xfId="38871"/>
    <cellStyle name="TableStyleLight1 2 4 3 3 2" xfId="38872"/>
    <cellStyle name="TableStyleLight1 2 4 3 4" xfId="38873"/>
    <cellStyle name="TableStyleLight1 2 4 3 5" xfId="38874"/>
    <cellStyle name="TableStyleLight1 2 4 3 6" xfId="38875"/>
    <cellStyle name="TableStyleLight1 2 4 3 7" xfId="38876"/>
    <cellStyle name="TableStyleLight1 2 4 4" xfId="38877"/>
    <cellStyle name="TableStyleLight1 2 4 4 2" xfId="38878"/>
    <cellStyle name="TableStyleLight1 2 4 4 2 2" xfId="38879"/>
    <cellStyle name="TableStyleLight1 2 4 4 3" xfId="38880"/>
    <cellStyle name="TableStyleLight1 2 4 4 3 2" xfId="38881"/>
    <cellStyle name="TableStyleLight1 2 4 4 4" xfId="38882"/>
    <cellStyle name="TableStyleLight1 2 4 4 5" xfId="38883"/>
    <cellStyle name="TableStyleLight1 2 4 4 6" xfId="38884"/>
    <cellStyle name="TableStyleLight1 2 4 4 7" xfId="38885"/>
    <cellStyle name="TableStyleLight1 2 4 5" xfId="38886"/>
    <cellStyle name="TableStyleLight1 2 4 5 2" xfId="38887"/>
    <cellStyle name="TableStyleLight1 2 4 5 2 2" xfId="38888"/>
    <cellStyle name="TableStyleLight1 2 4 5 3" xfId="38889"/>
    <cellStyle name="TableStyleLight1 2 4 5 3 2" xfId="38890"/>
    <cellStyle name="TableStyleLight1 2 4 5 4" xfId="38891"/>
    <cellStyle name="TableStyleLight1 2 4 5 5" xfId="38892"/>
    <cellStyle name="TableStyleLight1 2 4 5 6" xfId="38893"/>
    <cellStyle name="TableStyleLight1 2 4 5 7" xfId="38894"/>
    <cellStyle name="TableStyleLight1 2 4 6" xfId="38895"/>
    <cellStyle name="TableStyleLight1 2 4 6 2" xfId="38896"/>
    <cellStyle name="TableStyleLight1 2 4 6 2 2" xfId="38897"/>
    <cellStyle name="TableStyleLight1 2 4 6 3" xfId="38898"/>
    <cellStyle name="TableStyleLight1 2 4 6 3 2" xfId="38899"/>
    <cellStyle name="TableStyleLight1 2 4 6 4" xfId="38900"/>
    <cellStyle name="TableStyleLight1 2 4 6 5" xfId="38901"/>
    <cellStyle name="TableStyleLight1 2 4 6 6" xfId="38902"/>
    <cellStyle name="TableStyleLight1 2 4 6 7" xfId="38903"/>
    <cellStyle name="TableStyleLight1 2 4 7" xfId="38904"/>
    <cellStyle name="TableStyleLight1 2 4 8" xfId="38905"/>
    <cellStyle name="TableStyleLight1 2 4 9" xfId="38906"/>
    <cellStyle name="TableStyleLight1 2 4_STUD aligned by INSTIT" xfId="38907"/>
    <cellStyle name="TableStyleLight1 2 5" xfId="38908"/>
    <cellStyle name="TableStyleLight1 2 5 10" xfId="38909"/>
    <cellStyle name="TableStyleLight1 2 5 11" xfId="38910"/>
    <cellStyle name="TableStyleLight1 2 5 2" xfId="38911"/>
    <cellStyle name="TableStyleLight1 2 5 2 2" xfId="38912"/>
    <cellStyle name="TableStyleLight1 2 5 2 2 2" xfId="38913"/>
    <cellStyle name="TableStyleLight1 2 5 2 3" xfId="38914"/>
    <cellStyle name="TableStyleLight1 2 5 2 3 2" xfId="38915"/>
    <cellStyle name="TableStyleLight1 2 5 2 4" xfId="38916"/>
    <cellStyle name="TableStyleLight1 2 5 2 5" xfId="38917"/>
    <cellStyle name="TableStyleLight1 2 5 2 6" xfId="38918"/>
    <cellStyle name="TableStyleLight1 2 5 3" xfId="38919"/>
    <cellStyle name="TableStyleLight1 2 5 3 2" xfId="38920"/>
    <cellStyle name="TableStyleLight1 2 5 3 2 2" xfId="38921"/>
    <cellStyle name="TableStyleLight1 2 5 3 3" xfId="38922"/>
    <cellStyle name="TableStyleLight1 2 5 3 3 2" xfId="38923"/>
    <cellStyle name="TableStyleLight1 2 5 3 4" xfId="38924"/>
    <cellStyle name="TableStyleLight1 2 5 3 5" xfId="38925"/>
    <cellStyle name="TableStyleLight1 2 5 3 6" xfId="38926"/>
    <cellStyle name="TableStyleLight1 2 5 3 7" xfId="38927"/>
    <cellStyle name="TableStyleLight1 2 5 3 8" xfId="38928"/>
    <cellStyle name="TableStyleLight1 2 5 4" xfId="38929"/>
    <cellStyle name="TableStyleLight1 2 5 4 2" xfId="38930"/>
    <cellStyle name="TableStyleLight1 2 5 4 2 2" xfId="38931"/>
    <cellStyle name="TableStyleLight1 2 5 4 3" xfId="38932"/>
    <cellStyle name="TableStyleLight1 2 5 4 3 2" xfId="38933"/>
    <cellStyle name="TableStyleLight1 2 5 4 4" xfId="38934"/>
    <cellStyle name="TableStyleLight1 2 5 4 5" xfId="38935"/>
    <cellStyle name="TableStyleLight1 2 5 4 6" xfId="38936"/>
    <cellStyle name="TableStyleLight1 2 5 4 7" xfId="38937"/>
    <cellStyle name="TableStyleLight1 2 5 5" xfId="38938"/>
    <cellStyle name="TableStyleLight1 2 5 5 2" xfId="38939"/>
    <cellStyle name="TableStyleLight1 2 5 5 2 2" xfId="38940"/>
    <cellStyle name="TableStyleLight1 2 5 5 3" xfId="38941"/>
    <cellStyle name="TableStyleLight1 2 5 5 3 2" xfId="38942"/>
    <cellStyle name="TableStyleLight1 2 5 5 4" xfId="38943"/>
    <cellStyle name="TableStyleLight1 2 5 5 5" xfId="38944"/>
    <cellStyle name="TableStyleLight1 2 5 5 6" xfId="38945"/>
    <cellStyle name="TableStyleLight1 2 5 5 7" xfId="38946"/>
    <cellStyle name="TableStyleLight1 2 5 6" xfId="38947"/>
    <cellStyle name="TableStyleLight1 2 5 6 2" xfId="38948"/>
    <cellStyle name="TableStyleLight1 2 5 6 2 2" xfId="38949"/>
    <cellStyle name="TableStyleLight1 2 5 6 3" xfId="38950"/>
    <cellStyle name="TableStyleLight1 2 5 6 3 2" xfId="38951"/>
    <cellStyle name="TableStyleLight1 2 5 6 4" xfId="38952"/>
    <cellStyle name="TableStyleLight1 2 5 6 5" xfId="38953"/>
    <cellStyle name="TableStyleLight1 2 5 6 6" xfId="38954"/>
    <cellStyle name="TableStyleLight1 2 5 6 7" xfId="38955"/>
    <cellStyle name="TableStyleLight1 2 5 7" xfId="38956"/>
    <cellStyle name="TableStyleLight1 2 5 7 2" xfId="38957"/>
    <cellStyle name="TableStyleLight1 2 5 8" xfId="38958"/>
    <cellStyle name="TableStyleLight1 2 5 8 2" xfId="38959"/>
    <cellStyle name="TableStyleLight1 2 5 9" xfId="38960"/>
    <cellStyle name="TableStyleLight1 2 5_STUD aligned by INSTIT" xfId="38961"/>
    <cellStyle name="TableStyleLight1 2 6" xfId="38962"/>
    <cellStyle name="TableStyleLight1 2 6 10" xfId="38963"/>
    <cellStyle name="TableStyleLight1 2 6 11" xfId="38964"/>
    <cellStyle name="TableStyleLight1 2 6 2" xfId="38965"/>
    <cellStyle name="TableStyleLight1 2 6 2 2" xfId="38966"/>
    <cellStyle name="TableStyleLight1 2 6 2 2 2" xfId="38967"/>
    <cellStyle name="TableStyleLight1 2 6 2 3" xfId="38968"/>
    <cellStyle name="TableStyleLight1 2 6 2 3 2" xfId="38969"/>
    <cellStyle name="TableStyleLight1 2 6 2 4" xfId="38970"/>
    <cellStyle name="TableStyleLight1 2 6 2 5" xfId="38971"/>
    <cellStyle name="TableStyleLight1 2 6 2 6" xfId="38972"/>
    <cellStyle name="TableStyleLight1 2 6 3" xfId="38973"/>
    <cellStyle name="TableStyleLight1 2 6 3 2" xfId="38974"/>
    <cellStyle name="TableStyleLight1 2 6 3 2 2" xfId="38975"/>
    <cellStyle name="TableStyleLight1 2 6 3 3" xfId="38976"/>
    <cellStyle name="TableStyleLight1 2 6 3 3 2" xfId="38977"/>
    <cellStyle name="TableStyleLight1 2 6 3 4" xfId="38978"/>
    <cellStyle name="TableStyleLight1 2 6 3 5" xfId="38979"/>
    <cellStyle name="TableStyleLight1 2 6 3 6" xfId="38980"/>
    <cellStyle name="TableStyleLight1 2 6 3 7" xfId="38981"/>
    <cellStyle name="TableStyleLight1 2 6 3 8" xfId="38982"/>
    <cellStyle name="TableStyleLight1 2 6 4" xfId="38983"/>
    <cellStyle name="TableStyleLight1 2 6 4 2" xfId="38984"/>
    <cellStyle name="TableStyleLight1 2 6 4 2 2" xfId="38985"/>
    <cellStyle name="TableStyleLight1 2 6 4 3" xfId="38986"/>
    <cellStyle name="TableStyleLight1 2 6 4 3 2" xfId="38987"/>
    <cellStyle name="TableStyleLight1 2 6 4 4" xfId="38988"/>
    <cellStyle name="TableStyleLight1 2 6 4 5" xfId="38989"/>
    <cellStyle name="TableStyleLight1 2 6 4 6" xfId="38990"/>
    <cellStyle name="TableStyleLight1 2 6 4 7" xfId="38991"/>
    <cellStyle name="TableStyleLight1 2 6 5" xfId="38992"/>
    <cellStyle name="TableStyleLight1 2 6 5 2" xfId="38993"/>
    <cellStyle name="TableStyleLight1 2 6 5 2 2" xfId="38994"/>
    <cellStyle name="TableStyleLight1 2 6 5 3" xfId="38995"/>
    <cellStyle name="TableStyleLight1 2 6 5 3 2" xfId="38996"/>
    <cellStyle name="TableStyleLight1 2 6 5 4" xfId="38997"/>
    <cellStyle name="TableStyleLight1 2 6 5 5" xfId="38998"/>
    <cellStyle name="TableStyleLight1 2 6 5 6" xfId="38999"/>
    <cellStyle name="TableStyleLight1 2 6 5 7" xfId="39000"/>
    <cellStyle name="TableStyleLight1 2 6 6" xfId="39001"/>
    <cellStyle name="TableStyleLight1 2 6 6 2" xfId="39002"/>
    <cellStyle name="TableStyleLight1 2 6 6 2 2" xfId="39003"/>
    <cellStyle name="TableStyleLight1 2 6 6 3" xfId="39004"/>
    <cellStyle name="TableStyleLight1 2 6 6 3 2" xfId="39005"/>
    <cellStyle name="TableStyleLight1 2 6 6 4" xfId="39006"/>
    <cellStyle name="TableStyleLight1 2 6 6 5" xfId="39007"/>
    <cellStyle name="TableStyleLight1 2 6 6 6" xfId="39008"/>
    <cellStyle name="TableStyleLight1 2 6 6 7" xfId="39009"/>
    <cellStyle name="TableStyleLight1 2 6 7" xfId="39010"/>
    <cellStyle name="TableStyleLight1 2 6 7 2" xfId="39011"/>
    <cellStyle name="TableStyleLight1 2 6 8" xfId="39012"/>
    <cellStyle name="TableStyleLight1 2 6 8 2" xfId="39013"/>
    <cellStyle name="TableStyleLight1 2 6 9" xfId="39014"/>
    <cellStyle name="TableStyleLight1 2 6_STUD aligned by INSTIT" xfId="39015"/>
    <cellStyle name="TableStyleLight1 2 7" xfId="39016"/>
    <cellStyle name="TableStyleLight1 2 7 2" xfId="39017"/>
    <cellStyle name="TableStyleLight1 2 7 3" xfId="39018"/>
    <cellStyle name="TableStyleLight1 2 7 4" xfId="39019"/>
    <cellStyle name="TableStyleLight1 2 7 5" xfId="39020"/>
    <cellStyle name="TableStyleLight1 2 8" xfId="39021"/>
    <cellStyle name="TableStyleLight1 2 8 2" xfId="39022"/>
    <cellStyle name="TableStyleLight1 2 8 2 2" xfId="39023"/>
    <cellStyle name="TableStyleLight1 2 8 3" xfId="39024"/>
    <cellStyle name="TableStyleLight1 2 8 3 2" xfId="39025"/>
    <cellStyle name="TableStyleLight1 2 8 4" xfId="39026"/>
    <cellStyle name="TableStyleLight1 2 8 5" xfId="39027"/>
    <cellStyle name="TableStyleLight1 2 8 6" xfId="39028"/>
    <cellStyle name="TableStyleLight1 2 8 7" xfId="39029"/>
    <cellStyle name="TableStyleLight1 2 9" xfId="39030"/>
    <cellStyle name="TableStyleLight1 2 9 2" xfId="39031"/>
    <cellStyle name="TableStyleLight1 2 9 2 2" xfId="39032"/>
    <cellStyle name="TableStyleLight1 2 9 3" xfId="39033"/>
    <cellStyle name="TableStyleLight1 2 9 3 2" xfId="39034"/>
    <cellStyle name="TableStyleLight1 2 9 4" xfId="39035"/>
    <cellStyle name="TableStyleLight1 2 9 5" xfId="39036"/>
    <cellStyle name="TableStyleLight1 2 9 6" xfId="39037"/>
    <cellStyle name="TableStyleLight1 2 9 7" xfId="39038"/>
    <cellStyle name="TableStyleLight1 2_STUD aligned by INSTIT" xfId="39039"/>
    <cellStyle name="TableStyleLight1 3" xfId="55"/>
    <cellStyle name="TableStyleLight1 3 2" xfId="75"/>
    <cellStyle name="TableStyleLight1 3 2 2" xfId="39040"/>
    <cellStyle name="TableStyleLight1 3 2 2 2" xfId="39041"/>
    <cellStyle name="TableStyleLight1 3 2 2 3" xfId="39042"/>
    <cellStyle name="TableStyleLight1 3 2 2 4" xfId="39043"/>
    <cellStyle name="TableStyleLight1 3 2 2 5" xfId="39044"/>
    <cellStyle name="TableStyleLight1 3 2 3" xfId="39045"/>
    <cellStyle name="TableStyleLight1 3 2 3 2" xfId="39046"/>
    <cellStyle name="TableStyleLight1 3 2 3 3" xfId="39047"/>
    <cellStyle name="TableStyleLight1 3 2 3 4" xfId="39048"/>
    <cellStyle name="TableStyleLight1 3 2 4" xfId="39049"/>
    <cellStyle name="TableStyleLight1 3 2 5" xfId="39050"/>
    <cellStyle name="TableStyleLight1 3 2 6" xfId="39051"/>
    <cellStyle name="TableStyleLight1 3 2_STUD aligned by INSTIT" xfId="39052"/>
    <cellStyle name="TableStyleLight1 3 3" xfId="39053"/>
    <cellStyle name="TableStyleLight1 3 3 2" xfId="39054"/>
    <cellStyle name="TableStyleLight1 3 3 3" xfId="39055"/>
    <cellStyle name="TableStyleLight1 3 3 4" xfId="39056"/>
    <cellStyle name="TableStyleLight1 3 3 5" xfId="39057"/>
    <cellStyle name="TableStyleLight1 3 4" xfId="39058"/>
    <cellStyle name="TableStyleLight1 3 4 2" xfId="39059"/>
    <cellStyle name="TableStyleLight1 3 4 3" xfId="39060"/>
    <cellStyle name="TableStyleLight1 3 4 4" xfId="39061"/>
    <cellStyle name="TableStyleLight1 3 5" xfId="39062"/>
    <cellStyle name="TableStyleLight1 3 6" xfId="39063"/>
    <cellStyle name="TableStyleLight1 3 7" xfId="39064"/>
    <cellStyle name="TableStyleLight1 3 8" xfId="39065"/>
    <cellStyle name="TableStyleLight1 3 9" xfId="39066"/>
    <cellStyle name="TableStyleLight1 3_STUD aligned by INSTIT" xfId="39067"/>
    <cellStyle name="TableStyleLight1 4" xfId="58"/>
    <cellStyle name="TableStyleLight1 4 10" xfId="39068"/>
    <cellStyle name="TableStyleLight1 4 11" xfId="39069"/>
    <cellStyle name="TableStyleLight1 4 2" xfId="39070"/>
    <cellStyle name="TableStyleLight1 4 2 2" xfId="39071"/>
    <cellStyle name="TableStyleLight1 4 2 2 2" xfId="39072"/>
    <cellStyle name="TableStyleLight1 4 2 2 3" xfId="39073"/>
    <cellStyle name="TableStyleLight1 4 2 2 4" xfId="39074"/>
    <cellStyle name="TableStyleLight1 4 2 2 5" xfId="39075"/>
    <cellStyle name="TableStyleLight1 4 2 3" xfId="39076"/>
    <cellStyle name="TableStyleLight1 4 2 3 2" xfId="39077"/>
    <cellStyle name="TableStyleLight1 4 2 3 3" xfId="39078"/>
    <cellStyle name="TableStyleLight1 4 2 3 4" xfId="39079"/>
    <cellStyle name="TableStyleLight1 4 2 4" xfId="39080"/>
    <cellStyle name="TableStyleLight1 4 2 5" xfId="39081"/>
    <cellStyle name="TableStyleLight1 4 2_STUD aligned by INSTIT" xfId="39082"/>
    <cellStyle name="TableStyleLight1 4 3" xfId="39083"/>
    <cellStyle name="TableStyleLight1 4 3 2" xfId="39084"/>
    <cellStyle name="TableStyleLight1 4 3 3" xfId="39085"/>
    <cellStyle name="TableStyleLight1 4 3 4" xfId="39086"/>
    <cellStyle name="TableStyleLight1 4 3 5" xfId="39087"/>
    <cellStyle name="TableStyleLight1 4 4" xfId="39088"/>
    <cellStyle name="TableStyleLight1 4 4 2" xfId="39089"/>
    <cellStyle name="TableStyleLight1 4 4 3" xfId="39090"/>
    <cellStyle name="TableStyleLight1 4 4 4" xfId="39091"/>
    <cellStyle name="TableStyleLight1 4 5" xfId="39092"/>
    <cellStyle name="TableStyleLight1 4 6" xfId="39093"/>
    <cellStyle name="TableStyleLight1 4 7" xfId="39094"/>
    <cellStyle name="TableStyleLight1 4 8" xfId="39095"/>
    <cellStyle name="TableStyleLight1 4 9" xfId="39096"/>
    <cellStyle name="TableStyleLight1 4_STUD aligned by INSTIT" xfId="39097"/>
    <cellStyle name="TableStyleLight1 5" xfId="39098"/>
    <cellStyle name="TableStyleLight1 6" xfId="39099"/>
    <cellStyle name="TableStyleLight1 6 10" xfId="39100"/>
    <cellStyle name="TableStyleLight1 6 2" xfId="39101"/>
    <cellStyle name="TableStyleLight1 6 2 2" xfId="39102"/>
    <cellStyle name="TableStyleLight1 6 2 3" xfId="39103"/>
    <cellStyle name="TableStyleLight1 6 2 4" xfId="39104"/>
    <cellStyle name="TableStyleLight1 6 2 5" xfId="39105"/>
    <cellStyle name="TableStyleLight1 6 3" xfId="39106"/>
    <cellStyle name="TableStyleLight1 6 3 2" xfId="39107"/>
    <cellStyle name="TableStyleLight1 6 3 2 2" xfId="39108"/>
    <cellStyle name="TableStyleLight1 6 3 3" xfId="39109"/>
    <cellStyle name="TableStyleLight1 6 3 3 2" xfId="39110"/>
    <cellStyle name="TableStyleLight1 6 3 4" xfId="39111"/>
    <cellStyle name="TableStyleLight1 6 3 5" xfId="39112"/>
    <cellStyle name="TableStyleLight1 6 3 6" xfId="39113"/>
    <cellStyle name="TableStyleLight1 6 3 7" xfId="39114"/>
    <cellStyle name="TableStyleLight1 6 4" xfId="39115"/>
    <cellStyle name="TableStyleLight1 6 4 2" xfId="39116"/>
    <cellStyle name="TableStyleLight1 6 4 2 2" xfId="39117"/>
    <cellStyle name="TableStyleLight1 6 4 3" xfId="39118"/>
    <cellStyle name="TableStyleLight1 6 4 3 2" xfId="39119"/>
    <cellStyle name="TableStyleLight1 6 4 4" xfId="39120"/>
    <cellStyle name="TableStyleLight1 6 4 5" xfId="39121"/>
    <cellStyle name="TableStyleLight1 6 4 6" xfId="39122"/>
    <cellStyle name="TableStyleLight1 6 4 7" xfId="39123"/>
    <cellStyle name="TableStyleLight1 6 5" xfId="39124"/>
    <cellStyle name="TableStyleLight1 6 5 2" xfId="39125"/>
    <cellStyle name="TableStyleLight1 6 5 2 2" xfId="39126"/>
    <cellStyle name="TableStyleLight1 6 5 3" xfId="39127"/>
    <cellStyle name="TableStyleLight1 6 5 3 2" xfId="39128"/>
    <cellStyle name="TableStyleLight1 6 5 4" xfId="39129"/>
    <cellStyle name="TableStyleLight1 6 5 5" xfId="39130"/>
    <cellStyle name="TableStyleLight1 6 5 6" xfId="39131"/>
    <cellStyle name="TableStyleLight1 6 5 7" xfId="39132"/>
    <cellStyle name="TableStyleLight1 6 6" xfId="39133"/>
    <cellStyle name="TableStyleLight1 6 6 2" xfId="39134"/>
    <cellStyle name="TableStyleLight1 6 6 2 2" xfId="39135"/>
    <cellStyle name="TableStyleLight1 6 6 3" xfId="39136"/>
    <cellStyle name="TableStyleLight1 6 6 3 2" xfId="39137"/>
    <cellStyle name="TableStyleLight1 6 6 4" xfId="39138"/>
    <cellStyle name="TableStyleLight1 6 6 5" xfId="39139"/>
    <cellStyle name="TableStyleLight1 6 6 6" xfId="39140"/>
    <cellStyle name="TableStyleLight1 6 6 7" xfId="39141"/>
    <cellStyle name="TableStyleLight1 6 7" xfId="39142"/>
    <cellStyle name="TableStyleLight1 6 8" xfId="39143"/>
    <cellStyle name="TableStyleLight1 6 9" xfId="39144"/>
    <cellStyle name="TableStyleLight1 6_STUD aligned by INSTIT" xfId="39145"/>
    <cellStyle name="TableStyleLight1 7" xfId="39146"/>
    <cellStyle name="TableStyleLight1 7 10" xfId="39147"/>
    <cellStyle name="TableStyleLight1 7 11" xfId="39148"/>
    <cellStyle name="TableStyleLight1 7 2" xfId="39149"/>
    <cellStyle name="TableStyleLight1 7 2 2" xfId="39150"/>
    <cellStyle name="TableStyleLight1 7 2 2 2" xfId="39151"/>
    <cellStyle name="TableStyleLight1 7 2 3" xfId="39152"/>
    <cellStyle name="TableStyleLight1 7 2 3 2" xfId="39153"/>
    <cellStyle name="TableStyleLight1 7 2 4" xfId="39154"/>
    <cellStyle name="TableStyleLight1 7 2 5" xfId="39155"/>
    <cellStyle name="TableStyleLight1 7 2 6" xfId="39156"/>
    <cellStyle name="TableStyleLight1 7 3" xfId="39157"/>
    <cellStyle name="TableStyleLight1 7 3 2" xfId="39158"/>
    <cellStyle name="TableStyleLight1 7 3 2 2" xfId="39159"/>
    <cellStyle name="TableStyleLight1 7 3 3" xfId="39160"/>
    <cellStyle name="TableStyleLight1 7 3 3 2" xfId="39161"/>
    <cellStyle name="TableStyleLight1 7 3 4" xfId="39162"/>
    <cellStyle name="TableStyleLight1 7 3 5" xfId="39163"/>
    <cellStyle name="TableStyleLight1 7 3 6" xfId="39164"/>
    <cellStyle name="TableStyleLight1 7 3 7" xfId="39165"/>
    <cellStyle name="TableStyleLight1 7 3 8" xfId="39166"/>
    <cellStyle name="TableStyleLight1 7 4" xfId="39167"/>
    <cellStyle name="TableStyleLight1 7 4 2" xfId="39168"/>
    <cellStyle name="TableStyleLight1 7 4 2 2" xfId="39169"/>
    <cellStyle name="TableStyleLight1 7 4 3" xfId="39170"/>
    <cellStyle name="TableStyleLight1 7 4 3 2" xfId="39171"/>
    <cellStyle name="TableStyleLight1 7 4 4" xfId="39172"/>
    <cellStyle name="TableStyleLight1 7 4 5" xfId="39173"/>
    <cellStyle name="TableStyleLight1 7 4 6" xfId="39174"/>
    <cellStyle name="TableStyleLight1 7 4 7" xfId="39175"/>
    <cellStyle name="TableStyleLight1 7 5" xfId="39176"/>
    <cellStyle name="TableStyleLight1 7 5 2" xfId="39177"/>
    <cellStyle name="TableStyleLight1 7 5 2 2" xfId="39178"/>
    <cellStyle name="TableStyleLight1 7 5 3" xfId="39179"/>
    <cellStyle name="TableStyleLight1 7 5 3 2" xfId="39180"/>
    <cellStyle name="TableStyleLight1 7 5 4" xfId="39181"/>
    <cellStyle name="TableStyleLight1 7 5 5" xfId="39182"/>
    <cellStyle name="TableStyleLight1 7 5 6" xfId="39183"/>
    <cellStyle name="TableStyleLight1 7 5 7" xfId="39184"/>
    <cellStyle name="TableStyleLight1 7 6" xfId="39185"/>
    <cellStyle name="TableStyleLight1 7 6 2" xfId="39186"/>
    <cellStyle name="TableStyleLight1 7 6 2 2" xfId="39187"/>
    <cellStyle name="TableStyleLight1 7 6 3" xfId="39188"/>
    <cellStyle name="TableStyleLight1 7 6 3 2" xfId="39189"/>
    <cellStyle name="TableStyleLight1 7 6 4" xfId="39190"/>
    <cellStyle name="TableStyleLight1 7 6 5" xfId="39191"/>
    <cellStyle name="TableStyleLight1 7 6 6" xfId="39192"/>
    <cellStyle name="TableStyleLight1 7 6 7" xfId="39193"/>
    <cellStyle name="TableStyleLight1 7 7" xfId="39194"/>
    <cellStyle name="TableStyleLight1 7 7 2" xfId="39195"/>
    <cellStyle name="TableStyleLight1 7 8" xfId="39196"/>
    <cellStyle name="TableStyleLight1 7 8 2" xfId="39197"/>
    <cellStyle name="TableStyleLight1 7 9" xfId="39198"/>
    <cellStyle name="TableStyleLight1 7_STUD aligned by INSTIT" xfId="39199"/>
    <cellStyle name="TableStyleLight1 8" xfId="39200"/>
    <cellStyle name="TableStyleLight1 8 2" xfId="39201"/>
    <cellStyle name="TableStyleLight1 8 3" xfId="39202"/>
    <cellStyle name="TableStyleLight1 8 4" xfId="39203"/>
    <cellStyle name="TableStyleLight1 8 5" xfId="39204"/>
    <cellStyle name="TableStyleLight1 9" xfId="39205"/>
    <cellStyle name="TableStyleLight1_STUD aligned by INSTIT" xfId="39206"/>
    <cellStyle name="temp" xfId="45"/>
    <cellStyle name="title1" xfId="46"/>
    <cellStyle name="자리수" xfId="39222"/>
    <cellStyle name="자리수0" xfId="39223"/>
    <cellStyle name="콤마 [0]_ACCOUNT" xfId="39224"/>
    <cellStyle name="콤마_ACCOUNT" xfId="39225"/>
    <cellStyle name="통화 [0]_ACCOUNT" xfId="39226"/>
    <cellStyle name="통화_ACCOUNT" xfId="39227"/>
    <cellStyle name="퍼센트" xfId="39228"/>
    <cellStyle name="표준 5" xfId="39229"/>
    <cellStyle name="표준_9511REV" xfId="39230"/>
    <cellStyle name="화폐기호" xfId="39231"/>
    <cellStyle name="화폐기호0" xfId="39232"/>
  </cellStyles>
  <dxfs count="164">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0000"/>
      <color rgb="FFEEEEEE"/>
      <color rgb="FFF4BEEE"/>
      <color rgb="FFFF00FF"/>
      <color rgb="FFE4E4E4"/>
      <color rgb="FFD3D3D3"/>
      <color rgb="FFFFA72B"/>
      <color rgb="FFFFD991"/>
      <color rgb="FF9966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Style="combo" dx="16" fmlaLink="$B$2" fmlaRange="VAL_Drop_Down_Lists!$C$5:$C$216" noThreeD="1" sel="1" val="70"/>
</file>

<file path=xl/ctrlProps/ctrlProp2.xml><?xml version="1.0" encoding="utf-8"?>
<formControlPr xmlns="http://schemas.microsoft.com/office/spreadsheetml/2009/9/main" objectType="Drop" dropStyle="combo" dx="16" fmlaLink="$B$2" fmlaRange="VAL_Drop_Down_Lists!$C$3:$C$214" noThreeD="1" sel="1" val="204"/>
</file>

<file path=xl/ctrlProps/ctrlProp3.xml><?xml version="1.0" encoding="utf-8"?>
<formControlPr xmlns="http://schemas.microsoft.com/office/spreadsheetml/2009/9/main" objectType="Drop" dropStyle="combo" dx="16" fmlaLink="$H$44" fmlaRange="VAL_Drop_Down_Lists!$F$3:$F$7"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29</xdr:row>
      <xdr:rowOff>1181100</xdr:rowOff>
    </xdr:from>
    <xdr:to>
      <xdr:col>1</xdr:col>
      <xdr:colOff>746760</xdr:colOff>
      <xdr:row>30</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1430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48</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41</xdr:row>
      <xdr:rowOff>0</xdr:rowOff>
    </xdr:from>
    <xdr:ext cx="3810" cy="3810"/>
    <xdr:pic>
      <xdr:nvPicPr>
        <xdr:cNvPr id="1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31</xdr:row>
      <xdr:rowOff>0</xdr:rowOff>
    </xdr:from>
    <xdr:to>
      <xdr:col>5</xdr:col>
      <xdr:colOff>314325</xdr:colOff>
      <xdr:row>31</xdr:row>
      <xdr:rowOff>1200150</xdr:rowOff>
    </xdr:to>
    <xdr:pic>
      <xdr:nvPicPr>
        <xdr:cNvPr id="16" name="Picture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11477625"/>
          <a:ext cx="4324350"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0</xdr:row>
      <xdr:rowOff>104775</xdr:rowOff>
    </xdr:from>
    <xdr:to>
      <xdr:col>3</xdr:col>
      <xdr:colOff>904901</xdr:colOff>
      <xdr:row>1</xdr:row>
      <xdr:rowOff>660411</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450" y="104775"/>
          <a:ext cx="3610001" cy="13938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0</xdr:colOff>
          <xdr:row>4</xdr:row>
          <xdr:rowOff>190500</xdr:rowOff>
        </xdr:to>
        <xdr:sp macro="" textlink="">
          <xdr:nvSpPr>
            <xdr:cNvPr id="130051" name="Drop Down 3" hidden="1">
              <a:extLst>
                <a:ext uri="{63B3BB69-23CF-44E3-9099-C40C66FF867C}">
                  <a14:compatExt spid="_x0000_s130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266700</xdr:rowOff>
        </xdr:from>
        <xdr:to>
          <xdr:col>11</xdr:col>
          <xdr:colOff>0</xdr:colOff>
          <xdr:row>5</xdr:row>
          <xdr:rowOff>9525</xdr:rowOff>
        </xdr:to>
        <xdr:sp macro="" textlink="">
          <xdr:nvSpPr>
            <xdr:cNvPr id="130052" name="Drop Down 4" hidden="1">
              <a:extLst>
                <a:ext uri="{63B3BB69-23CF-44E3-9099-C40C66FF867C}">
                  <a14:compatExt spid="_x0000_s130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11</xdr:col>
          <xdr:colOff>0</xdr:colOff>
          <xdr:row>40</xdr:row>
          <xdr:rowOff>9525</xdr:rowOff>
        </xdr:to>
        <xdr:sp macro="" textlink="">
          <xdr:nvSpPr>
            <xdr:cNvPr id="130053" name="Drop Down 5" hidden="1">
              <a:extLst>
                <a:ext uri="{63B3BB69-23CF-44E3-9099-C40C66FF867C}">
                  <a14:compatExt spid="_x0000_s130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31</xdr:row>
      <xdr:rowOff>133350</xdr:rowOff>
    </xdr:to>
    <xdr:sp macro="" textlink="">
      <xdr:nvSpPr>
        <xdr:cNvPr id="2" name="AutoShape 5"/>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31</xdr:row>
      <xdr:rowOff>133350</xdr:rowOff>
    </xdr:to>
    <xdr:sp macro="" textlink="">
      <xdr:nvSpPr>
        <xdr:cNvPr id="3" name="AutoShape 4"/>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4" name="AutoShape 5"/>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5" name="AutoShape 4"/>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ssv3\teams\ES\Survey%20Operations\Education\UIS_E_2019\10_Questionnaire_Manual\eForm_SDMX\50.LatestVersion\UIS_ED_A_2019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Instructions"/>
      <sheetName val="VAL_A1"/>
      <sheetName val="A2"/>
      <sheetName val="A3"/>
      <sheetName val="A4"/>
      <sheetName val="A5"/>
      <sheetName val="A6"/>
      <sheetName val="A7"/>
      <sheetName val="A8"/>
      <sheetName val="A9"/>
      <sheetName val="A10"/>
      <sheetName val="A11"/>
      <sheetName val="A12"/>
      <sheetName val="A13"/>
      <sheetName val="A14"/>
      <sheetName val="VAL_Data Check"/>
      <sheetName val="VAL_Changes"/>
      <sheetName val="Parameters"/>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6">
          <cell r="V16"/>
          <cell r="W16"/>
          <cell r="Y16"/>
          <cell r="Z16"/>
          <cell r="AB16"/>
          <cell r="AC16"/>
        </row>
      </sheetData>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uis.unesco.org/en/isced-mappings" TargetMode="External"/><Relationship Id="rId7" Type="http://schemas.openxmlformats.org/officeDocument/2006/relationships/printerSettings" Target="../printerSettings/printerSettings1.bin"/><Relationship Id="rId2" Type="http://schemas.openxmlformats.org/officeDocument/2006/relationships/hyperlink" Target="http://www.uis.unesco.org/" TargetMode="External"/><Relationship Id="rId1" Type="http://schemas.openxmlformats.org/officeDocument/2006/relationships/hyperlink" Target="mailto:uis.survey@unesco.org" TargetMode="External"/><Relationship Id="rId6" Type="http://schemas.openxmlformats.org/officeDocument/2006/relationships/hyperlink" Target="http://data.uis.unesco.org/" TargetMode="External"/><Relationship Id="rId5" Type="http://schemas.openxmlformats.org/officeDocument/2006/relationships/hyperlink" Target="mailto:uis.survey@unesco.org" TargetMode="External"/><Relationship Id="rId4" Type="http://schemas.openxmlformats.org/officeDocument/2006/relationships/hyperlink" Target="http://uis.unesco.org/fr/uis-questionnair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65"/>
  <sheetViews>
    <sheetView showGridLines="0" tabSelected="1" zoomScaleNormal="100" workbookViewId="0">
      <pane ySplit="2" topLeftCell="A3" activePane="bottomLeft" state="frozen"/>
      <selection pane="bottomLeft" activeCell="A3" sqref="A3"/>
    </sheetView>
  </sheetViews>
  <sheetFormatPr defaultColWidth="9.140625" defaultRowHeight="15"/>
  <cols>
    <col min="1" max="1" width="5.7109375" style="131" customWidth="1"/>
    <col min="2" max="2" width="15.140625" style="155" customWidth="1"/>
    <col min="3" max="3" width="22.28515625" style="155" customWidth="1"/>
    <col min="4" max="4" width="17" style="131" customWidth="1"/>
    <col min="5" max="5" width="5.7109375" style="131" customWidth="1"/>
    <col min="6" max="6" width="10.28515625" style="131" customWidth="1"/>
    <col min="7" max="7" width="15.42578125" style="131" customWidth="1"/>
    <col min="8" max="8" width="14.42578125" style="131" customWidth="1"/>
    <col min="9" max="9" width="14.85546875" style="131" customWidth="1"/>
    <col min="10" max="10" width="3.7109375" style="131" customWidth="1"/>
    <col min="11" max="13" width="9.85546875" style="131" customWidth="1"/>
    <col min="14" max="14" width="35.85546875" style="131" customWidth="1"/>
    <col min="15" max="15" width="5.7109375" style="131" customWidth="1"/>
    <col min="16" max="16384" width="9.140625" style="131"/>
  </cols>
  <sheetData>
    <row r="1" spans="1:15" ht="66" customHeight="1">
      <c r="A1" s="129"/>
      <c r="B1" s="336" t="s">
        <v>2778</v>
      </c>
      <c r="C1" s="336"/>
      <c r="D1" s="336"/>
      <c r="E1" s="336"/>
      <c r="F1" s="336"/>
      <c r="G1" s="336"/>
      <c r="H1" s="336"/>
      <c r="I1" s="336"/>
      <c r="J1" s="336"/>
      <c r="K1" s="336"/>
      <c r="L1" s="336"/>
      <c r="M1" s="336"/>
      <c r="N1" s="336"/>
      <c r="O1" s="130"/>
    </row>
    <row r="2" spans="1:15" ht="63" customHeight="1">
      <c r="A2" s="129"/>
      <c r="B2" s="337" t="s">
        <v>2279</v>
      </c>
      <c r="C2" s="337"/>
      <c r="D2" s="337"/>
      <c r="E2" s="337"/>
      <c r="F2" s="337"/>
      <c r="G2" s="337"/>
      <c r="H2" s="337"/>
      <c r="I2" s="337"/>
      <c r="J2" s="337"/>
      <c r="K2" s="337"/>
      <c r="L2" s="337"/>
      <c r="M2" s="337"/>
      <c r="N2" s="337"/>
      <c r="O2" s="132"/>
    </row>
    <row r="3" spans="1:15" s="135" customFormat="1" ht="5.0999999999999996" customHeight="1">
      <c r="A3" s="133"/>
      <c r="B3" s="134"/>
      <c r="C3" s="134"/>
      <c r="D3" s="134"/>
      <c r="E3" s="134"/>
      <c r="F3" s="134"/>
      <c r="G3" s="134"/>
      <c r="H3" s="134"/>
      <c r="I3" s="134"/>
      <c r="J3" s="134"/>
      <c r="K3" s="134"/>
      <c r="L3" s="134"/>
      <c r="M3" s="134"/>
      <c r="N3" s="134"/>
      <c r="O3" s="133"/>
    </row>
    <row r="4" spans="1:15" s="135" customFormat="1" ht="24" customHeight="1">
      <c r="A4" s="133"/>
      <c r="B4" s="338" t="s">
        <v>2770</v>
      </c>
      <c r="C4" s="338"/>
      <c r="D4" s="338"/>
      <c r="E4" s="338"/>
      <c r="F4" s="338"/>
      <c r="G4" s="338"/>
      <c r="H4" s="338"/>
      <c r="I4" s="338"/>
      <c r="J4" s="338"/>
      <c r="K4" s="338"/>
      <c r="L4" s="338"/>
      <c r="M4" s="338"/>
      <c r="N4" s="338"/>
      <c r="O4" s="34"/>
    </row>
    <row r="5" spans="1:15" s="135" customFormat="1" ht="5.0999999999999996" customHeight="1">
      <c r="A5" s="133"/>
      <c r="B5" s="134"/>
      <c r="C5" s="134"/>
      <c r="D5" s="134"/>
      <c r="E5" s="134"/>
      <c r="F5" s="134"/>
      <c r="G5" s="134"/>
      <c r="H5" s="134"/>
      <c r="I5" s="134"/>
      <c r="J5" s="134"/>
      <c r="K5" s="134"/>
      <c r="L5" s="134"/>
      <c r="M5" s="134"/>
      <c r="N5" s="134"/>
      <c r="O5" s="133"/>
    </row>
    <row r="6" spans="1:15" s="135" customFormat="1" ht="24" customHeight="1">
      <c r="A6" s="133"/>
      <c r="B6" s="339" t="s">
        <v>2771</v>
      </c>
      <c r="C6" s="339"/>
      <c r="D6" s="339"/>
      <c r="E6" s="339"/>
      <c r="F6" s="339"/>
      <c r="G6" s="339"/>
      <c r="H6" s="339"/>
      <c r="I6" s="339"/>
      <c r="J6" s="339"/>
      <c r="K6" s="339"/>
      <c r="L6" s="339"/>
      <c r="M6" s="339"/>
      <c r="N6" s="339"/>
      <c r="O6" s="34"/>
    </row>
    <row r="7" spans="1:15" s="135" customFormat="1" ht="5.0999999999999996" customHeight="1">
      <c r="A7" s="133"/>
      <c r="B7" s="136"/>
      <c r="C7" s="136"/>
      <c r="D7" s="136"/>
      <c r="E7" s="136"/>
      <c r="F7" s="136"/>
      <c r="G7" s="136"/>
      <c r="H7" s="136"/>
      <c r="I7" s="136"/>
      <c r="J7" s="136"/>
      <c r="K7" s="136"/>
      <c r="L7" s="136"/>
      <c r="M7" s="136"/>
      <c r="N7" s="136"/>
      <c r="O7" s="133"/>
    </row>
    <row r="8" spans="1:15" s="138" customFormat="1" ht="73.5" customHeight="1">
      <c r="A8" s="137"/>
      <c r="B8" s="325" t="s">
        <v>2280</v>
      </c>
      <c r="C8" s="325"/>
      <c r="D8" s="325"/>
      <c r="E8" s="325"/>
      <c r="F8" s="325"/>
      <c r="G8" s="325"/>
      <c r="H8" s="325"/>
      <c r="I8" s="325"/>
      <c r="J8" s="325"/>
      <c r="K8" s="325"/>
      <c r="L8" s="325"/>
      <c r="M8" s="325"/>
      <c r="N8" s="325"/>
      <c r="O8" s="137"/>
    </row>
    <row r="9" spans="1:15" s="135" customFormat="1" ht="5.0999999999999996" customHeight="1">
      <c r="A9" s="133"/>
      <c r="B9" s="134"/>
      <c r="C9" s="134"/>
      <c r="D9" s="134"/>
      <c r="E9" s="134"/>
      <c r="F9" s="134"/>
      <c r="G9" s="134"/>
      <c r="H9" s="134"/>
      <c r="I9" s="134"/>
      <c r="J9" s="134"/>
      <c r="K9" s="134"/>
      <c r="L9" s="134"/>
      <c r="M9" s="134"/>
      <c r="N9" s="134"/>
      <c r="O9" s="133"/>
    </row>
    <row r="10" spans="1:15" s="135" customFormat="1" ht="24" customHeight="1">
      <c r="A10" s="133"/>
      <c r="B10" s="338" t="s">
        <v>2281</v>
      </c>
      <c r="C10" s="338"/>
      <c r="D10" s="338"/>
      <c r="E10" s="338"/>
      <c r="F10" s="338"/>
      <c r="G10" s="338"/>
      <c r="H10" s="338"/>
      <c r="I10" s="338"/>
      <c r="J10" s="338"/>
      <c r="K10" s="338"/>
      <c r="L10" s="338"/>
      <c r="M10" s="338"/>
      <c r="N10" s="338"/>
      <c r="O10" s="34"/>
    </row>
    <row r="11" spans="1:15" s="135" customFormat="1" ht="5.0999999999999996" customHeight="1">
      <c r="A11" s="133"/>
      <c r="B11" s="333"/>
      <c r="C11" s="333"/>
      <c r="D11" s="333"/>
      <c r="E11" s="333"/>
      <c r="F11" s="333"/>
      <c r="G11" s="333"/>
      <c r="H11" s="333"/>
      <c r="I11" s="333"/>
      <c r="J11" s="333"/>
      <c r="K11" s="333"/>
      <c r="L11" s="333"/>
      <c r="M11" s="333"/>
      <c r="N11" s="333"/>
      <c r="O11" s="133"/>
    </row>
    <row r="12" spans="1:15" s="138" customFormat="1" ht="23.25" customHeight="1">
      <c r="A12" s="137"/>
      <c r="B12" s="340" t="s">
        <v>2282</v>
      </c>
      <c r="C12" s="340"/>
      <c r="D12" s="340"/>
      <c r="E12" s="340"/>
      <c r="F12" s="340"/>
      <c r="G12" s="340"/>
      <c r="H12" s="340"/>
      <c r="I12" s="340"/>
      <c r="J12" s="340"/>
      <c r="K12" s="340"/>
      <c r="L12" s="340"/>
      <c r="M12" s="340"/>
      <c r="N12" s="340"/>
      <c r="O12" s="137"/>
    </row>
    <row r="13" spans="1:15" s="138" customFormat="1" ht="23.25" customHeight="1">
      <c r="A13" s="137"/>
      <c r="B13" s="326" t="s">
        <v>2283</v>
      </c>
      <c r="C13" s="326"/>
      <c r="D13" s="326"/>
      <c r="E13" s="326"/>
      <c r="F13" s="326"/>
      <c r="G13" s="326"/>
      <c r="H13" s="326"/>
      <c r="I13" s="326"/>
      <c r="J13" s="323" t="s">
        <v>2780</v>
      </c>
      <c r="K13" s="322"/>
      <c r="L13" s="322"/>
      <c r="M13" s="322"/>
      <c r="N13" s="322"/>
      <c r="O13" s="137"/>
    </row>
    <row r="14" spans="1:15" s="138" customFormat="1" ht="23.25" customHeight="1">
      <c r="A14" s="137"/>
      <c r="B14" s="326" t="s">
        <v>2284</v>
      </c>
      <c r="C14" s="326"/>
      <c r="D14" s="326"/>
      <c r="E14" s="326"/>
      <c r="F14" s="326"/>
      <c r="G14" s="326"/>
      <c r="H14" s="326"/>
      <c r="I14" s="326"/>
      <c r="J14" s="322" t="s">
        <v>422</v>
      </c>
      <c r="K14" s="322"/>
      <c r="L14" s="322"/>
      <c r="M14" s="322"/>
      <c r="N14" s="322"/>
      <c r="O14" s="137"/>
    </row>
    <row r="15" spans="1:15" s="138" customFormat="1" ht="23.25" customHeight="1">
      <c r="A15" s="137"/>
      <c r="B15" s="326" t="s">
        <v>2285</v>
      </c>
      <c r="C15" s="326"/>
      <c r="D15" s="326"/>
      <c r="E15" s="326"/>
      <c r="F15" s="326"/>
      <c r="G15" s="326"/>
      <c r="H15" s="326"/>
      <c r="I15" s="326"/>
      <c r="J15" s="323" t="s">
        <v>2781</v>
      </c>
      <c r="K15" s="322"/>
      <c r="L15" s="322"/>
      <c r="M15" s="322"/>
      <c r="N15" s="322"/>
      <c r="O15" s="137"/>
    </row>
    <row r="16" spans="1:15" s="135" customFormat="1" ht="5.0999999999999996" customHeight="1">
      <c r="A16" s="133"/>
      <c r="B16" s="139"/>
      <c r="C16" s="140"/>
      <c r="D16" s="140"/>
      <c r="E16" s="140"/>
      <c r="F16" s="140"/>
      <c r="G16" s="140"/>
      <c r="H16" s="140"/>
      <c r="I16" s="140"/>
      <c r="J16" s="140"/>
      <c r="K16" s="140"/>
      <c r="L16" s="140"/>
      <c r="M16" s="140"/>
      <c r="N16" s="140"/>
      <c r="O16" s="133"/>
    </row>
    <row r="17" spans="1:15" s="135" customFormat="1" ht="18.75">
      <c r="A17" s="133"/>
      <c r="B17" s="324" t="s">
        <v>2286</v>
      </c>
      <c r="C17" s="324"/>
      <c r="D17" s="324"/>
      <c r="E17" s="324"/>
      <c r="F17" s="324"/>
      <c r="G17" s="324"/>
      <c r="H17" s="324"/>
      <c r="I17" s="324"/>
      <c r="J17" s="324"/>
      <c r="K17" s="324"/>
      <c r="L17" s="324"/>
      <c r="M17" s="324"/>
      <c r="N17" s="324"/>
      <c r="O17" s="141"/>
    </row>
    <row r="18" spans="1:15" s="138" customFormat="1" ht="43.5" customHeight="1">
      <c r="A18" s="137"/>
      <c r="B18" s="325" t="s">
        <v>2287</v>
      </c>
      <c r="C18" s="325"/>
      <c r="D18" s="325"/>
      <c r="E18" s="325"/>
      <c r="F18" s="325"/>
      <c r="G18" s="325"/>
      <c r="H18" s="325"/>
      <c r="I18" s="325"/>
      <c r="J18" s="325"/>
      <c r="K18" s="325"/>
      <c r="L18" s="325"/>
      <c r="M18" s="325"/>
      <c r="N18" s="325"/>
      <c r="O18" s="137"/>
    </row>
    <row r="19" spans="1:15" s="138" customFormat="1" ht="73.5" customHeight="1">
      <c r="A19" s="137"/>
      <c r="B19" s="325" t="s">
        <v>2288</v>
      </c>
      <c r="C19" s="325"/>
      <c r="D19" s="325"/>
      <c r="E19" s="325"/>
      <c r="F19" s="325"/>
      <c r="G19" s="325"/>
      <c r="H19" s="325"/>
      <c r="I19" s="325"/>
      <c r="J19" s="325"/>
      <c r="K19" s="325"/>
      <c r="L19" s="325"/>
      <c r="M19" s="325"/>
      <c r="N19" s="325"/>
      <c r="O19" s="137"/>
    </row>
    <row r="20" spans="1:15" s="297" customFormat="1" ht="15.75">
      <c r="A20" s="296"/>
      <c r="B20" s="327" t="s">
        <v>2772</v>
      </c>
      <c r="C20" s="327"/>
      <c r="D20" s="327"/>
      <c r="E20" s="327"/>
      <c r="F20" s="327"/>
      <c r="G20" s="327"/>
      <c r="H20" s="327"/>
      <c r="I20" s="327"/>
      <c r="J20" s="323" t="s">
        <v>2782</v>
      </c>
      <c r="K20" s="322"/>
      <c r="L20" s="322"/>
      <c r="M20" s="322"/>
      <c r="N20" s="322"/>
      <c r="O20" s="296"/>
    </row>
    <row r="21" spans="1:15" s="135" customFormat="1" ht="5.0999999999999996" customHeight="1">
      <c r="A21" s="133"/>
      <c r="B21" s="324"/>
      <c r="C21" s="324"/>
      <c r="D21" s="324"/>
      <c r="E21" s="324"/>
      <c r="F21" s="324"/>
      <c r="G21" s="324"/>
      <c r="H21" s="324"/>
      <c r="I21" s="324"/>
      <c r="J21" s="324"/>
      <c r="K21" s="324"/>
      <c r="L21" s="324"/>
      <c r="M21" s="324"/>
      <c r="N21" s="324"/>
      <c r="O21" s="133"/>
    </row>
    <row r="22" spans="1:15" s="143" customFormat="1" ht="18.75">
      <c r="A22" s="142"/>
      <c r="B22" s="324" t="s">
        <v>2289</v>
      </c>
      <c r="C22" s="324"/>
      <c r="D22" s="324"/>
      <c r="E22" s="324"/>
      <c r="F22" s="324"/>
      <c r="G22" s="324"/>
      <c r="H22" s="324"/>
      <c r="I22" s="324"/>
      <c r="J22" s="324"/>
      <c r="K22" s="324"/>
      <c r="L22" s="324"/>
      <c r="M22" s="324"/>
      <c r="N22" s="324"/>
      <c r="O22" s="141"/>
    </row>
    <row r="23" spans="1:15" s="146" customFormat="1" ht="39.75" customHeight="1">
      <c r="A23" s="144"/>
      <c r="B23" s="328" t="s">
        <v>2773</v>
      </c>
      <c r="C23" s="328"/>
      <c r="D23" s="328"/>
      <c r="E23" s="328"/>
      <c r="F23" s="328"/>
      <c r="G23" s="328"/>
      <c r="H23" s="328"/>
      <c r="I23" s="328"/>
      <c r="J23" s="328"/>
      <c r="K23" s="328"/>
      <c r="L23" s="328"/>
      <c r="M23" s="328"/>
      <c r="N23" s="328"/>
      <c r="O23" s="145"/>
    </row>
    <row r="24" spans="1:15" s="135" customFormat="1" ht="5.0999999999999996" customHeight="1">
      <c r="A24" s="133"/>
      <c r="B24" s="147"/>
      <c r="C24" s="147"/>
      <c r="D24" s="147"/>
      <c r="E24" s="147"/>
      <c r="F24" s="147"/>
      <c r="G24" s="147"/>
      <c r="H24" s="147"/>
      <c r="I24" s="147"/>
      <c r="J24" s="147"/>
      <c r="K24" s="147"/>
      <c r="L24" s="147"/>
      <c r="M24" s="147"/>
      <c r="N24" s="147"/>
      <c r="O24" s="133"/>
    </row>
    <row r="25" spans="1:15" s="135" customFormat="1" ht="18.75">
      <c r="A25" s="133"/>
      <c r="B25" s="324" t="s">
        <v>2290</v>
      </c>
      <c r="C25" s="324"/>
      <c r="D25" s="324"/>
      <c r="E25" s="324"/>
      <c r="F25" s="324"/>
      <c r="G25" s="324"/>
      <c r="H25" s="324"/>
      <c r="I25" s="324"/>
      <c r="J25" s="324"/>
      <c r="K25" s="324"/>
      <c r="L25" s="324"/>
      <c r="M25" s="324"/>
      <c r="N25" s="324"/>
      <c r="O25" s="141"/>
    </row>
    <row r="26" spans="1:15" s="138" customFormat="1" ht="68.25" customHeight="1">
      <c r="A26" s="137"/>
      <c r="B26" s="325" t="s">
        <v>2291</v>
      </c>
      <c r="C26" s="325"/>
      <c r="D26" s="325"/>
      <c r="E26" s="325"/>
      <c r="F26" s="325"/>
      <c r="G26" s="325"/>
      <c r="H26" s="325"/>
      <c r="I26" s="325"/>
      <c r="J26" s="325"/>
      <c r="K26" s="325"/>
      <c r="L26" s="325"/>
      <c r="M26" s="325"/>
      <c r="N26" s="325"/>
      <c r="O26" s="137"/>
    </row>
    <row r="27" spans="1:15" s="135" customFormat="1" ht="18.75">
      <c r="A27" s="133"/>
      <c r="B27" s="324" t="s">
        <v>2292</v>
      </c>
      <c r="C27" s="324"/>
      <c r="D27" s="324"/>
      <c r="E27" s="324"/>
      <c r="F27" s="324"/>
      <c r="G27" s="324"/>
      <c r="H27" s="324"/>
      <c r="I27" s="324"/>
      <c r="J27" s="324"/>
      <c r="K27" s="324"/>
      <c r="L27" s="324"/>
      <c r="M27" s="324"/>
      <c r="N27" s="324"/>
      <c r="O27" s="148"/>
    </row>
    <row r="28" spans="1:15" s="138" customFormat="1" ht="86.25" customHeight="1">
      <c r="A28" s="137"/>
      <c r="B28" s="329" t="s">
        <v>2293</v>
      </c>
      <c r="C28" s="329"/>
      <c r="D28" s="329"/>
      <c r="E28" s="329"/>
      <c r="F28" s="329"/>
      <c r="G28" s="329"/>
      <c r="H28" s="329"/>
      <c r="I28" s="329"/>
      <c r="J28" s="329"/>
      <c r="K28" s="329"/>
      <c r="L28" s="329"/>
      <c r="M28" s="329"/>
      <c r="N28" s="329"/>
      <c r="O28" s="137"/>
    </row>
    <row r="29" spans="1:15" s="135" customFormat="1" ht="18.75">
      <c r="A29" s="133"/>
      <c r="B29" s="324" t="s">
        <v>2294</v>
      </c>
      <c r="C29" s="324"/>
      <c r="D29" s="324"/>
      <c r="E29" s="324"/>
      <c r="F29" s="324"/>
      <c r="G29" s="324"/>
      <c r="H29" s="324"/>
      <c r="I29" s="324"/>
      <c r="J29" s="324"/>
      <c r="K29" s="324"/>
      <c r="L29" s="324"/>
      <c r="M29" s="324"/>
      <c r="N29" s="324"/>
      <c r="O29" s="141"/>
    </row>
    <row r="30" spans="1:15" s="138" customFormat="1" ht="82.5" customHeight="1">
      <c r="A30" s="137"/>
      <c r="B30" s="325" t="s">
        <v>2295</v>
      </c>
      <c r="C30" s="325"/>
      <c r="D30" s="325"/>
      <c r="E30" s="325"/>
      <c r="F30" s="325"/>
      <c r="G30" s="325"/>
      <c r="H30" s="325"/>
      <c r="I30" s="325"/>
      <c r="J30" s="325"/>
      <c r="K30" s="325"/>
      <c r="L30" s="325"/>
      <c r="M30" s="325"/>
      <c r="N30" s="325"/>
      <c r="O30" s="137"/>
    </row>
    <row r="31" spans="1:15" s="135" customFormat="1" ht="12.75" customHeight="1">
      <c r="A31" s="133"/>
      <c r="B31" s="149"/>
      <c r="C31" s="150"/>
      <c r="D31" s="150"/>
      <c r="E31" s="150"/>
      <c r="F31" s="133"/>
      <c r="G31" s="133"/>
      <c r="H31" s="133"/>
      <c r="I31" s="133"/>
      <c r="J31" s="133"/>
      <c r="K31" s="133"/>
      <c r="L31" s="133"/>
      <c r="M31" s="133"/>
      <c r="N31" s="133"/>
      <c r="O31" s="133"/>
    </row>
    <row r="32" spans="1:15" s="36" customFormat="1" ht="99" customHeight="1">
      <c r="A32" s="37"/>
      <c r="B32" s="37"/>
      <c r="C32" s="37"/>
      <c r="D32" s="37"/>
      <c r="E32" s="37"/>
      <c r="F32" s="37"/>
      <c r="G32" s="37"/>
      <c r="H32" s="37"/>
      <c r="I32" s="37"/>
      <c r="J32" s="37"/>
      <c r="K32" s="37"/>
      <c r="L32" s="37"/>
      <c r="M32" s="37"/>
      <c r="N32" s="37"/>
      <c r="O32" s="37"/>
    </row>
    <row r="33" spans="1:15" s="135" customFormat="1" ht="5.0999999999999996" customHeight="1">
      <c r="A33" s="133"/>
      <c r="B33" s="149"/>
      <c r="C33" s="147"/>
      <c r="D33" s="133"/>
      <c r="E33" s="133"/>
      <c r="F33" s="133"/>
      <c r="G33" s="133"/>
      <c r="H33" s="133"/>
      <c r="I33" s="133"/>
      <c r="J33" s="133"/>
      <c r="K33" s="133"/>
      <c r="L33" s="133"/>
      <c r="M33" s="133"/>
      <c r="N33" s="133"/>
      <c r="O33" s="133"/>
    </row>
    <row r="34" spans="1:15" s="135" customFormat="1" ht="22.5" customHeight="1">
      <c r="A34" s="133"/>
      <c r="B34" s="324" t="s">
        <v>2296</v>
      </c>
      <c r="C34" s="324"/>
      <c r="D34" s="324"/>
      <c r="E34" s="324"/>
      <c r="F34" s="324"/>
      <c r="G34" s="324"/>
      <c r="H34" s="324"/>
      <c r="I34" s="324"/>
      <c r="J34" s="324"/>
      <c r="K34" s="324"/>
      <c r="L34" s="324"/>
      <c r="M34" s="324"/>
      <c r="N34" s="324"/>
      <c r="O34" s="141"/>
    </row>
    <row r="35" spans="1:15" s="138" customFormat="1" ht="32.25" customHeight="1">
      <c r="A35" s="137"/>
      <c r="B35" s="325" t="s">
        <v>2297</v>
      </c>
      <c r="C35" s="325"/>
      <c r="D35" s="325"/>
      <c r="E35" s="325"/>
      <c r="F35" s="325"/>
      <c r="G35" s="325"/>
      <c r="H35" s="325"/>
      <c r="I35" s="325"/>
      <c r="J35" s="325"/>
      <c r="K35" s="325"/>
      <c r="L35" s="325"/>
      <c r="M35" s="325"/>
      <c r="N35" s="325"/>
      <c r="O35" s="137"/>
    </row>
    <row r="36" spans="1:15" s="135" customFormat="1" ht="5.0999999999999996" customHeight="1">
      <c r="A36" s="133"/>
      <c r="B36" s="147"/>
      <c r="C36" s="147"/>
      <c r="D36" s="147"/>
      <c r="E36" s="147"/>
      <c r="F36" s="147"/>
      <c r="G36" s="147"/>
      <c r="H36" s="147"/>
      <c r="I36" s="147"/>
      <c r="J36" s="147"/>
      <c r="K36" s="147"/>
      <c r="L36" s="147"/>
      <c r="M36" s="147"/>
      <c r="N36" s="147"/>
      <c r="O36" s="133"/>
    </row>
    <row r="37" spans="1:15" s="135" customFormat="1" ht="22.5" customHeight="1">
      <c r="A37" s="133"/>
      <c r="B37" s="324" t="s">
        <v>423</v>
      </c>
      <c r="C37" s="324"/>
      <c r="D37" s="324"/>
      <c r="E37" s="324"/>
      <c r="F37" s="324"/>
      <c r="G37" s="324"/>
      <c r="H37" s="324"/>
      <c r="I37" s="324"/>
      <c r="J37" s="324"/>
      <c r="K37" s="324"/>
      <c r="L37" s="324"/>
      <c r="M37" s="324"/>
      <c r="N37" s="324"/>
      <c r="O37" s="133"/>
    </row>
    <row r="38" spans="1:15" s="138" customFormat="1" ht="60.75" customHeight="1">
      <c r="A38" s="137"/>
      <c r="B38" s="325" t="s">
        <v>2298</v>
      </c>
      <c r="C38" s="325"/>
      <c r="D38" s="325"/>
      <c r="E38" s="325"/>
      <c r="F38" s="325"/>
      <c r="G38" s="325"/>
      <c r="H38" s="325"/>
      <c r="I38" s="325"/>
      <c r="J38" s="325"/>
      <c r="K38" s="325"/>
      <c r="L38" s="325"/>
      <c r="M38" s="325"/>
      <c r="N38" s="325"/>
      <c r="O38" s="137"/>
    </row>
    <row r="39" spans="1:15" s="135" customFormat="1" ht="7.5" customHeight="1">
      <c r="A39" s="133"/>
      <c r="B39" s="147"/>
      <c r="C39" s="147"/>
      <c r="D39" s="147"/>
      <c r="E39" s="147"/>
      <c r="F39" s="147"/>
      <c r="G39" s="147"/>
      <c r="H39" s="147"/>
      <c r="I39" s="147"/>
      <c r="J39" s="147"/>
      <c r="K39" s="147"/>
      <c r="L39" s="147"/>
      <c r="M39" s="147"/>
      <c r="N39" s="133"/>
      <c r="O39" s="133"/>
    </row>
    <row r="40" spans="1:15" s="135" customFormat="1" ht="18.75" customHeight="1">
      <c r="A40" s="133"/>
      <c r="B40" s="324" t="s">
        <v>2299</v>
      </c>
      <c r="C40" s="324"/>
      <c r="D40" s="324"/>
      <c r="E40" s="324"/>
      <c r="F40" s="324"/>
      <c r="G40" s="324"/>
      <c r="H40" s="324"/>
      <c r="I40" s="324"/>
      <c r="J40" s="324"/>
      <c r="K40" s="324"/>
      <c r="L40" s="324"/>
      <c r="M40" s="324"/>
      <c r="N40" s="324"/>
      <c r="O40" s="133"/>
    </row>
    <row r="41" spans="1:15" s="138" customFormat="1" ht="47.25" customHeight="1">
      <c r="A41" s="137"/>
      <c r="B41" s="325" t="s">
        <v>2300</v>
      </c>
      <c r="C41" s="325"/>
      <c r="D41" s="325"/>
      <c r="E41" s="325"/>
      <c r="F41" s="325"/>
      <c r="G41" s="325"/>
      <c r="H41" s="325"/>
      <c r="I41" s="325"/>
      <c r="J41" s="325"/>
      <c r="K41" s="325"/>
      <c r="L41" s="325"/>
      <c r="M41" s="325"/>
      <c r="N41" s="330"/>
      <c r="O41" s="137"/>
    </row>
    <row r="42" spans="1:15" s="135" customFormat="1" ht="5.0999999999999996" customHeight="1">
      <c r="A42" s="133"/>
      <c r="B42" s="147"/>
      <c r="C42" s="147"/>
      <c r="D42" s="147"/>
      <c r="E42" s="147"/>
      <c r="F42" s="147"/>
      <c r="G42" s="147"/>
      <c r="H42" s="147"/>
      <c r="I42" s="147"/>
      <c r="J42" s="147"/>
      <c r="K42" s="147"/>
      <c r="L42" s="147"/>
      <c r="M42" s="147"/>
      <c r="N42" s="133"/>
      <c r="O42" s="133"/>
    </row>
    <row r="43" spans="1:15" s="135" customFormat="1" ht="5.0999999999999996" customHeight="1">
      <c r="A43" s="133"/>
      <c r="B43" s="151"/>
      <c r="C43" s="133"/>
      <c r="D43" s="133"/>
      <c r="E43" s="133"/>
      <c r="F43" s="133"/>
      <c r="G43" s="133"/>
      <c r="H43" s="133"/>
      <c r="I43" s="133"/>
      <c r="J43" s="133"/>
      <c r="K43" s="133"/>
      <c r="L43" s="133"/>
      <c r="M43" s="133"/>
      <c r="N43" s="133"/>
      <c r="O43" s="133"/>
    </row>
    <row r="44" spans="1:15" s="135" customFormat="1" ht="18.75" customHeight="1">
      <c r="A44" s="133"/>
      <c r="B44" s="324" t="s">
        <v>2301</v>
      </c>
      <c r="C44" s="324"/>
      <c r="D44" s="324"/>
      <c r="E44" s="324"/>
      <c r="F44" s="324"/>
      <c r="G44" s="324"/>
      <c r="H44" s="324"/>
      <c r="I44" s="324"/>
      <c r="J44" s="324"/>
      <c r="K44" s="324"/>
      <c r="L44" s="324"/>
      <c r="M44" s="324"/>
      <c r="N44" s="324"/>
      <c r="O44" s="133"/>
    </row>
    <row r="45" spans="1:15" s="138" customFormat="1" ht="51.75" customHeight="1">
      <c r="A45" s="137"/>
      <c r="B45" s="325" t="s">
        <v>2302</v>
      </c>
      <c r="C45" s="330"/>
      <c r="D45" s="330"/>
      <c r="E45" s="330"/>
      <c r="F45" s="330"/>
      <c r="G45" s="330"/>
      <c r="H45" s="330"/>
      <c r="I45" s="330"/>
      <c r="J45" s="330"/>
      <c r="K45" s="330"/>
      <c r="L45" s="330"/>
      <c r="M45" s="330"/>
      <c r="N45" s="330"/>
      <c r="O45" s="137"/>
    </row>
    <row r="46" spans="1:15" s="135" customFormat="1" ht="5.0999999999999996" customHeight="1">
      <c r="A46" s="133"/>
      <c r="B46" s="151"/>
      <c r="C46" s="133"/>
      <c r="D46" s="133"/>
      <c r="E46" s="133"/>
      <c r="F46" s="133"/>
      <c r="G46" s="133"/>
      <c r="H46" s="133"/>
      <c r="I46" s="133"/>
      <c r="J46" s="133"/>
      <c r="K46" s="133"/>
      <c r="L46" s="133"/>
      <c r="M46" s="133"/>
      <c r="N46" s="133"/>
      <c r="O46" s="133"/>
    </row>
    <row r="47" spans="1:15" s="135" customFormat="1" ht="18.75" customHeight="1">
      <c r="A47" s="133"/>
      <c r="B47" s="324" t="s">
        <v>2303</v>
      </c>
      <c r="C47" s="324"/>
      <c r="D47" s="324"/>
      <c r="E47" s="324"/>
      <c r="F47" s="324"/>
      <c r="G47" s="324"/>
      <c r="H47" s="324"/>
      <c r="I47" s="324"/>
      <c r="J47" s="324"/>
      <c r="K47" s="324"/>
      <c r="L47" s="324"/>
      <c r="M47" s="324"/>
      <c r="N47" s="324"/>
      <c r="O47" s="133"/>
    </row>
    <row r="48" spans="1:15" s="138" customFormat="1" ht="50.25" customHeight="1">
      <c r="A48" s="137"/>
      <c r="B48" s="325" t="s">
        <v>2304</v>
      </c>
      <c r="C48" s="330"/>
      <c r="D48" s="330"/>
      <c r="E48" s="330"/>
      <c r="F48" s="330"/>
      <c r="G48" s="330"/>
      <c r="H48" s="330"/>
      <c r="I48" s="330"/>
      <c r="J48" s="330"/>
      <c r="K48" s="330"/>
      <c r="L48" s="330"/>
      <c r="M48" s="330"/>
      <c r="N48" s="330"/>
      <c r="O48" s="137"/>
    </row>
    <row r="49" spans="1:15" s="135" customFormat="1" ht="5.0999999999999996" customHeight="1">
      <c r="A49" s="133"/>
      <c r="B49" s="147"/>
      <c r="C49" s="133"/>
      <c r="D49" s="133"/>
      <c r="E49" s="133"/>
      <c r="F49" s="133"/>
      <c r="G49" s="133"/>
      <c r="H49" s="133"/>
      <c r="I49" s="133"/>
      <c r="J49" s="133"/>
      <c r="K49" s="133"/>
      <c r="L49" s="133"/>
      <c r="M49" s="133"/>
      <c r="N49" s="133"/>
      <c r="O49" s="133"/>
    </row>
    <row r="50" spans="1:15" s="135" customFormat="1" ht="18.75" customHeight="1">
      <c r="A50" s="133"/>
      <c r="B50" s="324" t="s">
        <v>2305</v>
      </c>
      <c r="C50" s="324"/>
      <c r="D50" s="324"/>
      <c r="E50" s="324"/>
      <c r="F50" s="324"/>
      <c r="G50" s="324"/>
      <c r="H50" s="324"/>
      <c r="I50" s="324"/>
      <c r="J50" s="324"/>
      <c r="K50" s="324"/>
      <c r="L50" s="324"/>
      <c r="M50" s="324"/>
      <c r="N50" s="324"/>
      <c r="O50" s="133"/>
    </row>
    <row r="51" spans="1:15" s="138" customFormat="1" ht="74.25" customHeight="1">
      <c r="A51" s="137"/>
      <c r="B51" s="325" t="s">
        <v>2563</v>
      </c>
      <c r="C51" s="325"/>
      <c r="D51" s="325"/>
      <c r="E51" s="325"/>
      <c r="F51" s="325"/>
      <c r="G51" s="325"/>
      <c r="H51" s="325"/>
      <c r="I51" s="325"/>
      <c r="J51" s="325"/>
      <c r="K51" s="325"/>
      <c r="L51" s="325"/>
      <c r="M51" s="325"/>
      <c r="N51" s="325"/>
      <c r="O51" s="137"/>
    </row>
    <row r="52" spans="1:15" s="135" customFormat="1" ht="5.0999999999999996" customHeight="1">
      <c r="A52" s="133"/>
      <c r="B52" s="147"/>
      <c r="C52" s="147"/>
      <c r="D52" s="147"/>
      <c r="E52" s="147"/>
      <c r="F52" s="147"/>
      <c r="G52" s="147"/>
      <c r="H52" s="147"/>
      <c r="I52" s="147"/>
      <c r="J52" s="147"/>
      <c r="K52" s="147"/>
      <c r="L52" s="147"/>
      <c r="M52" s="147"/>
      <c r="N52" s="133"/>
      <c r="O52" s="133"/>
    </row>
    <row r="53" spans="1:15" s="135" customFormat="1" ht="24" customHeight="1">
      <c r="A53" s="133"/>
      <c r="B53" s="335" t="s">
        <v>2306</v>
      </c>
      <c r="C53" s="335"/>
      <c r="D53" s="335"/>
      <c r="E53" s="335"/>
      <c r="F53" s="335"/>
      <c r="G53" s="335"/>
      <c r="H53" s="335"/>
      <c r="I53" s="335"/>
      <c r="J53" s="335"/>
      <c r="K53" s="335"/>
      <c r="L53" s="335"/>
      <c r="M53" s="335"/>
      <c r="N53" s="335"/>
      <c r="O53" s="137"/>
    </row>
    <row r="54" spans="1:15" s="135" customFormat="1" ht="5.0999999999999996" customHeight="1">
      <c r="A54" s="133"/>
      <c r="B54" s="333"/>
      <c r="C54" s="333"/>
      <c r="D54" s="333"/>
      <c r="E54" s="333"/>
      <c r="F54" s="333"/>
      <c r="G54" s="333"/>
      <c r="H54" s="333"/>
      <c r="I54" s="333"/>
      <c r="J54" s="333"/>
      <c r="K54" s="333"/>
      <c r="L54" s="333"/>
      <c r="M54" s="333"/>
      <c r="N54" s="333"/>
      <c r="O54" s="133"/>
    </row>
    <row r="55" spans="1:15" s="153" customFormat="1" ht="15.75">
      <c r="A55" s="152"/>
      <c r="B55" s="331" t="s">
        <v>2307</v>
      </c>
      <c r="C55" s="331"/>
      <c r="D55" s="331"/>
      <c r="E55" s="331"/>
      <c r="F55" s="331"/>
      <c r="G55" s="331"/>
      <c r="H55" s="331"/>
      <c r="I55" s="331"/>
      <c r="J55" s="331"/>
      <c r="K55" s="331"/>
      <c r="L55" s="331"/>
      <c r="M55" s="331"/>
      <c r="N55" s="331"/>
      <c r="O55" s="137"/>
    </row>
    <row r="56" spans="1:15" s="153" customFormat="1" ht="15.75">
      <c r="A56" s="152"/>
      <c r="B56" s="154"/>
      <c r="C56" s="154"/>
      <c r="D56" s="152"/>
      <c r="E56" s="152"/>
      <c r="F56" s="152"/>
      <c r="G56" s="152"/>
      <c r="H56" s="152"/>
      <c r="I56" s="152"/>
      <c r="J56" s="152"/>
      <c r="K56" s="152"/>
      <c r="L56" s="152"/>
      <c r="M56" s="152"/>
      <c r="N56" s="152"/>
      <c r="O56" s="152"/>
    </row>
    <row r="57" spans="1:15" s="153" customFormat="1" ht="15.75">
      <c r="A57" s="152"/>
      <c r="B57" s="154"/>
      <c r="C57" s="152" t="s">
        <v>2308</v>
      </c>
      <c r="D57" s="332" t="s">
        <v>422</v>
      </c>
      <c r="E57" s="332"/>
      <c r="F57" s="332"/>
      <c r="G57" s="332"/>
      <c r="H57" s="152"/>
      <c r="I57" s="152"/>
      <c r="J57" s="152"/>
      <c r="K57" s="152"/>
      <c r="L57" s="152"/>
      <c r="M57" s="152"/>
      <c r="N57" s="152"/>
      <c r="O57" s="152"/>
    </row>
    <row r="58" spans="1:15" s="153" customFormat="1" ht="15.75">
      <c r="A58" s="152"/>
      <c r="B58" s="154"/>
      <c r="C58" s="152" t="s">
        <v>2309</v>
      </c>
      <c r="D58" s="334" t="s">
        <v>426</v>
      </c>
      <c r="E58" s="334"/>
      <c r="F58" s="334"/>
      <c r="G58" s="334"/>
      <c r="H58" s="152"/>
      <c r="I58" s="152"/>
      <c r="J58" s="152"/>
      <c r="K58" s="152"/>
      <c r="L58" s="152"/>
      <c r="M58" s="152"/>
      <c r="N58" s="152"/>
      <c r="O58" s="152"/>
    </row>
    <row r="59" spans="1:15" s="153" customFormat="1" ht="15.75">
      <c r="A59" s="152"/>
      <c r="B59" s="154"/>
      <c r="C59" s="152" t="s">
        <v>2310</v>
      </c>
      <c r="D59" s="334" t="s">
        <v>427</v>
      </c>
      <c r="E59" s="331"/>
      <c r="F59" s="331"/>
      <c r="G59" s="331"/>
      <c r="H59" s="152"/>
      <c r="I59" s="152"/>
      <c r="J59" s="152"/>
      <c r="K59" s="152"/>
      <c r="L59" s="152"/>
      <c r="M59" s="152"/>
      <c r="N59" s="152"/>
      <c r="O59" s="152"/>
    </row>
    <row r="60" spans="1:15" s="153" customFormat="1" ht="15.75">
      <c r="A60" s="152"/>
      <c r="B60" s="154"/>
      <c r="C60" s="152" t="s">
        <v>2311</v>
      </c>
      <c r="D60" s="331" t="s">
        <v>2312</v>
      </c>
      <c r="E60" s="331"/>
      <c r="F60" s="331"/>
      <c r="G60" s="331"/>
      <c r="H60" s="152"/>
      <c r="I60" s="152"/>
      <c r="J60" s="152"/>
      <c r="K60" s="152"/>
      <c r="L60" s="152"/>
      <c r="M60" s="152"/>
      <c r="N60" s="152"/>
      <c r="O60" s="152"/>
    </row>
    <row r="61" spans="1:15" s="153" customFormat="1" ht="15.75">
      <c r="A61" s="152"/>
      <c r="B61" s="154"/>
      <c r="C61" s="152"/>
      <c r="D61" s="331" t="s">
        <v>408</v>
      </c>
      <c r="E61" s="331"/>
      <c r="F61" s="331"/>
      <c r="G61" s="331"/>
      <c r="H61" s="152"/>
      <c r="I61" s="152"/>
      <c r="J61" s="152"/>
      <c r="K61" s="152"/>
      <c r="L61" s="152"/>
      <c r="M61" s="152"/>
      <c r="N61" s="152"/>
      <c r="O61" s="152"/>
    </row>
    <row r="62" spans="1:15" s="153" customFormat="1" ht="15.75">
      <c r="A62" s="152"/>
      <c r="B62" s="154"/>
      <c r="C62" s="152"/>
      <c r="D62" s="331" t="s">
        <v>424</v>
      </c>
      <c r="E62" s="331"/>
      <c r="F62" s="331"/>
      <c r="G62" s="331"/>
      <c r="H62" s="152"/>
      <c r="I62" s="152"/>
      <c r="J62" s="152"/>
      <c r="K62" s="152"/>
      <c r="L62" s="152"/>
      <c r="M62" s="152"/>
      <c r="N62" s="152"/>
      <c r="O62" s="152"/>
    </row>
    <row r="63" spans="1:15" s="153" customFormat="1" ht="15.75">
      <c r="A63" s="152"/>
      <c r="B63" s="154"/>
      <c r="C63" s="152"/>
      <c r="D63" s="331" t="s">
        <v>409</v>
      </c>
      <c r="E63" s="331"/>
      <c r="F63" s="331"/>
      <c r="G63" s="331"/>
      <c r="H63" s="152"/>
      <c r="I63" s="152"/>
      <c r="J63" s="152"/>
      <c r="K63" s="152"/>
      <c r="L63" s="152"/>
      <c r="M63" s="152"/>
      <c r="N63" s="152"/>
      <c r="O63" s="152"/>
    </row>
    <row r="64" spans="1:15" s="153" customFormat="1" ht="15.75">
      <c r="A64" s="152"/>
      <c r="B64" s="154"/>
      <c r="C64" s="152" t="s">
        <v>2313</v>
      </c>
      <c r="D64" s="332" t="s">
        <v>425</v>
      </c>
      <c r="E64" s="332"/>
      <c r="F64" s="332"/>
      <c r="G64" s="332"/>
      <c r="H64" s="152"/>
      <c r="I64" s="152"/>
      <c r="J64" s="152"/>
      <c r="K64" s="152"/>
      <c r="L64" s="152"/>
      <c r="M64" s="152"/>
      <c r="N64" s="152"/>
      <c r="O64" s="152"/>
    </row>
    <row r="65" spans="1:15">
      <c r="A65" s="129"/>
      <c r="B65" s="149"/>
      <c r="C65" s="149"/>
      <c r="D65" s="129"/>
      <c r="E65" s="129"/>
      <c r="F65" s="129"/>
      <c r="G65" s="129"/>
      <c r="H65" s="129"/>
      <c r="I65" s="129"/>
      <c r="J65" s="129"/>
      <c r="K65" s="129"/>
      <c r="L65" s="129"/>
      <c r="M65" s="129"/>
      <c r="N65" s="129"/>
      <c r="O65" s="129"/>
    </row>
  </sheetData>
  <sheetProtection algorithmName="SHA-512" hashValue="h/H2P+Ha8ypvkLugFX6jjXXsELq4UfSRm+nIdtAf14VAYYcdL1+2cowSp3mqpaSSFPs8UiYdHHMucWt9b5C52g==" saltValue="Y73WsMzJBXGvZzJV7DEYEg==" spinCount="100000" sheet="1" objects="1" scenarios="1" formatCells="0" formatColumns="0" formatRows="0" sort="0" autoFilter="0"/>
  <mergeCells count="51">
    <mergeCell ref="J13:N13"/>
    <mergeCell ref="B8:N8"/>
    <mergeCell ref="B11:N11"/>
    <mergeCell ref="B12:N12"/>
    <mergeCell ref="B13:I13"/>
    <mergeCell ref="B1:N1"/>
    <mergeCell ref="B2:N2"/>
    <mergeCell ref="B4:N4"/>
    <mergeCell ref="B6:N6"/>
    <mergeCell ref="B10:N10"/>
    <mergeCell ref="B51:N51"/>
    <mergeCell ref="D62:G62"/>
    <mergeCell ref="D63:G63"/>
    <mergeCell ref="D64:G64"/>
    <mergeCell ref="B55:N55"/>
    <mergeCell ref="B54:N54"/>
    <mergeCell ref="D57:G57"/>
    <mergeCell ref="D58:G58"/>
    <mergeCell ref="D60:G60"/>
    <mergeCell ref="D59:G59"/>
    <mergeCell ref="D61:G61"/>
    <mergeCell ref="B53:N53"/>
    <mergeCell ref="B47:N47"/>
    <mergeCell ref="B50:N50"/>
    <mergeCell ref="B38:N38"/>
    <mergeCell ref="B41:N41"/>
    <mergeCell ref="B45:N45"/>
    <mergeCell ref="B48:N48"/>
    <mergeCell ref="B44:N44"/>
    <mergeCell ref="B40:N40"/>
    <mergeCell ref="B35:N35"/>
    <mergeCell ref="B37:N37"/>
    <mergeCell ref="B20:I20"/>
    <mergeCell ref="J20:N20"/>
    <mergeCell ref="B22:N22"/>
    <mergeCell ref="B23:N23"/>
    <mergeCell ref="B25:N25"/>
    <mergeCell ref="B27:N27"/>
    <mergeCell ref="B29:N29"/>
    <mergeCell ref="B34:N34"/>
    <mergeCell ref="B26:N26"/>
    <mergeCell ref="B28:N28"/>
    <mergeCell ref="B30:N30"/>
    <mergeCell ref="J14:N14"/>
    <mergeCell ref="J15:N15"/>
    <mergeCell ref="B21:N21"/>
    <mergeCell ref="B18:N18"/>
    <mergeCell ref="B19:N19"/>
    <mergeCell ref="B14:I14"/>
    <mergeCell ref="B15:I15"/>
    <mergeCell ref="B17:N17"/>
  </mergeCells>
  <hyperlinks>
    <hyperlink ref="D57" r:id="rId1"/>
    <hyperlink ref="D64" r:id="rId2"/>
    <hyperlink ref="J20" r:id="rId3" display="http://uis.unesco.org/en/isced-mappings"/>
    <hyperlink ref="J13" r:id="rId4"/>
    <hyperlink ref="J14" r:id="rId5"/>
    <hyperlink ref="J15" r:id="rId6"/>
  </hyperlinks>
  <pageMargins left="0.23622047244094491" right="0.23622047244094491" top="0.74803149606299213" bottom="0.74803149606299213" header="0.31496062992125984" footer="0.31496062992125984"/>
  <pageSetup scale="58" fitToHeight="0" orientation="portrait" r:id="rId7"/>
  <headerFooter>
    <oddFooter>&amp;C&amp;P&amp;R&amp;F</oddFooter>
  </headerFooter>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filterMode="1"/>
  <dimension ref="A1:P912"/>
  <sheetViews>
    <sheetView showGridLines="0" zoomScaleNormal="100" workbookViewId="0"/>
  </sheetViews>
  <sheetFormatPr defaultRowHeight="15"/>
  <cols>
    <col min="1" max="1" width="43.28515625" style="33" customWidth="1"/>
    <col min="2" max="2" width="49.28515625" style="33" customWidth="1"/>
    <col min="3" max="3" width="6.42578125" style="33" bestFit="1" customWidth="1"/>
    <col min="4" max="4" width="7.42578125" style="33" customWidth="1"/>
    <col min="5" max="5" width="9.42578125" style="33" customWidth="1"/>
    <col min="6" max="6" width="7.28515625" style="33" customWidth="1"/>
    <col min="7" max="7" width="7.42578125" style="33" customWidth="1"/>
    <col min="8" max="8" width="6.140625" style="33" bestFit="1" customWidth="1"/>
    <col min="9" max="9" width="5.42578125" style="33" customWidth="1"/>
    <col min="10" max="10" width="9.42578125" style="33" customWidth="1"/>
    <col min="11" max="11" width="8.7109375" style="33" bestFit="1" customWidth="1"/>
    <col min="12" max="12" width="5.42578125" style="33" customWidth="1"/>
    <col min="13" max="13" width="11" style="33" customWidth="1"/>
    <col min="14" max="14" width="24" style="33" customWidth="1"/>
    <col min="15" max="16384" width="9.140625" style="33"/>
  </cols>
  <sheetData>
    <row r="1" spans="1:14" ht="23.25">
      <c r="A1" s="157" t="s">
        <v>449</v>
      </c>
      <c r="B1" s="157"/>
      <c r="C1" s="157"/>
      <c r="D1" s="157"/>
      <c r="E1" s="158"/>
      <c r="F1" s="159"/>
      <c r="G1" s="157"/>
      <c r="H1" s="157"/>
      <c r="I1" s="157"/>
      <c r="J1" s="158"/>
      <c r="K1" s="157"/>
      <c r="L1" s="157"/>
      <c r="M1" s="157"/>
      <c r="N1" s="157"/>
    </row>
    <row r="2" spans="1:14">
      <c r="A2" s="160"/>
      <c r="B2" s="160"/>
      <c r="C2" s="160"/>
      <c r="D2" s="161"/>
      <c r="E2" s="162"/>
      <c r="F2" s="163"/>
      <c r="G2" s="160"/>
      <c r="H2" s="160"/>
      <c r="I2" s="161"/>
      <c r="J2" s="162"/>
      <c r="K2" s="160"/>
      <c r="L2" s="160"/>
      <c r="M2" s="160"/>
      <c r="N2" s="160"/>
    </row>
    <row r="3" spans="1:14" ht="27" customHeight="1">
      <c r="A3" s="446" t="s">
        <v>2569</v>
      </c>
      <c r="B3" s="446"/>
      <c r="C3" s="446"/>
      <c r="D3" s="446"/>
      <c r="E3" s="446"/>
      <c r="F3" s="446"/>
      <c r="G3" s="446"/>
      <c r="H3" s="446"/>
      <c r="I3" s="446"/>
      <c r="J3" s="446"/>
      <c r="K3" s="446"/>
      <c r="L3" s="446"/>
      <c r="M3" s="446"/>
      <c r="N3" s="446"/>
    </row>
    <row r="4" spans="1:14">
      <c r="A4" s="164"/>
      <c r="B4" s="164"/>
      <c r="C4" s="164"/>
      <c r="D4" s="165"/>
      <c r="E4" s="165"/>
      <c r="F4" s="164"/>
      <c r="G4" s="164"/>
      <c r="H4" s="164"/>
      <c r="I4" s="165"/>
      <c r="J4" s="165"/>
      <c r="K4" s="164"/>
      <c r="L4" s="164"/>
      <c r="M4" s="160"/>
      <c r="N4" s="160"/>
    </row>
    <row r="5" spans="1:14" ht="15.75">
      <c r="A5" s="166" t="s">
        <v>2570</v>
      </c>
      <c r="B5" s="166"/>
      <c r="C5" s="166"/>
      <c r="D5" s="166"/>
      <c r="E5" s="167"/>
      <c r="F5" s="168"/>
      <c r="G5" s="166"/>
      <c r="H5" s="166"/>
      <c r="I5" s="166"/>
      <c r="J5" s="167"/>
      <c r="K5" s="166"/>
      <c r="L5" s="166"/>
      <c r="M5" s="166"/>
      <c r="N5" s="166"/>
    </row>
    <row r="6" spans="1:14">
      <c r="A6" s="160"/>
      <c r="B6" s="160"/>
      <c r="C6" s="160"/>
      <c r="D6" s="161"/>
      <c r="E6" s="162"/>
      <c r="F6" s="163"/>
      <c r="G6" s="160"/>
      <c r="H6" s="160"/>
      <c r="I6" s="161"/>
      <c r="J6" s="162"/>
      <c r="K6" s="160"/>
      <c r="L6" s="160"/>
      <c r="M6" s="160"/>
      <c r="N6" s="160"/>
    </row>
    <row r="7" spans="1:14">
      <c r="A7" s="169" t="s">
        <v>2571</v>
      </c>
      <c r="B7" s="170" t="str">
        <f>" "&amp; ROUND(SUM('C2'!V27:AS27,'C3'!V53:AP53,'C4'!V20:AP20,'C5'!V106:AS106,'C6'!V694:AP694,'C7'!V53:AP53,'C8'!V27:AP27)/1489*100,0) &amp; "% (" &amp; SUM('C2'!V27:AS27,'C3'!V53:AP53,'C4'!V20:AP20,'C5'!V106:AS106,'C6'!V694:AP694,'C7'!V53:AP53,'C8'!V27:AP27) &amp; ") de 1489 éléments de données ont été fournis"</f>
        <v xml:space="preserve"> 0% (0) de 1489 éléments de données ont été fournis</v>
      </c>
      <c r="C7" s="171"/>
      <c r="D7" s="172"/>
      <c r="E7" s="173"/>
      <c r="F7" s="174"/>
      <c r="G7" s="172"/>
      <c r="H7" s="172"/>
      <c r="I7" s="172"/>
      <c r="J7" s="173"/>
      <c r="K7" s="172"/>
      <c r="L7" s="172"/>
      <c r="M7" s="172"/>
      <c r="N7" s="172"/>
    </row>
    <row r="8" spans="1:14">
      <c r="A8" s="169" t="s">
        <v>2572</v>
      </c>
      <c r="B8" s="170">
        <f>COUNTIF(M17:M912,"Check")</f>
        <v>0</v>
      </c>
      <c r="C8" s="172"/>
      <c r="D8" s="172"/>
      <c r="E8" s="173"/>
      <c r="F8" s="174"/>
      <c r="G8" s="172"/>
      <c r="H8" s="172"/>
      <c r="I8" s="172"/>
      <c r="J8" s="173"/>
      <c r="K8" s="172"/>
      <c r="L8" s="172"/>
      <c r="M8" s="172"/>
      <c r="N8" s="172"/>
    </row>
    <row r="9" spans="1:14">
      <c r="A9" s="175" t="s">
        <v>2573</v>
      </c>
      <c r="B9" s="170">
        <f>SUMPRODUCT(--(H17:H912&lt;&gt;K17:K912),--(J17:J912="="))+SUMPRODUCT(--(H17:H912&lt;&gt;K17:K912),-(J17:J912="'&lt;="))</f>
        <v>0</v>
      </c>
      <c r="C9" s="172"/>
      <c r="D9" s="172"/>
      <c r="E9" s="173"/>
      <c r="F9" s="174"/>
      <c r="G9" s="172"/>
      <c r="H9" s="172"/>
      <c r="I9" s="172"/>
      <c r="J9" s="173"/>
      <c r="K9" s="172"/>
      <c r="L9" s="172"/>
      <c r="M9" s="172"/>
      <c r="N9" s="172"/>
    </row>
    <row r="10" spans="1:14">
      <c r="A10" s="175" t="s">
        <v>2574</v>
      </c>
      <c r="B10" s="170">
        <f>SUMPRODUCT(--(I17:I912&lt;&gt;L17:L912),--(J17:J912="="))</f>
        <v>0</v>
      </c>
      <c r="C10" s="172"/>
      <c r="D10" s="172"/>
      <c r="E10" s="173"/>
      <c r="F10" s="174"/>
      <c r="G10" s="172"/>
      <c r="H10" s="172"/>
      <c r="I10" s="172"/>
      <c r="J10" s="173"/>
      <c r="K10" s="172"/>
      <c r="L10" s="172"/>
      <c r="M10" s="172"/>
      <c r="N10" s="172"/>
    </row>
    <row r="11" spans="1:14">
      <c r="A11" s="160"/>
      <c r="B11" s="160"/>
      <c r="C11" s="160"/>
      <c r="D11" s="161"/>
      <c r="E11" s="162"/>
      <c r="F11" s="163"/>
      <c r="G11" s="160"/>
      <c r="H11" s="160"/>
      <c r="I11" s="160"/>
      <c r="J11" s="162"/>
      <c r="K11" s="160"/>
      <c r="L11" s="160"/>
      <c r="M11" s="160"/>
      <c r="N11" s="160"/>
    </row>
    <row r="12" spans="1:14" ht="15.75" customHeight="1">
      <c r="A12" s="447" t="s">
        <v>2575</v>
      </c>
      <c r="B12" s="447"/>
      <c r="C12" s="447"/>
      <c r="D12" s="447"/>
      <c r="E12" s="447"/>
      <c r="F12" s="447"/>
      <c r="G12" s="447"/>
      <c r="H12" s="447"/>
      <c r="I12" s="447"/>
      <c r="J12" s="447"/>
      <c r="K12" s="447"/>
      <c r="L12" s="447"/>
      <c r="M12" s="448"/>
      <c r="N12" s="449" t="s">
        <v>2586</v>
      </c>
    </row>
    <row r="13" spans="1:14" ht="15" customHeight="1">
      <c r="A13" s="452" t="s">
        <v>2576</v>
      </c>
      <c r="B13" s="453"/>
      <c r="C13" s="452" t="s">
        <v>2577</v>
      </c>
      <c r="D13" s="454"/>
      <c r="E13" s="454"/>
      <c r="F13" s="454"/>
      <c r="G13" s="453"/>
      <c r="H13" s="452" t="s">
        <v>2578</v>
      </c>
      <c r="I13" s="454"/>
      <c r="J13" s="454"/>
      <c r="K13" s="454"/>
      <c r="L13" s="454"/>
      <c r="M13" s="453"/>
      <c r="N13" s="450"/>
    </row>
    <row r="14" spans="1:14" ht="15" customHeight="1">
      <c r="A14" s="455" t="s">
        <v>450</v>
      </c>
      <c r="B14" s="455" t="s">
        <v>2579</v>
      </c>
      <c r="C14" s="452" t="s">
        <v>2580</v>
      </c>
      <c r="D14" s="453"/>
      <c r="E14" s="455" t="s">
        <v>2581</v>
      </c>
      <c r="F14" s="452" t="s">
        <v>2582</v>
      </c>
      <c r="G14" s="453"/>
      <c r="H14" s="452" t="s">
        <v>2580</v>
      </c>
      <c r="I14" s="453"/>
      <c r="J14" s="455" t="s">
        <v>2581</v>
      </c>
      <c r="K14" s="452" t="s">
        <v>2582</v>
      </c>
      <c r="L14" s="453"/>
      <c r="M14" s="457" t="s">
        <v>2578</v>
      </c>
      <c r="N14" s="450"/>
    </row>
    <row r="15" spans="1:14">
      <c r="A15" s="456"/>
      <c r="B15" s="456"/>
      <c r="C15" s="176" t="s">
        <v>2583</v>
      </c>
      <c r="D15" s="176" t="s">
        <v>2584</v>
      </c>
      <c r="E15" s="456"/>
      <c r="F15" s="176" t="s">
        <v>2583</v>
      </c>
      <c r="G15" s="176" t="s">
        <v>2584</v>
      </c>
      <c r="H15" s="176" t="s">
        <v>2585</v>
      </c>
      <c r="I15" s="176" t="s">
        <v>451</v>
      </c>
      <c r="J15" s="456"/>
      <c r="K15" s="176" t="s">
        <v>2585</v>
      </c>
      <c r="L15" s="176" t="s">
        <v>451</v>
      </c>
      <c r="M15" s="458"/>
      <c r="N15" s="451"/>
    </row>
    <row r="16" spans="1:14">
      <c r="A16" s="177"/>
      <c r="B16" s="178"/>
      <c r="C16" s="179"/>
      <c r="D16" s="180"/>
      <c r="E16" s="178"/>
      <c r="F16" s="179"/>
      <c r="G16" s="180"/>
      <c r="H16" s="181"/>
      <c r="I16" s="181"/>
      <c r="J16" s="182"/>
      <c r="K16" s="183"/>
      <c r="L16" s="181"/>
      <c r="M16" s="181"/>
      <c r="N16" s="184"/>
    </row>
    <row r="17" spans="1:14" ht="22.5">
      <c r="A17" s="185" t="s">
        <v>2587</v>
      </c>
      <c r="B17" s="186" t="s">
        <v>459</v>
      </c>
      <c r="C17" s="187" t="s">
        <v>143</v>
      </c>
      <c r="D17" s="317" t="s">
        <v>460</v>
      </c>
      <c r="E17" s="187" t="s">
        <v>452</v>
      </c>
      <c r="F17" s="187" t="s">
        <v>401</v>
      </c>
      <c r="G17" s="317" t="s">
        <v>461</v>
      </c>
      <c r="H17" s="188" t="str">
        <f>IF(AND(ISBLANK('C2'!V22),$I$17&lt;&gt;"Z"),"",'C2'!V22)</f>
        <v/>
      </c>
      <c r="I17" s="188" t="str">
        <f>IF(ISBLANK('C2'!W22),"",'C2'!W22)</f>
        <v/>
      </c>
      <c r="J17" s="81" t="s">
        <v>452</v>
      </c>
      <c r="K17" s="188" t="str">
        <f>IF(AND(ISBLANK('C3'!V49),$L$17&lt;&gt;"Z"),"",'C3'!V49)</f>
        <v/>
      </c>
      <c r="L17" s="188" t="str">
        <f>IF(ISBLANK('C3'!W49),"",'C3'!W49)</f>
        <v/>
      </c>
      <c r="M17" s="78" t="str">
        <f t="shared" ref="M17:M35" si="0">IF(AND(ISNUMBER(H17),ISNUMBER(K17)),IF(OR(ROUND(H17,0)&lt;&gt;ROUND(K17,0),I17&lt;&gt;L17),"Check","OK"),IF(OR(AND(H17&lt;&gt;K17,I17&lt;&gt;"Z",L17&lt;&gt;"Z"),I17&lt;&gt;L17),"Check","OK"))</f>
        <v>OK</v>
      </c>
      <c r="N17" s="79"/>
    </row>
    <row r="18" spans="1:14" ht="23.25">
      <c r="A18" s="80" t="s">
        <v>2587</v>
      </c>
      <c r="B18" s="186" t="s">
        <v>2598</v>
      </c>
      <c r="C18" s="187" t="s">
        <v>143</v>
      </c>
      <c r="D18" s="189" t="s">
        <v>2599</v>
      </c>
      <c r="E18" s="187" t="s">
        <v>452</v>
      </c>
      <c r="F18" s="187" t="s">
        <v>401</v>
      </c>
      <c r="G18" s="189" t="s">
        <v>463</v>
      </c>
      <c r="H18" s="188" t="str">
        <f>IF(AND(ISBLANK('C2'!AQ22),$I$18&lt;&gt;"Z"),"",'C2'!AQ22)</f>
        <v/>
      </c>
      <c r="I18" s="188" t="str">
        <f>IF(ISBLANK('C2'!AR22),"",'C2'!AR22)</f>
        <v/>
      </c>
      <c r="J18" s="81" t="s">
        <v>452</v>
      </c>
      <c r="K18" s="188" t="str">
        <f>IF(AND(ISBLANK('C3'!AH49),$L$18&lt;&gt;"Z"),"",'C3'!AH49)</f>
        <v/>
      </c>
      <c r="L18" s="188" t="str">
        <f>IF(ISBLANK('C3'!AI49),"",'C3'!AI49)</f>
        <v/>
      </c>
      <c r="M18" s="78" t="str">
        <f t="shared" si="0"/>
        <v>OK</v>
      </c>
      <c r="N18" s="79"/>
    </row>
    <row r="19" spans="1:14" ht="23.25">
      <c r="A19" s="80" t="s">
        <v>2587</v>
      </c>
      <c r="B19" s="186" t="s">
        <v>2600</v>
      </c>
      <c r="C19" s="187" t="s">
        <v>143</v>
      </c>
      <c r="D19" s="189" t="s">
        <v>2599</v>
      </c>
      <c r="E19" s="187" t="s">
        <v>452</v>
      </c>
      <c r="F19" s="187" t="s">
        <v>177</v>
      </c>
      <c r="G19" s="189" t="s">
        <v>464</v>
      </c>
      <c r="H19" s="188" t="str">
        <f>IF(AND(ISBLANK('C2'!AQ22),$I$19&lt;&gt;"Z"),"",'C2'!AQ22)</f>
        <v/>
      </c>
      <c r="I19" s="188" t="str">
        <f>IF(ISBLANK('C2'!AR22),"",'C2'!AR22)</f>
        <v/>
      </c>
      <c r="J19" s="81" t="s">
        <v>452</v>
      </c>
      <c r="K19" s="188" t="str">
        <f>IF(AND(ISBLANK('C5'!V102),$L$19&lt;&gt;"Z"),"",'C5'!V102)</f>
        <v/>
      </c>
      <c r="L19" s="188" t="str">
        <f>IF(ISBLANK('C5'!W102),"",'C5'!W102)</f>
        <v/>
      </c>
      <c r="M19" s="78" t="str">
        <f t="shared" si="0"/>
        <v>OK</v>
      </c>
      <c r="N19" s="79"/>
    </row>
    <row r="20" spans="1:14" ht="23.25">
      <c r="A20" s="80" t="s">
        <v>2587</v>
      </c>
      <c r="B20" s="186" t="s">
        <v>2653</v>
      </c>
      <c r="C20" s="187" t="s">
        <v>143</v>
      </c>
      <c r="D20" s="189" t="s">
        <v>154</v>
      </c>
      <c r="E20" s="187" t="s">
        <v>452</v>
      </c>
      <c r="F20" s="187" t="s">
        <v>177</v>
      </c>
      <c r="G20" s="189" t="s">
        <v>2652</v>
      </c>
      <c r="H20" s="188" t="str">
        <f>IF(AND(ISBLANK('C2'!Y22),$I$20&lt;&gt;"Z"),"",'C2'!Y22)</f>
        <v/>
      </c>
      <c r="I20" s="188" t="str">
        <f>IF(ISBLANK('C2'!Z22),"",'C2'!Z22)</f>
        <v/>
      </c>
      <c r="J20" s="81" t="s">
        <v>452</v>
      </c>
      <c r="K20" s="188" t="str">
        <f>IF(AND(ISBLANK('C5'!AB102),$L$20&lt;&gt;"Z"),"",'C5'!AB102)</f>
        <v/>
      </c>
      <c r="L20" s="188" t="str">
        <f>IF(ISBLANK('C5'!AC102),"",'C5'!AC102)</f>
        <v/>
      </c>
      <c r="M20" s="78" t="str">
        <f t="shared" si="0"/>
        <v>OK</v>
      </c>
      <c r="N20" s="79"/>
    </row>
    <row r="21" spans="1:14" ht="23.25">
      <c r="A21" s="80" t="s">
        <v>2587</v>
      </c>
      <c r="B21" s="186" t="s">
        <v>2601</v>
      </c>
      <c r="C21" s="187" t="s">
        <v>143</v>
      </c>
      <c r="D21" s="189" t="s">
        <v>500</v>
      </c>
      <c r="E21" s="187" t="s">
        <v>452</v>
      </c>
      <c r="F21" s="187" t="s">
        <v>401</v>
      </c>
      <c r="G21" s="189" t="s">
        <v>465</v>
      </c>
      <c r="H21" s="188" t="str">
        <f>IF(AND(ISBLANK('C2'!AB22),$I$21&lt;&gt;"Z"),"",'C2'!AB22)</f>
        <v/>
      </c>
      <c r="I21" s="188" t="str">
        <f>IF(ISBLANK('C2'!AC22),"",'C2'!AC22)</f>
        <v/>
      </c>
      <c r="J21" s="81" t="s">
        <v>452</v>
      </c>
      <c r="K21" s="188" t="str">
        <f>IF(AND(ISBLANK('C3'!Y49),$L$21&lt;&gt;"Z"),"",'C3'!Y49)</f>
        <v/>
      </c>
      <c r="L21" s="188" t="str">
        <f>IF(ISBLANK('C3'!Z49),"",'C3'!Z49)</f>
        <v/>
      </c>
      <c r="M21" s="78" t="str">
        <f t="shared" si="0"/>
        <v>OK</v>
      </c>
      <c r="N21" s="79"/>
    </row>
    <row r="22" spans="1:14" ht="23.25">
      <c r="A22" s="80" t="s">
        <v>2587</v>
      </c>
      <c r="B22" s="186" t="s">
        <v>2602</v>
      </c>
      <c r="C22" s="187" t="s">
        <v>143</v>
      </c>
      <c r="D22" s="189" t="s">
        <v>516</v>
      </c>
      <c r="E22" s="187" t="s">
        <v>452</v>
      </c>
      <c r="F22" s="187" t="s">
        <v>401</v>
      </c>
      <c r="G22" s="189" t="s">
        <v>467</v>
      </c>
      <c r="H22" s="188" t="str">
        <f>IF(AND(ISBLANK('C2'!AH22),$I$22&lt;&gt;"Z"),"",'C2'!AH22)</f>
        <v/>
      </c>
      <c r="I22" s="188" t="str">
        <f>IF(ISBLANK('C2'!AI22),"",'C2'!AI22)</f>
        <v/>
      </c>
      <c r="J22" s="81" t="s">
        <v>452</v>
      </c>
      <c r="K22" s="188" t="str">
        <f>IF(AND(ISBLANK('C3'!AB49),$L$22&lt;&gt;"Z"),"",'C3'!AB49)</f>
        <v/>
      </c>
      <c r="L22" s="188" t="str">
        <f>IF(ISBLANK('C3'!AC49),"",'C3'!AC49)</f>
        <v/>
      </c>
      <c r="M22" s="78" t="str">
        <f t="shared" si="0"/>
        <v>OK</v>
      </c>
      <c r="N22" s="79"/>
    </row>
    <row r="23" spans="1:14" ht="23.25">
      <c r="A23" s="80" t="s">
        <v>2587</v>
      </c>
      <c r="B23" s="186" t="s">
        <v>2603</v>
      </c>
      <c r="C23" s="187" t="s">
        <v>143</v>
      </c>
      <c r="D23" s="189" t="s">
        <v>462</v>
      </c>
      <c r="E23" s="187" t="s">
        <v>452</v>
      </c>
      <c r="F23" s="187" t="s">
        <v>401</v>
      </c>
      <c r="G23" s="189" t="s">
        <v>469</v>
      </c>
      <c r="H23" s="188" t="str">
        <f>IF(AND(ISBLANK('C2'!AN22),$I$23&lt;&gt;"Z"),"",'C2'!AN22)</f>
        <v/>
      </c>
      <c r="I23" s="188" t="str">
        <f>IF(ISBLANK('C2'!AO22),"",'C2'!AO22)</f>
        <v/>
      </c>
      <c r="J23" s="81" t="s">
        <v>452</v>
      </c>
      <c r="K23" s="188" t="str">
        <f>IF(AND(ISBLANK('C3'!AE49),$L$23&lt;&gt;"Z"),"",'C3'!AE49)</f>
        <v/>
      </c>
      <c r="L23" s="188" t="str">
        <f>IF(ISBLANK('C3'!AF49),"",'C3'!AF49)</f>
        <v/>
      </c>
      <c r="M23" s="78" t="str">
        <f t="shared" si="0"/>
        <v>OK</v>
      </c>
      <c r="N23" s="79"/>
    </row>
    <row r="24" spans="1:14" ht="23.25">
      <c r="A24" s="80" t="s">
        <v>2587</v>
      </c>
      <c r="B24" s="186" t="s">
        <v>470</v>
      </c>
      <c r="C24" s="187" t="s">
        <v>143</v>
      </c>
      <c r="D24" s="189" t="s">
        <v>471</v>
      </c>
      <c r="E24" s="187" t="s">
        <v>452</v>
      </c>
      <c r="F24" s="187" t="s">
        <v>401</v>
      </c>
      <c r="G24" s="189" t="s">
        <v>472</v>
      </c>
      <c r="H24" s="188" t="str">
        <f>IF(AND(ISBLANK('C2'!V21),$I$24&lt;&gt;"Z"),"",'C2'!V21)</f>
        <v/>
      </c>
      <c r="I24" s="188" t="str">
        <f>IF(ISBLANK('C2'!W21),"",'C2'!W21)</f>
        <v/>
      </c>
      <c r="J24" s="81" t="s">
        <v>452</v>
      </c>
      <c r="K24" s="188" t="str">
        <f>IF(AND(ISBLANK('C3'!V37),$L$24&lt;&gt;"Z"),"",'C3'!V37)</f>
        <v/>
      </c>
      <c r="L24" s="188" t="str">
        <f>IF(ISBLANK('C3'!W37),"",'C3'!W37)</f>
        <v/>
      </c>
      <c r="M24" s="78" t="str">
        <f t="shared" si="0"/>
        <v>OK</v>
      </c>
      <c r="N24" s="79"/>
    </row>
    <row r="25" spans="1:14" ht="23.25">
      <c r="A25" s="80" t="s">
        <v>2587</v>
      </c>
      <c r="B25" s="186" t="s">
        <v>2604</v>
      </c>
      <c r="C25" s="187" t="s">
        <v>143</v>
      </c>
      <c r="D25" s="189" t="s">
        <v>2605</v>
      </c>
      <c r="E25" s="187" t="s">
        <v>452</v>
      </c>
      <c r="F25" s="187" t="s">
        <v>401</v>
      </c>
      <c r="G25" s="189" t="s">
        <v>474</v>
      </c>
      <c r="H25" s="188" t="str">
        <f>IF(AND(ISBLANK('C2'!AQ21),$I$25&lt;&gt;"Z"),"",'C2'!AQ21)</f>
        <v/>
      </c>
      <c r="I25" s="188" t="str">
        <f>IF(ISBLANK('C2'!AR21),"",'C2'!AR21)</f>
        <v/>
      </c>
      <c r="J25" s="81" t="s">
        <v>452</v>
      </c>
      <c r="K25" s="188" t="str">
        <f>IF(AND(ISBLANK('C3'!AH37),$L$25&lt;&gt;"Z"),"",'C3'!AH37)</f>
        <v/>
      </c>
      <c r="L25" s="188" t="str">
        <f>IF(ISBLANK('C3'!AI37),"",'C3'!AI37)</f>
        <v/>
      </c>
      <c r="M25" s="78" t="str">
        <f t="shared" si="0"/>
        <v>OK</v>
      </c>
      <c r="N25" s="79"/>
    </row>
    <row r="26" spans="1:14" ht="23.25">
      <c r="A26" s="80" t="s">
        <v>2587</v>
      </c>
      <c r="B26" s="186" t="s">
        <v>2606</v>
      </c>
      <c r="C26" s="187" t="s">
        <v>143</v>
      </c>
      <c r="D26" s="189" t="s">
        <v>2605</v>
      </c>
      <c r="E26" s="187" t="s">
        <v>452</v>
      </c>
      <c r="F26" s="187" t="s">
        <v>177</v>
      </c>
      <c r="G26" s="189" t="s">
        <v>475</v>
      </c>
      <c r="H26" s="188" t="str">
        <f>IF(AND(ISBLANK('C2'!AQ21),$I$26&lt;&gt;"Z"),"",'C2'!AQ21)</f>
        <v/>
      </c>
      <c r="I26" s="188" t="str">
        <f>IF(ISBLANK('C2'!AR21),"",'C2'!AR21)</f>
        <v/>
      </c>
      <c r="J26" s="81" t="s">
        <v>452</v>
      </c>
      <c r="K26" s="188" t="str">
        <f>IF(AND(ISBLANK('C5'!V72),$L$26&lt;&gt;"Z"),"",'C5'!V72)</f>
        <v/>
      </c>
      <c r="L26" s="188" t="str">
        <f>IF(ISBLANK('C5'!W72),"",'C5'!W72)</f>
        <v/>
      </c>
      <c r="M26" s="78" t="str">
        <f t="shared" si="0"/>
        <v>OK</v>
      </c>
      <c r="N26" s="79"/>
    </row>
    <row r="27" spans="1:14" ht="23.25">
      <c r="A27" s="80" t="s">
        <v>2587</v>
      </c>
      <c r="B27" s="186" t="s">
        <v>2607</v>
      </c>
      <c r="C27" s="187" t="s">
        <v>143</v>
      </c>
      <c r="D27" s="189" t="s">
        <v>499</v>
      </c>
      <c r="E27" s="187" t="s">
        <v>452</v>
      </c>
      <c r="F27" s="187" t="s">
        <v>401</v>
      </c>
      <c r="G27" s="189" t="s">
        <v>476</v>
      </c>
      <c r="H27" s="188" t="str">
        <f>IF(AND(ISBLANK('C2'!AB21),$I$27&lt;&gt;"Z"),"",'C2'!AB21)</f>
        <v/>
      </c>
      <c r="I27" s="188" t="str">
        <f>IF(ISBLANK('C2'!AC21),"",'C2'!AC21)</f>
        <v/>
      </c>
      <c r="J27" s="81" t="s">
        <v>452</v>
      </c>
      <c r="K27" s="188" t="str">
        <f>IF(AND(ISBLANK('C3'!Y37),$L$27&lt;&gt;"Z"),"",'C3'!Y37)</f>
        <v/>
      </c>
      <c r="L27" s="188" t="str">
        <f>IF(ISBLANK('C3'!Z37),"",'C3'!Z37)</f>
        <v/>
      </c>
      <c r="M27" s="78" t="str">
        <f t="shared" si="0"/>
        <v>OK</v>
      </c>
      <c r="N27" s="79"/>
    </row>
    <row r="28" spans="1:14" ht="23.25">
      <c r="A28" s="80" t="s">
        <v>2587</v>
      </c>
      <c r="B28" s="186" t="s">
        <v>2608</v>
      </c>
      <c r="C28" s="187" t="s">
        <v>143</v>
      </c>
      <c r="D28" s="189" t="s">
        <v>515</v>
      </c>
      <c r="E28" s="187" t="s">
        <v>452</v>
      </c>
      <c r="F28" s="187" t="s">
        <v>401</v>
      </c>
      <c r="G28" s="189" t="s">
        <v>478</v>
      </c>
      <c r="H28" s="188" t="str">
        <f>IF(AND(ISBLANK('C2'!AH21),$I$28&lt;&gt;"Z"),"",'C2'!AH21)</f>
        <v/>
      </c>
      <c r="I28" s="188" t="str">
        <f>IF(ISBLANK('C2'!AI21),"",'C2'!AI21)</f>
        <v/>
      </c>
      <c r="J28" s="81" t="s">
        <v>452</v>
      </c>
      <c r="K28" s="188" t="str">
        <f>IF(AND(ISBLANK('C3'!AB37),$L$28&lt;&gt;"Z"),"",'C3'!AB37)</f>
        <v/>
      </c>
      <c r="L28" s="188" t="str">
        <f>IF(ISBLANK('C3'!AC37),"",'C3'!AC37)</f>
        <v/>
      </c>
      <c r="M28" s="78" t="str">
        <f t="shared" si="0"/>
        <v>OK</v>
      </c>
      <c r="N28" s="79"/>
    </row>
    <row r="29" spans="1:14" ht="23.25">
      <c r="A29" s="80" t="s">
        <v>2587</v>
      </c>
      <c r="B29" s="186" t="s">
        <v>2609</v>
      </c>
      <c r="C29" s="187" t="s">
        <v>143</v>
      </c>
      <c r="D29" s="189" t="s">
        <v>473</v>
      </c>
      <c r="E29" s="187" t="s">
        <v>452</v>
      </c>
      <c r="F29" s="187" t="s">
        <v>401</v>
      </c>
      <c r="G29" s="189" t="s">
        <v>480</v>
      </c>
      <c r="H29" s="188" t="str">
        <f>IF(AND(ISBLANK('C2'!AN21),$I$29&lt;&gt;"Z"),"",'C2'!AN21)</f>
        <v/>
      </c>
      <c r="I29" s="188" t="str">
        <f>IF(ISBLANK('C2'!AO21),"",'C2'!AO21)</f>
        <v/>
      </c>
      <c r="J29" s="81" t="s">
        <v>452</v>
      </c>
      <c r="K29" s="188" t="str">
        <f>IF(AND(ISBLANK('C3'!AE37),$L$29&lt;&gt;"Z"),"",'C3'!AE37)</f>
        <v/>
      </c>
      <c r="L29" s="188" t="str">
        <f>IF(ISBLANK('C3'!AF37),"",'C3'!AF37)</f>
        <v/>
      </c>
      <c r="M29" s="78" t="str">
        <f t="shared" si="0"/>
        <v>OK</v>
      </c>
      <c r="N29" s="79"/>
    </row>
    <row r="30" spans="1:14" ht="23.25">
      <c r="A30" s="80" t="s">
        <v>2587</v>
      </c>
      <c r="B30" s="186" t="s">
        <v>481</v>
      </c>
      <c r="C30" s="187" t="s">
        <v>143</v>
      </c>
      <c r="D30" s="189" t="s">
        <v>482</v>
      </c>
      <c r="E30" s="187" t="s">
        <v>452</v>
      </c>
      <c r="F30" s="187" t="s">
        <v>401</v>
      </c>
      <c r="G30" s="189" t="s">
        <v>483</v>
      </c>
      <c r="H30" s="188" t="str">
        <f>IF(AND(ISBLANK('C2'!V20),$I$30&lt;&gt;"Z"),"",'C2'!V20)</f>
        <v/>
      </c>
      <c r="I30" s="188" t="str">
        <f>IF(ISBLANK('C2'!W20),"",'C2'!W20)</f>
        <v/>
      </c>
      <c r="J30" s="81" t="s">
        <v>452</v>
      </c>
      <c r="K30" s="188" t="str">
        <f>IF(AND(ISBLANK('C3'!V25),$L$30&lt;&gt;"Z"),"",'C3'!V25)</f>
        <v/>
      </c>
      <c r="L30" s="188" t="str">
        <f>IF(ISBLANK('C3'!W25),"",'C3'!W25)</f>
        <v/>
      </c>
      <c r="M30" s="78" t="str">
        <f t="shared" si="0"/>
        <v>OK</v>
      </c>
      <c r="N30" s="79"/>
    </row>
    <row r="31" spans="1:14" ht="23.25">
      <c r="A31" s="80" t="s">
        <v>2587</v>
      </c>
      <c r="B31" s="186" t="s">
        <v>2610</v>
      </c>
      <c r="C31" s="187" t="s">
        <v>143</v>
      </c>
      <c r="D31" s="189" t="s">
        <v>2611</v>
      </c>
      <c r="E31" s="187" t="s">
        <v>452</v>
      </c>
      <c r="F31" s="187" t="s">
        <v>401</v>
      </c>
      <c r="G31" s="189" t="s">
        <v>485</v>
      </c>
      <c r="H31" s="188" t="str">
        <f>IF(AND(ISBLANK('C2'!AQ20),$I$31&lt;&gt;"Z"),"",'C2'!AQ20)</f>
        <v/>
      </c>
      <c r="I31" s="188" t="str">
        <f>IF(ISBLANK('C2'!AR20),"",'C2'!AR20)</f>
        <v/>
      </c>
      <c r="J31" s="81" t="s">
        <v>452</v>
      </c>
      <c r="K31" s="188" t="str">
        <f>IF(AND(ISBLANK('C3'!AH25),$L$31&lt;&gt;"Z"),"",'C3'!AH25)</f>
        <v/>
      </c>
      <c r="L31" s="188" t="str">
        <f>IF(ISBLANK('C3'!AI25),"",'C3'!AI25)</f>
        <v/>
      </c>
      <c r="M31" s="78" t="str">
        <f t="shared" si="0"/>
        <v>OK</v>
      </c>
      <c r="N31" s="79"/>
    </row>
    <row r="32" spans="1:14" ht="23.25">
      <c r="A32" s="80" t="s">
        <v>2587</v>
      </c>
      <c r="B32" s="186" t="s">
        <v>2612</v>
      </c>
      <c r="C32" s="187" t="s">
        <v>143</v>
      </c>
      <c r="D32" s="189" t="s">
        <v>2611</v>
      </c>
      <c r="E32" s="187" t="s">
        <v>452</v>
      </c>
      <c r="F32" s="187" t="s">
        <v>177</v>
      </c>
      <c r="G32" s="189" t="s">
        <v>486</v>
      </c>
      <c r="H32" s="188" t="str">
        <f>IF(AND(ISBLANK('C2'!AQ20),$I$32&lt;&gt;"Z"),"",'C2'!AQ20)</f>
        <v/>
      </c>
      <c r="I32" s="188" t="str">
        <f>IF(ISBLANK('C2'!AR20),"",'C2'!AR20)</f>
        <v/>
      </c>
      <c r="J32" s="81" t="s">
        <v>452</v>
      </c>
      <c r="K32" s="188" t="str">
        <f>IF(AND(ISBLANK('C5'!V42),$L$32&lt;&gt;"Z"),"",'C5'!V42)</f>
        <v/>
      </c>
      <c r="L32" s="188" t="str">
        <f>IF(ISBLANK('C5'!W42),"",'C5'!W42)</f>
        <v/>
      </c>
      <c r="M32" s="78" t="str">
        <f t="shared" si="0"/>
        <v>OK</v>
      </c>
      <c r="N32" s="79"/>
    </row>
    <row r="33" spans="1:16" ht="23.25">
      <c r="A33" s="80" t="s">
        <v>2587</v>
      </c>
      <c r="B33" s="186" t="s">
        <v>2613</v>
      </c>
      <c r="C33" s="187" t="s">
        <v>143</v>
      </c>
      <c r="D33" s="189" t="s">
        <v>498</v>
      </c>
      <c r="E33" s="187" t="s">
        <v>452</v>
      </c>
      <c r="F33" s="187" t="s">
        <v>401</v>
      </c>
      <c r="G33" s="189" t="s">
        <v>157</v>
      </c>
      <c r="H33" s="188" t="str">
        <f>IF(AND(ISBLANK('C2'!AB20),$I$33&lt;&gt;"Z"),"",'C2'!AB20)</f>
        <v/>
      </c>
      <c r="I33" s="188" t="str">
        <f>IF(ISBLANK('C2'!AC20),"",'C2'!AC20)</f>
        <v/>
      </c>
      <c r="J33" s="81" t="s">
        <v>452</v>
      </c>
      <c r="K33" s="188" t="str">
        <f>IF(AND(ISBLANK('C3'!Y25),$L$33&lt;&gt;"Z"),"",'C3'!Y25)</f>
        <v/>
      </c>
      <c r="L33" s="188" t="str">
        <f>IF(ISBLANK('C3'!Z25),"",'C3'!Z25)</f>
        <v/>
      </c>
      <c r="M33" s="78" t="str">
        <f t="shared" si="0"/>
        <v>OK</v>
      </c>
      <c r="N33" s="79"/>
    </row>
    <row r="34" spans="1:16" ht="23.25">
      <c r="A34" s="80" t="s">
        <v>2587</v>
      </c>
      <c r="B34" s="186" t="s">
        <v>2614</v>
      </c>
      <c r="C34" s="187" t="s">
        <v>143</v>
      </c>
      <c r="D34" s="189" t="s">
        <v>514</v>
      </c>
      <c r="E34" s="187" t="s">
        <v>452</v>
      </c>
      <c r="F34" s="187" t="s">
        <v>401</v>
      </c>
      <c r="G34" s="189" t="s">
        <v>488</v>
      </c>
      <c r="H34" s="188" t="str">
        <f>IF(AND(ISBLANK('C2'!AH20),$I$34&lt;&gt;"Z"),"",'C2'!AH20)</f>
        <v/>
      </c>
      <c r="I34" s="188" t="str">
        <f>IF(ISBLANK('C2'!AI20),"",'C2'!AI20)</f>
        <v/>
      </c>
      <c r="J34" s="81" t="s">
        <v>452</v>
      </c>
      <c r="K34" s="188" t="str">
        <f>IF(AND(ISBLANK('C3'!AB25),$L$34&lt;&gt;"Z"),"",'C3'!AB25)</f>
        <v/>
      </c>
      <c r="L34" s="188" t="str">
        <f>IF(ISBLANK('C3'!AC25),"",'C3'!AC25)</f>
        <v/>
      </c>
      <c r="M34" s="78" t="str">
        <f t="shared" si="0"/>
        <v>OK</v>
      </c>
      <c r="N34" s="79"/>
    </row>
    <row r="35" spans="1:16" ht="23.25">
      <c r="A35" s="80" t="s">
        <v>2587</v>
      </c>
      <c r="B35" s="186" t="s">
        <v>2615</v>
      </c>
      <c r="C35" s="187" t="s">
        <v>143</v>
      </c>
      <c r="D35" s="189" t="s">
        <v>484</v>
      </c>
      <c r="E35" s="187" t="s">
        <v>452</v>
      </c>
      <c r="F35" s="187" t="s">
        <v>401</v>
      </c>
      <c r="G35" s="189" t="s">
        <v>490</v>
      </c>
      <c r="H35" s="188" t="str">
        <f>IF(AND(ISBLANK('C2'!AN20),$I$35&lt;&gt;"Z"),"",'C2'!AN20)</f>
        <v/>
      </c>
      <c r="I35" s="188" t="str">
        <f>IF(ISBLANK('C2'!AO20),"",'C2'!AO20)</f>
        <v/>
      </c>
      <c r="J35" s="81" t="s">
        <v>452</v>
      </c>
      <c r="K35" s="188" t="str">
        <f>IF(AND(ISBLANK('C3'!AE25),$L$35&lt;&gt;"Z"),"",'C3'!AE25)</f>
        <v/>
      </c>
      <c r="L35" s="188" t="str">
        <f>IF(ISBLANK('C3'!AF25),"",'C3'!AF25)</f>
        <v/>
      </c>
      <c r="M35" s="78" t="str">
        <f t="shared" si="0"/>
        <v>OK</v>
      </c>
      <c r="N35" s="79"/>
      <c r="O35" s="318"/>
    </row>
    <row r="36" spans="1:16" ht="23.25" hidden="1">
      <c r="A36" s="80" t="s">
        <v>2779</v>
      </c>
      <c r="B36" s="186" t="s">
        <v>2644</v>
      </c>
      <c r="C36" s="187" t="s">
        <v>143</v>
      </c>
      <c r="D36" s="189" t="s">
        <v>148</v>
      </c>
      <c r="E36" s="187" t="s">
        <v>453</v>
      </c>
      <c r="F36" s="187" t="s">
        <v>143</v>
      </c>
      <c r="G36" s="189" t="s">
        <v>532</v>
      </c>
      <c r="H36" s="188" t="str">
        <f>IF(AND(ISBLANK('C2'!Y16),$I$36&lt;&gt;"Z"),"",'C2'!Y16)</f>
        <v/>
      </c>
      <c r="I36" s="188" t="str">
        <f>IF(ISBLANK('C2'!Z16),"",'C2'!Z16)</f>
        <v/>
      </c>
      <c r="J36" s="81" t="s">
        <v>453</v>
      </c>
      <c r="K36" s="188" t="str">
        <f>IF(AND(ISBLANK('C2'!V16),$L$36&lt;&gt;"Z"),"",'C2'!V16)</f>
        <v/>
      </c>
      <c r="L36" s="188" t="str">
        <f>IF(ISBLANK('C2'!W16),"",'C2'!W16)</f>
        <v/>
      </c>
      <c r="M36" s="78" t="str">
        <f t="shared" ref="M36:M39" si="1">IF(OR(AND(I36="M",AND(L36&lt;&gt;"M",L36&lt;&gt;"X")),AND(I36="X",AND(L36&lt;&gt;"M",L36&lt;&gt;"X",L36&lt;&gt;"W",NOT(AND(AND(ISNUMBER(K36),K36&gt;0),L36="")))),AND(H36=0,ISNUMBER(H36),I36="",L36="Z"),AND(K36="",L36="",AND(OR(ISNUMBER(H36),I36="Z"),OR(AND(H36=0,I36=""),H36=0,H36=""))),AND(OR(L36="",L36="Z"),OR(AND(I36="",H36&lt;&gt;""),I36="W"),OR(NOT(ISNUMBER(K36)),AND(ISNUMBER(H36),K36&lt;H36))),AND(OR(I36="",I36="W"),OR(L36="",L36="W"),AND(ISNUMBER(H36),K36&lt;H36))),"Check","OK")</f>
        <v>OK</v>
      </c>
      <c r="N36" s="79"/>
    </row>
    <row r="37" spans="1:16" ht="23.25" hidden="1">
      <c r="A37" s="80" t="s">
        <v>2779</v>
      </c>
      <c r="B37" s="186" t="s">
        <v>2645</v>
      </c>
      <c r="C37" s="187" t="s">
        <v>143</v>
      </c>
      <c r="D37" s="189" t="s">
        <v>151</v>
      </c>
      <c r="E37" s="187" t="s">
        <v>453</v>
      </c>
      <c r="F37" s="187" t="s">
        <v>143</v>
      </c>
      <c r="G37" s="189" t="s">
        <v>554</v>
      </c>
      <c r="H37" s="188" t="str">
        <f>IF(AND(ISBLANK('C2'!Y19),$I$37&lt;&gt;"Z"),"",'C2'!Y19)</f>
        <v/>
      </c>
      <c r="I37" s="188" t="str">
        <f>IF(ISBLANK('C2'!Z19),"",'C2'!Z19)</f>
        <v/>
      </c>
      <c r="J37" s="81" t="s">
        <v>453</v>
      </c>
      <c r="K37" s="188" t="str">
        <f>IF(AND(ISBLANK('C2'!V19),$L$37&lt;&gt;"Z"),"",'C2'!V19)</f>
        <v/>
      </c>
      <c r="L37" s="188" t="str">
        <f>IF(ISBLANK('C2'!W19),"",'C2'!W19)</f>
        <v/>
      </c>
      <c r="M37" s="78" t="str">
        <f t="shared" si="1"/>
        <v>OK</v>
      </c>
      <c r="N37" s="79"/>
    </row>
    <row r="38" spans="1:16" ht="23.25" hidden="1">
      <c r="A38" s="80" t="s">
        <v>2779</v>
      </c>
      <c r="B38" s="186" t="s">
        <v>2646</v>
      </c>
      <c r="C38" s="187" t="s">
        <v>143</v>
      </c>
      <c r="D38" s="189" t="s">
        <v>154</v>
      </c>
      <c r="E38" s="187" t="s">
        <v>453</v>
      </c>
      <c r="F38" s="187" t="s">
        <v>143</v>
      </c>
      <c r="G38" s="189" t="s">
        <v>460</v>
      </c>
      <c r="H38" s="188" t="str">
        <f>IF(AND(ISBLANK('C2'!Y22),$I$38&lt;&gt;"Z"),"",'C2'!Y22)</f>
        <v/>
      </c>
      <c r="I38" s="188" t="str">
        <f>IF(ISBLANK('C2'!Z22),"",'C2'!Z22)</f>
        <v/>
      </c>
      <c r="J38" s="81" t="s">
        <v>453</v>
      </c>
      <c r="K38" s="188" t="str">
        <f>IF(AND(ISBLANK('C2'!V22),$L$38&lt;&gt;"Z"),"",'C2'!V22)</f>
        <v/>
      </c>
      <c r="L38" s="188" t="str">
        <f>IF(ISBLANK('C2'!W22),"",'C2'!W22)</f>
        <v/>
      </c>
      <c r="M38" s="78" t="str">
        <f t="shared" si="1"/>
        <v>OK</v>
      </c>
      <c r="N38" s="79"/>
    </row>
    <row r="39" spans="1:16" ht="23.25" hidden="1">
      <c r="A39" s="80" t="s">
        <v>2779</v>
      </c>
      <c r="B39" s="186" t="s">
        <v>2647</v>
      </c>
      <c r="C39" s="187" t="s">
        <v>143</v>
      </c>
      <c r="D39" s="189" t="s">
        <v>155</v>
      </c>
      <c r="E39" s="187" t="s">
        <v>453</v>
      </c>
      <c r="F39" s="187" t="s">
        <v>143</v>
      </c>
      <c r="G39" s="189" t="s">
        <v>520</v>
      </c>
      <c r="H39" s="188" t="str">
        <f>IF(AND(ISBLANK('C2'!Y23),$I$39&lt;&gt;"Z"),"",'C2'!Y23)</f>
        <v/>
      </c>
      <c r="I39" s="188" t="str">
        <f>IF(ISBLANK('C2'!Z23),"",'C2'!Z23)</f>
        <v/>
      </c>
      <c r="J39" s="81" t="s">
        <v>453</v>
      </c>
      <c r="K39" s="188" t="str">
        <f>IF(AND(ISBLANK('C2'!V23),$L$39&lt;&gt;"Z"),"",'C2'!V23)</f>
        <v/>
      </c>
      <c r="L39" s="188" t="str">
        <f>IF(ISBLANK('C2'!W23),"",'C2'!W23)</f>
        <v/>
      </c>
      <c r="M39" s="78" t="str">
        <f t="shared" si="1"/>
        <v>OK</v>
      </c>
      <c r="N39" s="79"/>
      <c r="P39" s="318"/>
    </row>
    <row r="40" spans="1:16" ht="34.5" hidden="1">
      <c r="A40" s="80" t="s">
        <v>2588</v>
      </c>
      <c r="B40" s="186" t="s">
        <v>2616</v>
      </c>
      <c r="C40" s="187" t="s">
        <v>143</v>
      </c>
      <c r="D40" s="189" t="s">
        <v>503</v>
      </c>
      <c r="E40" s="187" t="s">
        <v>453</v>
      </c>
      <c r="F40" s="187" t="s">
        <v>143</v>
      </c>
      <c r="G40" s="189" t="s">
        <v>491</v>
      </c>
      <c r="H40" s="188" t="str">
        <f>IF(AND(ISBLANK('C2'!AE14),$I$40&lt;&gt;"Z"),"",'C2'!AE14)</f>
        <v/>
      </c>
      <c r="I40" s="188" t="str">
        <f>IF(ISBLANK('C2'!AF14),"",'C2'!AF14)</f>
        <v/>
      </c>
      <c r="J40" s="81" t="s">
        <v>453</v>
      </c>
      <c r="K40" s="188" t="str">
        <f>IF(AND(ISBLANK('C2'!AB14),$L$40&lt;&gt;"Z"),"",'C2'!AB14)</f>
        <v/>
      </c>
      <c r="L40" s="188" t="str">
        <f>IF(ISBLANK('C2'!AC14),"",'C2'!AC14)</f>
        <v/>
      </c>
      <c r="M40" s="78" t="str">
        <f>IF(OR(AND(I40="M",AND(L40&lt;&gt;"M",L40&lt;&gt;"X")),AND(I40="X",AND(L40&lt;&gt;"M",L40&lt;&gt;"X",L40&lt;&gt;"W",NOT(AND(AND(ISNUMBER(K40),K40&gt;0),L40="")))),AND(H40=0,ISNUMBER(H40),I40="",L40="Z"),AND(K40="",L40="",AND(OR(ISNUMBER(H40),I40="Z"),OR(AND(H40=0,I40=""),H40=0,H40=""))),AND(OR(L40="",L40="Z"),OR(AND(I40="",H40&lt;&gt;""),I40="W"),OR(NOT(ISNUMBER(K40)),AND(ISNUMBER(H40),K40&lt;H40))),AND(OR(I40="",I40="W"),OR(L40="",L40="W"),AND(ISNUMBER(H40),K40&lt;H40))),"Check","OK")</f>
        <v>OK</v>
      </c>
      <c r="N40" s="79"/>
    </row>
    <row r="41" spans="1:16" ht="34.5" hidden="1">
      <c r="A41" s="80" t="s">
        <v>2588</v>
      </c>
      <c r="B41" s="186" t="s">
        <v>2617</v>
      </c>
      <c r="C41" s="187" t="s">
        <v>143</v>
      </c>
      <c r="D41" s="189" t="s">
        <v>505</v>
      </c>
      <c r="E41" s="187" t="s">
        <v>453</v>
      </c>
      <c r="F41" s="187" t="s">
        <v>143</v>
      </c>
      <c r="G41" s="189" t="s">
        <v>493</v>
      </c>
      <c r="H41" s="188" t="str">
        <f>IF(AND(ISBLANK('C2'!AE15),$I$41&lt;&gt;"Z"),"",'C2'!AE15)</f>
        <v/>
      </c>
      <c r="I41" s="188" t="str">
        <f>IF(ISBLANK('C2'!AF15),"",'C2'!AF15)</f>
        <v/>
      </c>
      <c r="J41" s="81" t="s">
        <v>453</v>
      </c>
      <c r="K41" s="188" t="str">
        <f>IF(AND(ISBLANK('C2'!AB15),$L$41&lt;&gt;"Z"),"",'C2'!AB15)</f>
        <v/>
      </c>
      <c r="L41" s="188" t="str">
        <f>IF(ISBLANK('C2'!AC15),"",'C2'!AC15)</f>
        <v/>
      </c>
      <c r="M41" s="78" t="str">
        <f t="shared" ref="M41:M107" si="2">IF(OR(AND(I41="M",AND(L41&lt;&gt;"M",L41&lt;&gt;"X")),AND(I41="X",AND(L41&lt;&gt;"M",L41&lt;&gt;"X",L41&lt;&gt;"W",NOT(AND(AND(ISNUMBER(K41),K41&gt;0),L41="")))),AND(H41=0,ISNUMBER(H41),I41="",L41="Z"),AND(K41="",L41="",AND(OR(ISNUMBER(H41),I41="Z"),OR(AND(H41=0,I41=""),H41=0,H41=""))),AND(OR(L41="",L41="Z"),OR(AND(I41="",H41&lt;&gt;""),I41="W"),OR(NOT(ISNUMBER(K41)),AND(ISNUMBER(H41),K41&lt;H41))),AND(OR(I41="",I41="W"),OR(L41="",L41="W"),AND(ISNUMBER(H41),K41&lt;H41))),"Check","OK")</f>
        <v>OK</v>
      </c>
      <c r="N41" s="79"/>
    </row>
    <row r="42" spans="1:16" ht="34.5" hidden="1">
      <c r="A42" s="80" t="s">
        <v>2588</v>
      </c>
      <c r="B42" s="186" t="s">
        <v>2618</v>
      </c>
      <c r="C42" s="187" t="s">
        <v>143</v>
      </c>
      <c r="D42" s="189" t="s">
        <v>507</v>
      </c>
      <c r="E42" s="187" t="s">
        <v>453</v>
      </c>
      <c r="F42" s="187" t="s">
        <v>143</v>
      </c>
      <c r="G42" s="189" t="s">
        <v>494</v>
      </c>
      <c r="H42" s="188" t="str">
        <f>IF(AND(ISBLANK('C2'!AE16),$I$42&lt;&gt;"Z"),"",'C2'!AE16)</f>
        <v/>
      </c>
      <c r="I42" s="188" t="str">
        <f>IF(ISBLANK('C2'!AF16),"",'C2'!AF16)</f>
        <v/>
      </c>
      <c r="J42" s="81" t="s">
        <v>453</v>
      </c>
      <c r="K42" s="188" t="str">
        <f>IF(AND(ISBLANK('C2'!AB16),$L$42&lt;&gt;"Z"),"",'C2'!AB16)</f>
        <v/>
      </c>
      <c r="L42" s="188" t="str">
        <f>IF(ISBLANK('C2'!AC16),"",'C2'!AC16)</f>
        <v/>
      </c>
      <c r="M42" s="78" t="str">
        <f t="shared" si="2"/>
        <v>OK</v>
      </c>
      <c r="N42" s="79"/>
    </row>
    <row r="43" spans="1:16" ht="34.5" hidden="1">
      <c r="A43" s="80" t="s">
        <v>2588</v>
      </c>
      <c r="B43" s="186" t="s">
        <v>2619</v>
      </c>
      <c r="C43" s="187" t="s">
        <v>143</v>
      </c>
      <c r="D43" s="189" t="s">
        <v>509</v>
      </c>
      <c r="E43" s="187" t="s">
        <v>453</v>
      </c>
      <c r="F43" s="187" t="s">
        <v>143</v>
      </c>
      <c r="G43" s="189" t="s">
        <v>495</v>
      </c>
      <c r="H43" s="188" t="str">
        <f>IF(AND(ISBLANK('C2'!AE17),$I$43&lt;&gt;"Z"),"",'C2'!AE17)</f>
        <v/>
      </c>
      <c r="I43" s="188" t="str">
        <f>IF(ISBLANK('C2'!AF17),"",'C2'!AF17)</f>
        <v/>
      </c>
      <c r="J43" s="81" t="s">
        <v>453</v>
      </c>
      <c r="K43" s="188" t="str">
        <f>IF(AND(ISBLANK('C2'!AB17),$L$43&lt;&gt;"Z"),"",'C2'!AB17)</f>
        <v/>
      </c>
      <c r="L43" s="188" t="str">
        <f>IF(ISBLANK('C2'!AC17),"",'C2'!AC17)</f>
        <v/>
      </c>
      <c r="M43" s="78" t="str">
        <f t="shared" si="2"/>
        <v>OK</v>
      </c>
      <c r="N43" s="79"/>
    </row>
    <row r="44" spans="1:16" ht="34.5" hidden="1">
      <c r="A44" s="80" t="s">
        <v>2588</v>
      </c>
      <c r="B44" s="186" t="s">
        <v>2620</v>
      </c>
      <c r="C44" s="187" t="s">
        <v>143</v>
      </c>
      <c r="D44" s="189" t="s">
        <v>511</v>
      </c>
      <c r="E44" s="187" t="s">
        <v>453</v>
      </c>
      <c r="F44" s="187" t="s">
        <v>143</v>
      </c>
      <c r="G44" s="189" t="s">
        <v>496</v>
      </c>
      <c r="H44" s="188" t="str">
        <f>IF(AND(ISBLANK('C2'!AE18),$I$44&lt;&gt;"Z"),"",'C2'!AE18)</f>
        <v/>
      </c>
      <c r="I44" s="188" t="str">
        <f>IF(ISBLANK('C2'!AF18),"",'C2'!AF18)</f>
        <v/>
      </c>
      <c r="J44" s="81" t="s">
        <v>453</v>
      </c>
      <c r="K44" s="188" t="str">
        <f>IF(AND(ISBLANK('C2'!AB18),$L$44&lt;&gt;"Z"),"",'C2'!AB18)</f>
        <v/>
      </c>
      <c r="L44" s="188" t="str">
        <f>IF(ISBLANK('C2'!AC18),"",'C2'!AC18)</f>
        <v/>
      </c>
      <c r="M44" s="78" t="str">
        <f t="shared" si="2"/>
        <v>OK</v>
      </c>
      <c r="N44" s="79"/>
    </row>
    <row r="45" spans="1:16" ht="34.5" hidden="1">
      <c r="A45" s="80" t="s">
        <v>2588</v>
      </c>
      <c r="B45" s="186" t="s">
        <v>2621</v>
      </c>
      <c r="C45" s="187" t="s">
        <v>143</v>
      </c>
      <c r="D45" s="189" t="s">
        <v>513</v>
      </c>
      <c r="E45" s="187" t="s">
        <v>453</v>
      </c>
      <c r="F45" s="187" t="s">
        <v>143</v>
      </c>
      <c r="G45" s="189" t="s">
        <v>497</v>
      </c>
      <c r="H45" s="188" t="str">
        <f>IF(AND(ISBLANK('C2'!AE19),$I$45&lt;&gt;"Z"),"",'C2'!AE19)</f>
        <v/>
      </c>
      <c r="I45" s="188" t="str">
        <f>IF(ISBLANK('C2'!AF19),"",'C2'!AF19)</f>
        <v/>
      </c>
      <c r="J45" s="81" t="s">
        <v>453</v>
      </c>
      <c r="K45" s="188" t="str">
        <f>IF(AND(ISBLANK('C2'!AB19),$L$45&lt;&gt;"Z"),"",'C2'!AB19)</f>
        <v/>
      </c>
      <c r="L45" s="188" t="str">
        <f>IF(ISBLANK('C2'!AC19),"",'C2'!AC19)</f>
        <v/>
      </c>
      <c r="M45" s="78" t="str">
        <f t="shared" si="2"/>
        <v>OK</v>
      </c>
      <c r="N45" s="79"/>
    </row>
    <row r="46" spans="1:16" ht="34.5" hidden="1">
      <c r="A46" s="80" t="s">
        <v>2588</v>
      </c>
      <c r="B46" s="186" t="s">
        <v>2622</v>
      </c>
      <c r="C46" s="187" t="s">
        <v>143</v>
      </c>
      <c r="D46" s="189" t="s">
        <v>487</v>
      </c>
      <c r="E46" s="187" t="s">
        <v>453</v>
      </c>
      <c r="F46" s="187" t="s">
        <v>143</v>
      </c>
      <c r="G46" s="189" t="s">
        <v>498</v>
      </c>
      <c r="H46" s="188" t="str">
        <f>IF(AND(ISBLANK('C2'!AE20),$I$46&lt;&gt;"Z"),"",'C2'!AE20)</f>
        <v/>
      </c>
      <c r="I46" s="188" t="str">
        <f>IF(ISBLANK('C2'!AF20),"",'C2'!AF20)</f>
        <v/>
      </c>
      <c r="J46" s="81" t="s">
        <v>453</v>
      </c>
      <c r="K46" s="188" t="str">
        <f>IF(AND(ISBLANK('C2'!AB20),$L$46&lt;&gt;"Z"),"",'C2'!AB20)</f>
        <v/>
      </c>
      <c r="L46" s="188" t="str">
        <f>IF(ISBLANK('C2'!AC20),"",'C2'!AC20)</f>
        <v/>
      </c>
      <c r="M46" s="78" t="str">
        <f t="shared" si="2"/>
        <v>OK</v>
      </c>
      <c r="N46" s="79"/>
    </row>
    <row r="47" spans="1:16" ht="34.5" hidden="1">
      <c r="A47" s="80" t="s">
        <v>2588</v>
      </c>
      <c r="B47" s="186" t="s">
        <v>2623</v>
      </c>
      <c r="C47" s="187" t="s">
        <v>143</v>
      </c>
      <c r="D47" s="189" t="s">
        <v>477</v>
      </c>
      <c r="E47" s="187" t="s">
        <v>453</v>
      </c>
      <c r="F47" s="187" t="s">
        <v>143</v>
      </c>
      <c r="G47" s="189" t="s">
        <v>499</v>
      </c>
      <c r="H47" s="188" t="str">
        <f>IF(AND(ISBLANK('C2'!AE21),$I$47&lt;&gt;"Z"),"",'C2'!AE21)</f>
        <v/>
      </c>
      <c r="I47" s="188" t="str">
        <f>IF(ISBLANK('C2'!AF21),"",'C2'!AF21)</f>
        <v/>
      </c>
      <c r="J47" s="81" t="s">
        <v>453</v>
      </c>
      <c r="K47" s="188" t="str">
        <f>IF(AND(ISBLANK('C2'!AB21),$L$47&lt;&gt;"Z"),"",'C2'!AB21)</f>
        <v/>
      </c>
      <c r="L47" s="188" t="str">
        <f>IF(ISBLANK('C2'!AC21),"",'C2'!AC21)</f>
        <v/>
      </c>
      <c r="M47" s="78" t="str">
        <f t="shared" si="2"/>
        <v>OK</v>
      </c>
      <c r="N47" s="79"/>
    </row>
    <row r="48" spans="1:16" ht="34.5" hidden="1">
      <c r="A48" s="80" t="s">
        <v>2588</v>
      </c>
      <c r="B48" s="186" t="s">
        <v>2624</v>
      </c>
      <c r="C48" s="187" t="s">
        <v>143</v>
      </c>
      <c r="D48" s="189" t="s">
        <v>466</v>
      </c>
      <c r="E48" s="187" t="s">
        <v>453</v>
      </c>
      <c r="F48" s="187" t="s">
        <v>143</v>
      </c>
      <c r="G48" s="189" t="s">
        <v>500</v>
      </c>
      <c r="H48" s="188" t="str">
        <f>IF(AND(ISBLANK('C2'!AE22),$I$48&lt;&gt;"Z"),"",'C2'!AE22)</f>
        <v/>
      </c>
      <c r="I48" s="188" t="str">
        <f>IF(ISBLANK('C2'!AF22),"",'C2'!AF22)</f>
        <v/>
      </c>
      <c r="J48" s="81" t="s">
        <v>453</v>
      </c>
      <c r="K48" s="188" t="str">
        <f>IF(AND(ISBLANK('C2'!AB22),$L$48&lt;&gt;"Z"),"",'C2'!AB22)</f>
        <v/>
      </c>
      <c r="L48" s="188" t="str">
        <f>IF(ISBLANK('C2'!AC22),"",'C2'!AC22)</f>
        <v/>
      </c>
      <c r="M48" s="78" t="str">
        <f t="shared" si="2"/>
        <v>OK</v>
      </c>
      <c r="N48" s="79"/>
    </row>
    <row r="49" spans="1:14" ht="34.5" hidden="1">
      <c r="A49" s="80" t="s">
        <v>2588</v>
      </c>
      <c r="B49" s="186" t="s">
        <v>2625</v>
      </c>
      <c r="C49" s="187" t="s">
        <v>143</v>
      </c>
      <c r="D49" s="189" t="s">
        <v>518</v>
      </c>
      <c r="E49" s="187" t="s">
        <v>453</v>
      </c>
      <c r="F49" s="187" t="s">
        <v>143</v>
      </c>
      <c r="G49" s="189" t="s">
        <v>501</v>
      </c>
      <c r="H49" s="188" t="str">
        <f>IF(AND(ISBLANK('C2'!AE23),$I$49&lt;&gt;"Z"),"",'C2'!AE23)</f>
        <v/>
      </c>
      <c r="I49" s="188" t="str">
        <f>IF(ISBLANK('C2'!AF23),"",'C2'!AF23)</f>
        <v/>
      </c>
      <c r="J49" s="81" t="s">
        <v>453</v>
      </c>
      <c r="K49" s="188" t="str">
        <f>IF(AND(ISBLANK('C2'!AB23),$L$49&lt;&gt;"Z"),"",'C2'!AB23)</f>
        <v/>
      </c>
      <c r="L49" s="188" t="str">
        <f>IF(ISBLANK('C2'!AC23),"",'C2'!AC23)</f>
        <v/>
      </c>
      <c r="M49" s="78" t="str">
        <f t="shared" si="2"/>
        <v>OK</v>
      </c>
      <c r="N49" s="79"/>
    </row>
    <row r="50" spans="1:14" ht="34.5" hidden="1">
      <c r="A50" s="80" t="s">
        <v>2588</v>
      </c>
      <c r="B50" s="186" t="s">
        <v>2626</v>
      </c>
      <c r="C50" s="187" t="s">
        <v>143</v>
      </c>
      <c r="D50" s="189" t="s">
        <v>534</v>
      </c>
      <c r="E50" s="187" t="s">
        <v>453</v>
      </c>
      <c r="F50" s="187" t="s">
        <v>143</v>
      </c>
      <c r="G50" s="189" t="s">
        <v>502</v>
      </c>
      <c r="H50" s="188" t="str">
        <f>IF(AND(ISBLANK('C2'!AK14),$I$50&lt;&gt;"Z"),"",'C2'!AK14)</f>
        <v/>
      </c>
      <c r="I50" s="188" t="str">
        <f>IF(ISBLANK('C2'!AL14),"",'C2'!AL14)</f>
        <v/>
      </c>
      <c r="J50" s="81" t="s">
        <v>453</v>
      </c>
      <c r="K50" s="188" t="str">
        <f>IF(AND(ISBLANK('C2'!AH14),$L$50&lt;&gt;"Z"),"",'C2'!AH14)</f>
        <v/>
      </c>
      <c r="L50" s="188" t="str">
        <f>IF(ISBLANK('C2'!AI14),"",'C2'!AI14)</f>
        <v/>
      </c>
      <c r="M50" s="78" t="str">
        <f t="shared" si="2"/>
        <v>OK</v>
      </c>
      <c r="N50" s="79"/>
    </row>
    <row r="51" spans="1:14" ht="34.5" hidden="1">
      <c r="A51" s="80" t="s">
        <v>2588</v>
      </c>
      <c r="B51" s="186" t="s">
        <v>2627</v>
      </c>
      <c r="C51" s="187" t="s">
        <v>143</v>
      </c>
      <c r="D51" s="189" t="s">
        <v>536</v>
      </c>
      <c r="E51" s="187" t="s">
        <v>453</v>
      </c>
      <c r="F51" s="187" t="s">
        <v>143</v>
      </c>
      <c r="G51" s="189" t="s">
        <v>504</v>
      </c>
      <c r="H51" s="188" t="str">
        <f>IF(AND(ISBLANK('C2'!AK15),$I$51&lt;&gt;"Z"),"",'C2'!AK15)</f>
        <v/>
      </c>
      <c r="I51" s="188" t="str">
        <f>IF(ISBLANK('C2'!AL15),"",'C2'!AL15)</f>
        <v/>
      </c>
      <c r="J51" s="81" t="s">
        <v>453</v>
      </c>
      <c r="K51" s="188" t="str">
        <f>IF(AND(ISBLANK('C2'!AH15),$L$51&lt;&gt;"Z"),"",'C2'!AH15)</f>
        <v/>
      </c>
      <c r="L51" s="188" t="str">
        <f>IF(ISBLANK('C2'!AI15),"",'C2'!AI15)</f>
        <v/>
      </c>
      <c r="M51" s="78" t="str">
        <f t="shared" si="2"/>
        <v>OK</v>
      </c>
      <c r="N51" s="79"/>
    </row>
    <row r="52" spans="1:14" ht="34.5" hidden="1">
      <c r="A52" s="80" t="s">
        <v>2588</v>
      </c>
      <c r="B52" s="186" t="s">
        <v>2628</v>
      </c>
      <c r="C52" s="187" t="s">
        <v>143</v>
      </c>
      <c r="D52" s="189" t="s">
        <v>538</v>
      </c>
      <c r="E52" s="187" t="s">
        <v>453</v>
      </c>
      <c r="F52" s="187" t="s">
        <v>143</v>
      </c>
      <c r="G52" s="189" t="s">
        <v>506</v>
      </c>
      <c r="H52" s="188" t="str">
        <f>IF(AND(ISBLANK('C2'!AK16),$I$52&lt;&gt;"Z"),"",'C2'!AK16)</f>
        <v/>
      </c>
      <c r="I52" s="188" t="str">
        <f>IF(ISBLANK('C2'!AL16),"",'C2'!AL16)</f>
        <v/>
      </c>
      <c r="J52" s="81" t="s">
        <v>453</v>
      </c>
      <c r="K52" s="188" t="str">
        <f>IF(AND(ISBLANK('C2'!AH16),$L$52&lt;&gt;"Z"),"",'C2'!AH16)</f>
        <v/>
      </c>
      <c r="L52" s="188" t="str">
        <f>IF(ISBLANK('C2'!AI16),"",'C2'!AI16)</f>
        <v/>
      </c>
      <c r="M52" s="78" t="str">
        <f t="shared" si="2"/>
        <v>OK</v>
      </c>
      <c r="N52" s="79"/>
    </row>
    <row r="53" spans="1:14" ht="34.5" hidden="1">
      <c r="A53" s="80" t="s">
        <v>2588</v>
      </c>
      <c r="B53" s="186" t="s">
        <v>2629</v>
      </c>
      <c r="C53" s="187" t="s">
        <v>143</v>
      </c>
      <c r="D53" s="189" t="s">
        <v>934</v>
      </c>
      <c r="E53" s="187" t="s">
        <v>453</v>
      </c>
      <c r="F53" s="187" t="s">
        <v>143</v>
      </c>
      <c r="G53" s="189" t="s">
        <v>508</v>
      </c>
      <c r="H53" s="188" t="str">
        <f>IF(AND(ISBLANK('C2'!AK17),$I$53&lt;&gt;"Z"),"",'C2'!AK17)</f>
        <v/>
      </c>
      <c r="I53" s="188" t="str">
        <f>IF(ISBLANK('C2'!AL17),"",'C2'!AL17)</f>
        <v/>
      </c>
      <c r="J53" s="81" t="s">
        <v>453</v>
      </c>
      <c r="K53" s="188" t="str">
        <f>IF(AND(ISBLANK('C2'!AH17),$L$53&lt;&gt;"Z"),"",'C2'!AH17)</f>
        <v/>
      </c>
      <c r="L53" s="188" t="str">
        <f>IF(ISBLANK('C2'!AI17),"",'C2'!AI17)</f>
        <v/>
      </c>
      <c r="M53" s="78" t="str">
        <f t="shared" si="2"/>
        <v>OK</v>
      </c>
      <c r="N53" s="79"/>
    </row>
    <row r="54" spans="1:14" ht="34.5" hidden="1">
      <c r="A54" s="80" t="s">
        <v>2588</v>
      </c>
      <c r="B54" s="186" t="s">
        <v>2630</v>
      </c>
      <c r="C54" s="187" t="s">
        <v>143</v>
      </c>
      <c r="D54" s="189" t="s">
        <v>936</v>
      </c>
      <c r="E54" s="187" t="s">
        <v>453</v>
      </c>
      <c r="F54" s="187" t="s">
        <v>143</v>
      </c>
      <c r="G54" s="189" t="s">
        <v>510</v>
      </c>
      <c r="H54" s="188" t="str">
        <f>IF(AND(ISBLANK('C2'!AK18),$I$54&lt;&gt;"Z"),"",'C2'!AK18)</f>
        <v/>
      </c>
      <c r="I54" s="188" t="str">
        <f>IF(ISBLANK('C2'!AL18),"",'C2'!AL18)</f>
        <v/>
      </c>
      <c r="J54" s="81" t="s">
        <v>453</v>
      </c>
      <c r="K54" s="188" t="str">
        <f>IF(AND(ISBLANK('C2'!AH18),$L$54&lt;&gt;"Z"),"",'C2'!AH18)</f>
        <v/>
      </c>
      <c r="L54" s="188" t="str">
        <f>IF(ISBLANK('C2'!AI18),"",'C2'!AI18)</f>
        <v/>
      </c>
      <c r="M54" s="78" t="str">
        <f t="shared" si="2"/>
        <v>OK</v>
      </c>
      <c r="N54" s="79"/>
    </row>
    <row r="55" spans="1:14" ht="34.5" hidden="1">
      <c r="A55" s="80" t="s">
        <v>2588</v>
      </c>
      <c r="B55" s="186" t="s">
        <v>2631</v>
      </c>
      <c r="C55" s="187" t="s">
        <v>143</v>
      </c>
      <c r="D55" s="189" t="s">
        <v>938</v>
      </c>
      <c r="E55" s="187" t="s">
        <v>453</v>
      </c>
      <c r="F55" s="187" t="s">
        <v>143</v>
      </c>
      <c r="G55" s="189" t="s">
        <v>512</v>
      </c>
      <c r="H55" s="188" t="str">
        <f>IF(AND(ISBLANK('C2'!AK19),$I$55&lt;&gt;"Z"),"",'C2'!AK19)</f>
        <v/>
      </c>
      <c r="I55" s="188" t="str">
        <f>IF(ISBLANK('C2'!AL19),"",'C2'!AL19)</f>
        <v/>
      </c>
      <c r="J55" s="81" t="s">
        <v>453</v>
      </c>
      <c r="K55" s="188" t="str">
        <f>IF(AND(ISBLANK('C2'!AH19),$L$55&lt;&gt;"Z"),"",'C2'!AH19)</f>
        <v/>
      </c>
      <c r="L55" s="188" t="str">
        <f>IF(ISBLANK('C2'!AI19),"",'C2'!AI19)</f>
        <v/>
      </c>
      <c r="M55" s="78" t="str">
        <f t="shared" si="2"/>
        <v>OK</v>
      </c>
      <c r="N55" s="79"/>
    </row>
    <row r="56" spans="1:14" ht="34.5" hidden="1">
      <c r="A56" s="80" t="s">
        <v>2588</v>
      </c>
      <c r="B56" s="186" t="s">
        <v>2632</v>
      </c>
      <c r="C56" s="187" t="s">
        <v>143</v>
      </c>
      <c r="D56" s="189" t="s">
        <v>489</v>
      </c>
      <c r="E56" s="187" t="s">
        <v>453</v>
      </c>
      <c r="F56" s="187" t="s">
        <v>143</v>
      </c>
      <c r="G56" s="189" t="s">
        <v>514</v>
      </c>
      <c r="H56" s="188" t="str">
        <f>IF(AND(ISBLANK('C2'!AK20),$I$56&lt;&gt;"Z"),"",'C2'!AK20)</f>
        <v/>
      </c>
      <c r="I56" s="188" t="str">
        <f>IF(ISBLANK('C2'!AL20),"",'C2'!AL20)</f>
        <v/>
      </c>
      <c r="J56" s="81" t="s">
        <v>453</v>
      </c>
      <c r="K56" s="188" t="str">
        <f>IF(AND(ISBLANK('C2'!AH20),$L$56&lt;&gt;"Z"),"",'C2'!AH20)</f>
        <v/>
      </c>
      <c r="L56" s="188" t="str">
        <f>IF(ISBLANK('C2'!AI20),"",'C2'!AI20)</f>
        <v/>
      </c>
      <c r="M56" s="78" t="str">
        <f t="shared" si="2"/>
        <v>OK</v>
      </c>
      <c r="N56" s="79"/>
    </row>
    <row r="57" spans="1:14" ht="34.5" hidden="1">
      <c r="A57" s="80" t="s">
        <v>2588</v>
      </c>
      <c r="B57" s="186" t="s">
        <v>2633</v>
      </c>
      <c r="C57" s="187" t="s">
        <v>143</v>
      </c>
      <c r="D57" s="189" t="s">
        <v>479</v>
      </c>
      <c r="E57" s="187" t="s">
        <v>453</v>
      </c>
      <c r="F57" s="187" t="s">
        <v>143</v>
      </c>
      <c r="G57" s="189" t="s">
        <v>515</v>
      </c>
      <c r="H57" s="188" t="str">
        <f>IF(AND(ISBLANK('C2'!AK21),$I$57&lt;&gt;"Z"),"",'C2'!AK21)</f>
        <v/>
      </c>
      <c r="I57" s="188" t="str">
        <f>IF(ISBLANK('C2'!AL21),"",'C2'!AL21)</f>
        <v/>
      </c>
      <c r="J57" s="81" t="s">
        <v>453</v>
      </c>
      <c r="K57" s="188" t="str">
        <f>IF(AND(ISBLANK('C2'!AH21),$L$57&lt;&gt;"Z"),"",'C2'!AH21)</f>
        <v/>
      </c>
      <c r="L57" s="188" t="str">
        <f>IF(ISBLANK('C2'!AI21),"",'C2'!AI21)</f>
        <v/>
      </c>
      <c r="M57" s="78" t="str">
        <f t="shared" si="2"/>
        <v>OK</v>
      </c>
      <c r="N57" s="79"/>
    </row>
    <row r="58" spans="1:14" ht="34.5" hidden="1">
      <c r="A58" s="80" t="s">
        <v>2588</v>
      </c>
      <c r="B58" s="186" t="s">
        <v>2634</v>
      </c>
      <c r="C58" s="187" t="s">
        <v>143</v>
      </c>
      <c r="D58" s="189" t="s">
        <v>468</v>
      </c>
      <c r="E58" s="187" t="s">
        <v>453</v>
      </c>
      <c r="F58" s="187" t="s">
        <v>143</v>
      </c>
      <c r="G58" s="189" t="s">
        <v>516</v>
      </c>
      <c r="H58" s="188" t="str">
        <f>IF(AND(ISBLANK('C2'!AK22),$I$58&lt;&gt;"Z"),"",'C2'!AK22)</f>
        <v/>
      </c>
      <c r="I58" s="188" t="str">
        <f>IF(ISBLANK('C2'!AL22),"",'C2'!AL22)</f>
        <v/>
      </c>
      <c r="J58" s="81" t="s">
        <v>453</v>
      </c>
      <c r="K58" s="188" t="str">
        <f>IF(AND(ISBLANK('C2'!AH22),$L$58&lt;&gt;"Z"),"",'C2'!AH22)</f>
        <v/>
      </c>
      <c r="L58" s="188" t="str">
        <f>IF(ISBLANK('C2'!AI22),"",'C2'!AI22)</f>
        <v/>
      </c>
      <c r="M58" s="78" t="str">
        <f t="shared" si="2"/>
        <v>OK</v>
      </c>
      <c r="N58" s="79"/>
    </row>
    <row r="59" spans="1:14" ht="34.5" hidden="1">
      <c r="A59" s="80" t="s">
        <v>2588</v>
      </c>
      <c r="B59" s="186" t="s">
        <v>2635</v>
      </c>
      <c r="C59" s="187" t="s">
        <v>143</v>
      </c>
      <c r="D59" s="189" t="s">
        <v>525</v>
      </c>
      <c r="E59" s="187" t="s">
        <v>453</v>
      </c>
      <c r="F59" s="187" t="s">
        <v>143</v>
      </c>
      <c r="G59" s="189" t="s">
        <v>517</v>
      </c>
      <c r="H59" s="188" t="str">
        <f>IF(AND(ISBLANK('C2'!AK23),$I$59&lt;&gt;"Z"),"",'C2'!AK23)</f>
        <v/>
      </c>
      <c r="I59" s="188" t="str">
        <f>IF(ISBLANK('C2'!AL23),"",'C2'!AL23)</f>
        <v/>
      </c>
      <c r="J59" s="81" t="s">
        <v>453</v>
      </c>
      <c r="K59" s="188" t="str">
        <f>IF(AND(ISBLANK('C2'!AH23),$L$59&lt;&gt;"Z"),"",'C2'!AH23)</f>
        <v/>
      </c>
      <c r="L59" s="188" t="str">
        <f>IF(ISBLANK('C2'!AI23),"",'C2'!AI23)</f>
        <v/>
      </c>
      <c r="M59" s="78" t="str">
        <f t="shared" si="2"/>
        <v>OK</v>
      </c>
      <c r="N59" s="79"/>
    </row>
    <row r="60" spans="1:14" ht="23.25" hidden="1">
      <c r="A60" s="80" t="s">
        <v>2589</v>
      </c>
      <c r="B60" s="186" t="s">
        <v>519</v>
      </c>
      <c r="C60" s="187" t="s">
        <v>143</v>
      </c>
      <c r="D60" s="189" t="s">
        <v>520</v>
      </c>
      <c r="E60" s="187" t="s">
        <v>453</v>
      </c>
      <c r="F60" s="187" t="s">
        <v>143</v>
      </c>
      <c r="G60" s="189" t="s">
        <v>460</v>
      </c>
      <c r="H60" s="188" t="str">
        <f>IF(AND(ISBLANK('C2'!V23),$I$60&lt;&gt;"Z"),"",'C2'!V23)</f>
        <v/>
      </c>
      <c r="I60" s="188" t="str">
        <f>IF(ISBLANK('C2'!W23),"",'C2'!W23)</f>
        <v/>
      </c>
      <c r="J60" s="81" t="s">
        <v>453</v>
      </c>
      <c r="K60" s="188" t="str">
        <f>IF(AND(ISBLANK('C2'!V22),$L$60&lt;&gt;"Z"),"",'C2'!V22)</f>
        <v/>
      </c>
      <c r="L60" s="188" t="str">
        <f>IF(ISBLANK('C2'!W22),"",'C2'!W22)</f>
        <v/>
      </c>
      <c r="M60" s="78" t="str">
        <f t="shared" si="2"/>
        <v>OK</v>
      </c>
      <c r="N60" s="79"/>
    </row>
    <row r="61" spans="1:14" ht="23.25" hidden="1">
      <c r="A61" s="80" t="s">
        <v>2589</v>
      </c>
      <c r="B61" s="186" t="s">
        <v>521</v>
      </c>
      <c r="C61" s="187" t="s">
        <v>143</v>
      </c>
      <c r="D61" s="189" t="s">
        <v>501</v>
      </c>
      <c r="E61" s="187" t="s">
        <v>453</v>
      </c>
      <c r="F61" s="187" t="s">
        <v>143</v>
      </c>
      <c r="G61" s="189" t="s">
        <v>500</v>
      </c>
      <c r="H61" s="188" t="str">
        <f>IF(AND(ISBLANK('C2'!AB23),$I$61&lt;&gt;"Z"),"",'C2'!AB23)</f>
        <v/>
      </c>
      <c r="I61" s="188" t="str">
        <f>IF(ISBLANK('C2'!AC23),"",'C2'!AC23)</f>
        <v/>
      </c>
      <c r="J61" s="81" t="s">
        <v>453</v>
      </c>
      <c r="K61" s="188" t="str">
        <f>IF(AND(ISBLANK('C2'!AB22),$L$61&lt;&gt;"Z"),"",'C2'!AB22)</f>
        <v/>
      </c>
      <c r="L61" s="188" t="str">
        <f>IF(ISBLANK('C2'!AC22),"",'C2'!AC22)</f>
        <v/>
      </c>
      <c r="M61" s="78" t="str">
        <f t="shared" si="2"/>
        <v>OK</v>
      </c>
      <c r="N61" s="79"/>
    </row>
    <row r="62" spans="1:14" ht="23.25" hidden="1">
      <c r="A62" s="80" t="s">
        <v>2589</v>
      </c>
      <c r="B62" s="186" t="s">
        <v>522</v>
      </c>
      <c r="C62" s="187" t="s">
        <v>143</v>
      </c>
      <c r="D62" s="189" t="s">
        <v>518</v>
      </c>
      <c r="E62" s="187" t="s">
        <v>453</v>
      </c>
      <c r="F62" s="187" t="s">
        <v>143</v>
      </c>
      <c r="G62" s="189" t="s">
        <v>466</v>
      </c>
      <c r="H62" s="188" t="str">
        <f>IF(AND(ISBLANK('C2'!AE23),$I$62&lt;&gt;"Z"),"",'C2'!AE23)</f>
        <v/>
      </c>
      <c r="I62" s="188" t="str">
        <f>IF(ISBLANK('C2'!AF23),"",'C2'!AF23)</f>
        <v/>
      </c>
      <c r="J62" s="81" t="s">
        <v>453</v>
      </c>
      <c r="K62" s="188" t="str">
        <f>IF(AND(ISBLANK('C2'!AE22),$L$62&lt;&gt;"Z"),"",'C2'!AE22)</f>
        <v/>
      </c>
      <c r="L62" s="188" t="str">
        <f>IF(ISBLANK('C2'!AF22),"",'C2'!AF22)</f>
        <v/>
      </c>
      <c r="M62" s="78" t="str">
        <f t="shared" si="2"/>
        <v>OK</v>
      </c>
      <c r="N62" s="79"/>
    </row>
    <row r="63" spans="1:14" ht="23.25" hidden="1">
      <c r="A63" s="80" t="s">
        <v>2589</v>
      </c>
      <c r="B63" s="186" t="s">
        <v>523</v>
      </c>
      <c r="C63" s="187" t="s">
        <v>143</v>
      </c>
      <c r="D63" s="189" t="s">
        <v>517</v>
      </c>
      <c r="E63" s="187" t="s">
        <v>453</v>
      </c>
      <c r="F63" s="187" t="s">
        <v>143</v>
      </c>
      <c r="G63" s="189" t="s">
        <v>516</v>
      </c>
      <c r="H63" s="188" t="str">
        <f>IF(AND(ISBLANK('C2'!AH23),$I$63&lt;&gt;"Z"),"",'C2'!AH23)</f>
        <v/>
      </c>
      <c r="I63" s="188" t="str">
        <f>IF(ISBLANK('C2'!AI23),"",'C2'!AI23)</f>
        <v/>
      </c>
      <c r="J63" s="81" t="s">
        <v>453</v>
      </c>
      <c r="K63" s="188" t="str">
        <f>IF(AND(ISBLANK('C2'!AH22),$L$63&lt;&gt;"Z"),"",'C2'!AH22)</f>
        <v/>
      </c>
      <c r="L63" s="188" t="str">
        <f>IF(ISBLANK('C2'!AI22),"",'C2'!AI22)</f>
        <v/>
      </c>
      <c r="M63" s="78" t="str">
        <f t="shared" si="2"/>
        <v>OK</v>
      </c>
      <c r="N63" s="79"/>
    </row>
    <row r="64" spans="1:14" ht="23.25" hidden="1">
      <c r="A64" s="80" t="s">
        <v>2589</v>
      </c>
      <c r="B64" s="186" t="s">
        <v>524</v>
      </c>
      <c r="C64" s="187" t="s">
        <v>143</v>
      </c>
      <c r="D64" s="189" t="s">
        <v>525</v>
      </c>
      <c r="E64" s="187" t="s">
        <v>453</v>
      </c>
      <c r="F64" s="187" t="s">
        <v>143</v>
      </c>
      <c r="G64" s="189" t="s">
        <v>468</v>
      </c>
      <c r="H64" s="188" t="str">
        <f>IF(AND(ISBLANK('C2'!AK23),$I$64&lt;&gt;"Z"),"",'C2'!AK23)</f>
        <v/>
      </c>
      <c r="I64" s="188" t="str">
        <f>IF(ISBLANK('C2'!AL23),"",'C2'!AL23)</f>
        <v/>
      </c>
      <c r="J64" s="81" t="s">
        <v>453</v>
      </c>
      <c r="K64" s="188" t="str">
        <f>IF(AND(ISBLANK('C2'!AK22),$L$64&lt;&gt;"Z"),"",'C2'!AK22)</f>
        <v/>
      </c>
      <c r="L64" s="188" t="str">
        <f>IF(ISBLANK('C2'!AL22),"",'C2'!AL22)</f>
        <v/>
      </c>
      <c r="M64" s="78" t="str">
        <f t="shared" si="2"/>
        <v>OK</v>
      </c>
      <c r="N64" s="79"/>
    </row>
    <row r="65" spans="1:14" ht="23.25" hidden="1">
      <c r="A65" s="80" t="s">
        <v>2589</v>
      </c>
      <c r="B65" s="186" t="s">
        <v>526</v>
      </c>
      <c r="C65" s="187" t="s">
        <v>143</v>
      </c>
      <c r="D65" s="189" t="s">
        <v>527</v>
      </c>
      <c r="E65" s="187" t="s">
        <v>453</v>
      </c>
      <c r="F65" s="187" t="s">
        <v>143</v>
      </c>
      <c r="G65" s="189" t="s">
        <v>462</v>
      </c>
      <c r="H65" s="188" t="str">
        <f>IF(AND(ISBLANK('C2'!AN23),$I$65&lt;&gt;"Z"),"",'C2'!AN23)</f>
        <v/>
      </c>
      <c r="I65" s="188" t="str">
        <f>IF(ISBLANK('C2'!AO23),"",'C2'!AO23)</f>
        <v/>
      </c>
      <c r="J65" s="81" t="s">
        <v>453</v>
      </c>
      <c r="K65" s="188" t="str">
        <f>IF(AND(ISBLANK('C2'!AN22),$L$65&lt;&gt;"Z"),"",'C2'!AN22)</f>
        <v/>
      </c>
      <c r="L65" s="188" t="str">
        <f>IF(ISBLANK('C2'!AO22),"",'C2'!AO22)</f>
        <v/>
      </c>
      <c r="M65" s="78" t="str">
        <f t="shared" si="2"/>
        <v>OK</v>
      </c>
      <c r="N65" s="79"/>
    </row>
    <row r="66" spans="1:14" ht="23.25" hidden="1">
      <c r="A66" s="80" t="s">
        <v>2589</v>
      </c>
      <c r="B66" s="186" t="s">
        <v>2636</v>
      </c>
      <c r="C66" s="187" t="s">
        <v>143</v>
      </c>
      <c r="D66" s="189" t="s">
        <v>2637</v>
      </c>
      <c r="E66" s="187" t="s">
        <v>453</v>
      </c>
      <c r="F66" s="187" t="s">
        <v>143</v>
      </c>
      <c r="G66" s="189" t="s">
        <v>2599</v>
      </c>
      <c r="H66" s="188" t="str">
        <f>IF(AND(ISBLANK('C2'!AQ23),$I$66&lt;&gt;"Z"),"",'C2'!AQ23)</f>
        <v/>
      </c>
      <c r="I66" s="188" t="str">
        <f>IF(ISBLANK('C2'!AR23),"",'C2'!AR23)</f>
        <v/>
      </c>
      <c r="J66" s="81" t="s">
        <v>453</v>
      </c>
      <c r="K66" s="188" t="str">
        <f>IF(AND(ISBLANK('C2'!AQ22),$L$66&lt;&gt;"Z"),"",'C2'!AQ22)</f>
        <v/>
      </c>
      <c r="L66" s="188" t="str">
        <f>IF(ISBLANK('C2'!AR22),"",'C2'!AR22)</f>
        <v/>
      </c>
      <c r="M66" s="78" t="str">
        <f t="shared" si="2"/>
        <v>OK</v>
      </c>
      <c r="N66" s="79"/>
    </row>
    <row r="67" spans="1:14" ht="23.25" hidden="1">
      <c r="A67" s="80" t="s">
        <v>2590</v>
      </c>
      <c r="B67" s="186" t="s">
        <v>528</v>
      </c>
      <c r="C67" s="187" t="s">
        <v>147</v>
      </c>
      <c r="D67" s="189" t="s">
        <v>502</v>
      </c>
      <c r="E67" s="187" t="s">
        <v>453</v>
      </c>
      <c r="F67" s="187" t="s">
        <v>147</v>
      </c>
      <c r="G67" s="189" t="s">
        <v>454</v>
      </c>
      <c r="H67" s="188" t="str">
        <f>IF(AND(ISBLANK('C4'!AH14),$I$67&lt;&gt;"Z"),"",'C4'!AH14)</f>
        <v/>
      </c>
      <c r="I67" s="188" t="str">
        <f>IF(ISBLANK('C4'!AI14),"",'C4'!AI14)</f>
        <v/>
      </c>
      <c r="J67" s="81" t="s">
        <v>453</v>
      </c>
      <c r="K67" s="188" t="str">
        <f>IF(AND(ISBLANK('C4'!V14),$L$67&lt;&gt;"Z"),"",'C4'!V14)</f>
        <v/>
      </c>
      <c r="L67" s="188" t="str">
        <f>IF(ISBLANK('C4'!W14),"",'C4'!W14)</f>
        <v/>
      </c>
      <c r="M67" s="78" t="str">
        <f t="shared" si="2"/>
        <v>OK</v>
      </c>
      <c r="N67" s="79"/>
    </row>
    <row r="68" spans="1:14" ht="23.25" hidden="1">
      <c r="A68" s="80" t="s">
        <v>2590</v>
      </c>
      <c r="B68" s="186" t="s">
        <v>529</v>
      </c>
      <c r="C68" s="187" t="s">
        <v>147</v>
      </c>
      <c r="D68" s="189" t="s">
        <v>504</v>
      </c>
      <c r="E68" s="187" t="s">
        <v>453</v>
      </c>
      <c r="F68" s="187" t="s">
        <v>147</v>
      </c>
      <c r="G68" s="189" t="s">
        <v>530</v>
      </c>
      <c r="H68" s="188" t="str">
        <f>IF(AND(ISBLANK('C4'!AH15),$I$68&lt;&gt;"Z"),"",'C4'!AH15)</f>
        <v/>
      </c>
      <c r="I68" s="188" t="str">
        <f>IF(ISBLANK('C4'!AI15),"",'C4'!AI15)</f>
        <v/>
      </c>
      <c r="J68" s="81" t="s">
        <v>453</v>
      </c>
      <c r="K68" s="188" t="str">
        <f>IF(AND(ISBLANK('C4'!V15),$L$68&lt;&gt;"Z"),"",'C4'!V15)</f>
        <v/>
      </c>
      <c r="L68" s="188" t="str">
        <f>IF(ISBLANK('C4'!W15),"",'C4'!W15)</f>
        <v/>
      </c>
      <c r="M68" s="78" t="str">
        <f t="shared" si="2"/>
        <v>OK</v>
      </c>
      <c r="N68" s="79"/>
    </row>
    <row r="69" spans="1:14" ht="23.25" hidden="1">
      <c r="A69" s="80" t="s">
        <v>2590</v>
      </c>
      <c r="B69" s="186" t="s">
        <v>531</v>
      </c>
      <c r="C69" s="187" t="s">
        <v>147</v>
      </c>
      <c r="D69" s="189" t="s">
        <v>506</v>
      </c>
      <c r="E69" s="187" t="s">
        <v>453</v>
      </c>
      <c r="F69" s="187" t="s">
        <v>147</v>
      </c>
      <c r="G69" s="189" t="s">
        <v>532</v>
      </c>
      <c r="H69" s="188" t="str">
        <f>IF(AND(ISBLANK('C4'!AH16),$I$69&lt;&gt;"Z"),"",'C4'!AH16)</f>
        <v/>
      </c>
      <c r="I69" s="188" t="str">
        <f>IF(ISBLANK('C4'!AI16),"",'C4'!AI16)</f>
        <v/>
      </c>
      <c r="J69" s="81" t="s">
        <v>453</v>
      </c>
      <c r="K69" s="188" t="str">
        <f>IF(AND(ISBLANK('C4'!V16),$L$69&lt;&gt;"Z"),"",'C4'!V16)</f>
        <v/>
      </c>
      <c r="L69" s="188" t="str">
        <f>IF(ISBLANK('C4'!W16),"",'C4'!W16)</f>
        <v/>
      </c>
      <c r="M69" s="78" t="str">
        <f t="shared" si="2"/>
        <v>OK</v>
      </c>
      <c r="N69" s="79"/>
    </row>
    <row r="70" spans="1:14" ht="23.25" hidden="1">
      <c r="A70" s="80" t="s">
        <v>2590</v>
      </c>
      <c r="B70" s="186" t="s">
        <v>533</v>
      </c>
      <c r="C70" s="187" t="s">
        <v>147</v>
      </c>
      <c r="D70" s="189" t="s">
        <v>534</v>
      </c>
      <c r="E70" s="187" t="s">
        <v>453</v>
      </c>
      <c r="F70" s="187" t="s">
        <v>147</v>
      </c>
      <c r="G70" s="189" t="s">
        <v>492</v>
      </c>
      <c r="H70" s="188" t="str">
        <f>IF(AND(ISBLANK('C4'!AK14),$I$70&lt;&gt;"Z"),"",'C4'!AK14)</f>
        <v/>
      </c>
      <c r="I70" s="188" t="str">
        <f>IF(ISBLANK('C4'!AL14),"",'C4'!AL14)</f>
        <v/>
      </c>
      <c r="J70" s="81" t="s">
        <v>453</v>
      </c>
      <c r="K70" s="188" t="str">
        <f>IF(AND(ISBLANK('C4'!Y14),$L$70&lt;&gt;"Z"),"",'C4'!Y14)</f>
        <v/>
      </c>
      <c r="L70" s="188" t="str">
        <f>IF(ISBLANK('C4'!Z14),"",'C4'!Z14)</f>
        <v/>
      </c>
      <c r="M70" s="78" t="str">
        <f t="shared" si="2"/>
        <v>OK</v>
      </c>
      <c r="N70" s="79"/>
    </row>
    <row r="71" spans="1:14" ht="23.25" hidden="1">
      <c r="A71" s="80" t="s">
        <v>2590</v>
      </c>
      <c r="B71" s="186" t="s">
        <v>535</v>
      </c>
      <c r="C71" s="187" t="s">
        <v>147</v>
      </c>
      <c r="D71" s="189" t="s">
        <v>536</v>
      </c>
      <c r="E71" s="187" t="s">
        <v>453</v>
      </c>
      <c r="F71" s="187" t="s">
        <v>147</v>
      </c>
      <c r="G71" s="189" t="s">
        <v>420</v>
      </c>
      <c r="H71" s="188" t="str">
        <f>IF(AND(ISBLANK('C4'!AK15),$I$71&lt;&gt;"Z"),"",'C4'!AK15)</f>
        <v/>
      </c>
      <c r="I71" s="188" t="str">
        <f>IF(ISBLANK('C4'!AL15),"",'C4'!AL15)</f>
        <v/>
      </c>
      <c r="J71" s="81" t="s">
        <v>453</v>
      </c>
      <c r="K71" s="188" t="str">
        <f>IF(AND(ISBLANK('C4'!Y15),$L$71&lt;&gt;"Z"),"",'C4'!Y15)</f>
        <v/>
      </c>
      <c r="L71" s="188" t="str">
        <f>IF(ISBLANK('C4'!Z15),"",'C4'!Z15)</f>
        <v/>
      </c>
      <c r="M71" s="78" t="str">
        <f t="shared" si="2"/>
        <v>OK</v>
      </c>
      <c r="N71" s="79"/>
    </row>
    <row r="72" spans="1:14" ht="23.25" hidden="1">
      <c r="A72" s="80" t="s">
        <v>2590</v>
      </c>
      <c r="B72" s="186" t="s">
        <v>537</v>
      </c>
      <c r="C72" s="187" t="s">
        <v>147</v>
      </c>
      <c r="D72" s="189" t="s">
        <v>538</v>
      </c>
      <c r="E72" s="187" t="s">
        <v>453</v>
      </c>
      <c r="F72" s="187" t="s">
        <v>147</v>
      </c>
      <c r="G72" s="189" t="s">
        <v>148</v>
      </c>
      <c r="H72" s="188" t="str">
        <f>IF(AND(ISBLANK('C4'!AK16),$I$72&lt;&gt;"Z"),"",'C4'!AK16)</f>
        <v/>
      </c>
      <c r="I72" s="188" t="str">
        <f>IF(ISBLANK('C4'!AL16),"",'C4'!AL16)</f>
        <v/>
      </c>
      <c r="J72" s="81" t="s">
        <v>453</v>
      </c>
      <c r="K72" s="188" t="str">
        <f>IF(AND(ISBLANK('C4'!Y16),$L$72&lt;&gt;"Z"),"",'C4'!Y16)</f>
        <v/>
      </c>
      <c r="L72" s="188" t="str">
        <f>IF(ISBLANK('C4'!Z16),"",'C4'!Z16)</f>
        <v/>
      </c>
      <c r="M72" s="78" t="str">
        <f t="shared" si="2"/>
        <v>OK</v>
      </c>
      <c r="N72" s="79"/>
    </row>
    <row r="73" spans="1:14" ht="23.25" hidden="1">
      <c r="A73" s="80" t="s">
        <v>2590</v>
      </c>
      <c r="B73" s="186" t="s">
        <v>539</v>
      </c>
      <c r="C73" s="187" t="s">
        <v>147</v>
      </c>
      <c r="D73" s="189" t="s">
        <v>540</v>
      </c>
      <c r="E73" s="187" t="s">
        <v>453</v>
      </c>
      <c r="F73" s="187" t="s">
        <v>147</v>
      </c>
      <c r="G73" s="189" t="s">
        <v>491</v>
      </c>
      <c r="H73" s="188" t="str">
        <f>IF(AND(ISBLANK('C4'!AN14),$I$73&lt;&gt;"Z"),"",'C4'!AN14)</f>
        <v/>
      </c>
      <c r="I73" s="188" t="str">
        <f>IF(ISBLANK('C4'!AO14),"",'C4'!AO14)</f>
        <v/>
      </c>
      <c r="J73" s="81" t="s">
        <v>453</v>
      </c>
      <c r="K73" s="188" t="str">
        <f>IF(AND(ISBLANK('C4'!AB14),$L$73&lt;&gt;"Z"),"",'C4'!AB14)</f>
        <v/>
      </c>
      <c r="L73" s="188" t="str">
        <f>IF(ISBLANK('C4'!AC14),"",'C4'!AC14)</f>
        <v/>
      </c>
      <c r="M73" s="78" t="str">
        <f t="shared" si="2"/>
        <v>OK</v>
      </c>
      <c r="N73" s="79"/>
    </row>
    <row r="74" spans="1:14" ht="23.25" hidden="1">
      <c r="A74" s="80" t="s">
        <v>2590</v>
      </c>
      <c r="B74" s="186" t="s">
        <v>541</v>
      </c>
      <c r="C74" s="187" t="s">
        <v>147</v>
      </c>
      <c r="D74" s="189" t="s">
        <v>542</v>
      </c>
      <c r="E74" s="187" t="s">
        <v>453</v>
      </c>
      <c r="F74" s="187" t="s">
        <v>147</v>
      </c>
      <c r="G74" s="189" t="s">
        <v>493</v>
      </c>
      <c r="H74" s="188" t="str">
        <f>IF(AND(ISBLANK('C4'!AN15),$I$74&lt;&gt;"Z"),"",'C4'!AN15)</f>
        <v/>
      </c>
      <c r="I74" s="188" t="str">
        <f>IF(ISBLANK('C4'!AO15),"",'C4'!AO15)</f>
        <v/>
      </c>
      <c r="J74" s="81" t="s">
        <v>453</v>
      </c>
      <c r="K74" s="188" t="str">
        <f>IF(AND(ISBLANK('C4'!AB15),$L$74&lt;&gt;"Z"),"",'C4'!AB15)</f>
        <v/>
      </c>
      <c r="L74" s="188" t="str">
        <f>IF(ISBLANK('C4'!AC15),"",'C4'!AC15)</f>
        <v/>
      </c>
      <c r="M74" s="78" t="str">
        <f t="shared" si="2"/>
        <v>OK</v>
      </c>
      <c r="N74" s="79"/>
    </row>
    <row r="75" spans="1:14" ht="23.25" hidden="1">
      <c r="A75" s="80" t="s">
        <v>2590</v>
      </c>
      <c r="B75" s="186" t="s">
        <v>543</v>
      </c>
      <c r="C75" s="187" t="s">
        <v>147</v>
      </c>
      <c r="D75" s="189" t="s">
        <v>544</v>
      </c>
      <c r="E75" s="187" t="s">
        <v>453</v>
      </c>
      <c r="F75" s="187" t="s">
        <v>147</v>
      </c>
      <c r="G75" s="189" t="s">
        <v>494</v>
      </c>
      <c r="H75" s="188" t="str">
        <f>IF(AND(ISBLANK('C4'!AN16),$I$75&lt;&gt;"Z"),"",'C4'!AN16)</f>
        <v/>
      </c>
      <c r="I75" s="188" t="str">
        <f>IF(ISBLANK('C4'!AO16),"",'C4'!AO16)</f>
        <v/>
      </c>
      <c r="J75" s="81" t="s">
        <v>453</v>
      </c>
      <c r="K75" s="188" t="str">
        <f>IF(AND(ISBLANK('C4'!AB16),$L$75&lt;&gt;"Z"),"",'C4'!AB16)</f>
        <v/>
      </c>
      <c r="L75" s="188" t="str">
        <f>IF(ISBLANK('C4'!AC16),"",'C4'!AC16)</f>
        <v/>
      </c>
      <c r="M75" s="78" t="str">
        <f t="shared" si="2"/>
        <v>OK</v>
      </c>
      <c r="N75" s="79"/>
    </row>
    <row r="76" spans="1:14" ht="23.25" hidden="1">
      <c r="A76" s="80" t="s">
        <v>2591</v>
      </c>
      <c r="B76" s="186" t="s">
        <v>545</v>
      </c>
      <c r="C76" s="187" t="s">
        <v>147</v>
      </c>
      <c r="D76" s="189" t="s">
        <v>532</v>
      </c>
      <c r="E76" s="187" t="s">
        <v>453</v>
      </c>
      <c r="F76" s="187" t="s">
        <v>143</v>
      </c>
      <c r="G76" s="189" t="s">
        <v>460</v>
      </c>
      <c r="H76" s="188" t="str">
        <f>IF(AND(ISBLANK('C4'!V16),$I$76&lt;&gt;"Z"),"",'C4'!V16)</f>
        <v/>
      </c>
      <c r="I76" s="188" t="str">
        <f>IF(ISBLANK('C4'!W16),"",'C4'!W16)</f>
        <v/>
      </c>
      <c r="J76" s="81" t="s">
        <v>453</v>
      </c>
      <c r="K76" s="188" t="str">
        <f>IF(AND(ISBLANK('C2'!V22),$L$76&lt;&gt;"Z"),"",'C2'!V22)</f>
        <v/>
      </c>
      <c r="L76" s="188" t="str">
        <f>IF(ISBLANK('C2'!W22),"",'C2'!W22)</f>
        <v/>
      </c>
      <c r="M76" s="78" t="str">
        <f t="shared" si="2"/>
        <v>OK</v>
      </c>
      <c r="N76" s="79"/>
    </row>
    <row r="77" spans="1:14" ht="23.25" hidden="1">
      <c r="A77" s="80" t="s">
        <v>2591</v>
      </c>
      <c r="B77" s="186" t="s">
        <v>2638</v>
      </c>
      <c r="C77" s="187" t="s">
        <v>147</v>
      </c>
      <c r="D77" s="189" t="s">
        <v>148</v>
      </c>
      <c r="E77" s="187" t="s">
        <v>453</v>
      </c>
      <c r="F77" s="187" t="s">
        <v>143</v>
      </c>
      <c r="G77" s="189" t="s">
        <v>466</v>
      </c>
      <c r="H77" s="188" t="str">
        <f>IF(AND(ISBLANK('C4'!Y16),$I$77&lt;&gt;"Z"),"",'C4'!Y16)</f>
        <v/>
      </c>
      <c r="I77" s="188" t="str">
        <f>IF(ISBLANK('C4'!Z16),"",'C4'!Z16)</f>
        <v/>
      </c>
      <c r="J77" s="81" t="s">
        <v>453</v>
      </c>
      <c r="K77" s="188" t="str">
        <f>IF(AND(ISBLANK('C2'!AE22),$L$77&lt;&gt;"Z"),"",'C2'!AE22)</f>
        <v/>
      </c>
      <c r="L77" s="188" t="str">
        <f>IF(ISBLANK('C2'!AF22),"",'C2'!AF22)</f>
        <v/>
      </c>
      <c r="M77" s="78" t="str">
        <f t="shared" si="2"/>
        <v>OK</v>
      </c>
      <c r="N77" s="79"/>
    </row>
    <row r="78" spans="1:14" ht="23.25" hidden="1">
      <c r="A78" s="80" t="s">
        <v>2591</v>
      </c>
      <c r="B78" s="186" t="s">
        <v>2639</v>
      </c>
      <c r="C78" s="187" t="s">
        <v>147</v>
      </c>
      <c r="D78" s="189" t="s">
        <v>494</v>
      </c>
      <c r="E78" s="187" t="s">
        <v>453</v>
      </c>
      <c r="F78" s="187" t="s">
        <v>143</v>
      </c>
      <c r="G78" s="189" t="s">
        <v>516</v>
      </c>
      <c r="H78" s="188" t="str">
        <f>IF(AND(ISBLANK('C4'!AB16),$I$78&lt;&gt;"Z"),"",'C4'!AB16)</f>
        <v/>
      </c>
      <c r="I78" s="188" t="str">
        <f>IF(ISBLANK('C4'!AC16),"",'C4'!AC16)</f>
        <v/>
      </c>
      <c r="J78" s="81" t="s">
        <v>453</v>
      </c>
      <c r="K78" s="188" t="str">
        <f>IF(AND(ISBLANK('C2'!AH22),$L$78&lt;&gt;"Z"),"",'C2'!AH22)</f>
        <v/>
      </c>
      <c r="L78" s="188" t="str">
        <f>IF(ISBLANK('C2'!AI22),"",'C2'!AI22)</f>
        <v/>
      </c>
      <c r="M78" s="78" t="str">
        <f t="shared" si="2"/>
        <v>OK</v>
      </c>
      <c r="N78" s="79"/>
    </row>
    <row r="79" spans="1:14" ht="23.25" hidden="1">
      <c r="A79" s="80" t="s">
        <v>2591</v>
      </c>
      <c r="B79" s="186" t="s">
        <v>2640</v>
      </c>
      <c r="C79" s="187" t="s">
        <v>147</v>
      </c>
      <c r="D79" s="189" t="s">
        <v>507</v>
      </c>
      <c r="E79" s="187" t="s">
        <v>453</v>
      </c>
      <c r="F79" s="187" t="s">
        <v>143</v>
      </c>
      <c r="G79" s="189" t="s">
        <v>462</v>
      </c>
      <c r="H79" s="188" t="str">
        <f>IF(AND(ISBLANK('C4'!AE16),$I$79&lt;&gt;"Z"),"",'C4'!AE16)</f>
        <v/>
      </c>
      <c r="I79" s="188" t="str">
        <f>IF(ISBLANK('C4'!AF16),"",'C4'!AF16)</f>
        <v/>
      </c>
      <c r="J79" s="81" t="s">
        <v>453</v>
      </c>
      <c r="K79" s="188" t="str">
        <f>IF(AND(ISBLANK('C2'!AN22),$L$79&lt;&gt;"Z"),"",'C2'!AN22)</f>
        <v/>
      </c>
      <c r="L79" s="188" t="str">
        <f>IF(ISBLANK('C2'!AO22),"",'C2'!AO22)</f>
        <v/>
      </c>
      <c r="M79" s="78" t="str">
        <f t="shared" si="2"/>
        <v>OK</v>
      </c>
      <c r="N79" s="79"/>
    </row>
    <row r="80" spans="1:14" ht="23.25" hidden="1">
      <c r="A80" s="80" t="s">
        <v>2779</v>
      </c>
      <c r="B80" s="186" t="s">
        <v>2648</v>
      </c>
      <c r="C80" s="187" t="s">
        <v>177</v>
      </c>
      <c r="D80" s="189" t="s">
        <v>910</v>
      </c>
      <c r="E80" s="187" t="s">
        <v>453</v>
      </c>
      <c r="F80" s="187" t="s">
        <v>177</v>
      </c>
      <c r="G80" s="189" t="s">
        <v>486</v>
      </c>
      <c r="H80" s="188" t="str">
        <f>IF(AND(ISBLANK('C5'!AB42),$I$80&lt;&gt;"Z"),"",'C5'!AB42)</f>
        <v/>
      </c>
      <c r="I80" s="188" t="str">
        <f>IF(ISBLANK('C5'!AC42),"",'C5'!AC42)</f>
        <v/>
      </c>
      <c r="J80" s="81" t="s">
        <v>453</v>
      </c>
      <c r="K80" s="188" t="str">
        <f>IF(AND(ISBLANK('C5'!V42),$L$80&lt;&gt;"Z"),"",'C5'!V42)</f>
        <v/>
      </c>
      <c r="L80" s="188" t="str">
        <f>IF(ISBLANK('C5'!W42),"",'C5'!W42)</f>
        <v/>
      </c>
      <c r="M80" s="78" t="str">
        <f t="shared" si="2"/>
        <v>OK</v>
      </c>
      <c r="N80" s="79"/>
    </row>
    <row r="81" spans="1:14" ht="23.25" hidden="1">
      <c r="A81" s="80" t="s">
        <v>2779</v>
      </c>
      <c r="B81" s="186" t="s">
        <v>2649</v>
      </c>
      <c r="C81" s="187" t="s">
        <v>177</v>
      </c>
      <c r="D81" s="189" t="s">
        <v>2650</v>
      </c>
      <c r="E81" s="187" t="s">
        <v>453</v>
      </c>
      <c r="F81" s="187" t="s">
        <v>177</v>
      </c>
      <c r="G81" s="189" t="s">
        <v>475</v>
      </c>
      <c r="H81" s="188" t="str">
        <f>IF(AND(ISBLANK('C5'!AB72),$I$81&lt;&gt;"Z"),"",'C5'!AB72)</f>
        <v/>
      </c>
      <c r="I81" s="188" t="str">
        <f>IF(ISBLANK('C5'!AC72),"",'C5'!AC72)</f>
        <v/>
      </c>
      <c r="J81" s="81" t="s">
        <v>453</v>
      </c>
      <c r="K81" s="188" t="str">
        <f>IF(AND(ISBLANK('C5'!V72),$L$81&lt;&gt;"Z"),"",'C5'!V72)</f>
        <v/>
      </c>
      <c r="L81" s="188" t="str">
        <f>IF(ISBLANK('C5'!W72),"",'C5'!W72)</f>
        <v/>
      </c>
      <c r="M81" s="78" t="str">
        <f t="shared" si="2"/>
        <v>OK</v>
      </c>
      <c r="N81" s="79"/>
    </row>
    <row r="82" spans="1:14" ht="23.25" hidden="1">
      <c r="A82" s="80" t="s">
        <v>2779</v>
      </c>
      <c r="B82" s="186" t="s">
        <v>2651</v>
      </c>
      <c r="C82" s="187" t="s">
        <v>177</v>
      </c>
      <c r="D82" s="189" t="s">
        <v>2652</v>
      </c>
      <c r="E82" s="187" t="s">
        <v>453</v>
      </c>
      <c r="F82" s="187" t="s">
        <v>177</v>
      </c>
      <c r="G82" s="189" t="s">
        <v>464</v>
      </c>
      <c r="H82" s="188" t="str">
        <f>IF(AND(ISBLANK('C5'!AB102),$I$82&lt;&gt;"Z"),"",'C5'!AB102)</f>
        <v/>
      </c>
      <c r="I82" s="188" t="str">
        <f>IF(ISBLANK('C5'!AC102),"",'C5'!AC102)</f>
        <v/>
      </c>
      <c r="J82" s="81" t="s">
        <v>453</v>
      </c>
      <c r="K82" s="188" t="str">
        <f>IF(AND(ISBLANK('C5'!V102),$L$82&lt;&gt;"Z"),"",'C5'!V102)</f>
        <v/>
      </c>
      <c r="L82" s="188" t="str">
        <f>IF(ISBLANK('C5'!W102),"",'C5'!W102)</f>
        <v/>
      </c>
      <c r="M82" s="78" t="str">
        <f t="shared" si="2"/>
        <v>OK</v>
      </c>
      <c r="N82" s="79"/>
    </row>
    <row r="83" spans="1:14" ht="23.25" hidden="1">
      <c r="A83" s="80" t="s">
        <v>2591</v>
      </c>
      <c r="B83" s="186" t="s">
        <v>546</v>
      </c>
      <c r="C83" s="187" t="s">
        <v>177</v>
      </c>
      <c r="D83" s="189" t="s">
        <v>492</v>
      </c>
      <c r="E83" s="187" t="s">
        <v>453</v>
      </c>
      <c r="F83" s="187" t="s">
        <v>177</v>
      </c>
      <c r="G83" s="189" t="s">
        <v>454</v>
      </c>
      <c r="H83" s="188" t="str">
        <f>IF(AND(ISBLANK('C5'!Y14),$I$83&lt;&gt;"Z"),"",'C5'!Y14)</f>
        <v/>
      </c>
      <c r="I83" s="188" t="str">
        <f>IF(ISBLANK('C5'!Z14),"",'C5'!Z14)</f>
        <v/>
      </c>
      <c r="J83" s="81" t="s">
        <v>453</v>
      </c>
      <c r="K83" s="188" t="str">
        <f>IF(AND(ISBLANK('C5'!V14),$L$83&lt;&gt;"Z"),"",'C5'!V14)</f>
        <v/>
      </c>
      <c r="L83" s="188" t="str">
        <f>IF(ISBLANK('C5'!W14),"",'C5'!W14)</f>
        <v/>
      </c>
      <c r="M83" s="78" t="str">
        <f t="shared" si="2"/>
        <v>OK</v>
      </c>
      <c r="N83" s="79"/>
    </row>
    <row r="84" spans="1:14" ht="23.25" hidden="1">
      <c r="A84" s="80" t="s">
        <v>2591</v>
      </c>
      <c r="B84" s="186" t="s">
        <v>547</v>
      </c>
      <c r="C84" s="187" t="s">
        <v>177</v>
      </c>
      <c r="D84" s="189" t="s">
        <v>420</v>
      </c>
      <c r="E84" s="187" t="s">
        <v>453</v>
      </c>
      <c r="F84" s="187" t="s">
        <v>177</v>
      </c>
      <c r="G84" s="189" t="s">
        <v>530</v>
      </c>
      <c r="H84" s="188" t="str">
        <f>IF(AND(ISBLANK('C5'!Y15),$I$84&lt;&gt;"Z"),"",'C5'!Y15)</f>
        <v/>
      </c>
      <c r="I84" s="188" t="str">
        <f>IF(ISBLANK('C5'!Z15),"",'C5'!Z15)</f>
        <v/>
      </c>
      <c r="J84" s="81" t="s">
        <v>453</v>
      </c>
      <c r="K84" s="188" t="str">
        <f>IF(AND(ISBLANK('C5'!V15),$L$84&lt;&gt;"Z"),"",'C5'!V15)</f>
        <v/>
      </c>
      <c r="L84" s="188" t="str">
        <f>IF(ISBLANK('C5'!W15),"",'C5'!W15)</f>
        <v/>
      </c>
      <c r="M84" s="78" t="str">
        <f t="shared" si="2"/>
        <v>OK</v>
      </c>
      <c r="N84" s="79"/>
    </row>
    <row r="85" spans="1:14" ht="23.25" hidden="1">
      <c r="A85" s="80" t="s">
        <v>2591</v>
      </c>
      <c r="B85" s="186" t="s">
        <v>548</v>
      </c>
      <c r="C85" s="187" t="s">
        <v>177</v>
      </c>
      <c r="D85" s="189" t="s">
        <v>148</v>
      </c>
      <c r="E85" s="187" t="s">
        <v>453</v>
      </c>
      <c r="F85" s="187" t="s">
        <v>177</v>
      </c>
      <c r="G85" s="189" t="s">
        <v>532</v>
      </c>
      <c r="H85" s="188" t="str">
        <f>IF(AND(ISBLANK('C5'!Y16),$I$85&lt;&gt;"Z"),"",'C5'!Y16)</f>
        <v/>
      </c>
      <c r="I85" s="188" t="str">
        <f>IF(ISBLANK('C5'!Z16),"",'C5'!Z16)</f>
        <v/>
      </c>
      <c r="J85" s="81" t="s">
        <v>453</v>
      </c>
      <c r="K85" s="188" t="str">
        <f>IF(AND(ISBLANK('C5'!V16),$L$85&lt;&gt;"Z"),"",'C5'!V16)</f>
        <v/>
      </c>
      <c r="L85" s="188" t="str">
        <f>IF(ISBLANK('C5'!W16),"",'C5'!W16)</f>
        <v/>
      </c>
      <c r="M85" s="78" t="str">
        <f t="shared" si="2"/>
        <v>OK</v>
      </c>
      <c r="N85" s="79"/>
    </row>
    <row r="86" spans="1:14" ht="23.25" hidden="1">
      <c r="A86" s="80" t="s">
        <v>2591</v>
      </c>
      <c r="B86" s="186" t="s">
        <v>549</v>
      </c>
      <c r="C86" s="187" t="s">
        <v>177</v>
      </c>
      <c r="D86" s="189" t="s">
        <v>149</v>
      </c>
      <c r="E86" s="187" t="s">
        <v>453</v>
      </c>
      <c r="F86" s="187" t="s">
        <v>177</v>
      </c>
      <c r="G86" s="189" t="s">
        <v>550</v>
      </c>
      <c r="H86" s="188" t="str">
        <f>IF(AND(ISBLANK('C5'!Y17),$I$86&lt;&gt;"Z"),"",'C5'!Y17)</f>
        <v/>
      </c>
      <c r="I86" s="188" t="str">
        <f>IF(ISBLANK('C5'!Z17),"",'C5'!Z17)</f>
        <v/>
      </c>
      <c r="J86" s="81" t="s">
        <v>453</v>
      </c>
      <c r="K86" s="188" t="str">
        <f>IF(AND(ISBLANK('C5'!V17),$L$86&lt;&gt;"Z"),"",'C5'!V17)</f>
        <v/>
      </c>
      <c r="L86" s="188" t="str">
        <f>IF(ISBLANK('C5'!W17),"",'C5'!W17)</f>
        <v/>
      </c>
      <c r="M86" s="78" t="str">
        <f t="shared" si="2"/>
        <v>OK</v>
      </c>
      <c r="N86" s="79"/>
    </row>
    <row r="87" spans="1:14" ht="23.25" hidden="1">
      <c r="A87" s="80" t="s">
        <v>2591</v>
      </c>
      <c r="B87" s="186" t="s">
        <v>551</v>
      </c>
      <c r="C87" s="187" t="s">
        <v>177</v>
      </c>
      <c r="D87" s="189" t="s">
        <v>150</v>
      </c>
      <c r="E87" s="187" t="s">
        <v>453</v>
      </c>
      <c r="F87" s="187" t="s">
        <v>177</v>
      </c>
      <c r="G87" s="189" t="s">
        <v>552</v>
      </c>
      <c r="H87" s="188" t="str">
        <f>IF(AND(ISBLANK('C5'!Y18),$I$87&lt;&gt;"Z"),"",'C5'!Y18)</f>
        <v/>
      </c>
      <c r="I87" s="188" t="str">
        <f>IF(ISBLANK('C5'!Z18),"",'C5'!Z18)</f>
        <v/>
      </c>
      <c r="J87" s="81" t="s">
        <v>453</v>
      </c>
      <c r="K87" s="188" t="str">
        <f>IF(AND(ISBLANK('C5'!V18),$L$87&lt;&gt;"Z"),"",'C5'!V18)</f>
        <v/>
      </c>
      <c r="L87" s="188" t="str">
        <f>IF(ISBLANK('C5'!W18),"",'C5'!W18)</f>
        <v/>
      </c>
      <c r="M87" s="78" t="str">
        <f t="shared" si="2"/>
        <v>OK</v>
      </c>
      <c r="N87" s="79"/>
    </row>
    <row r="88" spans="1:14" ht="23.25" hidden="1">
      <c r="A88" s="80" t="s">
        <v>2591</v>
      </c>
      <c r="B88" s="186" t="s">
        <v>553</v>
      </c>
      <c r="C88" s="187" t="s">
        <v>177</v>
      </c>
      <c r="D88" s="189" t="s">
        <v>151</v>
      </c>
      <c r="E88" s="187" t="s">
        <v>453</v>
      </c>
      <c r="F88" s="187" t="s">
        <v>177</v>
      </c>
      <c r="G88" s="189" t="s">
        <v>554</v>
      </c>
      <c r="H88" s="188" t="str">
        <f>IF(AND(ISBLANK('C5'!Y19),$I$88&lt;&gt;"Z"),"",'C5'!Y19)</f>
        <v/>
      </c>
      <c r="I88" s="188" t="str">
        <f>IF(ISBLANK('C5'!Z19),"",'C5'!Z19)</f>
        <v/>
      </c>
      <c r="J88" s="81" t="s">
        <v>453</v>
      </c>
      <c r="K88" s="188" t="str">
        <f>IF(AND(ISBLANK('C5'!V19),$L$88&lt;&gt;"Z"),"",'C5'!V19)</f>
        <v/>
      </c>
      <c r="L88" s="188" t="str">
        <f>IF(ISBLANK('C5'!W19),"",'C5'!W19)</f>
        <v/>
      </c>
      <c r="M88" s="78" t="str">
        <f t="shared" si="2"/>
        <v>OK</v>
      </c>
      <c r="N88" s="79"/>
    </row>
    <row r="89" spans="1:14" ht="23.25" hidden="1">
      <c r="A89" s="80" t="s">
        <v>2591</v>
      </c>
      <c r="B89" s="186" t="s">
        <v>555</v>
      </c>
      <c r="C89" s="187" t="s">
        <v>177</v>
      </c>
      <c r="D89" s="189" t="s">
        <v>152</v>
      </c>
      <c r="E89" s="187" t="s">
        <v>453</v>
      </c>
      <c r="F89" s="187" t="s">
        <v>177</v>
      </c>
      <c r="G89" s="189" t="s">
        <v>482</v>
      </c>
      <c r="H89" s="188" t="str">
        <f>IF(AND(ISBLANK('C5'!Y20),$I$89&lt;&gt;"Z"),"",'C5'!Y20)</f>
        <v/>
      </c>
      <c r="I89" s="188" t="str">
        <f>IF(ISBLANK('C5'!Z20),"",'C5'!Z20)</f>
        <v/>
      </c>
      <c r="J89" s="81" t="s">
        <v>453</v>
      </c>
      <c r="K89" s="188" t="str">
        <f>IF(AND(ISBLANK('C5'!V20),$L$89&lt;&gt;"Z"),"",'C5'!V20)</f>
        <v/>
      </c>
      <c r="L89" s="188" t="str">
        <f>IF(ISBLANK('C5'!W20),"",'C5'!W20)</f>
        <v/>
      </c>
      <c r="M89" s="78" t="str">
        <f t="shared" si="2"/>
        <v>OK</v>
      </c>
      <c r="N89" s="79"/>
    </row>
    <row r="90" spans="1:14" ht="23.25" hidden="1">
      <c r="A90" s="80" t="s">
        <v>2591</v>
      </c>
      <c r="B90" s="186" t="s">
        <v>556</v>
      </c>
      <c r="C90" s="187" t="s">
        <v>177</v>
      </c>
      <c r="D90" s="189" t="s">
        <v>153</v>
      </c>
      <c r="E90" s="187" t="s">
        <v>453</v>
      </c>
      <c r="F90" s="187" t="s">
        <v>177</v>
      </c>
      <c r="G90" s="189" t="s">
        <v>471</v>
      </c>
      <c r="H90" s="188" t="str">
        <f>IF(AND(ISBLANK('C5'!Y21),$I$90&lt;&gt;"Z"),"",'C5'!Y21)</f>
        <v/>
      </c>
      <c r="I90" s="188" t="str">
        <f>IF(ISBLANK('C5'!Z21),"",'C5'!Z21)</f>
        <v/>
      </c>
      <c r="J90" s="81" t="s">
        <v>453</v>
      </c>
      <c r="K90" s="188" t="str">
        <f>IF(AND(ISBLANK('C5'!V21),$L$90&lt;&gt;"Z"),"",'C5'!V21)</f>
        <v/>
      </c>
      <c r="L90" s="188" t="str">
        <f>IF(ISBLANK('C5'!W21),"",'C5'!W21)</f>
        <v/>
      </c>
      <c r="M90" s="78" t="str">
        <f t="shared" si="2"/>
        <v>OK</v>
      </c>
      <c r="N90" s="79"/>
    </row>
    <row r="91" spans="1:14" ht="23.25" hidden="1">
      <c r="A91" s="80" t="s">
        <v>2591</v>
      </c>
      <c r="B91" s="186" t="s">
        <v>557</v>
      </c>
      <c r="C91" s="187" t="s">
        <v>177</v>
      </c>
      <c r="D91" s="189" t="s">
        <v>154</v>
      </c>
      <c r="E91" s="187" t="s">
        <v>453</v>
      </c>
      <c r="F91" s="187" t="s">
        <v>177</v>
      </c>
      <c r="G91" s="189" t="s">
        <v>460</v>
      </c>
      <c r="H91" s="188" t="str">
        <f>IF(AND(ISBLANK('C5'!Y22),$I$91&lt;&gt;"Z"),"",'C5'!Y22)</f>
        <v/>
      </c>
      <c r="I91" s="188" t="str">
        <f>IF(ISBLANK('C5'!Z22),"",'C5'!Z22)</f>
        <v/>
      </c>
      <c r="J91" s="81" t="s">
        <v>453</v>
      </c>
      <c r="K91" s="188" t="str">
        <f>IF(AND(ISBLANK('C5'!V22),$L$91&lt;&gt;"Z"),"",'C5'!V22)</f>
        <v/>
      </c>
      <c r="L91" s="188" t="str">
        <f>IF(ISBLANK('C5'!W22),"",'C5'!W22)</f>
        <v/>
      </c>
      <c r="M91" s="78" t="str">
        <f t="shared" si="2"/>
        <v>OK</v>
      </c>
      <c r="N91" s="79"/>
    </row>
    <row r="92" spans="1:14" ht="23.25" hidden="1">
      <c r="A92" s="80" t="s">
        <v>2591</v>
      </c>
      <c r="B92" s="186" t="s">
        <v>558</v>
      </c>
      <c r="C92" s="187" t="s">
        <v>177</v>
      </c>
      <c r="D92" s="189" t="s">
        <v>155</v>
      </c>
      <c r="E92" s="187" t="s">
        <v>453</v>
      </c>
      <c r="F92" s="187" t="s">
        <v>177</v>
      </c>
      <c r="G92" s="189" t="s">
        <v>520</v>
      </c>
      <c r="H92" s="188" t="str">
        <f>IF(AND(ISBLANK('C5'!Y23),$I$92&lt;&gt;"Z"),"",'C5'!Y23)</f>
        <v/>
      </c>
      <c r="I92" s="188" t="str">
        <f>IF(ISBLANK('C5'!Z23),"",'C5'!Z23)</f>
        <v/>
      </c>
      <c r="J92" s="81" t="s">
        <v>453</v>
      </c>
      <c r="K92" s="188" t="str">
        <f>IF(AND(ISBLANK('C5'!V23),$L$92&lt;&gt;"Z"),"",'C5'!V23)</f>
        <v/>
      </c>
      <c r="L92" s="188" t="str">
        <f>IF(ISBLANK('C5'!W23),"",'C5'!W23)</f>
        <v/>
      </c>
      <c r="M92" s="78" t="str">
        <f t="shared" si="2"/>
        <v>OK</v>
      </c>
      <c r="N92" s="79"/>
    </row>
    <row r="93" spans="1:14" ht="23.25" hidden="1">
      <c r="A93" s="80" t="s">
        <v>2591</v>
      </c>
      <c r="B93" s="186" t="s">
        <v>559</v>
      </c>
      <c r="C93" s="187" t="s">
        <v>177</v>
      </c>
      <c r="D93" s="189" t="s">
        <v>156</v>
      </c>
      <c r="E93" s="187" t="s">
        <v>453</v>
      </c>
      <c r="F93" s="187" t="s">
        <v>177</v>
      </c>
      <c r="G93" s="189" t="s">
        <v>560</v>
      </c>
      <c r="H93" s="188" t="str">
        <f>IF(AND(ISBLANK('C5'!Y24),$I$93&lt;&gt;"Z"),"",'C5'!Y24)</f>
        <v/>
      </c>
      <c r="I93" s="188" t="str">
        <f>IF(ISBLANK('C5'!Z24),"",'C5'!Z24)</f>
        <v/>
      </c>
      <c r="J93" s="81" t="s">
        <v>453</v>
      </c>
      <c r="K93" s="188" t="str">
        <f>IF(AND(ISBLANK('C5'!V24),$L$93&lt;&gt;"Z"),"",'C5'!V24)</f>
        <v/>
      </c>
      <c r="L93" s="188" t="str">
        <f>IF(ISBLANK('C5'!W24),"",'C5'!W24)</f>
        <v/>
      </c>
      <c r="M93" s="78" t="str">
        <f t="shared" si="2"/>
        <v>OK</v>
      </c>
      <c r="N93" s="79"/>
    </row>
    <row r="94" spans="1:14" ht="23.25" hidden="1">
      <c r="A94" s="80" t="s">
        <v>2591</v>
      </c>
      <c r="B94" s="186" t="s">
        <v>561</v>
      </c>
      <c r="C94" s="187" t="s">
        <v>177</v>
      </c>
      <c r="D94" s="189" t="s">
        <v>157</v>
      </c>
      <c r="E94" s="187" t="s">
        <v>453</v>
      </c>
      <c r="F94" s="187" t="s">
        <v>177</v>
      </c>
      <c r="G94" s="189" t="s">
        <v>483</v>
      </c>
      <c r="H94" s="188" t="str">
        <f>IF(AND(ISBLANK('C5'!Y25),$I$94&lt;&gt;"Z"),"",'C5'!Y25)</f>
        <v/>
      </c>
      <c r="I94" s="188" t="str">
        <f>IF(ISBLANK('C5'!Z25),"",'C5'!Z25)</f>
        <v/>
      </c>
      <c r="J94" s="81" t="s">
        <v>453</v>
      </c>
      <c r="K94" s="188" t="str">
        <f>IF(AND(ISBLANK('C5'!V25),$L$94&lt;&gt;"Z"),"",'C5'!V25)</f>
        <v/>
      </c>
      <c r="L94" s="188" t="str">
        <f>IF(ISBLANK('C5'!W25),"",'C5'!W25)</f>
        <v/>
      </c>
      <c r="M94" s="78" t="str">
        <f t="shared" si="2"/>
        <v>OK</v>
      </c>
      <c r="N94" s="79"/>
    </row>
    <row r="95" spans="1:14" ht="23.25" hidden="1">
      <c r="A95" s="80" t="s">
        <v>2591</v>
      </c>
      <c r="B95" s="186" t="s">
        <v>562</v>
      </c>
      <c r="C95" s="187" t="s">
        <v>177</v>
      </c>
      <c r="D95" s="189" t="s">
        <v>158</v>
      </c>
      <c r="E95" s="187" t="s">
        <v>453</v>
      </c>
      <c r="F95" s="187" t="s">
        <v>177</v>
      </c>
      <c r="G95" s="189" t="s">
        <v>563</v>
      </c>
      <c r="H95" s="188" t="str">
        <f>IF(AND(ISBLANK('C5'!Y26),$I$95&lt;&gt;"Z"),"",'C5'!Y26)</f>
        <v/>
      </c>
      <c r="I95" s="188" t="str">
        <f>IF(ISBLANK('C5'!Z26),"",'C5'!Z26)</f>
        <v/>
      </c>
      <c r="J95" s="81" t="s">
        <v>453</v>
      </c>
      <c r="K95" s="188" t="str">
        <f>IF(AND(ISBLANK('C5'!V26),$L$95&lt;&gt;"Z"),"",'C5'!V26)</f>
        <v/>
      </c>
      <c r="L95" s="188" t="str">
        <f>IF(ISBLANK('C5'!W26),"",'C5'!W26)</f>
        <v/>
      </c>
      <c r="M95" s="78" t="str">
        <f t="shared" si="2"/>
        <v>OK</v>
      </c>
      <c r="N95" s="79"/>
    </row>
    <row r="96" spans="1:14" ht="23.25" hidden="1">
      <c r="A96" s="80" t="s">
        <v>2591</v>
      </c>
      <c r="B96" s="186" t="s">
        <v>564</v>
      </c>
      <c r="C96" s="187" t="s">
        <v>177</v>
      </c>
      <c r="D96" s="189" t="s">
        <v>159</v>
      </c>
      <c r="E96" s="187" t="s">
        <v>453</v>
      </c>
      <c r="F96" s="187" t="s">
        <v>177</v>
      </c>
      <c r="G96" s="189" t="s">
        <v>565</v>
      </c>
      <c r="H96" s="188" t="str">
        <f>IF(AND(ISBLANK('C5'!Y27),$I$96&lt;&gt;"Z"),"",'C5'!Y27)</f>
        <v/>
      </c>
      <c r="I96" s="188" t="str">
        <f>IF(ISBLANK('C5'!Z27),"",'C5'!Z27)</f>
        <v/>
      </c>
      <c r="J96" s="81" t="s">
        <v>453</v>
      </c>
      <c r="K96" s="188" t="str">
        <f>IF(AND(ISBLANK('C5'!V27),$L$96&lt;&gt;"Z"),"",'C5'!V27)</f>
        <v/>
      </c>
      <c r="L96" s="188" t="str">
        <f>IF(ISBLANK('C5'!W27),"",'C5'!W27)</f>
        <v/>
      </c>
      <c r="M96" s="78" t="str">
        <f t="shared" si="2"/>
        <v>OK</v>
      </c>
      <c r="N96" s="79"/>
    </row>
    <row r="97" spans="1:14" ht="23.25" hidden="1">
      <c r="A97" s="80" t="s">
        <v>2591</v>
      </c>
      <c r="B97" s="186" t="s">
        <v>566</v>
      </c>
      <c r="C97" s="187" t="s">
        <v>177</v>
      </c>
      <c r="D97" s="189" t="s">
        <v>160</v>
      </c>
      <c r="E97" s="187" t="s">
        <v>453</v>
      </c>
      <c r="F97" s="187" t="s">
        <v>177</v>
      </c>
      <c r="G97" s="189" t="s">
        <v>567</v>
      </c>
      <c r="H97" s="188" t="str">
        <f>IF(AND(ISBLANK('C5'!Y28),$I$97&lt;&gt;"Z"),"",'C5'!Y28)</f>
        <v/>
      </c>
      <c r="I97" s="188" t="str">
        <f>IF(ISBLANK('C5'!Z28),"",'C5'!Z28)</f>
        <v/>
      </c>
      <c r="J97" s="81" t="s">
        <v>453</v>
      </c>
      <c r="K97" s="188" t="str">
        <f>IF(AND(ISBLANK('C5'!V28),$L$97&lt;&gt;"Z"),"",'C5'!V28)</f>
        <v/>
      </c>
      <c r="L97" s="188" t="str">
        <f>IF(ISBLANK('C5'!W28),"",'C5'!W28)</f>
        <v/>
      </c>
      <c r="M97" s="78" t="str">
        <f t="shared" si="2"/>
        <v>OK</v>
      </c>
      <c r="N97" s="79"/>
    </row>
    <row r="98" spans="1:14" ht="23.25" hidden="1">
      <c r="A98" s="80" t="s">
        <v>2591</v>
      </c>
      <c r="B98" s="186" t="s">
        <v>568</v>
      </c>
      <c r="C98" s="187" t="s">
        <v>177</v>
      </c>
      <c r="D98" s="189" t="s">
        <v>161</v>
      </c>
      <c r="E98" s="187" t="s">
        <v>453</v>
      </c>
      <c r="F98" s="187" t="s">
        <v>177</v>
      </c>
      <c r="G98" s="189" t="s">
        <v>569</v>
      </c>
      <c r="H98" s="188" t="str">
        <f>IF(AND(ISBLANK('C5'!Y29),$I$98&lt;&gt;"Z"),"",'C5'!Y29)</f>
        <v/>
      </c>
      <c r="I98" s="188" t="str">
        <f>IF(ISBLANK('C5'!Z29),"",'C5'!Z29)</f>
        <v/>
      </c>
      <c r="J98" s="81" t="s">
        <v>453</v>
      </c>
      <c r="K98" s="188" t="str">
        <f>IF(AND(ISBLANK('C5'!V29),$L$98&lt;&gt;"Z"),"",'C5'!V29)</f>
        <v/>
      </c>
      <c r="L98" s="188" t="str">
        <f>IF(ISBLANK('C5'!W29),"",'C5'!W29)</f>
        <v/>
      </c>
      <c r="M98" s="78" t="str">
        <f t="shared" si="2"/>
        <v>OK</v>
      </c>
      <c r="N98" s="79"/>
    </row>
    <row r="99" spans="1:14" ht="23.25" hidden="1">
      <c r="A99" s="80" t="s">
        <v>2591</v>
      </c>
      <c r="B99" s="186" t="s">
        <v>570</v>
      </c>
      <c r="C99" s="187" t="s">
        <v>177</v>
      </c>
      <c r="D99" s="189" t="s">
        <v>162</v>
      </c>
      <c r="E99" s="187" t="s">
        <v>453</v>
      </c>
      <c r="F99" s="187" t="s">
        <v>177</v>
      </c>
      <c r="G99" s="189" t="s">
        <v>571</v>
      </c>
      <c r="H99" s="188" t="str">
        <f>IF(AND(ISBLANK('C5'!Y30),$I$99&lt;&gt;"Z"),"",'C5'!Y30)</f>
        <v/>
      </c>
      <c r="I99" s="188" t="str">
        <f>IF(ISBLANK('C5'!Z30),"",'C5'!Z30)</f>
        <v/>
      </c>
      <c r="J99" s="81" t="s">
        <v>453</v>
      </c>
      <c r="K99" s="188" t="str">
        <f>IF(AND(ISBLANK('C5'!V30),$L$99&lt;&gt;"Z"),"",'C5'!V30)</f>
        <v/>
      </c>
      <c r="L99" s="188" t="str">
        <f>IF(ISBLANK('C5'!W30),"",'C5'!W30)</f>
        <v/>
      </c>
      <c r="M99" s="78" t="str">
        <f t="shared" si="2"/>
        <v>OK</v>
      </c>
      <c r="N99" s="79"/>
    </row>
    <row r="100" spans="1:14" ht="23.25" hidden="1">
      <c r="A100" s="80" t="s">
        <v>2591</v>
      </c>
      <c r="B100" s="186" t="s">
        <v>572</v>
      </c>
      <c r="C100" s="187" t="s">
        <v>177</v>
      </c>
      <c r="D100" s="189" t="s">
        <v>163</v>
      </c>
      <c r="E100" s="187" t="s">
        <v>453</v>
      </c>
      <c r="F100" s="187" t="s">
        <v>177</v>
      </c>
      <c r="G100" s="189" t="s">
        <v>573</v>
      </c>
      <c r="H100" s="188" t="str">
        <f>IF(AND(ISBLANK('C5'!Y31),$I$100&lt;&gt;"Z"),"",'C5'!Y31)</f>
        <v/>
      </c>
      <c r="I100" s="188" t="str">
        <f>IF(ISBLANK('C5'!Z31),"",'C5'!Z31)</f>
        <v/>
      </c>
      <c r="J100" s="81" t="s">
        <v>453</v>
      </c>
      <c r="K100" s="188" t="str">
        <f>IF(AND(ISBLANK('C5'!V31),$L$100&lt;&gt;"Z"),"",'C5'!V31)</f>
        <v/>
      </c>
      <c r="L100" s="188" t="str">
        <f>IF(ISBLANK('C5'!W31),"",'C5'!W31)</f>
        <v/>
      </c>
      <c r="M100" s="78" t="str">
        <f t="shared" si="2"/>
        <v>OK</v>
      </c>
      <c r="N100" s="79"/>
    </row>
    <row r="101" spans="1:14" ht="23.25" hidden="1">
      <c r="A101" s="80" t="s">
        <v>2591</v>
      </c>
      <c r="B101" s="186" t="s">
        <v>574</v>
      </c>
      <c r="C101" s="187" t="s">
        <v>177</v>
      </c>
      <c r="D101" s="189" t="s">
        <v>164</v>
      </c>
      <c r="E101" s="187" t="s">
        <v>453</v>
      </c>
      <c r="F101" s="187" t="s">
        <v>177</v>
      </c>
      <c r="G101" s="189" t="s">
        <v>575</v>
      </c>
      <c r="H101" s="188" t="str">
        <f>IF(AND(ISBLANK('C5'!Y32),$I$101&lt;&gt;"Z"),"",'C5'!Y32)</f>
        <v/>
      </c>
      <c r="I101" s="188" t="str">
        <f>IF(ISBLANK('C5'!Z32),"",'C5'!Z32)</f>
        <v/>
      </c>
      <c r="J101" s="81" t="s">
        <v>453</v>
      </c>
      <c r="K101" s="188" t="str">
        <f>IF(AND(ISBLANK('C5'!V32),$L$101&lt;&gt;"Z"),"",'C5'!V32)</f>
        <v/>
      </c>
      <c r="L101" s="188" t="str">
        <f>IF(ISBLANK('C5'!W32),"",'C5'!W32)</f>
        <v/>
      </c>
      <c r="M101" s="78" t="str">
        <f t="shared" si="2"/>
        <v>OK</v>
      </c>
      <c r="N101" s="79"/>
    </row>
    <row r="102" spans="1:14" ht="23.25" hidden="1">
      <c r="A102" s="80" t="s">
        <v>2591</v>
      </c>
      <c r="B102" s="186" t="s">
        <v>576</v>
      </c>
      <c r="C102" s="187" t="s">
        <v>177</v>
      </c>
      <c r="D102" s="189" t="s">
        <v>165</v>
      </c>
      <c r="E102" s="187" t="s">
        <v>453</v>
      </c>
      <c r="F102" s="187" t="s">
        <v>177</v>
      </c>
      <c r="G102" s="189" t="s">
        <v>577</v>
      </c>
      <c r="H102" s="188" t="str">
        <f>IF(AND(ISBLANK('C5'!Y33),$I$102&lt;&gt;"Z"),"",'C5'!Y33)</f>
        <v/>
      </c>
      <c r="I102" s="188" t="str">
        <f>IF(ISBLANK('C5'!Z33),"",'C5'!Z33)</f>
        <v/>
      </c>
      <c r="J102" s="81" t="s">
        <v>453</v>
      </c>
      <c r="K102" s="188" t="str">
        <f>IF(AND(ISBLANK('C5'!V33),$L$102&lt;&gt;"Z"),"",'C5'!V33)</f>
        <v/>
      </c>
      <c r="L102" s="188" t="str">
        <f>IF(ISBLANK('C5'!W33),"",'C5'!W33)</f>
        <v/>
      </c>
      <c r="M102" s="78" t="str">
        <f t="shared" si="2"/>
        <v>OK</v>
      </c>
      <c r="N102" s="79"/>
    </row>
    <row r="103" spans="1:14" ht="23.25" hidden="1">
      <c r="A103" s="80" t="s">
        <v>2591</v>
      </c>
      <c r="B103" s="186" t="s">
        <v>578</v>
      </c>
      <c r="C103" s="187" t="s">
        <v>177</v>
      </c>
      <c r="D103" s="189" t="s">
        <v>166</v>
      </c>
      <c r="E103" s="187" t="s">
        <v>453</v>
      </c>
      <c r="F103" s="187" t="s">
        <v>177</v>
      </c>
      <c r="G103" s="189" t="s">
        <v>579</v>
      </c>
      <c r="H103" s="188" t="str">
        <f>IF(AND(ISBLANK('C5'!Y34),$I$103&lt;&gt;"Z"),"",'C5'!Y34)</f>
        <v/>
      </c>
      <c r="I103" s="188" t="str">
        <f>IF(ISBLANK('C5'!Z34),"",'C5'!Z34)</f>
        <v/>
      </c>
      <c r="J103" s="81" t="s">
        <v>453</v>
      </c>
      <c r="K103" s="188" t="str">
        <f>IF(AND(ISBLANK('C5'!V34),$L$103&lt;&gt;"Z"),"",'C5'!V34)</f>
        <v/>
      </c>
      <c r="L103" s="188" t="str">
        <f>IF(ISBLANK('C5'!W34),"",'C5'!W34)</f>
        <v/>
      </c>
      <c r="M103" s="78" t="str">
        <f t="shared" si="2"/>
        <v>OK</v>
      </c>
      <c r="N103" s="79"/>
    </row>
    <row r="104" spans="1:14" ht="23.25" hidden="1">
      <c r="A104" s="80" t="s">
        <v>2591</v>
      </c>
      <c r="B104" s="186" t="s">
        <v>580</v>
      </c>
      <c r="C104" s="187" t="s">
        <v>177</v>
      </c>
      <c r="D104" s="189" t="s">
        <v>581</v>
      </c>
      <c r="E104" s="187" t="s">
        <v>453</v>
      </c>
      <c r="F104" s="187" t="s">
        <v>177</v>
      </c>
      <c r="G104" s="189" t="s">
        <v>582</v>
      </c>
      <c r="H104" s="188" t="str">
        <f>IF(AND(ISBLANK('C5'!Y35),$I$104&lt;&gt;"Z"),"",'C5'!Y35)</f>
        <v/>
      </c>
      <c r="I104" s="188" t="str">
        <f>IF(ISBLANK('C5'!Z35),"",'C5'!Z35)</f>
        <v/>
      </c>
      <c r="J104" s="81" t="s">
        <v>453</v>
      </c>
      <c r="K104" s="188" t="str">
        <f>IF(AND(ISBLANK('C5'!V35),$L$104&lt;&gt;"Z"),"",'C5'!V35)</f>
        <v/>
      </c>
      <c r="L104" s="188" t="str">
        <f>IF(ISBLANK('C5'!W35),"",'C5'!W35)</f>
        <v/>
      </c>
      <c r="M104" s="78" t="str">
        <f t="shared" si="2"/>
        <v>OK</v>
      </c>
      <c r="N104" s="79"/>
    </row>
    <row r="105" spans="1:14" ht="23.25" hidden="1">
      <c r="A105" s="80" t="s">
        <v>2591</v>
      </c>
      <c r="B105" s="186" t="s">
        <v>583</v>
      </c>
      <c r="C105" s="187" t="s">
        <v>177</v>
      </c>
      <c r="D105" s="189" t="s">
        <v>584</v>
      </c>
      <c r="E105" s="187" t="s">
        <v>453</v>
      </c>
      <c r="F105" s="187" t="s">
        <v>177</v>
      </c>
      <c r="G105" s="189" t="s">
        <v>585</v>
      </c>
      <c r="H105" s="188" t="str">
        <f>IF(AND(ISBLANK('C5'!Y36),$I$105&lt;&gt;"Z"),"",'C5'!Y36)</f>
        <v/>
      </c>
      <c r="I105" s="188" t="str">
        <f>IF(ISBLANK('C5'!Z36),"",'C5'!Z36)</f>
        <v/>
      </c>
      <c r="J105" s="81" t="s">
        <v>453</v>
      </c>
      <c r="K105" s="188" t="str">
        <f>IF(AND(ISBLANK('C5'!V36),$L$105&lt;&gt;"Z"),"",'C5'!V36)</f>
        <v/>
      </c>
      <c r="L105" s="188" t="str">
        <f>IF(ISBLANK('C5'!W36),"",'C5'!W36)</f>
        <v/>
      </c>
      <c r="M105" s="78" t="str">
        <f t="shared" si="2"/>
        <v>OK</v>
      </c>
      <c r="N105" s="79"/>
    </row>
    <row r="106" spans="1:14" ht="23.25" hidden="1">
      <c r="A106" s="80" t="s">
        <v>2591</v>
      </c>
      <c r="B106" s="186" t="s">
        <v>586</v>
      </c>
      <c r="C106" s="187" t="s">
        <v>177</v>
      </c>
      <c r="D106" s="189" t="s">
        <v>476</v>
      </c>
      <c r="E106" s="187" t="s">
        <v>453</v>
      </c>
      <c r="F106" s="187" t="s">
        <v>177</v>
      </c>
      <c r="G106" s="189" t="s">
        <v>472</v>
      </c>
      <c r="H106" s="188" t="str">
        <f>IF(AND(ISBLANK('C5'!Y37),$I$106&lt;&gt;"Z"),"",'C5'!Y37)</f>
        <v/>
      </c>
      <c r="I106" s="188" t="str">
        <f>IF(ISBLANK('C5'!Z37),"",'C5'!Z37)</f>
        <v/>
      </c>
      <c r="J106" s="81" t="s">
        <v>453</v>
      </c>
      <c r="K106" s="188" t="str">
        <f>IF(AND(ISBLANK('C5'!V37),$L$106&lt;&gt;"Z"),"",'C5'!V37)</f>
        <v/>
      </c>
      <c r="L106" s="188" t="str">
        <f>IF(ISBLANK('C5'!W37),"",'C5'!W37)</f>
        <v/>
      </c>
      <c r="M106" s="78" t="str">
        <f t="shared" si="2"/>
        <v>OK</v>
      </c>
      <c r="N106" s="79"/>
    </row>
    <row r="107" spans="1:14" ht="23.25" hidden="1">
      <c r="A107" s="80" t="s">
        <v>2591</v>
      </c>
      <c r="B107" s="186" t="s">
        <v>587</v>
      </c>
      <c r="C107" s="187" t="s">
        <v>177</v>
      </c>
      <c r="D107" s="189" t="s">
        <v>588</v>
      </c>
      <c r="E107" s="187" t="s">
        <v>453</v>
      </c>
      <c r="F107" s="187" t="s">
        <v>177</v>
      </c>
      <c r="G107" s="189" t="s">
        <v>589</v>
      </c>
      <c r="H107" s="188" t="str">
        <f>IF(AND(ISBLANK('C5'!Y38),$I$107&lt;&gt;"Z"),"",'C5'!Y38)</f>
        <v/>
      </c>
      <c r="I107" s="188" t="str">
        <f>IF(ISBLANK('C5'!Z38),"",'C5'!Z38)</f>
        <v/>
      </c>
      <c r="J107" s="81" t="s">
        <v>453</v>
      </c>
      <c r="K107" s="188" t="str">
        <f>IF(AND(ISBLANK('C5'!V38),$L$107&lt;&gt;"Z"),"",'C5'!V38)</f>
        <v/>
      </c>
      <c r="L107" s="188" t="str">
        <f>IF(ISBLANK('C5'!W38),"",'C5'!W38)</f>
        <v/>
      </c>
      <c r="M107" s="78" t="str">
        <f t="shared" si="2"/>
        <v>OK</v>
      </c>
      <c r="N107" s="79"/>
    </row>
    <row r="108" spans="1:14" ht="23.25" hidden="1">
      <c r="A108" s="80" t="s">
        <v>2591</v>
      </c>
      <c r="B108" s="186" t="s">
        <v>590</v>
      </c>
      <c r="C108" s="187" t="s">
        <v>177</v>
      </c>
      <c r="D108" s="189" t="s">
        <v>591</v>
      </c>
      <c r="E108" s="187" t="s">
        <v>453</v>
      </c>
      <c r="F108" s="187" t="s">
        <v>177</v>
      </c>
      <c r="G108" s="189" t="s">
        <v>592</v>
      </c>
      <c r="H108" s="188" t="str">
        <f>IF(AND(ISBLANK('C5'!Y39),$I$108&lt;&gt;"Z"),"",'C5'!Y39)</f>
        <v/>
      </c>
      <c r="I108" s="188" t="str">
        <f>IF(ISBLANK('C5'!Z39),"",'C5'!Z39)</f>
        <v/>
      </c>
      <c r="J108" s="81" t="s">
        <v>453</v>
      </c>
      <c r="K108" s="188" t="str">
        <f>IF(AND(ISBLANK('C5'!V39),$L$108&lt;&gt;"Z"),"",'C5'!V39)</f>
        <v/>
      </c>
      <c r="L108" s="188" t="str">
        <f>IF(ISBLANK('C5'!W39),"",'C5'!W39)</f>
        <v/>
      </c>
      <c r="M108" s="78" t="str">
        <f t="shared" ref="M108:M171" si="3">IF(OR(AND(I108="M",AND(L108&lt;&gt;"M",L108&lt;&gt;"X")),AND(I108="X",AND(L108&lt;&gt;"M",L108&lt;&gt;"X",L108&lt;&gt;"W",NOT(AND(AND(ISNUMBER(K108),K108&gt;0),L108="")))),AND(H108=0,ISNUMBER(H108),I108="",L108="Z"),AND(K108="",L108="",AND(OR(ISNUMBER(H108),I108="Z"),OR(AND(H108=0,I108=""),H108=0,H108=""))),AND(OR(L108="",L108="Z"),OR(AND(I108="",H108&lt;&gt;""),I108="W"),OR(NOT(ISNUMBER(K108)),AND(ISNUMBER(H108),K108&lt;H108))),AND(OR(I108="",I108="W"),OR(L108="",L108="W"),AND(ISNUMBER(H108),K108&lt;H108))),"Check","OK")</f>
        <v>OK</v>
      </c>
      <c r="N108" s="79"/>
    </row>
    <row r="109" spans="1:14" ht="23.25" hidden="1">
      <c r="A109" s="80" t="s">
        <v>2591</v>
      </c>
      <c r="B109" s="186" t="s">
        <v>593</v>
      </c>
      <c r="C109" s="187" t="s">
        <v>177</v>
      </c>
      <c r="D109" s="189" t="s">
        <v>594</v>
      </c>
      <c r="E109" s="187" t="s">
        <v>453</v>
      </c>
      <c r="F109" s="187" t="s">
        <v>177</v>
      </c>
      <c r="G109" s="189" t="s">
        <v>595</v>
      </c>
      <c r="H109" s="188" t="str">
        <f>IF(AND(ISBLANK('C5'!Y40),$I$109&lt;&gt;"Z"),"",'C5'!Y40)</f>
        <v/>
      </c>
      <c r="I109" s="188" t="str">
        <f>IF(ISBLANK('C5'!Z40),"",'C5'!Z40)</f>
        <v/>
      </c>
      <c r="J109" s="81" t="s">
        <v>453</v>
      </c>
      <c r="K109" s="188" t="str">
        <f>IF(AND(ISBLANK('C5'!V40),$L$109&lt;&gt;"Z"),"",'C5'!V40)</f>
        <v/>
      </c>
      <c r="L109" s="188" t="str">
        <f>IF(ISBLANK('C5'!W40),"",'C5'!W40)</f>
        <v/>
      </c>
      <c r="M109" s="78" t="str">
        <f t="shared" si="3"/>
        <v>OK</v>
      </c>
      <c r="N109" s="79"/>
    </row>
    <row r="110" spans="1:14" ht="23.25" hidden="1">
      <c r="A110" s="80" t="s">
        <v>2591</v>
      </c>
      <c r="B110" s="186" t="s">
        <v>596</v>
      </c>
      <c r="C110" s="187" t="s">
        <v>177</v>
      </c>
      <c r="D110" s="189" t="s">
        <v>597</v>
      </c>
      <c r="E110" s="187" t="s">
        <v>453</v>
      </c>
      <c r="F110" s="187" t="s">
        <v>177</v>
      </c>
      <c r="G110" s="189" t="s">
        <v>598</v>
      </c>
      <c r="H110" s="188" t="str">
        <f>IF(AND(ISBLANK('C5'!Y41),$I$110&lt;&gt;"Z"),"",'C5'!Y41)</f>
        <v/>
      </c>
      <c r="I110" s="188" t="str">
        <f>IF(ISBLANK('C5'!Z41),"",'C5'!Z41)</f>
        <v/>
      </c>
      <c r="J110" s="81" t="s">
        <v>453</v>
      </c>
      <c r="K110" s="188" t="str">
        <f>IF(AND(ISBLANK('C5'!V41),$L$110&lt;&gt;"Z"),"",'C5'!V41)</f>
        <v/>
      </c>
      <c r="L110" s="188" t="str">
        <f>IF(ISBLANK('C5'!W41),"",'C5'!W41)</f>
        <v/>
      </c>
      <c r="M110" s="78" t="str">
        <f t="shared" si="3"/>
        <v>OK</v>
      </c>
      <c r="N110" s="79"/>
    </row>
    <row r="111" spans="1:14" ht="23.25" hidden="1">
      <c r="A111" s="80" t="s">
        <v>2591</v>
      </c>
      <c r="B111" s="186" t="s">
        <v>599</v>
      </c>
      <c r="C111" s="187" t="s">
        <v>177</v>
      </c>
      <c r="D111" s="189" t="s">
        <v>600</v>
      </c>
      <c r="E111" s="187" t="s">
        <v>453</v>
      </c>
      <c r="F111" s="187" t="s">
        <v>177</v>
      </c>
      <c r="G111" s="189" t="s">
        <v>486</v>
      </c>
      <c r="H111" s="188" t="str">
        <f>IF(AND(ISBLANK('C5'!Y42),$I$111&lt;&gt;"Z"),"",'C5'!Y42)</f>
        <v/>
      </c>
      <c r="I111" s="188" t="str">
        <f>IF(ISBLANK('C5'!Z42),"",'C5'!Z42)</f>
        <v/>
      </c>
      <c r="J111" s="81" t="s">
        <v>453</v>
      </c>
      <c r="K111" s="188" t="str">
        <f>IF(AND(ISBLANK('C5'!V42),$L$111&lt;&gt;"Z"),"",'C5'!V42)</f>
        <v/>
      </c>
      <c r="L111" s="188" t="str">
        <f>IF(ISBLANK('C5'!W42),"",'C5'!W42)</f>
        <v/>
      </c>
      <c r="M111" s="78" t="str">
        <f t="shared" si="3"/>
        <v>OK</v>
      </c>
      <c r="N111" s="79"/>
    </row>
    <row r="112" spans="1:14" ht="23.25" hidden="1">
      <c r="A112" s="80" t="s">
        <v>2591</v>
      </c>
      <c r="B112" s="186" t="s">
        <v>601</v>
      </c>
      <c r="C112" s="187" t="s">
        <v>177</v>
      </c>
      <c r="D112" s="189" t="s">
        <v>602</v>
      </c>
      <c r="E112" s="187" t="s">
        <v>453</v>
      </c>
      <c r="F112" s="187" t="s">
        <v>177</v>
      </c>
      <c r="G112" s="189" t="s">
        <v>603</v>
      </c>
      <c r="H112" s="188" t="str">
        <f>IF(AND(ISBLANK('C5'!Y44),$I$112&lt;&gt;"Z"),"",'C5'!Y44)</f>
        <v/>
      </c>
      <c r="I112" s="188" t="str">
        <f>IF(ISBLANK('C5'!Z44),"",'C5'!Z44)</f>
        <v/>
      </c>
      <c r="J112" s="81" t="s">
        <v>453</v>
      </c>
      <c r="K112" s="188" t="str">
        <f>IF(AND(ISBLANK('C5'!V44),$L$112&lt;&gt;"Z"),"",'C5'!V44)</f>
        <v/>
      </c>
      <c r="L112" s="188" t="str">
        <f>IF(ISBLANK('C5'!W44),"",'C5'!W44)</f>
        <v/>
      </c>
      <c r="M112" s="78" t="str">
        <f t="shared" si="3"/>
        <v>OK</v>
      </c>
      <c r="N112" s="79"/>
    </row>
    <row r="113" spans="1:14" ht="23.25" hidden="1">
      <c r="A113" s="80" t="s">
        <v>2591</v>
      </c>
      <c r="B113" s="186" t="s">
        <v>604</v>
      </c>
      <c r="C113" s="187" t="s">
        <v>177</v>
      </c>
      <c r="D113" s="189" t="s">
        <v>605</v>
      </c>
      <c r="E113" s="187" t="s">
        <v>453</v>
      </c>
      <c r="F113" s="187" t="s">
        <v>177</v>
      </c>
      <c r="G113" s="189" t="s">
        <v>606</v>
      </c>
      <c r="H113" s="188" t="str">
        <f>IF(AND(ISBLANK('C5'!Y45),$I$113&lt;&gt;"Z"),"",'C5'!Y45)</f>
        <v/>
      </c>
      <c r="I113" s="188" t="str">
        <f>IF(ISBLANK('C5'!Z45),"",'C5'!Z45)</f>
        <v/>
      </c>
      <c r="J113" s="81" t="s">
        <v>453</v>
      </c>
      <c r="K113" s="188" t="str">
        <f>IF(AND(ISBLANK('C5'!V45),$L$113&lt;&gt;"Z"),"",'C5'!V45)</f>
        <v/>
      </c>
      <c r="L113" s="188" t="str">
        <f>IF(ISBLANK('C5'!W45),"",'C5'!W45)</f>
        <v/>
      </c>
      <c r="M113" s="78" t="str">
        <f t="shared" si="3"/>
        <v>OK</v>
      </c>
      <c r="N113" s="79"/>
    </row>
    <row r="114" spans="1:14" ht="23.25" hidden="1">
      <c r="A114" s="80" t="s">
        <v>2591</v>
      </c>
      <c r="B114" s="186" t="s">
        <v>607</v>
      </c>
      <c r="C114" s="187" t="s">
        <v>177</v>
      </c>
      <c r="D114" s="189" t="s">
        <v>608</v>
      </c>
      <c r="E114" s="187" t="s">
        <v>453</v>
      </c>
      <c r="F114" s="187" t="s">
        <v>177</v>
      </c>
      <c r="G114" s="189" t="s">
        <v>609</v>
      </c>
      <c r="H114" s="188" t="str">
        <f>IF(AND(ISBLANK('C5'!Y46),$I$114&lt;&gt;"Z"),"",'C5'!Y46)</f>
        <v/>
      </c>
      <c r="I114" s="188" t="str">
        <f>IF(ISBLANK('C5'!Z46),"",'C5'!Z46)</f>
        <v/>
      </c>
      <c r="J114" s="81" t="s">
        <v>453</v>
      </c>
      <c r="K114" s="188" t="str">
        <f>IF(AND(ISBLANK('C5'!V46),$L$114&lt;&gt;"Z"),"",'C5'!V46)</f>
        <v/>
      </c>
      <c r="L114" s="188" t="str">
        <f>IF(ISBLANK('C5'!W46),"",'C5'!W46)</f>
        <v/>
      </c>
      <c r="M114" s="78" t="str">
        <f t="shared" si="3"/>
        <v>OK</v>
      </c>
      <c r="N114" s="79"/>
    </row>
    <row r="115" spans="1:14" ht="23.25" hidden="1">
      <c r="A115" s="80" t="s">
        <v>2591</v>
      </c>
      <c r="B115" s="186" t="s">
        <v>610</v>
      </c>
      <c r="C115" s="187" t="s">
        <v>177</v>
      </c>
      <c r="D115" s="189" t="s">
        <v>611</v>
      </c>
      <c r="E115" s="187" t="s">
        <v>453</v>
      </c>
      <c r="F115" s="187" t="s">
        <v>177</v>
      </c>
      <c r="G115" s="189" t="s">
        <v>612</v>
      </c>
      <c r="H115" s="188" t="str">
        <f>IF(AND(ISBLANK('C5'!Y47),$I$115&lt;&gt;"Z"),"",'C5'!Y47)</f>
        <v/>
      </c>
      <c r="I115" s="188" t="str">
        <f>IF(ISBLANK('C5'!Z47),"",'C5'!Z47)</f>
        <v/>
      </c>
      <c r="J115" s="81" t="s">
        <v>453</v>
      </c>
      <c r="K115" s="188" t="str">
        <f>IF(AND(ISBLANK('C5'!V47),$L$115&lt;&gt;"Z"),"",'C5'!V47)</f>
        <v/>
      </c>
      <c r="L115" s="188" t="str">
        <f>IF(ISBLANK('C5'!W47),"",'C5'!W47)</f>
        <v/>
      </c>
      <c r="M115" s="78" t="str">
        <f t="shared" si="3"/>
        <v>OK</v>
      </c>
      <c r="N115" s="79"/>
    </row>
    <row r="116" spans="1:14" ht="23.25" hidden="1">
      <c r="A116" s="80" t="s">
        <v>2591</v>
      </c>
      <c r="B116" s="186" t="s">
        <v>613</v>
      </c>
      <c r="C116" s="187" t="s">
        <v>177</v>
      </c>
      <c r="D116" s="189" t="s">
        <v>614</v>
      </c>
      <c r="E116" s="187" t="s">
        <v>453</v>
      </c>
      <c r="F116" s="187" t="s">
        <v>177</v>
      </c>
      <c r="G116" s="189" t="s">
        <v>615</v>
      </c>
      <c r="H116" s="188" t="str">
        <f>IF(AND(ISBLANK('C5'!Y48),$I$116&lt;&gt;"Z"),"",'C5'!Y48)</f>
        <v/>
      </c>
      <c r="I116" s="188" t="str">
        <f>IF(ISBLANK('C5'!Z48),"",'C5'!Z48)</f>
        <v/>
      </c>
      <c r="J116" s="81" t="s">
        <v>453</v>
      </c>
      <c r="K116" s="188" t="str">
        <f>IF(AND(ISBLANK('C5'!V48),$L$116&lt;&gt;"Z"),"",'C5'!V48)</f>
        <v/>
      </c>
      <c r="L116" s="188" t="str">
        <f>IF(ISBLANK('C5'!W48),"",'C5'!W48)</f>
        <v/>
      </c>
      <c r="M116" s="78" t="str">
        <f t="shared" si="3"/>
        <v>OK</v>
      </c>
      <c r="N116" s="79"/>
    </row>
    <row r="117" spans="1:14" ht="23.25" hidden="1">
      <c r="A117" s="80" t="s">
        <v>2591</v>
      </c>
      <c r="B117" s="186" t="s">
        <v>616</v>
      </c>
      <c r="C117" s="187" t="s">
        <v>177</v>
      </c>
      <c r="D117" s="189" t="s">
        <v>465</v>
      </c>
      <c r="E117" s="187" t="s">
        <v>453</v>
      </c>
      <c r="F117" s="187" t="s">
        <v>177</v>
      </c>
      <c r="G117" s="189" t="s">
        <v>461</v>
      </c>
      <c r="H117" s="188" t="str">
        <f>IF(AND(ISBLANK('C5'!Y49),$I$117&lt;&gt;"Z"),"",'C5'!Y49)</f>
        <v/>
      </c>
      <c r="I117" s="188" t="str">
        <f>IF(ISBLANK('C5'!Z49),"",'C5'!Z49)</f>
        <v/>
      </c>
      <c r="J117" s="81" t="s">
        <v>453</v>
      </c>
      <c r="K117" s="188" t="str">
        <f>IF(AND(ISBLANK('C5'!V49),$L$117&lt;&gt;"Z"),"",'C5'!V49)</f>
        <v/>
      </c>
      <c r="L117" s="188" t="str">
        <f>IF(ISBLANK('C5'!W49),"",'C5'!W49)</f>
        <v/>
      </c>
      <c r="M117" s="78" t="str">
        <f t="shared" si="3"/>
        <v>OK</v>
      </c>
      <c r="N117" s="79"/>
    </row>
    <row r="118" spans="1:14" ht="23.25" hidden="1">
      <c r="A118" s="80" t="s">
        <v>2591</v>
      </c>
      <c r="B118" s="186" t="s">
        <v>617</v>
      </c>
      <c r="C118" s="187" t="s">
        <v>177</v>
      </c>
      <c r="D118" s="189" t="s">
        <v>618</v>
      </c>
      <c r="E118" s="187" t="s">
        <v>453</v>
      </c>
      <c r="F118" s="187" t="s">
        <v>177</v>
      </c>
      <c r="G118" s="189" t="s">
        <v>619</v>
      </c>
      <c r="H118" s="188" t="str">
        <f>IF(AND(ISBLANK('C5'!Y50),$I$118&lt;&gt;"Z"),"",'C5'!Y50)</f>
        <v/>
      </c>
      <c r="I118" s="188" t="str">
        <f>IF(ISBLANK('C5'!Z50),"",'C5'!Z50)</f>
        <v/>
      </c>
      <c r="J118" s="81" t="s">
        <v>453</v>
      </c>
      <c r="K118" s="188" t="str">
        <f>IF(AND(ISBLANK('C5'!V50),$L$118&lt;&gt;"Z"),"",'C5'!V50)</f>
        <v/>
      </c>
      <c r="L118" s="188" t="str">
        <f>IF(ISBLANK('C5'!W50),"",'C5'!W50)</f>
        <v/>
      </c>
      <c r="M118" s="78" t="str">
        <f t="shared" si="3"/>
        <v>OK</v>
      </c>
      <c r="N118" s="79"/>
    </row>
    <row r="119" spans="1:14" ht="23.25" hidden="1">
      <c r="A119" s="80" t="s">
        <v>2591</v>
      </c>
      <c r="B119" s="186" t="s">
        <v>620</v>
      </c>
      <c r="C119" s="187" t="s">
        <v>177</v>
      </c>
      <c r="D119" s="189" t="s">
        <v>621</v>
      </c>
      <c r="E119" s="187" t="s">
        <v>453</v>
      </c>
      <c r="F119" s="187" t="s">
        <v>177</v>
      </c>
      <c r="G119" s="189" t="s">
        <v>622</v>
      </c>
      <c r="H119" s="188" t="str">
        <f>IF(AND(ISBLANK('C5'!Y51),$I$119&lt;&gt;"Z"),"",'C5'!Y51)</f>
        <v/>
      </c>
      <c r="I119" s="188" t="str">
        <f>IF(ISBLANK('C5'!Z51),"",'C5'!Z51)</f>
        <v/>
      </c>
      <c r="J119" s="81" t="s">
        <v>453</v>
      </c>
      <c r="K119" s="188" t="str">
        <f>IF(AND(ISBLANK('C5'!V51),$L$119&lt;&gt;"Z"),"",'C5'!V51)</f>
        <v/>
      </c>
      <c r="L119" s="188" t="str">
        <f>IF(ISBLANK('C5'!W51),"",'C5'!W51)</f>
        <v/>
      </c>
      <c r="M119" s="78" t="str">
        <f t="shared" si="3"/>
        <v>OK</v>
      </c>
      <c r="N119" s="79"/>
    </row>
    <row r="120" spans="1:14" ht="23.25" hidden="1">
      <c r="A120" s="80" t="s">
        <v>2591</v>
      </c>
      <c r="B120" s="186" t="s">
        <v>623</v>
      </c>
      <c r="C120" s="187" t="s">
        <v>177</v>
      </c>
      <c r="D120" s="189" t="s">
        <v>624</v>
      </c>
      <c r="E120" s="187" t="s">
        <v>453</v>
      </c>
      <c r="F120" s="187" t="s">
        <v>177</v>
      </c>
      <c r="G120" s="189" t="s">
        <v>625</v>
      </c>
      <c r="H120" s="188" t="str">
        <f>IF(AND(ISBLANK('C5'!Y52),$I$120&lt;&gt;"Z"),"",'C5'!Y52)</f>
        <v/>
      </c>
      <c r="I120" s="188" t="str">
        <f>IF(ISBLANK('C5'!Z52),"",'C5'!Z52)</f>
        <v/>
      </c>
      <c r="J120" s="81" t="s">
        <v>453</v>
      </c>
      <c r="K120" s="188" t="str">
        <f>IF(AND(ISBLANK('C5'!V52),$L$120&lt;&gt;"Z"),"",'C5'!V52)</f>
        <v/>
      </c>
      <c r="L120" s="188" t="str">
        <f>IF(ISBLANK('C5'!W52),"",'C5'!W52)</f>
        <v/>
      </c>
      <c r="M120" s="78" t="str">
        <f t="shared" si="3"/>
        <v>OK</v>
      </c>
      <c r="N120" s="79"/>
    </row>
    <row r="121" spans="1:14" ht="23.25" hidden="1">
      <c r="A121" s="80" t="s">
        <v>2591</v>
      </c>
      <c r="B121" s="186" t="s">
        <v>626</v>
      </c>
      <c r="C121" s="187" t="s">
        <v>177</v>
      </c>
      <c r="D121" s="189" t="s">
        <v>627</v>
      </c>
      <c r="E121" s="187" t="s">
        <v>453</v>
      </c>
      <c r="F121" s="187" t="s">
        <v>177</v>
      </c>
      <c r="G121" s="189" t="s">
        <v>628</v>
      </c>
      <c r="H121" s="188" t="str">
        <f>IF(AND(ISBLANK('C5'!Y53),$I$121&lt;&gt;"Z"),"",'C5'!Y53)</f>
        <v/>
      </c>
      <c r="I121" s="188" t="str">
        <f>IF(ISBLANK('C5'!Z53),"",'C5'!Z53)</f>
        <v/>
      </c>
      <c r="J121" s="81" t="s">
        <v>453</v>
      </c>
      <c r="K121" s="188" t="str">
        <f>IF(AND(ISBLANK('C5'!V53),$L$121&lt;&gt;"Z"),"",'C5'!V53)</f>
        <v/>
      </c>
      <c r="L121" s="188" t="str">
        <f>IF(ISBLANK('C5'!W53),"",'C5'!W53)</f>
        <v/>
      </c>
      <c r="M121" s="78" t="str">
        <f t="shared" si="3"/>
        <v>OK</v>
      </c>
      <c r="N121" s="79"/>
    </row>
    <row r="122" spans="1:14" ht="23.25" hidden="1">
      <c r="A122" s="80" t="s">
        <v>2591</v>
      </c>
      <c r="B122" s="186" t="s">
        <v>629</v>
      </c>
      <c r="C122" s="187" t="s">
        <v>177</v>
      </c>
      <c r="D122" s="189" t="s">
        <v>630</v>
      </c>
      <c r="E122" s="187" t="s">
        <v>453</v>
      </c>
      <c r="F122" s="187" t="s">
        <v>177</v>
      </c>
      <c r="G122" s="189" t="s">
        <v>631</v>
      </c>
      <c r="H122" s="188" t="str">
        <f>IF(AND(ISBLANK('C5'!Y54),$I$122&lt;&gt;"Z"),"",'C5'!Y54)</f>
        <v/>
      </c>
      <c r="I122" s="188" t="str">
        <f>IF(ISBLANK('C5'!Z54),"",'C5'!Z54)</f>
        <v/>
      </c>
      <c r="J122" s="81" t="s">
        <v>453</v>
      </c>
      <c r="K122" s="188" t="str">
        <f>IF(AND(ISBLANK('C5'!V54),$L$122&lt;&gt;"Z"),"",'C5'!V54)</f>
        <v/>
      </c>
      <c r="L122" s="188" t="str">
        <f>IF(ISBLANK('C5'!W54),"",'C5'!W54)</f>
        <v/>
      </c>
      <c r="M122" s="78" t="str">
        <f t="shared" si="3"/>
        <v>OK</v>
      </c>
      <c r="N122" s="79"/>
    </row>
    <row r="123" spans="1:14" ht="23.25" hidden="1">
      <c r="A123" s="80" t="s">
        <v>2591</v>
      </c>
      <c r="B123" s="186" t="s">
        <v>632</v>
      </c>
      <c r="C123" s="187" t="s">
        <v>177</v>
      </c>
      <c r="D123" s="189" t="s">
        <v>633</v>
      </c>
      <c r="E123" s="187" t="s">
        <v>453</v>
      </c>
      <c r="F123" s="187" t="s">
        <v>177</v>
      </c>
      <c r="G123" s="189" t="s">
        <v>634</v>
      </c>
      <c r="H123" s="188" t="str">
        <f>IF(AND(ISBLANK('C5'!Y55),$I$123&lt;&gt;"Z"),"",'C5'!Y55)</f>
        <v/>
      </c>
      <c r="I123" s="188" t="str">
        <f>IF(ISBLANK('C5'!Z55),"",'C5'!Z55)</f>
        <v/>
      </c>
      <c r="J123" s="81" t="s">
        <v>453</v>
      </c>
      <c r="K123" s="188" t="str">
        <f>IF(AND(ISBLANK('C5'!V55),$L$123&lt;&gt;"Z"),"",'C5'!V55)</f>
        <v/>
      </c>
      <c r="L123" s="188" t="str">
        <f>IF(ISBLANK('C5'!W55),"",'C5'!W55)</f>
        <v/>
      </c>
      <c r="M123" s="78" t="str">
        <f t="shared" si="3"/>
        <v>OK</v>
      </c>
      <c r="N123" s="79"/>
    </row>
    <row r="124" spans="1:14" ht="23.25" hidden="1">
      <c r="A124" s="80" t="s">
        <v>2591</v>
      </c>
      <c r="B124" s="186" t="s">
        <v>635</v>
      </c>
      <c r="C124" s="187" t="s">
        <v>177</v>
      </c>
      <c r="D124" s="189" t="s">
        <v>636</v>
      </c>
      <c r="E124" s="187" t="s">
        <v>453</v>
      </c>
      <c r="F124" s="187" t="s">
        <v>177</v>
      </c>
      <c r="G124" s="189" t="s">
        <v>637</v>
      </c>
      <c r="H124" s="188" t="str">
        <f>IF(AND(ISBLANK('C5'!Y56),$I$124&lt;&gt;"Z"),"",'C5'!Y56)</f>
        <v/>
      </c>
      <c r="I124" s="188" t="str">
        <f>IF(ISBLANK('C5'!Z56),"",'C5'!Z56)</f>
        <v/>
      </c>
      <c r="J124" s="81" t="s">
        <v>453</v>
      </c>
      <c r="K124" s="188" t="str">
        <f>IF(AND(ISBLANK('C5'!V56),$L$124&lt;&gt;"Z"),"",'C5'!V56)</f>
        <v/>
      </c>
      <c r="L124" s="188" t="str">
        <f>IF(ISBLANK('C5'!W56),"",'C5'!W56)</f>
        <v/>
      </c>
      <c r="M124" s="78" t="str">
        <f t="shared" si="3"/>
        <v>OK</v>
      </c>
      <c r="N124" s="79"/>
    </row>
    <row r="125" spans="1:14" ht="23.25" hidden="1">
      <c r="A125" s="80" t="s">
        <v>2591</v>
      </c>
      <c r="B125" s="186" t="s">
        <v>638</v>
      </c>
      <c r="C125" s="187" t="s">
        <v>177</v>
      </c>
      <c r="D125" s="189" t="s">
        <v>639</v>
      </c>
      <c r="E125" s="187" t="s">
        <v>453</v>
      </c>
      <c r="F125" s="187" t="s">
        <v>177</v>
      </c>
      <c r="G125" s="189" t="s">
        <v>640</v>
      </c>
      <c r="H125" s="188" t="str">
        <f>IF(AND(ISBLANK('C5'!Y57),$I$125&lt;&gt;"Z"),"",'C5'!Y57)</f>
        <v/>
      </c>
      <c r="I125" s="188" t="str">
        <f>IF(ISBLANK('C5'!Z57),"",'C5'!Z57)</f>
        <v/>
      </c>
      <c r="J125" s="81" t="s">
        <v>453</v>
      </c>
      <c r="K125" s="188" t="str">
        <f>IF(AND(ISBLANK('C5'!V57),$L$125&lt;&gt;"Z"),"",'C5'!V57)</f>
        <v/>
      </c>
      <c r="L125" s="188" t="str">
        <f>IF(ISBLANK('C5'!W57),"",'C5'!W57)</f>
        <v/>
      </c>
      <c r="M125" s="78" t="str">
        <f t="shared" si="3"/>
        <v>OK</v>
      </c>
      <c r="N125" s="79"/>
    </row>
    <row r="126" spans="1:14" ht="23.25" hidden="1">
      <c r="A126" s="80" t="s">
        <v>2591</v>
      </c>
      <c r="B126" s="186" t="s">
        <v>641</v>
      </c>
      <c r="C126" s="187" t="s">
        <v>177</v>
      </c>
      <c r="D126" s="189" t="s">
        <v>642</v>
      </c>
      <c r="E126" s="187" t="s">
        <v>453</v>
      </c>
      <c r="F126" s="187" t="s">
        <v>177</v>
      </c>
      <c r="G126" s="189" t="s">
        <v>643</v>
      </c>
      <c r="H126" s="188" t="str">
        <f>IF(AND(ISBLANK('C5'!Y58),$I$126&lt;&gt;"Z"),"",'C5'!Y58)</f>
        <v/>
      </c>
      <c r="I126" s="188" t="str">
        <f>IF(ISBLANK('C5'!Z58),"",'C5'!Z58)</f>
        <v/>
      </c>
      <c r="J126" s="81" t="s">
        <v>453</v>
      </c>
      <c r="K126" s="188" t="str">
        <f>IF(AND(ISBLANK('C5'!V58),$L$126&lt;&gt;"Z"),"",'C5'!V58)</f>
        <v/>
      </c>
      <c r="L126" s="188" t="str">
        <f>IF(ISBLANK('C5'!W58),"",'C5'!W58)</f>
        <v/>
      </c>
      <c r="M126" s="78" t="str">
        <f t="shared" si="3"/>
        <v>OK</v>
      </c>
      <c r="N126" s="79"/>
    </row>
    <row r="127" spans="1:14" ht="23.25" hidden="1">
      <c r="A127" s="80" t="s">
        <v>2591</v>
      </c>
      <c r="B127" s="186" t="s">
        <v>644</v>
      </c>
      <c r="C127" s="187" t="s">
        <v>177</v>
      </c>
      <c r="D127" s="189" t="s">
        <v>645</v>
      </c>
      <c r="E127" s="187" t="s">
        <v>453</v>
      </c>
      <c r="F127" s="187" t="s">
        <v>177</v>
      </c>
      <c r="G127" s="189" t="s">
        <v>646</v>
      </c>
      <c r="H127" s="188" t="str">
        <f>IF(AND(ISBLANK('C5'!Y59),$I$127&lt;&gt;"Z"),"",'C5'!Y59)</f>
        <v/>
      </c>
      <c r="I127" s="188" t="str">
        <f>IF(ISBLANK('C5'!Z59),"",'C5'!Z59)</f>
        <v/>
      </c>
      <c r="J127" s="81" t="s">
        <v>453</v>
      </c>
      <c r="K127" s="188" t="str">
        <f>IF(AND(ISBLANK('C5'!V59),$L$127&lt;&gt;"Z"),"",'C5'!V59)</f>
        <v/>
      </c>
      <c r="L127" s="188" t="str">
        <f>IF(ISBLANK('C5'!W59),"",'C5'!W59)</f>
        <v/>
      </c>
      <c r="M127" s="78" t="str">
        <f t="shared" si="3"/>
        <v>OK</v>
      </c>
      <c r="N127" s="79"/>
    </row>
    <row r="128" spans="1:14" ht="23.25" hidden="1">
      <c r="A128" s="80" t="s">
        <v>2591</v>
      </c>
      <c r="B128" s="186" t="s">
        <v>647</v>
      </c>
      <c r="C128" s="187" t="s">
        <v>177</v>
      </c>
      <c r="D128" s="189" t="s">
        <v>648</v>
      </c>
      <c r="E128" s="187" t="s">
        <v>453</v>
      </c>
      <c r="F128" s="187" t="s">
        <v>177</v>
      </c>
      <c r="G128" s="189" t="s">
        <v>649</v>
      </c>
      <c r="H128" s="188" t="str">
        <f>IF(AND(ISBLANK('C5'!Y60),$I$128&lt;&gt;"Z"),"",'C5'!Y60)</f>
        <v/>
      </c>
      <c r="I128" s="188" t="str">
        <f>IF(ISBLANK('C5'!Z60),"",'C5'!Z60)</f>
        <v/>
      </c>
      <c r="J128" s="81" t="s">
        <v>453</v>
      </c>
      <c r="K128" s="188" t="str">
        <f>IF(AND(ISBLANK('C5'!V60),$L$128&lt;&gt;"Z"),"",'C5'!V60)</f>
        <v/>
      </c>
      <c r="L128" s="188" t="str">
        <f>IF(ISBLANK('C5'!W60),"",'C5'!W60)</f>
        <v/>
      </c>
      <c r="M128" s="78" t="str">
        <f t="shared" si="3"/>
        <v>OK</v>
      </c>
      <c r="N128" s="79"/>
    </row>
    <row r="129" spans="1:14" ht="23.25" hidden="1">
      <c r="A129" s="80" t="s">
        <v>2591</v>
      </c>
      <c r="B129" s="186" t="s">
        <v>650</v>
      </c>
      <c r="C129" s="187" t="s">
        <v>177</v>
      </c>
      <c r="D129" s="189" t="s">
        <v>651</v>
      </c>
      <c r="E129" s="187" t="s">
        <v>453</v>
      </c>
      <c r="F129" s="187" t="s">
        <v>177</v>
      </c>
      <c r="G129" s="189" t="s">
        <v>652</v>
      </c>
      <c r="H129" s="188" t="str">
        <f>IF(AND(ISBLANK('C5'!Y61),$I$129&lt;&gt;"Z"),"",'C5'!Y61)</f>
        <v/>
      </c>
      <c r="I129" s="188" t="str">
        <f>IF(ISBLANK('C5'!Z61),"",'C5'!Z61)</f>
        <v/>
      </c>
      <c r="J129" s="81" t="s">
        <v>453</v>
      </c>
      <c r="K129" s="188" t="str">
        <f>IF(AND(ISBLANK('C5'!V61),$L$129&lt;&gt;"Z"),"",'C5'!V61)</f>
        <v/>
      </c>
      <c r="L129" s="188" t="str">
        <f>IF(ISBLANK('C5'!W61),"",'C5'!W61)</f>
        <v/>
      </c>
      <c r="M129" s="78" t="str">
        <f t="shared" si="3"/>
        <v>OK</v>
      </c>
      <c r="N129" s="79"/>
    </row>
    <row r="130" spans="1:14" ht="23.25" hidden="1">
      <c r="A130" s="80" t="s">
        <v>2591</v>
      </c>
      <c r="B130" s="186" t="s">
        <v>653</v>
      </c>
      <c r="C130" s="187" t="s">
        <v>177</v>
      </c>
      <c r="D130" s="189" t="s">
        <v>654</v>
      </c>
      <c r="E130" s="187" t="s">
        <v>453</v>
      </c>
      <c r="F130" s="187" t="s">
        <v>177</v>
      </c>
      <c r="G130" s="189" t="s">
        <v>655</v>
      </c>
      <c r="H130" s="188" t="str">
        <f>IF(AND(ISBLANK('C5'!Y62),$I$130&lt;&gt;"Z"),"",'C5'!Y62)</f>
        <v/>
      </c>
      <c r="I130" s="188" t="str">
        <f>IF(ISBLANK('C5'!Z62),"",'C5'!Z62)</f>
        <v/>
      </c>
      <c r="J130" s="81" t="s">
        <v>453</v>
      </c>
      <c r="K130" s="188" t="str">
        <f>IF(AND(ISBLANK('C5'!V62),$L$130&lt;&gt;"Z"),"",'C5'!V62)</f>
        <v/>
      </c>
      <c r="L130" s="188" t="str">
        <f>IF(ISBLANK('C5'!W62),"",'C5'!W62)</f>
        <v/>
      </c>
      <c r="M130" s="78" t="str">
        <f t="shared" si="3"/>
        <v>OK</v>
      </c>
      <c r="N130" s="79"/>
    </row>
    <row r="131" spans="1:14" ht="23.25" hidden="1">
      <c r="A131" s="80" t="s">
        <v>2591</v>
      </c>
      <c r="B131" s="186" t="s">
        <v>656</v>
      </c>
      <c r="C131" s="187" t="s">
        <v>177</v>
      </c>
      <c r="D131" s="189" t="s">
        <v>657</v>
      </c>
      <c r="E131" s="187" t="s">
        <v>453</v>
      </c>
      <c r="F131" s="187" t="s">
        <v>177</v>
      </c>
      <c r="G131" s="189" t="s">
        <v>658</v>
      </c>
      <c r="H131" s="188" t="str">
        <f>IF(AND(ISBLANK('C5'!Y63),$I$131&lt;&gt;"Z"),"",'C5'!Y63)</f>
        <v/>
      </c>
      <c r="I131" s="188" t="str">
        <f>IF(ISBLANK('C5'!Z63),"",'C5'!Z63)</f>
        <v/>
      </c>
      <c r="J131" s="81" t="s">
        <v>453</v>
      </c>
      <c r="K131" s="188" t="str">
        <f>IF(AND(ISBLANK('C5'!V63),$L$131&lt;&gt;"Z"),"",'C5'!V63)</f>
        <v/>
      </c>
      <c r="L131" s="188" t="str">
        <f>IF(ISBLANK('C5'!W63),"",'C5'!W63)</f>
        <v/>
      </c>
      <c r="M131" s="78" t="str">
        <f t="shared" si="3"/>
        <v>OK</v>
      </c>
      <c r="N131" s="79"/>
    </row>
    <row r="132" spans="1:14" ht="23.25" hidden="1">
      <c r="A132" s="80" t="s">
        <v>2591</v>
      </c>
      <c r="B132" s="186" t="s">
        <v>659</v>
      </c>
      <c r="C132" s="187" t="s">
        <v>177</v>
      </c>
      <c r="D132" s="189" t="s">
        <v>660</v>
      </c>
      <c r="E132" s="187" t="s">
        <v>453</v>
      </c>
      <c r="F132" s="187" t="s">
        <v>177</v>
      </c>
      <c r="G132" s="189" t="s">
        <v>661</v>
      </c>
      <c r="H132" s="188" t="str">
        <f>IF(AND(ISBLANK('C5'!Y64),$I$132&lt;&gt;"Z"),"",'C5'!Y64)</f>
        <v/>
      </c>
      <c r="I132" s="188" t="str">
        <f>IF(ISBLANK('C5'!Z64),"",'C5'!Z64)</f>
        <v/>
      </c>
      <c r="J132" s="81" t="s">
        <v>453</v>
      </c>
      <c r="K132" s="188" t="str">
        <f>IF(AND(ISBLANK('C5'!V64),$L$132&lt;&gt;"Z"),"",'C5'!V64)</f>
        <v/>
      </c>
      <c r="L132" s="188" t="str">
        <f>IF(ISBLANK('C5'!W64),"",'C5'!W64)</f>
        <v/>
      </c>
      <c r="M132" s="78" t="str">
        <f t="shared" si="3"/>
        <v>OK</v>
      </c>
      <c r="N132" s="79"/>
    </row>
    <row r="133" spans="1:14" ht="23.25" hidden="1">
      <c r="A133" s="80" t="s">
        <v>2591</v>
      </c>
      <c r="B133" s="186" t="s">
        <v>662</v>
      </c>
      <c r="C133" s="187" t="s">
        <v>177</v>
      </c>
      <c r="D133" s="189" t="s">
        <v>663</v>
      </c>
      <c r="E133" s="187" t="s">
        <v>453</v>
      </c>
      <c r="F133" s="187" t="s">
        <v>177</v>
      </c>
      <c r="G133" s="189" t="s">
        <v>664</v>
      </c>
      <c r="H133" s="188" t="str">
        <f>IF(AND(ISBLANK('C5'!Y65),$I$133&lt;&gt;"Z"),"",'C5'!Y65)</f>
        <v/>
      </c>
      <c r="I133" s="188" t="str">
        <f>IF(ISBLANK('C5'!Z65),"",'C5'!Z65)</f>
        <v/>
      </c>
      <c r="J133" s="81" t="s">
        <v>453</v>
      </c>
      <c r="K133" s="188" t="str">
        <f>IF(AND(ISBLANK('C5'!V65),$L$133&lt;&gt;"Z"),"",'C5'!V65)</f>
        <v/>
      </c>
      <c r="L133" s="188" t="str">
        <f>IF(ISBLANK('C5'!W65),"",'C5'!W65)</f>
        <v/>
      </c>
      <c r="M133" s="78" t="str">
        <f t="shared" si="3"/>
        <v>OK</v>
      </c>
      <c r="N133" s="79"/>
    </row>
    <row r="134" spans="1:14" ht="23.25" hidden="1">
      <c r="A134" s="80" t="s">
        <v>2591</v>
      </c>
      <c r="B134" s="186" t="s">
        <v>665</v>
      </c>
      <c r="C134" s="187" t="s">
        <v>177</v>
      </c>
      <c r="D134" s="189" t="s">
        <v>666</v>
      </c>
      <c r="E134" s="187" t="s">
        <v>453</v>
      </c>
      <c r="F134" s="187" t="s">
        <v>177</v>
      </c>
      <c r="G134" s="189" t="s">
        <v>667</v>
      </c>
      <c r="H134" s="188" t="str">
        <f>IF(AND(ISBLANK('C5'!Y66),$I$134&lt;&gt;"Z"),"",'C5'!Y66)</f>
        <v/>
      </c>
      <c r="I134" s="188" t="str">
        <f>IF(ISBLANK('C5'!Z66),"",'C5'!Z66)</f>
        <v/>
      </c>
      <c r="J134" s="81" t="s">
        <v>453</v>
      </c>
      <c r="K134" s="188" t="str">
        <f>IF(AND(ISBLANK('C5'!V66),$L$134&lt;&gt;"Z"),"",'C5'!V66)</f>
        <v/>
      </c>
      <c r="L134" s="188" t="str">
        <f>IF(ISBLANK('C5'!W66),"",'C5'!W66)</f>
        <v/>
      </c>
      <c r="M134" s="78" t="str">
        <f t="shared" si="3"/>
        <v>OK</v>
      </c>
      <c r="N134" s="79"/>
    </row>
    <row r="135" spans="1:14" ht="23.25" hidden="1">
      <c r="A135" s="80" t="s">
        <v>2591</v>
      </c>
      <c r="B135" s="186" t="s">
        <v>668</v>
      </c>
      <c r="C135" s="187" t="s">
        <v>177</v>
      </c>
      <c r="D135" s="189" t="s">
        <v>669</v>
      </c>
      <c r="E135" s="187" t="s">
        <v>453</v>
      </c>
      <c r="F135" s="187" t="s">
        <v>177</v>
      </c>
      <c r="G135" s="189" t="s">
        <v>670</v>
      </c>
      <c r="H135" s="188" t="str">
        <f>IF(AND(ISBLANK('C5'!Y67),$I$135&lt;&gt;"Z"),"",'C5'!Y67)</f>
        <v/>
      </c>
      <c r="I135" s="188" t="str">
        <f>IF(ISBLANK('C5'!Z67),"",'C5'!Z67)</f>
        <v/>
      </c>
      <c r="J135" s="81" t="s">
        <v>453</v>
      </c>
      <c r="K135" s="188" t="str">
        <f>IF(AND(ISBLANK('C5'!V67),$L$135&lt;&gt;"Z"),"",'C5'!V67)</f>
        <v/>
      </c>
      <c r="L135" s="188" t="str">
        <f>IF(ISBLANK('C5'!W67),"",'C5'!W67)</f>
        <v/>
      </c>
      <c r="M135" s="78" t="str">
        <f t="shared" si="3"/>
        <v>OK</v>
      </c>
      <c r="N135" s="79"/>
    </row>
    <row r="136" spans="1:14" ht="23.25" hidden="1">
      <c r="A136" s="80" t="s">
        <v>2591</v>
      </c>
      <c r="B136" s="186" t="s">
        <v>671</v>
      </c>
      <c r="C136" s="187" t="s">
        <v>177</v>
      </c>
      <c r="D136" s="189" t="s">
        <v>672</v>
      </c>
      <c r="E136" s="187" t="s">
        <v>453</v>
      </c>
      <c r="F136" s="187" t="s">
        <v>177</v>
      </c>
      <c r="G136" s="189" t="s">
        <v>673</v>
      </c>
      <c r="H136" s="188" t="str">
        <f>IF(AND(ISBLANK('C5'!Y68),$I$136&lt;&gt;"Z"),"",'C5'!Y68)</f>
        <v/>
      </c>
      <c r="I136" s="188" t="str">
        <f>IF(ISBLANK('C5'!Z68),"",'C5'!Z68)</f>
        <v/>
      </c>
      <c r="J136" s="81" t="s">
        <v>453</v>
      </c>
      <c r="K136" s="188" t="str">
        <f>IF(AND(ISBLANK('C5'!V68),$L$136&lt;&gt;"Z"),"",'C5'!V68)</f>
        <v/>
      </c>
      <c r="L136" s="188" t="str">
        <f>IF(ISBLANK('C5'!W68),"",'C5'!W68)</f>
        <v/>
      </c>
      <c r="M136" s="78" t="str">
        <f t="shared" si="3"/>
        <v>OK</v>
      </c>
      <c r="N136" s="79"/>
    </row>
    <row r="137" spans="1:14" ht="23.25" hidden="1">
      <c r="A137" s="80" t="s">
        <v>2591</v>
      </c>
      <c r="B137" s="186" t="s">
        <v>674</v>
      </c>
      <c r="C137" s="187" t="s">
        <v>177</v>
      </c>
      <c r="D137" s="189" t="s">
        <v>675</v>
      </c>
      <c r="E137" s="187" t="s">
        <v>453</v>
      </c>
      <c r="F137" s="187" t="s">
        <v>177</v>
      </c>
      <c r="G137" s="189" t="s">
        <v>676</v>
      </c>
      <c r="H137" s="188" t="str">
        <f>IF(AND(ISBLANK('C5'!Y69),$I$137&lt;&gt;"Z"),"",'C5'!Y69)</f>
        <v/>
      </c>
      <c r="I137" s="188" t="str">
        <f>IF(ISBLANK('C5'!Z69),"",'C5'!Z69)</f>
        <v/>
      </c>
      <c r="J137" s="81" t="s">
        <v>453</v>
      </c>
      <c r="K137" s="188" t="str">
        <f>IF(AND(ISBLANK('C5'!V69),$L$137&lt;&gt;"Z"),"",'C5'!V69)</f>
        <v/>
      </c>
      <c r="L137" s="188" t="str">
        <f>IF(ISBLANK('C5'!W69),"",'C5'!W69)</f>
        <v/>
      </c>
      <c r="M137" s="78" t="str">
        <f t="shared" si="3"/>
        <v>OK</v>
      </c>
      <c r="N137" s="79"/>
    </row>
    <row r="138" spans="1:14" ht="23.25" hidden="1">
      <c r="A138" s="80" t="s">
        <v>2591</v>
      </c>
      <c r="B138" s="186" t="s">
        <v>677</v>
      </c>
      <c r="C138" s="187" t="s">
        <v>177</v>
      </c>
      <c r="D138" s="189" t="s">
        <v>678</v>
      </c>
      <c r="E138" s="187" t="s">
        <v>453</v>
      </c>
      <c r="F138" s="187" t="s">
        <v>177</v>
      </c>
      <c r="G138" s="189" t="s">
        <v>679</v>
      </c>
      <c r="H138" s="188" t="str">
        <f>IF(AND(ISBLANK('C5'!Y70),$I$138&lt;&gt;"Z"),"",'C5'!Y70)</f>
        <v/>
      </c>
      <c r="I138" s="188" t="str">
        <f>IF(ISBLANK('C5'!Z70),"",'C5'!Z70)</f>
        <v/>
      </c>
      <c r="J138" s="81" t="s">
        <v>453</v>
      </c>
      <c r="K138" s="188" t="str">
        <f>IF(AND(ISBLANK('C5'!V70),$L$138&lt;&gt;"Z"),"",'C5'!V70)</f>
        <v/>
      </c>
      <c r="L138" s="188" t="str">
        <f>IF(ISBLANK('C5'!W70),"",'C5'!W70)</f>
        <v/>
      </c>
      <c r="M138" s="78" t="str">
        <f t="shared" si="3"/>
        <v>OK</v>
      </c>
      <c r="N138" s="79"/>
    </row>
    <row r="139" spans="1:14" ht="23.25" hidden="1">
      <c r="A139" s="80" t="s">
        <v>2591</v>
      </c>
      <c r="B139" s="186" t="s">
        <v>680</v>
      </c>
      <c r="C139" s="187" t="s">
        <v>177</v>
      </c>
      <c r="D139" s="189" t="s">
        <v>681</v>
      </c>
      <c r="E139" s="187" t="s">
        <v>453</v>
      </c>
      <c r="F139" s="187" t="s">
        <v>177</v>
      </c>
      <c r="G139" s="189" t="s">
        <v>682</v>
      </c>
      <c r="H139" s="188" t="str">
        <f>IF(AND(ISBLANK('C5'!Y71),$I$139&lt;&gt;"Z"),"",'C5'!Y71)</f>
        <v/>
      </c>
      <c r="I139" s="188" t="str">
        <f>IF(ISBLANK('C5'!Z71),"",'C5'!Z71)</f>
        <v/>
      </c>
      <c r="J139" s="81" t="s">
        <v>453</v>
      </c>
      <c r="K139" s="188" t="str">
        <f>IF(AND(ISBLANK('C5'!V71),$L$139&lt;&gt;"Z"),"",'C5'!V71)</f>
        <v/>
      </c>
      <c r="L139" s="188" t="str">
        <f>IF(ISBLANK('C5'!W71),"",'C5'!W71)</f>
        <v/>
      </c>
      <c r="M139" s="78" t="str">
        <f t="shared" si="3"/>
        <v>OK</v>
      </c>
      <c r="N139" s="79"/>
    </row>
    <row r="140" spans="1:14" ht="23.25" hidden="1">
      <c r="A140" s="80" t="s">
        <v>2591</v>
      </c>
      <c r="B140" s="186" t="s">
        <v>683</v>
      </c>
      <c r="C140" s="187" t="s">
        <v>177</v>
      </c>
      <c r="D140" s="189" t="s">
        <v>684</v>
      </c>
      <c r="E140" s="187" t="s">
        <v>453</v>
      </c>
      <c r="F140" s="187" t="s">
        <v>177</v>
      </c>
      <c r="G140" s="189" t="s">
        <v>475</v>
      </c>
      <c r="H140" s="188" t="str">
        <f>IF(AND(ISBLANK('C5'!Y72),$I$140&lt;&gt;"Z"),"",'C5'!Y72)</f>
        <v/>
      </c>
      <c r="I140" s="188" t="str">
        <f>IF(ISBLANK('C5'!Z72),"",'C5'!Z72)</f>
        <v/>
      </c>
      <c r="J140" s="81" t="s">
        <v>453</v>
      </c>
      <c r="K140" s="188" t="str">
        <f>IF(AND(ISBLANK('C5'!V72),$L$140&lt;&gt;"Z"),"",'C5'!V72)</f>
        <v/>
      </c>
      <c r="L140" s="188" t="str">
        <f>IF(ISBLANK('C5'!W72),"",'C5'!W72)</f>
        <v/>
      </c>
      <c r="M140" s="78" t="str">
        <f t="shared" si="3"/>
        <v>OK</v>
      </c>
      <c r="N140" s="79"/>
    </row>
    <row r="141" spans="1:14" ht="23.25" hidden="1">
      <c r="A141" s="80" t="s">
        <v>2591</v>
      </c>
      <c r="B141" s="186" t="s">
        <v>685</v>
      </c>
      <c r="C141" s="187" t="s">
        <v>177</v>
      </c>
      <c r="D141" s="189" t="s">
        <v>686</v>
      </c>
      <c r="E141" s="187" t="s">
        <v>453</v>
      </c>
      <c r="F141" s="187" t="s">
        <v>177</v>
      </c>
      <c r="G141" s="189" t="s">
        <v>687</v>
      </c>
      <c r="H141" s="188" t="str">
        <f>IF(AND(ISBLANK('C5'!Y74),$I$141&lt;&gt;"Z"),"",'C5'!Y74)</f>
        <v/>
      </c>
      <c r="I141" s="188" t="str">
        <f>IF(ISBLANK('C5'!Z74),"",'C5'!Z74)</f>
        <v/>
      </c>
      <c r="J141" s="81" t="s">
        <v>453</v>
      </c>
      <c r="K141" s="188" t="str">
        <f>IF(AND(ISBLANK('C5'!V74),$L$141&lt;&gt;"Z"),"",'C5'!V74)</f>
        <v/>
      </c>
      <c r="L141" s="188" t="str">
        <f>IF(ISBLANK('C5'!W74),"",'C5'!W74)</f>
        <v/>
      </c>
      <c r="M141" s="78" t="str">
        <f t="shared" si="3"/>
        <v>OK</v>
      </c>
      <c r="N141" s="79"/>
    </row>
    <row r="142" spans="1:14" ht="23.25" hidden="1">
      <c r="A142" s="80" t="s">
        <v>2591</v>
      </c>
      <c r="B142" s="186" t="s">
        <v>688</v>
      </c>
      <c r="C142" s="187" t="s">
        <v>177</v>
      </c>
      <c r="D142" s="189" t="s">
        <v>689</v>
      </c>
      <c r="E142" s="187" t="s">
        <v>453</v>
      </c>
      <c r="F142" s="187" t="s">
        <v>177</v>
      </c>
      <c r="G142" s="189" t="s">
        <v>690</v>
      </c>
      <c r="H142" s="188" t="str">
        <f>IF(AND(ISBLANK('C5'!Y75),$I$142&lt;&gt;"Z"),"",'C5'!Y75)</f>
        <v/>
      </c>
      <c r="I142" s="188" t="str">
        <f>IF(ISBLANK('C5'!Z75),"",'C5'!Z75)</f>
        <v/>
      </c>
      <c r="J142" s="81" t="s">
        <v>453</v>
      </c>
      <c r="K142" s="188" t="str">
        <f>IF(AND(ISBLANK('C5'!V75),$L$142&lt;&gt;"Z"),"",'C5'!V75)</f>
        <v/>
      </c>
      <c r="L142" s="188" t="str">
        <f>IF(ISBLANK('C5'!W75),"",'C5'!W75)</f>
        <v/>
      </c>
      <c r="M142" s="78" t="str">
        <f t="shared" si="3"/>
        <v>OK</v>
      </c>
      <c r="N142" s="79"/>
    </row>
    <row r="143" spans="1:14" ht="23.25" hidden="1">
      <c r="A143" s="80" t="s">
        <v>2591</v>
      </c>
      <c r="B143" s="186" t="s">
        <v>691</v>
      </c>
      <c r="C143" s="187" t="s">
        <v>177</v>
      </c>
      <c r="D143" s="189" t="s">
        <v>692</v>
      </c>
      <c r="E143" s="187" t="s">
        <v>453</v>
      </c>
      <c r="F143" s="187" t="s">
        <v>177</v>
      </c>
      <c r="G143" s="189" t="s">
        <v>693</v>
      </c>
      <c r="H143" s="188" t="str">
        <f>IF(AND(ISBLANK('C5'!Y76),$I$143&lt;&gt;"Z"),"",'C5'!Y76)</f>
        <v/>
      </c>
      <c r="I143" s="188" t="str">
        <f>IF(ISBLANK('C5'!Z76),"",'C5'!Z76)</f>
        <v/>
      </c>
      <c r="J143" s="81" t="s">
        <v>453</v>
      </c>
      <c r="K143" s="188" t="str">
        <f>IF(AND(ISBLANK('C5'!V76),$L$143&lt;&gt;"Z"),"",'C5'!V76)</f>
        <v/>
      </c>
      <c r="L143" s="188" t="str">
        <f>IF(ISBLANK('C5'!W76),"",'C5'!W76)</f>
        <v/>
      </c>
      <c r="M143" s="78" t="str">
        <f t="shared" si="3"/>
        <v>OK</v>
      </c>
      <c r="N143" s="79"/>
    </row>
    <row r="144" spans="1:14" ht="23.25" hidden="1">
      <c r="A144" s="80" t="s">
        <v>2591</v>
      </c>
      <c r="B144" s="186" t="s">
        <v>694</v>
      </c>
      <c r="C144" s="187" t="s">
        <v>177</v>
      </c>
      <c r="D144" s="189" t="s">
        <v>695</v>
      </c>
      <c r="E144" s="187" t="s">
        <v>453</v>
      </c>
      <c r="F144" s="187" t="s">
        <v>177</v>
      </c>
      <c r="G144" s="189" t="s">
        <v>696</v>
      </c>
      <c r="H144" s="188" t="str">
        <f>IF(AND(ISBLANK('C5'!Y77),$I$144&lt;&gt;"Z"),"",'C5'!Y77)</f>
        <v/>
      </c>
      <c r="I144" s="188" t="str">
        <f>IF(ISBLANK('C5'!Z77),"",'C5'!Z77)</f>
        <v/>
      </c>
      <c r="J144" s="81" t="s">
        <v>453</v>
      </c>
      <c r="K144" s="188" t="str">
        <f>IF(AND(ISBLANK('C5'!V77),$L$144&lt;&gt;"Z"),"",'C5'!V77)</f>
        <v/>
      </c>
      <c r="L144" s="188" t="str">
        <f>IF(ISBLANK('C5'!W77),"",'C5'!W77)</f>
        <v/>
      </c>
      <c r="M144" s="78" t="str">
        <f t="shared" si="3"/>
        <v>OK</v>
      </c>
      <c r="N144" s="79"/>
    </row>
    <row r="145" spans="1:14" ht="23.25" hidden="1">
      <c r="A145" s="80" t="s">
        <v>2591</v>
      </c>
      <c r="B145" s="186" t="s">
        <v>697</v>
      </c>
      <c r="C145" s="187" t="s">
        <v>177</v>
      </c>
      <c r="D145" s="189" t="s">
        <v>698</v>
      </c>
      <c r="E145" s="187" t="s">
        <v>453</v>
      </c>
      <c r="F145" s="187" t="s">
        <v>177</v>
      </c>
      <c r="G145" s="189" t="s">
        <v>699</v>
      </c>
      <c r="H145" s="188" t="str">
        <f>IF(AND(ISBLANK('C5'!Y78),$I$145&lt;&gt;"Z"),"",'C5'!Y78)</f>
        <v/>
      </c>
      <c r="I145" s="188" t="str">
        <f>IF(ISBLANK('C5'!Z78),"",'C5'!Z78)</f>
        <v/>
      </c>
      <c r="J145" s="81" t="s">
        <v>453</v>
      </c>
      <c r="K145" s="188" t="str">
        <f>IF(AND(ISBLANK('C5'!V78),$L$145&lt;&gt;"Z"),"",'C5'!V78)</f>
        <v/>
      </c>
      <c r="L145" s="188" t="str">
        <f>IF(ISBLANK('C5'!W78),"",'C5'!W78)</f>
        <v/>
      </c>
      <c r="M145" s="78" t="str">
        <f t="shared" si="3"/>
        <v>OK</v>
      </c>
      <c r="N145" s="79"/>
    </row>
    <row r="146" spans="1:14" ht="23.25" hidden="1">
      <c r="A146" s="80" t="s">
        <v>2591</v>
      </c>
      <c r="B146" s="186" t="s">
        <v>700</v>
      </c>
      <c r="C146" s="187" t="s">
        <v>177</v>
      </c>
      <c r="D146" s="189" t="s">
        <v>701</v>
      </c>
      <c r="E146" s="187" t="s">
        <v>453</v>
      </c>
      <c r="F146" s="187" t="s">
        <v>177</v>
      </c>
      <c r="G146" s="189" t="s">
        <v>702</v>
      </c>
      <c r="H146" s="188" t="str">
        <f>IF(AND(ISBLANK('C5'!Y79),$I$146&lt;&gt;"Z"),"",'C5'!Y79)</f>
        <v/>
      </c>
      <c r="I146" s="188" t="str">
        <f>IF(ISBLANK('C5'!Z79),"",'C5'!Z79)</f>
        <v/>
      </c>
      <c r="J146" s="81" t="s">
        <v>453</v>
      </c>
      <c r="K146" s="188" t="str">
        <f>IF(AND(ISBLANK('C5'!V79),$L$146&lt;&gt;"Z"),"",'C5'!V79)</f>
        <v/>
      </c>
      <c r="L146" s="188" t="str">
        <f>IF(ISBLANK('C5'!W79),"",'C5'!W79)</f>
        <v/>
      </c>
      <c r="M146" s="78" t="str">
        <f t="shared" si="3"/>
        <v>OK</v>
      </c>
      <c r="N146" s="79"/>
    </row>
    <row r="147" spans="1:14" ht="23.25" hidden="1">
      <c r="A147" s="80" t="s">
        <v>2591</v>
      </c>
      <c r="B147" s="186" t="s">
        <v>703</v>
      </c>
      <c r="C147" s="187" t="s">
        <v>177</v>
      </c>
      <c r="D147" s="189" t="s">
        <v>704</v>
      </c>
      <c r="E147" s="187" t="s">
        <v>453</v>
      </c>
      <c r="F147" s="187" t="s">
        <v>177</v>
      </c>
      <c r="G147" s="189" t="s">
        <v>705</v>
      </c>
      <c r="H147" s="188" t="str">
        <f>IF(AND(ISBLANK('C5'!Y80),$I$147&lt;&gt;"Z"),"",'C5'!Y80)</f>
        <v/>
      </c>
      <c r="I147" s="188" t="str">
        <f>IF(ISBLANK('C5'!Z80),"",'C5'!Z80)</f>
        <v/>
      </c>
      <c r="J147" s="81" t="s">
        <v>453</v>
      </c>
      <c r="K147" s="188" t="str">
        <f>IF(AND(ISBLANK('C5'!V80),$L$147&lt;&gt;"Z"),"",'C5'!V80)</f>
        <v/>
      </c>
      <c r="L147" s="188" t="str">
        <f>IF(ISBLANK('C5'!W80),"",'C5'!W80)</f>
        <v/>
      </c>
      <c r="M147" s="78" t="str">
        <f t="shared" si="3"/>
        <v>OK</v>
      </c>
      <c r="N147" s="79"/>
    </row>
    <row r="148" spans="1:14" ht="23.25" hidden="1">
      <c r="A148" s="80" t="s">
        <v>2591</v>
      </c>
      <c r="B148" s="186" t="s">
        <v>706</v>
      </c>
      <c r="C148" s="187" t="s">
        <v>177</v>
      </c>
      <c r="D148" s="189" t="s">
        <v>707</v>
      </c>
      <c r="E148" s="187" t="s">
        <v>453</v>
      </c>
      <c r="F148" s="187" t="s">
        <v>177</v>
      </c>
      <c r="G148" s="189" t="s">
        <v>708</v>
      </c>
      <c r="H148" s="188" t="str">
        <f>IF(AND(ISBLANK('C5'!Y81),$I$148&lt;&gt;"Z"),"",'C5'!Y81)</f>
        <v/>
      </c>
      <c r="I148" s="188" t="str">
        <f>IF(ISBLANK('C5'!Z81),"",'C5'!Z81)</f>
        <v/>
      </c>
      <c r="J148" s="81" t="s">
        <v>453</v>
      </c>
      <c r="K148" s="188" t="str">
        <f>IF(AND(ISBLANK('C5'!V81),$L$148&lt;&gt;"Z"),"",'C5'!V81)</f>
        <v/>
      </c>
      <c r="L148" s="188" t="str">
        <f>IF(ISBLANK('C5'!W81),"",'C5'!W81)</f>
        <v/>
      </c>
      <c r="M148" s="78" t="str">
        <f t="shared" si="3"/>
        <v>OK</v>
      </c>
      <c r="N148" s="79"/>
    </row>
    <row r="149" spans="1:14" ht="23.25" hidden="1">
      <c r="A149" s="80" t="s">
        <v>2591</v>
      </c>
      <c r="B149" s="186" t="s">
        <v>709</v>
      </c>
      <c r="C149" s="187" t="s">
        <v>177</v>
      </c>
      <c r="D149" s="189" t="s">
        <v>710</v>
      </c>
      <c r="E149" s="187" t="s">
        <v>453</v>
      </c>
      <c r="F149" s="187" t="s">
        <v>177</v>
      </c>
      <c r="G149" s="189" t="s">
        <v>711</v>
      </c>
      <c r="H149" s="188" t="str">
        <f>IF(AND(ISBLANK('C5'!Y82),$I$149&lt;&gt;"Z"),"",'C5'!Y82)</f>
        <v/>
      </c>
      <c r="I149" s="188" t="str">
        <f>IF(ISBLANK('C5'!Z82),"",'C5'!Z82)</f>
        <v/>
      </c>
      <c r="J149" s="81" t="s">
        <v>453</v>
      </c>
      <c r="K149" s="188" t="str">
        <f>IF(AND(ISBLANK('C5'!V82),$L$149&lt;&gt;"Z"),"",'C5'!V82)</f>
        <v/>
      </c>
      <c r="L149" s="188" t="str">
        <f>IF(ISBLANK('C5'!W82),"",'C5'!W82)</f>
        <v/>
      </c>
      <c r="M149" s="78" t="str">
        <f t="shared" si="3"/>
        <v>OK</v>
      </c>
      <c r="N149" s="79"/>
    </row>
    <row r="150" spans="1:14" ht="23.25" hidden="1">
      <c r="A150" s="80" t="s">
        <v>2591</v>
      </c>
      <c r="B150" s="186" t="s">
        <v>712</v>
      </c>
      <c r="C150" s="187" t="s">
        <v>177</v>
      </c>
      <c r="D150" s="189" t="s">
        <v>713</v>
      </c>
      <c r="E150" s="187" t="s">
        <v>453</v>
      </c>
      <c r="F150" s="187" t="s">
        <v>177</v>
      </c>
      <c r="G150" s="189" t="s">
        <v>714</v>
      </c>
      <c r="H150" s="188" t="str">
        <f>IF(AND(ISBLANK('C5'!Y83),$I$150&lt;&gt;"Z"),"",'C5'!Y83)</f>
        <v/>
      </c>
      <c r="I150" s="188" t="str">
        <f>IF(ISBLANK('C5'!Z83),"",'C5'!Z83)</f>
        <v/>
      </c>
      <c r="J150" s="81" t="s">
        <v>453</v>
      </c>
      <c r="K150" s="188" t="str">
        <f>IF(AND(ISBLANK('C5'!V83),$L$150&lt;&gt;"Z"),"",'C5'!V83)</f>
        <v/>
      </c>
      <c r="L150" s="188" t="str">
        <f>IF(ISBLANK('C5'!W83),"",'C5'!W83)</f>
        <v/>
      </c>
      <c r="M150" s="78" t="str">
        <f t="shared" si="3"/>
        <v>OK</v>
      </c>
      <c r="N150" s="79"/>
    </row>
    <row r="151" spans="1:14" ht="23.25" hidden="1">
      <c r="A151" s="80" t="s">
        <v>2591</v>
      </c>
      <c r="B151" s="186" t="s">
        <v>715</v>
      </c>
      <c r="C151" s="187" t="s">
        <v>177</v>
      </c>
      <c r="D151" s="189" t="s">
        <v>716</v>
      </c>
      <c r="E151" s="187" t="s">
        <v>453</v>
      </c>
      <c r="F151" s="187" t="s">
        <v>177</v>
      </c>
      <c r="G151" s="189" t="s">
        <v>717</v>
      </c>
      <c r="H151" s="188" t="str">
        <f>IF(AND(ISBLANK('C5'!Y84),$I$151&lt;&gt;"Z"),"",'C5'!Y84)</f>
        <v/>
      </c>
      <c r="I151" s="188" t="str">
        <f>IF(ISBLANK('C5'!Z84),"",'C5'!Z84)</f>
        <v/>
      </c>
      <c r="J151" s="81" t="s">
        <v>453</v>
      </c>
      <c r="K151" s="188" t="str">
        <f>IF(AND(ISBLANK('C5'!V84),$L$151&lt;&gt;"Z"),"",'C5'!V84)</f>
        <v/>
      </c>
      <c r="L151" s="188" t="str">
        <f>IF(ISBLANK('C5'!W84),"",'C5'!W84)</f>
        <v/>
      </c>
      <c r="M151" s="78" t="str">
        <f t="shared" si="3"/>
        <v>OK</v>
      </c>
      <c r="N151" s="79"/>
    </row>
    <row r="152" spans="1:14" ht="23.25" hidden="1">
      <c r="A152" s="80" t="s">
        <v>2591</v>
      </c>
      <c r="B152" s="186" t="s">
        <v>718</v>
      </c>
      <c r="C152" s="187" t="s">
        <v>177</v>
      </c>
      <c r="D152" s="189" t="s">
        <v>719</v>
      </c>
      <c r="E152" s="187" t="s">
        <v>453</v>
      </c>
      <c r="F152" s="187" t="s">
        <v>177</v>
      </c>
      <c r="G152" s="189" t="s">
        <v>720</v>
      </c>
      <c r="H152" s="188" t="str">
        <f>IF(AND(ISBLANK('C5'!Y85),$I$152&lt;&gt;"Z"),"",'C5'!Y85)</f>
        <v/>
      </c>
      <c r="I152" s="188" t="str">
        <f>IF(ISBLANK('C5'!Z85),"",'C5'!Z85)</f>
        <v/>
      </c>
      <c r="J152" s="81" t="s">
        <v>453</v>
      </c>
      <c r="K152" s="188" t="str">
        <f>IF(AND(ISBLANK('C5'!V85),$L$152&lt;&gt;"Z"),"",'C5'!V85)</f>
        <v/>
      </c>
      <c r="L152" s="188" t="str">
        <f>IF(ISBLANK('C5'!W85),"",'C5'!W85)</f>
        <v/>
      </c>
      <c r="M152" s="78" t="str">
        <f t="shared" si="3"/>
        <v>OK</v>
      </c>
      <c r="N152" s="79"/>
    </row>
    <row r="153" spans="1:14" ht="23.25" hidden="1">
      <c r="A153" s="80" t="s">
        <v>2591</v>
      </c>
      <c r="B153" s="186" t="s">
        <v>721</v>
      </c>
      <c r="C153" s="187" t="s">
        <v>177</v>
      </c>
      <c r="D153" s="189" t="s">
        <v>722</v>
      </c>
      <c r="E153" s="187" t="s">
        <v>453</v>
      </c>
      <c r="F153" s="187" t="s">
        <v>177</v>
      </c>
      <c r="G153" s="189" t="s">
        <v>723</v>
      </c>
      <c r="H153" s="188" t="str">
        <f>IF(AND(ISBLANK('C5'!Y86),$I$153&lt;&gt;"Z"),"",'C5'!Y86)</f>
        <v/>
      </c>
      <c r="I153" s="188" t="str">
        <f>IF(ISBLANK('C5'!Z86),"",'C5'!Z86)</f>
        <v/>
      </c>
      <c r="J153" s="81" t="s">
        <v>453</v>
      </c>
      <c r="K153" s="188" t="str">
        <f>IF(AND(ISBLANK('C5'!V86),$L$153&lt;&gt;"Z"),"",'C5'!V86)</f>
        <v/>
      </c>
      <c r="L153" s="188" t="str">
        <f>IF(ISBLANK('C5'!W86),"",'C5'!W86)</f>
        <v/>
      </c>
      <c r="M153" s="78" t="str">
        <f t="shared" si="3"/>
        <v>OK</v>
      </c>
      <c r="N153" s="79"/>
    </row>
    <row r="154" spans="1:14" ht="23.25" hidden="1">
      <c r="A154" s="80" t="s">
        <v>2591</v>
      </c>
      <c r="B154" s="186" t="s">
        <v>724</v>
      </c>
      <c r="C154" s="187" t="s">
        <v>177</v>
      </c>
      <c r="D154" s="189" t="s">
        <v>725</v>
      </c>
      <c r="E154" s="187" t="s">
        <v>453</v>
      </c>
      <c r="F154" s="187" t="s">
        <v>177</v>
      </c>
      <c r="G154" s="189" t="s">
        <v>726</v>
      </c>
      <c r="H154" s="188" t="str">
        <f>IF(AND(ISBLANK('C5'!Y87),$I$154&lt;&gt;"Z"),"",'C5'!Y87)</f>
        <v/>
      </c>
      <c r="I154" s="188" t="str">
        <f>IF(ISBLANK('C5'!Z87),"",'C5'!Z87)</f>
        <v/>
      </c>
      <c r="J154" s="81" t="s">
        <v>453</v>
      </c>
      <c r="K154" s="188" t="str">
        <f>IF(AND(ISBLANK('C5'!V87),$L$154&lt;&gt;"Z"),"",'C5'!V87)</f>
        <v/>
      </c>
      <c r="L154" s="188" t="str">
        <f>IF(ISBLANK('C5'!W87),"",'C5'!W87)</f>
        <v/>
      </c>
      <c r="M154" s="78" t="str">
        <f t="shared" si="3"/>
        <v>OK</v>
      </c>
      <c r="N154" s="79"/>
    </row>
    <row r="155" spans="1:14" ht="23.25" hidden="1">
      <c r="A155" s="80" t="s">
        <v>2591</v>
      </c>
      <c r="B155" s="186" t="s">
        <v>727</v>
      </c>
      <c r="C155" s="187" t="s">
        <v>177</v>
      </c>
      <c r="D155" s="189" t="s">
        <v>728</v>
      </c>
      <c r="E155" s="187" t="s">
        <v>453</v>
      </c>
      <c r="F155" s="187" t="s">
        <v>177</v>
      </c>
      <c r="G155" s="189" t="s">
        <v>729</v>
      </c>
      <c r="H155" s="188" t="str">
        <f>IF(AND(ISBLANK('C5'!Y88),$I$155&lt;&gt;"Z"),"",'C5'!Y88)</f>
        <v/>
      </c>
      <c r="I155" s="188" t="str">
        <f>IF(ISBLANK('C5'!Z88),"",'C5'!Z88)</f>
        <v/>
      </c>
      <c r="J155" s="81" t="s">
        <v>453</v>
      </c>
      <c r="K155" s="188" t="str">
        <f>IF(AND(ISBLANK('C5'!V88),$L$155&lt;&gt;"Z"),"",'C5'!V88)</f>
        <v/>
      </c>
      <c r="L155" s="188" t="str">
        <f>IF(ISBLANK('C5'!W88),"",'C5'!W88)</f>
        <v/>
      </c>
      <c r="M155" s="78" t="str">
        <f t="shared" si="3"/>
        <v>OK</v>
      </c>
      <c r="N155" s="79"/>
    </row>
    <row r="156" spans="1:14" ht="23.25" hidden="1">
      <c r="A156" s="80" t="s">
        <v>2591</v>
      </c>
      <c r="B156" s="186" t="s">
        <v>730</v>
      </c>
      <c r="C156" s="187" t="s">
        <v>177</v>
      </c>
      <c r="D156" s="189" t="s">
        <v>731</v>
      </c>
      <c r="E156" s="187" t="s">
        <v>453</v>
      </c>
      <c r="F156" s="187" t="s">
        <v>177</v>
      </c>
      <c r="G156" s="189" t="s">
        <v>732</v>
      </c>
      <c r="H156" s="188" t="str">
        <f>IF(AND(ISBLANK('C5'!Y89),$I$156&lt;&gt;"Z"),"",'C5'!Y89)</f>
        <v/>
      </c>
      <c r="I156" s="188" t="str">
        <f>IF(ISBLANK('C5'!Z89),"",'C5'!Z89)</f>
        <v/>
      </c>
      <c r="J156" s="81" t="s">
        <v>453</v>
      </c>
      <c r="K156" s="188" t="str">
        <f>IF(AND(ISBLANK('C5'!V89),$L$156&lt;&gt;"Z"),"",'C5'!V89)</f>
        <v/>
      </c>
      <c r="L156" s="188" t="str">
        <f>IF(ISBLANK('C5'!W89),"",'C5'!W89)</f>
        <v/>
      </c>
      <c r="M156" s="78" t="str">
        <f t="shared" si="3"/>
        <v>OK</v>
      </c>
      <c r="N156" s="79"/>
    </row>
    <row r="157" spans="1:14" ht="23.25" hidden="1">
      <c r="A157" s="80" t="s">
        <v>2591</v>
      </c>
      <c r="B157" s="186" t="s">
        <v>733</v>
      </c>
      <c r="C157" s="187" t="s">
        <v>177</v>
      </c>
      <c r="D157" s="189" t="s">
        <v>734</v>
      </c>
      <c r="E157" s="187" t="s">
        <v>453</v>
      </c>
      <c r="F157" s="187" t="s">
        <v>177</v>
      </c>
      <c r="G157" s="189" t="s">
        <v>735</v>
      </c>
      <c r="H157" s="188" t="str">
        <f>IF(AND(ISBLANK('C5'!Y90),$I$157&lt;&gt;"Z"),"",'C5'!Y90)</f>
        <v/>
      </c>
      <c r="I157" s="188" t="str">
        <f>IF(ISBLANK('C5'!Z90),"",'C5'!Z90)</f>
        <v/>
      </c>
      <c r="J157" s="81" t="s">
        <v>453</v>
      </c>
      <c r="K157" s="188" t="str">
        <f>IF(AND(ISBLANK('C5'!V90),$L$157&lt;&gt;"Z"),"",'C5'!V90)</f>
        <v/>
      </c>
      <c r="L157" s="188" t="str">
        <f>IF(ISBLANK('C5'!W90),"",'C5'!W90)</f>
        <v/>
      </c>
      <c r="M157" s="78" t="str">
        <f t="shared" si="3"/>
        <v>OK</v>
      </c>
      <c r="N157" s="79"/>
    </row>
    <row r="158" spans="1:14" ht="23.25" hidden="1">
      <c r="A158" s="80" t="s">
        <v>2591</v>
      </c>
      <c r="B158" s="186" t="s">
        <v>736</v>
      </c>
      <c r="C158" s="187" t="s">
        <v>177</v>
      </c>
      <c r="D158" s="189" t="s">
        <v>737</v>
      </c>
      <c r="E158" s="187" t="s">
        <v>453</v>
      </c>
      <c r="F158" s="187" t="s">
        <v>177</v>
      </c>
      <c r="G158" s="189" t="s">
        <v>738</v>
      </c>
      <c r="H158" s="188" t="str">
        <f>IF(AND(ISBLANK('C5'!Y91),$I$158&lt;&gt;"Z"),"",'C5'!Y91)</f>
        <v/>
      </c>
      <c r="I158" s="188" t="str">
        <f>IF(ISBLANK('C5'!Z91),"",'C5'!Z91)</f>
        <v/>
      </c>
      <c r="J158" s="81" t="s">
        <v>453</v>
      </c>
      <c r="K158" s="188" t="str">
        <f>IF(AND(ISBLANK('C5'!V91),$L$158&lt;&gt;"Z"),"",'C5'!V91)</f>
        <v/>
      </c>
      <c r="L158" s="188" t="str">
        <f>IF(ISBLANK('C5'!W91),"",'C5'!W91)</f>
        <v/>
      </c>
      <c r="M158" s="78" t="str">
        <f t="shared" si="3"/>
        <v>OK</v>
      </c>
      <c r="N158" s="79"/>
    </row>
    <row r="159" spans="1:14" ht="23.25" hidden="1">
      <c r="A159" s="80" t="s">
        <v>2591</v>
      </c>
      <c r="B159" s="186" t="s">
        <v>739</v>
      </c>
      <c r="C159" s="187" t="s">
        <v>177</v>
      </c>
      <c r="D159" s="189" t="s">
        <v>740</v>
      </c>
      <c r="E159" s="187" t="s">
        <v>453</v>
      </c>
      <c r="F159" s="187" t="s">
        <v>177</v>
      </c>
      <c r="G159" s="189" t="s">
        <v>741</v>
      </c>
      <c r="H159" s="188" t="str">
        <f>IF(AND(ISBLANK('C5'!Y92),$I$159&lt;&gt;"Z"),"",'C5'!Y92)</f>
        <v/>
      </c>
      <c r="I159" s="188" t="str">
        <f>IF(ISBLANK('C5'!Z92),"",'C5'!Z92)</f>
        <v/>
      </c>
      <c r="J159" s="81" t="s">
        <v>453</v>
      </c>
      <c r="K159" s="188" t="str">
        <f>IF(AND(ISBLANK('C5'!V92),$L$159&lt;&gt;"Z"),"",'C5'!V92)</f>
        <v/>
      </c>
      <c r="L159" s="188" t="str">
        <f>IF(ISBLANK('C5'!W92),"",'C5'!W92)</f>
        <v/>
      </c>
      <c r="M159" s="78" t="str">
        <f t="shared" si="3"/>
        <v>OK</v>
      </c>
      <c r="N159" s="79"/>
    </row>
    <row r="160" spans="1:14" ht="23.25" hidden="1">
      <c r="A160" s="80" t="s">
        <v>2591</v>
      </c>
      <c r="B160" s="186" t="s">
        <v>742</v>
      </c>
      <c r="C160" s="187" t="s">
        <v>177</v>
      </c>
      <c r="D160" s="189" t="s">
        <v>743</v>
      </c>
      <c r="E160" s="187" t="s">
        <v>453</v>
      </c>
      <c r="F160" s="187" t="s">
        <v>177</v>
      </c>
      <c r="G160" s="189" t="s">
        <v>744</v>
      </c>
      <c r="H160" s="188" t="str">
        <f>IF(AND(ISBLANK('C5'!Y93),$I$160&lt;&gt;"Z"),"",'C5'!Y93)</f>
        <v/>
      </c>
      <c r="I160" s="188" t="str">
        <f>IF(ISBLANK('C5'!Z93),"",'C5'!Z93)</f>
        <v/>
      </c>
      <c r="J160" s="81" t="s">
        <v>453</v>
      </c>
      <c r="K160" s="188" t="str">
        <f>IF(AND(ISBLANK('C5'!V93),$L$160&lt;&gt;"Z"),"",'C5'!V93)</f>
        <v/>
      </c>
      <c r="L160" s="188" t="str">
        <f>IF(ISBLANK('C5'!W93),"",'C5'!W93)</f>
        <v/>
      </c>
      <c r="M160" s="78" t="str">
        <f t="shared" si="3"/>
        <v>OK</v>
      </c>
      <c r="N160" s="79"/>
    </row>
    <row r="161" spans="1:14" ht="23.25" hidden="1">
      <c r="A161" s="80" t="s">
        <v>2591</v>
      </c>
      <c r="B161" s="186" t="s">
        <v>745</v>
      </c>
      <c r="C161" s="187" t="s">
        <v>177</v>
      </c>
      <c r="D161" s="189" t="s">
        <v>746</v>
      </c>
      <c r="E161" s="187" t="s">
        <v>453</v>
      </c>
      <c r="F161" s="187" t="s">
        <v>177</v>
      </c>
      <c r="G161" s="189" t="s">
        <v>747</v>
      </c>
      <c r="H161" s="188" t="str">
        <f>IF(AND(ISBLANK('C5'!Y94),$I$161&lt;&gt;"Z"),"",'C5'!Y94)</f>
        <v/>
      </c>
      <c r="I161" s="188" t="str">
        <f>IF(ISBLANK('C5'!Z94),"",'C5'!Z94)</f>
        <v/>
      </c>
      <c r="J161" s="81" t="s">
        <v>453</v>
      </c>
      <c r="K161" s="188" t="str">
        <f>IF(AND(ISBLANK('C5'!V94),$L$161&lt;&gt;"Z"),"",'C5'!V94)</f>
        <v/>
      </c>
      <c r="L161" s="188" t="str">
        <f>IF(ISBLANK('C5'!W94),"",'C5'!W94)</f>
        <v/>
      </c>
      <c r="M161" s="78" t="str">
        <f t="shared" si="3"/>
        <v>OK</v>
      </c>
      <c r="N161" s="79"/>
    </row>
    <row r="162" spans="1:14" ht="23.25" hidden="1">
      <c r="A162" s="80" t="s">
        <v>2591</v>
      </c>
      <c r="B162" s="186" t="s">
        <v>748</v>
      </c>
      <c r="C162" s="187" t="s">
        <v>177</v>
      </c>
      <c r="D162" s="189" t="s">
        <v>749</v>
      </c>
      <c r="E162" s="187" t="s">
        <v>453</v>
      </c>
      <c r="F162" s="187" t="s">
        <v>177</v>
      </c>
      <c r="G162" s="189" t="s">
        <v>750</v>
      </c>
      <c r="H162" s="188" t="str">
        <f>IF(AND(ISBLANK('C5'!Y95),$I$162&lt;&gt;"Z"),"",'C5'!Y95)</f>
        <v/>
      </c>
      <c r="I162" s="188" t="str">
        <f>IF(ISBLANK('C5'!Z95),"",'C5'!Z95)</f>
        <v/>
      </c>
      <c r="J162" s="81" t="s">
        <v>453</v>
      </c>
      <c r="K162" s="188" t="str">
        <f>IF(AND(ISBLANK('C5'!V95),$L$162&lt;&gt;"Z"),"",'C5'!V95)</f>
        <v/>
      </c>
      <c r="L162" s="188" t="str">
        <f>IF(ISBLANK('C5'!W95),"",'C5'!W95)</f>
        <v/>
      </c>
      <c r="M162" s="78" t="str">
        <f t="shared" si="3"/>
        <v>OK</v>
      </c>
      <c r="N162" s="79"/>
    </row>
    <row r="163" spans="1:14" ht="23.25" hidden="1">
      <c r="A163" s="80" t="s">
        <v>2591</v>
      </c>
      <c r="B163" s="186" t="s">
        <v>751</v>
      </c>
      <c r="C163" s="187" t="s">
        <v>177</v>
      </c>
      <c r="D163" s="189" t="s">
        <v>752</v>
      </c>
      <c r="E163" s="187" t="s">
        <v>453</v>
      </c>
      <c r="F163" s="187" t="s">
        <v>177</v>
      </c>
      <c r="G163" s="189" t="s">
        <v>753</v>
      </c>
      <c r="H163" s="188" t="str">
        <f>IF(AND(ISBLANK('C5'!Y96),$I$163&lt;&gt;"Z"),"",'C5'!Y96)</f>
        <v/>
      </c>
      <c r="I163" s="188" t="str">
        <f>IF(ISBLANK('C5'!Z96),"",'C5'!Z96)</f>
        <v/>
      </c>
      <c r="J163" s="81" t="s">
        <v>453</v>
      </c>
      <c r="K163" s="188" t="str">
        <f>IF(AND(ISBLANK('C5'!V96),$L$163&lt;&gt;"Z"),"",'C5'!V96)</f>
        <v/>
      </c>
      <c r="L163" s="188" t="str">
        <f>IF(ISBLANK('C5'!W96),"",'C5'!W96)</f>
        <v/>
      </c>
      <c r="M163" s="78" t="str">
        <f t="shared" si="3"/>
        <v>OK</v>
      </c>
      <c r="N163" s="79"/>
    </row>
    <row r="164" spans="1:14" ht="23.25" hidden="1">
      <c r="A164" s="80" t="s">
        <v>2591</v>
      </c>
      <c r="B164" s="186" t="s">
        <v>754</v>
      </c>
      <c r="C164" s="187" t="s">
        <v>177</v>
      </c>
      <c r="D164" s="189" t="s">
        <v>755</v>
      </c>
      <c r="E164" s="187" t="s">
        <v>453</v>
      </c>
      <c r="F164" s="187" t="s">
        <v>177</v>
      </c>
      <c r="G164" s="189" t="s">
        <v>756</v>
      </c>
      <c r="H164" s="188" t="str">
        <f>IF(AND(ISBLANK('C5'!Y97),$I$164&lt;&gt;"Z"),"",'C5'!Y97)</f>
        <v/>
      </c>
      <c r="I164" s="188" t="str">
        <f>IF(ISBLANK('C5'!Z97),"",'C5'!Z97)</f>
        <v/>
      </c>
      <c r="J164" s="81" t="s">
        <v>453</v>
      </c>
      <c r="K164" s="188" t="str">
        <f>IF(AND(ISBLANK('C5'!V97),$L$164&lt;&gt;"Z"),"",'C5'!V97)</f>
        <v/>
      </c>
      <c r="L164" s="188" t="str">
        <f>IF(ISBLANK('C5'!W97),"",'C5'!W97)</f>
        <v/>
      </c>
      <c r="M164" s="78" t="str">
        <f t="shared" si="3"/>
        <v>OK</v>
      </c>
      <c r="N164" s="79"/>
    </row>
    <row r="165" spans="1:14" ht="23.25" hidden="1">
      <c r="A165" s="80" t="s">
        <v>2591</v>
      </c>
      <c r="B165" s="186" t="s">
        <v>757</v>
      </c>
      <c r="C165" s="187" t="s">
        <v>177</v>
      </c>
      <c r="D165" s="189" t="s">
        <v>758</v>
      </c>
      <c r="E165" s="187" t="s">
        <v>453</v>
      </c>
      <c r="F165" s="187" t="s">
        <v>177</v>
      </c>
      <c r="G165" s="189" t="s">
        <v>759</v>
      </c>
      <c r="H165" s="188" t="str">
        <f>IF(AND(ISBLANK('C5'!Y98),$I$165&lt;&gt;"Z"),"",'C5'!Y98)</f>
        <v/>
      </c>
      <c r="I165" s="188" t="str">
        <f>IF(ISBLANK('C5'!Z98),"",'C5'!Z98)</f>
        <v/>
      </c>
      <c r="J165" s="81" t="s">
        <v>453</v>
      </c>
      <c r="K165" s="188" t="str">
        <f>IF(AND(ISBLANK('C5'!V98),$L$165&lt;&gt;"Z"),"",'C5'!V98)</f>
        <v/>
      </c>
      <c r="L165" s="188" t="str">
        <f>IF(ISBLANK('C5'!W98),"",'C5'!W98)</f>
        <v/>
      </c>
      <c r="M165" s="78" t="str">
        <f t="shared" si="3"/>
        <v>OK</v>
      </c>
      <c r="N165" s="79"/>
    </row>
    <row r="166" spans="1:14" ht="23.25" hidden="1">
      <c r="A166" s="80" t="s">
        <v>2591</v>
      </c>
      <c r="B166" s="186" t="s">
        <v>760</v>
      </c>
      <c r="C166" s="187" t="s">
        <v>177</v>
      </c>
      <c r="D166" s="189" t="s">
        <v>761</v>
      </c>
      <c r="E166" s="187" t="s">
        <v>453</v>
      </c>
      <c r="F166" s="187" t="s">
        <v>177</v>
      </c>
      <c r="G166" s="189" t="s">
        <v>762</v>
      </c>
      <c r="H166" s="188" t="str">
        <f>IF(AND(ISBLANK('C5'!Y99),$I$166&lt;&gt;"Z"),"",'C5'!Y99)</f>
        <v/>
      </c>
      <c r="I166" s="188" t="str">
        <f>IF(ISBLANK('C5'!Z99),"",'C5'!Z99)</f>
        <v/>
      </c>
      <c r="J166" s="81" t="s">
        <v>453</v>
      </c>
      <c r="K166" s="188" t="str">
        <f>IF(AND(ISBLANK('C5'!V99),$L$166&lt;&gt;"Z"),"",'C5'!V99)</f>
        <v/>
      </c>
      <c r="L166" s="188" t="str">
        <f>IF(ISBLANK('C5'!W99),"",'C5'!W99)</f>
        <v/>
      </c>
      <c r="M166" s="78" t="str">
        <f t="shared" si="3"/>
        <v>OK</v>
      </c>
      <c r="N166" s="79"/>
    </row>
    <row r="167" spans="1:14" ht="23.25" hidden="1">
      <c r="A167" s="80" t="s">
        <v>2591</v>
      </c>
      <c r="B167" s="186" t="s">
        <v>763</v>
      </c>
      <c r="C167" s="187" t="s">
        <v>177</v>
      </c>
      <c r="D167" s="189" t="s">
        <v>764</v>
      </c>
      <c r="E167" s="187" t="s">
        <v>453</v>
      </c>
      <c r="F167" s="187" t="s">
        <v>177</v>
      </c>
      <c r="G167" s="189" t="s">
        <v>765</v>
      </c>
      <c r="H167" s="188" t="str">
        <f>IF(AND(ISBLANK('C5'!Y100),$I$167&lt;&gt;"Z"),"",'C5'!Y100)</f>
        <v/>
      </c>
      <c r="I167" s="188" t="str">
        <f>IF(ISBLANK('C5'!Z100),"",'C5'!Z100)</f>
        <v/>
      </c>
      <c r="J167" s="81" t="s">
        <v>453</v>
      </c>
      <c r="K167" s="188" t="str">
        <f>IF(AND(ISBLANK('C5'!V100),$L$167&lt;&gt;"Z"),"",'C5'!V100)</f>
        <v/>
      </c>
      <c r="L167" s="188" t="str">
        <f>IF(ISBLANK('C5'!W100),"",'C5'!W100)</f>
        <v/>
      </c>
      <c r="M167" s="78" t="str">
        <f t="shared" si="3"/>
        <v>OK</v>
      </c>
      <c r="N167" s="79"/>
    </row>
    <row r="168" spans="1:14" ht="23.25" hidden="1">
      <c r="A168" s="80" t="s">
        <v>2591</v>
      </c>
      <c r="B168" s="186" t="s">
        <v>766</v>
      </c>
      <c r="C168" s="187" t="s">
        <v>177</v>
      </c>
      <c r="D168" s="189" t="s">
        <v>767</v>
      </c>
      <c r="E168" s="187" t="s">
        <v>453</v>
      </c>
      <c r="F168" s="187" t="s">
        <v>177</v>
      </c>
      <c r="G168" s="189" t="s">
        <v>768</v>
      </c>
      <c r="H168" s="188" t="str">
        <f>IF(AND(ISBLANK('C5'!Y101),$I$168&lt;&gt;"Z"),"",'C5'!Y101)</f>
        <v/>
      </c>
      <c r="I168" s="188" t="str">
        <f>IF(ISBLANK('C5'!Z101),"",'C5'!Z101)</f>
        <v/>
      </c>
      <c r="J168" s="81" t="s">
        <v>453</v>
      </c>
      <c r="K168" s="188" t="str">
        <f>IF(AND(ISBLANK('C5'!V101),$L$168&lt;&gt;"Z"),"",'C5'!V101)</f>
        <v/>
      </c>
      <c r="L168" s="188" t="str">
        <f>IF(ISBLANK('C5'!W101),"",'C5'!W101)</f>
        <v/>
      </c>
      <c r="M168" s="78" t="str">
        <f t="shared" si="3"/>
        <v>OK</v>
      </c>
      <c r="N168" s="79"/>
    </row>
    <row r="169" spans="1:14" ht="23.25" hidden="1">
      <c r="A169" s="80" t="s">
        <v>2591</v>
      </c>
      <c r="B169" s="186" t="s">
        <v>769</v>
      </c>
      <c r="C169" s="187" t="s">
        <v>177</v>
      </c>
      <c r="D169" s="189" t="s">
        <v>770</v>
      </c>
      <c r="E169" s="187" t="s">
        <v>453</v>
      </c>
      <c r="F169" s="187" t="s">
        <v>177</v>
      </c>
      <c r="G169" s="189" t="s">
        <v>464</v>
      </c>
      <c r="H169" s="188" t="str">
        <f>IF(AND(ISBLANK('C5'!Y102),$I$169&lt;&gt;"Z"),"",'C5'!Y102)</f>
        <v/>
      </c>
      <c r="I169" s="188" t="str">
        <f>IF(ISBLANK('C5'!Z102),"",'C5'!Z102)</f>
        <v/>
      </c>
      <c r="J169" s="81" t="s">
        <v>453</v>
      </c>
      <c r="K169" s="188" t="str">
        <f>IF(AND(ISBLANK('C5'!V102),$L$169&lt;&gt;"Z"),"",'C5'!V102)</f>
        <v/>
      </c>
      <c r="L169" s="188" t="str">
        <f>IF(ISBLANK('C5'!W102),"",'C5'!W102)</f>
        <v/>
      </c>
      <c r="M169" s="78" t="str">
        <f t="shared" si="3"/>
        <v>OK</v>
      </c>
      <c r="N169" s="79"/>
    </row>
    <row r="170" spans="1:14" ht="23.25">
      <c r="A170" s="80" t="s">
        <v>2592</v>
      </c>
      <c r="B170" s="186" t="s">
        <v>2641</v>
      </c>
      <c r="C170" s="187" t="s">
        <v>430</v>
      </c>
      <c r="D170" s="189" t="s">
        <v>771</v>
      </c>
      <c r="E170" s="187" t="s">
        <v>453</v>
      </c>
      <c r="F170" s="187" t="s">
        <v>143</v>
      </c>
      <c r="G170" s="189" t="s">
        <v>2611</v>
      </c>
      <c r="H170" s="188" t="str">
        <f>IF(AND(ISBLANK('C6'!V238),$I$170&lt;&gt;"Z"),"",'C6'!V238)</f>
        <v/>
      </c>
      <c r="I170" s="188" t="str">
        <f>IF(ISBLANK('C6'!W238),"",'C6'!W238)</f>
        <v/>
      </c>
      <c r="J170" s="81" t="s">
        <v>453</v>
      </c>
      <c r="K170" s="188" t="str">
        <f>IF(AND(ISBLANK('C2'!AQ20),$L$170&lt;&gt;"Z"),"",'C2'!AQ20)</f>
        <v/>
      </c>
      <c r="L170" s="188" t="str">
        <f>IF(ISBLANK('C2'!AR20),"",'C2'!AR20)</f>
        <v/>
      </c>
      <c r="M170" s="78" t="str">
        <f t="shared" si="3"/>
        <v>OK</v>
      </c>
      <c r="N170" s="79"/>
    </row>
    <row r="171" spans="1:14" ht="23.25">
      <c r="A171" s="80" t="s">
        <v>2592</v>
      </c>
      <c r="B171" s="186" t="s">
        <v>2642</v>
      </c>
      <c r="C171" s="187" t="s">
        <v>430</v>
      </c>
      <c r="D171" s="189" t="s">
        <v>772</v>
      </c>
      <c r="E171" s="187" t="s">
        <v>453</v>
      </c>
      <c r="F171" s="187" t="s">
        <v>143</v>
      </c>
      <c r="G171" s="189" t="s">
        <v>2605</v>
      </c>
      <c r="H171" s="188" t="str">
        <f>IF(AND(ISBLANK('C6'!V464),$I$171&lt;&gt;"Z"),"",'C6'!V464)</f>
        <v/>
      </c>
      <c r="I171" s="188" t="str">
        <f>IF(ISBLANK('C6'!W464),"",'C6'!W464)</f>
        <v/>
      </c>
      <c r="J171" s="81" t="s">
        <v>453</v>
      </c>
      <c r="K171" s="188" t="str">
        <f>IF(AND(ISBLANK('C2'!AQ21),$L$171&lt;&gt;"Z"),"",'C2'!AQ21)</f>
        <v/>
      </c>
      <c r="L171" s="188" t="str">
        <f>IF(ISBLANK('C2'!AR21),"",'C2'!AR21)</f>
        <v/>
      </c>
      <c r="M171" s="78" t="str">
        <f t="shared" si="3"/>
        <v>OK</v>
      </c>
      <c r="N171" s="79"/>
    </row>
    <row r="172" spans="1:14" ht="23.25">
      <c r="A172" s="80" t="s">
        <v>2592</v>
      </c>
      <c r="B172" s="186" t="s">
        <v>2643</v>
      </c>
      <c r="C172" s="187" t="s">
        <v>430</v>
      </c>
      <c r="D172" s="189" t="s">
        <v>773</v>
      </c>
      <c r="E172" s="187" t="s">
        <v>453</v>
      </c>
      <c r="F172" s="187" t="s">
        <v>143</v>
      </c>
      <c r="G172" s="189" t="s">
        <v>2599</v>
      </c>
      <c r="H172" s="188" t="str">
        <f>IF(AND(ISBLANK('C6'!V690),$I$172&lt;&gt;"Z"),"",'C6'!V690)</f>
        <v/>
      </c>
      <c r="I172" s="188" t="str">
        <f>IF(ISBLANK('C6'!W690),"",'C6'!W690)</f>
        <v/>
      </c>
      <c r="J172" s="81" t="s">
        <v>453</v>
      </c>
      <c r="K172" s="188" t="str">
        <f>IF(AND(ISBLANK('C2'!AQ22),$L$172&lt;&gt;"Z"),"",'C2'!AQ22)</f>
        <v/>
      </c>
      <c r="L172" s="188" t="str">
        <f>IF(ISBLANK('C2'!AR22),"",'C2'!AR22)</f>
        <v/>
      </c>
      <c r="M172" s="78" t="str">
        <f t="shared" ref="M172:M235" si="4">IF(OR(AND(I172="M",AND(L172&lt;&gt;"M",L172&lt;&gt;"X")),AND(I172="X",AND(L172&lt;&gt;"M",L172&lt;&gt;"X",L172&lt;&gt;"W",NOT(AND(AND(ISNUMBER(K172),K172&gt;0),L172="")))),AND(H172=0,ISNUMBER(H172),I172="",L172="Z"),AND(K172="",L172="",AND(OR(ISNUMBER(H172),I172="Z"),OR(AND(H172=0,I172=""),H172=0,H172=""))),AND(OR(L172="",L172="Z"),OR(AND(I172="",H172&lt;&gt;""),I172="W"),OR(NOT(ISNUMBER(K172)),AND(ISNUMBER(H172),K172&lt;H172))),AND(OR(I172="",I172="W"),OR(L172="",L172="W"),AND(ISNUMBER(H172),K172&lt;H172))),"Check","OK")</f>
        <v>OK</v>
      </c>
      <c r="N172" s="79"/>
    </row>
    <row r="173" spans="1:14" hidden="1">
      <c r="A173" s="80" t="s">
        <v>2593</v>
      </c>
      <c r="B173" s="186" t="s">
        <v>774</v>
      </c>
      <c r="C173" s="187" t="s">
        <v>402</v>
      </c>
      <c r="D173" s="189" t="s">
        <v>454</v>
      </c>
      <c r="E173" s="187" t="s">
        <v>453</v>
      </c>
      <c r="F173" s="187" t="s">
        <v>401</v>
      </c>
      <c r="G173" s="189" t="s">
        <v>454</v>
      </c>
      <c r="H173" s="188" t="str">
        <f>IF(AND(ISBLANK('C7'!V14),$I$173&lt;&gt;"Z"),"",'C7'!V14)</f>
        <v/>
      </c>
      <c r="I173" s="188" t="str">
        <f>IF(ISBLANK('C7'!W14),"",'C7'!W14)</f>
        <v/>
      </c>
      <c r="J173" s="81" t="s">
        <v>453</v>
      </c>
      <c r="K173" s="188" t="str">
        <f>IF(AND(ISBLANK('C3'!V14),$L$173&lt;&gt;"Z"),"",'C3'!V14)</f>
        <v/>
      </c>
      <c r="L173" s="188" t="str">
        <f>IF(ISBLANK('C3'!W14),"",'C3'!W14)</f>
        <v/>
      </c>
      <c r="M173" s="78" t="str">
        <f t="shared" si="4"/>
        <v>OK</v>
      </c>
      <c r="N173" s="79"/>
    </row>
    <row r="174" spans="1:14" hidden="1">
      <c r="A174" s="80" t="s">
        <v>2593</v>
      </c>
      <c r="B174" s="186" t="s">
        <v>775</v>
      </c>
      <c r="C174" s="187" t="s">
        <v>402</v>
      </c>
      <c r="D174" s="189" t="s">
        <v>530</v>
      </c>
      <c r="E174" s="187" t="s">
        <v>453</v>
      </c>
      <c r="F174" s="187" t="s">
        <v>401</v>
      </c>
      <c r="G174" s="189" t="s">
        <v>530</v>
      </c>
      <c r="H174" s="188" t="str">
        <f>IF(AND(ISBLANK('C7'!V15),$I$174&lt;&gt;"Z"),"",'C7'!V15)</f>
        <v/>
      </c>
      <c r="I174" s="188" t="str">
        <f>IF(ISBLANK('C7'!W15),"",'C7'!W15)</f>
        <v/>
      </c>
      <c r="J174" s="81" t="s">
        <v>453</v>
      </c>
      <c r="K174" s="188" t="str">
        <f>IF(AND(ISBLANK('C3'!V15),$L$174&lt;&gt;"Z"),"",'C3'!V15)</f>
        <v/>
      </c>
      <c r="L174" s="188" t="str">
        <f>IF(ISBLANK('C3'!W15),"",'C3'!W15)</f>
        <v/>
      </c>
      <c r="M174" s="78" t="str">
        <f t="shared" si="4"/>
        <v>OK</v>
      </c>
      <c r="N174" s="79"/>
    </row>
    <row r="175" spans="1:14" hidden="1">
      <c r="A175" s="80" t="s">
        <v>2593</v>
      </c>
      <c r="B175" s="186" t="s">
        <v>776</v>
      </c>
      <c r="C175" s="187" t="s">
        <v>402</v>
      </c>
      <c r="D175" s="189" t="s">
        <v>532</v>
      </c>
      <c r="E175" s="187" t="s">
        <v>453</v>
      </c>
      <c r="F175" s="187" t="s">
        <v>401</v>
      </c>
      <c r="G175" s="189" t="s">
        <v>532</v>
      </c>
      <c r="H175" s="188" t="str">
        <f>IF(AND(ISBLANK('C7'!V16),$I$175&lt;&gt;"Z"),"",'C7'!V16)</f>
        <v/>
      </c>
      <c r="I175" s="188" t="str">
        <f>IF(ISBLANK('C7'!W16),"",'C7'!W16)</f>
        <v/>
      </c>
      <c r="J175" s="81" t="s">
        <v>453</v>
      </c>
      <c r="K175" s="188" t="str">
        <f>IF(AND(ISBLANK('C3'!V16),$L$175&lt;&gt;"Z"),"",'C3'!V16)</f>
        <v/>
      </c>
      <c r="L175" s="188" t="str">
        <f>IF(ISBLANK('C3'!W16),"",'C3'!W16)</f>
        <v/>
      </c>
      <c r="M175" s="78" t="str">
        <f t="shared" si="4"/>
        <v>OK</v>
      </c>
      <c r="N175" s="79"/>
    </row>
    <row r="176" spans="1:14" hidden="1">
      <c r="A176" s="80" t="s">
        <v>2593</v>
      </c>
      <c r="B176" s="186" t="s">
        <v>777</v>
      </c>
      <c r="C176" s="187" t="s">
        <v>402</v>
      </c>
      <c r="D176" s="189" t="s">
        <v>550</v>
      </c>
      <c r="E176" s="187" t="s">
        <v>453</v>
      </c>
      <c r="F176" s="187" t="s">
        <v>401</v>
      </c>
      <c r="G176" s="189" t="s">
        <v>550</v>
      </c>
      <c r="H176" s="188" t="str">
        <f>IF(AND(ISBLANK('C7'!V17),$I$176&lt;&gt;"Z"),"",'C7'!V17)</f>
        <v/>
      </c>
      <c r="I176" s="188" t="str">
        <f>IF(ISBLANK('C7'!W17),"",'C7'!W17)</f>
        <v/>
      </c>
      <c r="J176" s="81" t="s">
        <v>453</v>
      </c>
      <c r="K176" s="188" t="str">
        <f>IF(AND(ISBLANK('C3'!V17),$L$176&lt;&gt;"Z"),"",'C3'!V17)</f>
        <v/>
      </c>
      <c r="L176" s="188" t="str">
        <f>IF(ISBLANK('C3'!W17),"",'C3'!W17)</f>
        <v/>
      </c>
      <c r="M176" s="78" t="str">
        <f t="shared" si="4"/>
        <v>OK</v>
      </c>
      <c r="N176" s="79"/>
    </row>
    <row r="177" spans="1:14" hidden="1">
      <c r="A177" s="80" t="s">
        <v>2593</v>
      </c>
      <c r="B177" s="186" t="s">
        <v>778</v>
      </c>
      <c r="C177" s="187" t="s">
        <v>402</v>
      </c>
      <c r="D177" s="189" t="s">
        <v>552</v>
      </c>
      <c r="E177" s="187" t="s">
        <v>453</v>
      </c>
      <c r="F177" s="187" t="s">
        <v>401</v>
      </c>
      <c r="G177" s="189" t="s">
        <v>552</v>
      </c>
      <c r="H177" s="188" t="str">
        <f>IF(AND(ISBLANK('C7'!V18),$I$177&lt;&gt;"Z"),"",'C7'!V18)</f>
        <v/>
      </c>
      <c r="I177" s="188" t="str">
        <f>IF(ISBLANK('C7'!W18),"",'C7'!W18)</f>
        <v/>
      </c>
      <c r="J177" s="81" t="s">
        <v>453</v>
      </c>
      <c r="K177" s="188" t="str">
        <f>IF(AND(ISBLANK('C3'!V18),$L$177&lt;&gt;"Z"),"",'C3'!V18)</f>
        <v/>
      </c>
      <c r="L177" s="188" t="str">
        <f>IF(ISBLANK('C3'!W18),"",'C3'!W18)</f>
        <v/>
      </c>
      <c r="M177" s="78" t="str">
        <f t="shared" si="4"/>
        <v>OK</v>
      </c>
      <c r="N177" s="79"/>
    </row>
    <row r="178" spans="1:14" hidden="1">
      <c r="A178" s="80" t="s">
        <v>2593</v>
      </c>
      <c r="B178" s="186" t="s">
        <v>779</v>
      </c>
      <c r="C178" s="187" t="s">
        <v>402</v>
      </c>
      <c r="D178" s="189" t="s">
        <v>554</v>
      </c>
      <c r="E178" s="187" t="s">
        <v>453</v>
      </c>
      <c r="F178" s="187" t="s">
        <v>401</v>
      </c>
      <c r="G178" s="189" t="s">
        <v>554</v>
      </c>
      <c r="H178" s="188" t="str">
        <f>IF(AND(ISBLANK('C7'!V19),$I$178&lt;&gt;"Z"),"",'C7'!V19)</f>
        <v/>
      </c>
      <c r="I178" s="188" t="str">
        <f>IF(ISBLANK('C7'!W19),"",'C7'!W19)</f>
        <v/>
      </c>
      <c r="J178" s="81" t="s">
        <v>453</v>
      </c>
      <c r="K178" s="188" t="str">
        <f>IF(AND(ISBLANK('C3'!V19),$L$178&lt;&gt;"Z"),"",'C3'!V19)</f>
        <v/>
      </c>
      <c r="L178" s="188" t="str">
        <f>IF(ISBLANK('C3'!W19),"",'C3'!W19)</f>
        <v/>
      </c>
      <c r="M178" s="78" t="str">
        <f t="shared" si="4"/>
        <v>OK</v>
      </c>
      <c r="N178" s="79"/>
    </row>
    <row r="179" spans="1:14" hidden="1">
      <c r="A179" s="80" t="s">
        <v>2593</v>
      </c>
      <c r="B179" s="186" t="s">
        <v>780</v>
      </c>
      <c r="C179" s="187" t="s">
        <v>402</v>
      </c>
      <c r="D179" s="189" t="s">
        <v>482</v>
      </c>
      <c r="E179" s="187" t="s">
        <v>453</v>
      </c>
      <c r="F179" s="187" t="s">
        <v>401</v>
      </c>
      <c r="G179" s="189" t="s">
        <v>482</v>
      </c>
      <c r="H179" s="188" t="str">
        <f>IF(AND(ISBLANK('C7'!V20),$I$179&lt;&gt;"Z"),"",'C7'!V20)</f>
        <v/>
      </c>
      <c r="I179" s="188" t="str">
        <f>IF(ISBLANK('C7'!W20),"",'C7'!W20)</f>
        <v/>
      </c>
      <c r="J179" s="81" t="s">
        <v>453</v>
      </c>
      <c r="K179" s="188" t="str">
        <f>IF(AND(ISBLANK('C3'!V20),$L$179&lt;&gt;"Z"),"",'C3'!V20)</f>
        <v/>
      </c>
      <c r="L179" s="188" t="str">
        <f>IF(ISBLANK('C3'!W20),"",'C3'!W20)</f>
        <v/>
      </c>
      <c r="M179" s="78" t="str">
        <f t="shared" si="4"/>
        <v>OK</v>
      </c>
      <c r="N179" s="79"/>
    </row>
    <row r="180" spans="1:14" hidden="1">
      <c r="A180" s="80" t="s">
        <v>2593</v>
      </c>
      <c r="B180" s="186" t="s">
        <v>781</v>
      </c>
      <c r="C180" s="187" t="s">
        <v>402</v>
      </c>
      <c r="D180" s="189" t="s">
        <v>471</v>
      </c>
      <c r="E180" s="187" t="s">
        <v>453</v>
      </c>
      <c r="F180" s="187" t="s">
        <v>401</v>
      </c>
      <c r="G180" s="189" t="s">
        <v>471</v>
      </c>
      <c r="H180" s="188" t="str">
        <f>IF(AND(ISBLANK('C7'!V21),$I$180&lt;&gt;"Z"),"",'C7'!V21)</f>
        <v/>
      </c>
      <c r="I180" s="188" t="str">
        <f>IF(ISBLANK('C7'!W21),"",'C7'!W21)</f>
        <v/>
      </c>
      <c r="J180" s="81" t="s">
        <v>453</v>
      </c>
      <c r="K180" s="188" t="str">
        <f>IF(AND(ISBLANK('C3'!V21),$L$180&lt;&gt;"Z"),"",'C3'!V21)</f>
        <v/>
      </c>
      <c r="L180" s="188" t="str">
        <f>IF(ISBLANK('C3'!W21),"",'C3'!W21)</f>
        <v/>
      </c>
      <c r="M180" s="78" t="str">
        <f t="shared" si="4"/>
        <v>OK</v>
      </c>
      <c r="N180" s="79"/>
    </row>
    <row r="181" spans="1:14" hidden="1">
      <c r="A181" s="80" t="s">
        <v>2593</v>
      </c>
      <c r="B181" s="186" t="s">
        <v>782</v>
      </c>
      <c r="C181" s="187" t="s">
        <v>402</v>
      </c>
      <c r="D181" s="189" t="s">
        <v>460</v>
      </c>
      <c r="E181" s="187" t="s">
        <v>453</v>
      </c>
      <c r="F181" s="187" t="s">
        <v>401</v>
      </c>
      <c r="G181" s="189" t="s">
        <v>460</v>
      </c>
      <c r="H181" s="188" t="str">
        <f>IF(AND(ISBLANK('C7'!V22),$I$181&lt;&gt;"Z"),"",'C7'!V22)</f>
        <v/>
      </c>
      <c r="I181" s="188" t="str">
        <f>IF(ISBLANK('C7'!W22),"",'C7'!W22)</f>
        <v/>
      </c>
      <c r="J181" s="81" t="s">
        <v>453</v>
      </c>
      <c r="K181" s="188" t="str">
        <f>IF(AND(ISBLANK('C3'!V22),$L$181&lt;&gt;"Z"),"",'C3'!V22)</f>
        <v/>
      </c>
      <c r="L181" s="188" t="str">
        <f>IF(ISBLANK('C3'!W22),"",'C3'!W22)</f>
        <v/>
      </c>
      <c r="M181" s="78" t="str">
        <f t="shared" si="4"/>
        <v>OK</v>
      </c>
      <c r="N181" s="79"/>
    </row>
    <row r="182" spans="1:14" hidden="1">
      <c r="A182" s="80" t="s">
        <v>2593</v>
      </c>
      <c r="B182" s="186" t="s">
        <v>783</v>
      </c>
      <c r="C182" s="187" t="s">
        <v>402</v>
      </c>
      <c r="D182" s="189" t="s">
        <v>520</v>
      </c>
      <c r="E182" s="187" t="s">
        <v>453</v>
      </c>
      <c r="F182" s="187" t="s">
        <v>401</v>
      </c>
      <c r="G182" s="189" t="s">
        <v>520</v>
      </c>
      <c r="H182" s="188" t="str">
        <f>IF(AND(ISBLANK('C7'!V23),$I$182&lt;&gt;"Z"),"",'C7'!V23)</f>
        <v/>
      </c>
      <c r="I182" s="188" t="str">
        <f>IF(ISBLANK('C7'!W23),"",'C7'!W23)</f>
        <v/>
      </c>
      <c r="J182" s="81" t="s">
        <v>453</v>
      </c>
      <c r="K182" s="188" t="str">
        <f>IF(AND(ISBLANK('C3'!V23),$L$182&lt;&gt;"Z"),"",'C3'!V23)</f>
        <v/>
      </c>
      <c r="L182" s="188" t="str">
        <f>IF(ISBLANK('C3'!W23),"",'C3'!W23)</f>
        <v/>
      </c>
      <c r="M182" s="78" t="str">
        <f t="shared" si="4"/>
        <v>OK</v>
      </c>
      <c r="N182" s="79"/>
    </row>
    <row r="183" spans="1:14" hidden="1">
      <c r="A183" s="80" t="s">
        <v>2593</v>
      </c>
      <c r="B183" s="186" t="s">
        <v>784</v>
      </c>
      <c r="C183" s="187" t="s">
        <v>402</v>
      </c>
      <c r="D183" s="189" t="s">
        <v>560</v>
      </c>
      <c r="E183" s="187" t="s">
        <v>453</v>
      </c>
      <c r="F183" s="187" t="s">
        <v>401</v>
      </c>
      <c r="G183" s="189" t="s">
        <v>560</v>
      </c>
      <c r="H183" s="188" t="str">
        <f>IF(AND(ISBLANK('C7'!V24),$I$183&lt;&gt;"Z"),"",'C7'!V24)</f>
        <v/>
      </c>
      <c r="I183" s="188" t="str">
        <f>IF(ISBLANK('C7'!W24),"",'C7'!W24)</f>
        <v/>
      </c>
      <c r="J183" s="81" t="s">
        <v>453</v>
      </c>
      <c r="K183" s="188" t="str">
        <f>IF(AND(ISBLANK('C3'!V24),$L$183&lt;&gt;"Z"),"",'C3'!V24)</f>
        <v/>
      </c>
      <c r="L183" s="188" t="str">
        <f>IF(ISBLANK('C3'!W24),"",'C3'!W24)</f>
        <v/>
      </c>
      <c r="M183" s="78" t="str">
        <f t="shared" si="4"/>
        <v>OK</v>
      </c>
      <c r="N183" s="79"/>
    </row>
    <row r="184" spans="1:14" hidden="1">
      <c r="A184" s="80" t="s">
        <v>2593</v>
      </c>
      <c r="B184" s="186" t="s">
        <v>785</v>
      </c>
      <c r="C184" s="187" t="s">
        <v>402</v>
      </c>
      <c r="D184" s="189" t="s">
        <v>483</v>
      </c>
      <c r="E184" s="187" t="s">
        <v>453</v>
      </c>
      <c r="F184" s="187" t="s">
        <v>401</v>
      </c>
      <c r="G184" s="189" t="s">
        <v>483</v>
      </c>
      <c r="H184" s="188" t="str">
        <f>IF(AND(ISBLANK('C7'!V25),$I$184&lt;&gt;"Z"),"",'C7'!V25)</f>
        <v/>
      </c>
      <c r="I184" s="188" t="str">
        <f>IF(ISBLANK('C7'!W25),"",'C7'!W25)</f>
        <v/>
      </c>
      <c r="J184" s="81" t="s">
        <v>453</v>
      </c>
      <c r="K184" s="188" t="str">
        <f>IF(AND(ISBLANK('C3'!V25),$L$184&lt;&gt;"Z"),"",'C3'!V25)</f>
        <v/>
      </c>
      <c r="L184" s="188" t="str">
        <f>IF(ISBLANK('C3'!W25),"",'C3'!W25)</f>
        <v/>
      </c>
      <c r="M184" s="78" t="str">
        <f t="shared" si="4"/>
        <v>OK</v>
      </c>
      <c r="N184" s="79"/>
    </row>
    <row r="185" spans="1:14" hidden="1">
      <c r="A185" s="80" t="s">
        <v>2593</v>
      </c>
      <c r="B185" s="186" t="s">
        <v>786</v>
      </c>
      <c r="C185" s="187" t="s">
        <v>402</v>
      </c>
      <c r="D185" s="189" t="s">
        <v>563</v>
      </c>
      <c r="E185" s="187" t="s">
        <v>453</v>
      </c>
      <c r="F185" s="187" t="s">
        <v>401</v>
      </c>
      <c r="G185" s="189" t="s">
        <v>563</v>
      </c>
      <c r="H185" s="188" t="str">
        <f>IF(AND(ISBLANK('C7'!V26),$I$185&lt;&gt;"Z"),"",'C7'!V26)</f>
        <v/>
      </c>
      <c r="I185" s="188" t="str">
        <f>IF(ISBLANK('C7'!W26),"",'C7'!W26)</f>
        <v/>
      </c>
      <c r="J185" s="81" t="s">
        <v>453</v>
      </c>
      <c r="K185" s="188" t="str">
        <f>IF(AND(ISBLANK('C3'!V26),$L$185&lt;&gt;"Z"),"",'C3'!V26)</f>
        <v/>
      </c>
      <c r="L185" s="188" t="str">
        <f>IF(ISBLANK('C3'!W26),"",'C3'!W26)</f>
        <v/>
      </c>
      <c r="M185" s="78" t="str">
        <f t="shared" si="4"/>
        <v>OK</v>
      </c>
      <c r="N185" s="79"/>
    </row>
    <row r="186" spans="1:14" hidden="1">
      <c r="A186" s="80" t="s">
        <v>2593</v>
      </c>
      <c r="B186" s="186" t="s">
        <v>787</v>
      </c>
      <c r="C186" s="187" t="s">
        <v>402</v>
      </c>
      <c r="D186" s="189" t="s">
        <v>565</v>
      </c>
      <c r="E186" s="187" t="s">
        <v>453</v>
      </c>
      <c r="F186" s="187" t="s">
        <v>401</v>
      </c>
      <c r="G186" s="189" t="s">
        <v>565</v>
      </c>
      <c r="H186" s="188" t="str">
        <f>IF(AND(ISBLANK('C7'!V27),$I$186&lt;&gt;"Z"),"",'C7'!V27)</f>
        <v/>
      </c>
      <c r="I186" s="188" t="str">
        <f>IF(ISBLANK('C7'!W27),"",'C7'!W27)</f>
        <v/>
      </c>
      <c r="J186" s="81" t="s">
        <v>453</v>
      </c>
      <c r="K186" s="188" t="str">
        <f>IF(AND(ISBLANK('C3'!V27),$L$186&lt;&gt;"Z"),"",'C3'!V27)</f>
        <v/>
      </c>
      <c r="L186" s="188" t="str">
        <f>IF(ISBLANK('C3'!W27),"",'C3'!W27)</f>
        <v/>
      </c>
      <c r="M186" s="78" t="str">
        <f t="shared" si="4"/>
        <v>OK</v>
      </c>
      <c r="N186" s="79"/>
    </row>
    <row r="187" spans="1:14" hidden="1">
      <c r="A187" s="80" t="s">
        <v>2593</v>
      </c>
      <c r="B187" s="186" t="s">
        <v>788</v>
      </c>
      <c r="C187" s="187" t="s">
        <v>402</v>
      </c>
      <c r="D187" s="189" t="s">
        <v>567</v>
      </c>
      <c r="E187" s="187" t="s">
        <v>453</v>
      </c>
      <c r="F187" s="187" t="s">
        <v>401</v>
      </c>
      <c r="G187" s="189" t="s">
        <v>567</v>
      </c>
      <c r="H187" s="188" t="str">
        <f>IF(AND(ISBLANK('C7'!V28),$I$187&lt;&gt;"Z"),"",'C7'!V28)</f>
        <v/>
      </c>
      <c r="I187" s="188" t="str">
        <f>IF(ISBLANK('C7'!W28),"",'C7'!W28)</f>
        <v/>
      </c>
      <c r="J187" s="81" t="s">
        <v>453</v>
      </c>
      <c r="K187" s="188" t="str">
        <f>IF(AND(ISBLANK('C3'!V28),$L$187&lt;&gt;"Z"),"",'C3'!V28)</f>
        <v/>
      </c>
      <c r="L187" s="188" t="str">
        <f>IF(ISBLANK('C3'!W28),"",'C3'!W28)</f>
        <v/>
      </c>
      <c r="M187" s="78" t="str">
        <f t="shared" si="4"/>
        <v>OK</v>
      </c>
      <c r="N187" s="79"/>
    </row>
    <row r="188" spans="1:14" hidden="1">
      <c r="A188" s="80" t="s">
        <v>2593</v>
      </c>
      <c r="B188" s="186" t="s">
        <v>789</v>
      </c>
      <c r="C188" s="187" t="s">
        <v>402</v>
      </c>
      <c r="D188" s="189" t="s">
        <v>569</v>
      </c>
      <c r="E188" s="187" t="s">
        <v>453</v>
      </c>
      <c r="F188" s="187" t="s">
        <v>401</v>
      </c>
      <c r="G188" s="189" t="s">
        <v>569</v>
      </c>
      <c r="H188" s="188" t="str">
        <f>IF(AND(ISBLANK('C7'!V29),$I$188&lt;&gt;"Z"),"",'C7'!V29)</f>
        <v/>
      </c>
      <c r="I188" s="188" t="str">
        <f>IF(ISBLANK('C7'!W29),"",'C7'!W29)</f>
        <v/>
      </c>
      <c r="J188" s="81" t="s">
        <v>453</v>
      </c>
      <c r="K188" s="188" t="str">
        <f>IF(AND(ISBLANK('C3'!V29),$L$188&lt;&gt;"Z"),"",'C3'!V29)</f>
        <v/>
      </c>
      <c r="L188" s="188" t="str">
        <f>IF(ISBLANK('C3'!W29),"",'C3'!W29)</f>
        <v/>
      </c>
      <c r="M188" s="78" t="str">
        <f t="shared" si="4"/>
        <v>OK</v>
      </c>
      <c r="N188" s="79"/>
    </row>
    <row r="189" spans="1:14" hidden="1">
      <c r="A189" s="80" t="s">
        <v>2593</v>
      </c>
      <c r="B189" s="186" t="s">
        <v>790</v>
      </c>
      <c r="C189" s="187" t="s">
        <v>402</v>
      </c>
      <c r="D189" s="189" t="s">
        <v>571</v>
      </c>
      <c r="E189" s="187" t="s">
        <v>453</v>
      </c>
      <c r="F189" s="187" t="s">
        <v>401</v>
      </c>
      <c r="G189" s="189" t="s">
        <v>571</v>
      </c>
      <c r="H189" s="188" t="str">
        <f>IF(AND(ISBLANK('C7'!V30),$I$189&lt;&gt;"Z"),"",'C7'!V30)</f>
        <v/>
      </c>
      <c r="I189" s="188" t="str">
        <f>IF(ISBLANK('C7'!W30),"",'C7'!W30)</f>
        <v/>
      </c>
      <c r="J189" s="81" t="s">
        <v>453</v>
      </c>
      <c r="K189" s="188" t="str">
        <f>IF(AND(ISBLANK('C3'!V30),$L$189&lt;&gt;"Z"),"",'C3'!V30)</f>
        <v/>
      </c>
      <c r="L189" s="188" t="str">
        <f>IF(ISBLANK('C3'!W30),"",'C3'!W30)</f>
        <v/>
      </c>
      <c r="M189" s="78" t="str">
        <f t="shared" si="4"/>
        <v>OK</v>
      </c>
      <c r="N189" s="79"/>
    </row>
    <row r="190" spans="1:14" hidden="1">
      <c r="A190" s="80" t="s">
        <v>2593</v>
      </c>
      <c r="B190" s="186" t="s">
        <v>791</v>
      </c>
      <c r="C190" s="187" t="s">
        <v>402</v>
      </c>
      <c r="D190" s="189" t="s">
        <v>573</v>
      </c>
      <c r="E190" s="187" t="s">
        <v>453</v>
      </c>
      <c r="F190" s="187" t="s">
        <v>401</v>
      </c>
      <c r="G190" s="189" t="s">
        <v>573</v>
      </c>
      <c r="H190" s="188" t="str">
        <f>IF(AND(ISBLANK('C7'!V31),$I$190&lt;&gt;"Z"),"",'C7'!V31)</f>
        <v/>
      </c>
      <c r="I190" s="188" t="str">
        <f>IF(ISBLANK('C7'!W31),"",'C7'!W31)</f>
        <v/>
      </c>
      <c r="J190" s="81" t="s">
        <v>453</v>
      </c>
      <c r="K190" s="188" t="str">
        <f>IF(AND(ISBLANK('C3'!V31),$L$190&lt;&gt;"Z"),"",'C3'!V31)</f>
        <v/>
      </c>
      <c r="L190" s="188" t="str">
        <f>IF(ISBLANK('C3'!W31),"",'C3'!W31)</f>
        <v/>
      </c>
      <c r="M190" s="78" t="str">
        <f t="shared" si="4"/>
        <v>OK</v>
      </c>
      <c r="N190" s="79"/>
    </row>
    <row r="191" spans="1:14" hidden="1">
      <c r="A191" s="80" t="s">
        <v>2593</v>
      </c>
      <c r="B191" s="186" t="s">
        <v>792</v>
      </c>
      <c r="C191" s="187" t="s">
        <v>402</v>
      </c>
      <c r="D191" s="189" t="s">
        <v>575</v>
      </c>
      <c r="E191" s="187" t="s">
        <v>453</v>
      </c>
      <c r="F191" s="187" t="s">
        <v>401</v>
      </c>
      <c r="G191" s="189" t="s">
        <v>575</v>
      </c>
      <c r="H191" s="188" t="str">
        <f>IF(AND(ISBLANK('C7'!V32),$I$191&lt;&gt;"Z"),"",'C7'!V32)</f>
        <v/>
      </c>
      <c r="I191" s="188" t="str">
        <f>IF(ISBLANK('C7'!W32),"",'C7'!W32)</f>
        <v/>
      </c>
      <c r="J191" s="81" t="s">
        <v>453</v>
      </c>
      <c r="K191" s="188" t="str">
        <f>IF(AND(ISBLANK('C3'!V32),$L$191&lt;&gt;"Z"),"",'C3'!V32)</f>
        <v/>
      </c>
      <c r="L191" s="188" t="str">
        <f>IF(ISBLANK('C3'!W32),"",'C3'!W32)</f>
        <v/>
      </c>
      <c r="M191" s="78" t="str">
        <f t="shared" si="4"/>
        <v>OK</v>
      </c>
      <c r="N191" s="79"/>
    </row>
    <row r="192" spans="1:14" hidden="1">
      <c r="A192" s="80" t="s">
        <v>2593</v>
      </c>
      <c r="B192" s="186" t="s">
        <v>793</v>
      </c>
      <c r="C192" s="187" t="s">
        <v>402</v>
      </c>
      <c r="D192" s="189" t="s">
        <v>577</v>
      </c>
      <c r="E192" s="187" t="s">
        <v>453</v>
      </c>
      <c r="F192" s="187" t="s">
        <v>401</v>
      </c>
      <c r="G192" s="189" t="s">
        <v>577</v>
      </c>
      <c r="H192" s="188" t="str">
        <f>IF(AND(ISBLANK('C7'!V33),$I$192&lt;&gt;"Z"),"",'C7'!V33)</f>
        <v/>
      </c>
      <c r="I192" s="188" t="str">
        <f>IF(ISBLANK('C7'!W33),"",'C7'!W33)</f>
        <v/>
      </c>
      <c r="J192" s="81" t="s">
        <v>453</v>
      </c>
      <c r="K192" s="188" t="str">
        <f>IF(AND(ISBLANK('C3'!V33),$L$192&lt;&gt;"Z"),"",'C3'!V33)</f>
        <v/>
      </c>
      <c r="L192" s="188" t="str">
        <f>IF(ISBLANK('C3'!W33),"",'C3'!W33)</f>
        <v/>
      </c>
      <c r="M192" s="78" t="str">
        <f t="shared" si="4"/>
        <v>OK</v>
      </c>
      <c r="N192" s="79"/>
    </row>
    <row r="193" spans="1:14" hidden="1">
      <c r="A193" s="80" t="s">
        <v>2593</v>
      </c>
      <c r="B193" s="186" t="s">
        <v>794</v>
      </c>
      <c r="C193" s="187" t="s">
        <v>402</v>
      </c>
      <c r="D193" s="189" t="s">
        <v>579</v>
      </c>
      <c r="E193" s="187" t="s">
        <v>453</v>
      </c>
      <c r="F193" s="187" t="s">
        <v>401</v>
      </c>
      <c r="G193" s="189" t="s">
        <v>579</v>
      </c>
      <c r="H193" s="188" t="str">
        <f>IF(AND(ISBLANK('C7'!V34),$I$193&lt;&gt;"Z"),"",'C7'!V34)</f>
        <v/>
      </c>
      <c r="I193" s="188" t="str">
        <f>IF(ISBLANK('C7'!W34),"",'C7'!W34)</f>
        <v/>
      </c>
      <c r="J193" s="81" t="s">
        <v>453</v>
      </c>
      <c r="K193" s="188" t="str">
        <f>IF(AND(ISBLANK('C3'!V34),$L$193&lt;&gt;"Z"),"",'C3'!V34)</f>
        <v/>
      </c>
      <c r="L193" s="188" t="str">
        <f>IF(ISBLANK('C3'!W34),"",'C3'!W34)</f>
        <v/>
      </c>
      <c r="M193" s="78" t="str">
        <f t="shared" si="4"/>
        <v>OK</v>
      </c>
      <c r="N193" s="79"/>
    </row>
    <row r="194" spans="1:14" hidden="1">
      <c r="A194" s="80" t="s">
        <v>2593</v>
      </c>
      <c r="B194" s="186" t="s">
        <v>795</v>
      </c>
      <c r="C194" s="187" t="s">
        <v>402</v>
      </c>
      <c r="D194" s="189" t="s">
        <v>582</v>
      </c>
      <c r="E194" s="187" t="s">
        <v>453</v>
      </c>
      <c r="F194" s="187" t="s">
        <v>401</v>
      </c>
      <c r="G194" s="189" t="s">
        <v>582</v>
      </c>
      <c r="H194" s="188" t="str">
        <f>IF(AND(ISBLANK('C7'!V35),$I$194&lt;&gt;"Z"),"",'C7'!V35)</f>
        <v/>
      </c>
      <c r="I194" s="188" t="str">
        <f>IF(ISBLANK('C7'!W35),"",'C7'!W35)</f>
        <v/>
      </c>
      <c r="J194" s="81" t="s">
        <v>453</v>
      </c>
      <c r="K194" s="188" t="str">
        <f>IF(AND(ISBLANK('C3'!V35),$L$194&lt;&gt;"Z"),"",'C3'!V35)</f>
        <v/>
      </c>
      <c r="L194" s="188" t="str">
        <f>IF(ISBLANK('C3'!W35),"",'C3'!W35)</f>
        <v/>
      </c>
      <c r="M194" s="78" t="str">
        <f t="shared" si="4"/>
        <v>OK</v>
      </c>
      <c r="N194" s="79"/>
    </row>
    <row r="195" spans="1:14" hidden="1">
      <c r="A195" s="80" t="s">
        <v>2593</v>
      </c>
      <c r="B195" s="186" t="s">
        <v>796</v>
      </c>
      <c r="C195" s="187" t="s">
        <v>402</v>
      </c>
      <c r="D195" s="189" t="s">
        <v>585</v>
      </c>
      <c r="E195" s="187" t="s">
        <v>453</v>
      </c>
      <c r="F195" s="187" t="s">
        <v>401</v>
      </c>
      <c r="G195" s="189" t="s">
        <v>585</v>
      </c>
      <c r="H195" s="188" t="str">
        <f>IF(AND(ISBLANK('C7'!V36),$I$195&lt;&gt;"Z"),"",'C7'!V36)</f>
        <v/>
      </c>
      <c r="I195" s="188" t="str">
        <f>IF(ISBLANK('C7'!W36),"",'C7'!W36)</f>
        <v/>
      </c>
      <c r="J195" s="81" t="s">
        <v>453</v>
      </c>
      <c r="K195" s="188" t="str">
        <f>IF(AND(ISBLANK('C3'!V36),$L$195&lt;&gt;"Z"),"",'C3'!V36)</f>
        <v/>
      </c>
      <c r="L195" s="188" t="str">
        <f>IF(ISBLANK('C3'!W36),"",'C3'!W36)</f>
        <v/>
      </c>
      <c r="M195" s="78" t="str">
        <f t="shared" si="4"/>
        <v>OK</v>
      </c>
      <c r="N195" s="79"/>
    </row>
    <row r="196" spans="1:14" hidden="1">
      <c r="A196" s="80" t="s">
        <v>2593</v>
      </c>
      <c r="B196" s="186" t="s">
        <v>797</v>
      </c>
      <c r="C196" s="187" t="s">
        <v>402</v>
      </c>
      <c r="D196" s="189" t="s">
        <v>472</v>
      </c>
      <c r="E196" s="187" t="s">
        <v>453</v>
      </c>
      <c r="F196" s="187" t="s">
        <v>401</v>
      </c>
      <c r="G196" s="189" t="s">
        <v>472</v>
      </c>
      <c r="H196" s="188" t="str">
        <f>IF(AND(ISBLANK('C7'!V37),$I$196&lt;&gt;"Z"),"",'C7'!V37)</f>
        <v/>
      </c>
      <c r="I196" s="188" t="str">
        <f>IF(ISBLANK('C7'!W37),"",'C7'!W37)</f>
        <v/>
      </c>
      <c r="J196" s="81" t="s">
        <v>453</v>
      </c>
      <c r="K196" s="188" t="str">
        <f>IF(AND(ISBLANK('C3'!V37),$L$196&lt;&gt;"Z"),"",'C3'!V37)</f>
        <v/>
      </c>
      <c r="L196" s="188" t="str">
        <f>IF(ISBLANK('C3'!W37),"",'C3'!W37)</f>
        <v/>
      </c>
      <c r="M196" s="78" t="str">
        <f t="shared" si="4"/>
        <v>OK</v>
      </c>
      <c r="N196" s="79"/>
    </row>
    <row r="197" spans="1:14" hidden="1">
      <c r="A197" s="80" t="s">
        <v>2593</v>
      </c>
      <c r="B197" s="186" t="s">
        <v>798</v>
      </c>
      <c r="C197" s="187" t="s">
        <v>402</v>
      </c>
      <c r="D197" s="189" t="s">
        <v>589</v>
      </c>
      <c r="E197" s="187" t="s">
        <v>453</v>
      </c>
      <c r="F197" s="187" t="s">
        <v>401</v>
      </c>
      <c r="G197" s="189" t="s">
        <v>589</v>
      </c>
      <c r="H197" s="188" t="str">
        <f>IF(AND(ISBLANK('C7'!V38),$I$197&lt;&gt;"Z"),"",'C7'!V38)</f>
        <v/>
      </c>
      <c r="I197" s="188" t="str">
        <f>IF(ISBLANK('C7'!W38),"",'C7'!W38)</f>
        <v/>
      </c>
      <c r="J197" s="81" t="s">
        <v>453</v>
      </c>
      <c r="K197" s="188" t="str">
        <f>IF(AND(ISBLANK('C3'!V38),$L$197&lt;&gt;"Z"),"",'C3'!V38)</f>
        <v/>
      </c>
      <c r="L197" s="188" t="str">
        <f>IF(ISBLANK('C3'!W38),"",'C3'!W38)</f>
        <v/>
      </c>
      <c r="M197" s="78" t="str">
        <f t="shared" si="4"/>
        <v>OK</v>
      </c>
      <c r="N197" s="79"/>
    </row>
    <row r="198" spans="1:14" hidden="1">
      <c r="A198" s="80" t="s">
        <v>2593</v>
      </c>
      <c r="B198" s="186" t="s">
        <v>799</v>
      </c>
      <c r="C198" s="187" t="s">
        <v>402</v>
      </c>
      <c r="D198" s="189" t="s">
        <v>592</v>
      </c>
      <c r="E198" s="187" t="s">
        <v>453</v>
      </c>
      <c r="F198" s="187" t="s">
        <v>401</v>
      </c>
      <c r="G198" s="189" t="s">
        <v>592</v>
      </c>
      <c r="H198" s="188" t="str">
        <f>IF(AND(ISBLANK('C7'!V39),$I$198&lt;&gt;"Z"),"",'C7'!V39)</f>
        <v/>
      </c>
      <c r="I198" s="188" t="str">
        <f>IF(ISBLANK('C7'!W39),"",'C7'!W39)</f>
        <v/>
      </c>
      <c r="J198" s="81" t="s">
        <v>453</v>
      </c>
      <c r="K198" s="188" t="str">
        <f>IF(AND(ISBLANK('C3'!V39),$L$198&lt;&gt;"Z"),"",'C3'!V39)</f>
        <v/>
      </c>
      <c r="L198" s="188" t="str">
        <f>IF(ISBLANK('C3'!W39),"",'C3'!W39)</f>
        <v/>
      </c>
      <c r="M198" s="78" t="str">
        <f t="shared" si="4"/>
        <v>OK</v>
      </c>
      <c r="N198" s="79"/>
    </row>
    <row r="199" spans="1:14" hidden="1">
      <c r="A199" s="80" t="s">
        <v>2593</v>
      </c>
      <c r="B199" s="186" t="s">
        <v>800</v>
      </c>
      <c r="C199" s="187" t="s">
        <v>402</v>
      </c>
      <c r="D199" s="189" t="s">
        <v>595</v>
      </c>
      <c r="E199" s="187" t="s">
        <v>453</v>
      </c>
      <c r="F199" s="187" t="s">
        <v>401</v>
      </c>
      <c r="G199" s="189" t="s">
        <v>595</v>
      </c>
      <c r="H199" s="188" t="str">
        <f>IF(AND(ISBLANK('C7'!V40),$I$199&lt;&gt;"Z"),"",'C7'!V40)</f>
        <v/>
      </c>
      <c r="I199" s="188" t="str">
        <f>IF(ISBLANK('C7'!W40),"",'C7'!W40)</f>
        <v/>
      </c>
      <c r="J199" s="81" t="s">
        <v>453</v>
      </c>
      <c r="K199" s="188" t="str">
        <f>IF(AND(ISBLANK('C3'!V40),$L$199&lt;&gt;"Z"),"",'C3'!V40)</f>
        <v/>
      </c>
      <c r="L199" s="188" t="str">
        <f>IF(ISBLANK('C3'!W40),"",'C3'!W40)</f>
        <v/>
      </c>
      <c r="M199" s="78" t="str">
        <f t="shared" si="4"/>
        <v>OK</v>
      </c>
      <c r="N199" s="79"/>
    </row>
    <row r="200" spans="1:14" hidden="1">
      <c r="A200" s="80" t="s">
        <v>2593</v>
      </c>
      <c r="B200" s="186" t="s">
        <v>801</v>
      </c>
      <c r="C200" s="187" t="s">
        <v>402</v>
      </c>
      <c r="D200" s="189" t="s">
        <v>598</v>
      </c>
      <c r="E200" s="187" t="s">
        <v>453</v>
      </c>
      <c r="F200" s="187" t="s">
        <v>401</v>
      </c>
      <c r="G200" s="189" t="s">
        <v>598</v>
      </c>
      <c r="H200" s="188" t="str">
        <f>IF(AND(ISBLANK('C7'!V41),$I$200&lt;&gt;"Z"),"",'C7'!V41)</f>
        <v/>
      </c>
      <c r="I200" s="188" t="str">
        <f>IF(ISBLANK('C7'!W41),"",'C7'!W41)</f>
        <v/>
      </c>
      <c r="J200" s="81" t="s">
        <v>453</v>
      </c>
      <c r="K200" s="188" t="str">
        <f>IF(AND(ISBLANK('C3'!V41),$L$200&lt;&gt;"Z"),"",'C3'!V41)</f>
        <v/>
      </c>
      <c r="L200" s="188" t="str">
        <f>IF(ISBLANK('C3'!W41),"",'C3'!W41)</f>
        <v/>
      </c>
      <c r="M200" s="78" t="str">
        <f t="shared" si="4"/>
        <v>OK</v>
      </c>
      <c r="N200" s="79"/>
    </row>
    <row r="201" spans="1:14" hidden="1">
      <c r="A201" s="80" t="s">
        <v>2593</v>
      </c>
      <c r="B201" s="186" t="s">
        <v>802</v>
      </c>
      <c r="C201" s="187" t="s">
        <v>402</v>
      </c>
      <c r="D201" s="189" t="s">
        <v>486</v>
      </c>
      <c r="E201" s="187" t="s">
        <v>453</v>
      </c>
      <c r="F201" s="187" t="s">
        <v>401</v>
      </c>
      <c r="G201" s="189" t="s">
        <v>486</v>
      </c>
      <c r="H201" s="188" t="str">
        <f>IF(AND(ISBLANK('C7'!V42),$I$201&lt;&gt;"Z"),"",'C7'!V42)</f>
        <v/>
      </c>
      <c r="I201" s="188" t="str">
        <f>IF(ISBLANK('C7'!W42),"",'C7'!W42)</f>
        <v/>
      </c>
      <c r="J201" s="81" t="s">
        <v>453</v>
      </c>
      <c r="K201" s="188" t="str">
        <f>IF(AND(ISBLANK('C3'!V42),$L$201&lt;&gt;"Z"),"",'C3'!V42)</f>
        <v/>
      </c>
      <c r="L201" s="188" t="str">
        <f>IF(ISBLANK('C3'!W42),"",'C3'!W42)</f>
        <v/>
      </c>
      <c r="M201" s="78" t="str">
        <f t="shared" si="4"/>
        <v>OK</v>
      </c>
      <c r="N201" s="79"/>
    </row>
    <row r="202" spans="1:14" hidden="1">
      <c r="A202" s="80" t="s">
        <v>2593</v>
      </c>
      <c r="B202" s="186" t="s">
        <v>803</v>
      </c>
      <c r="C202" s="187" t="s">
        <v>402</v>
      </c>
      <c r="D202" s="189" t="s">
        <v>804</v>
      </c>
      <c r="E202" s="187" t="s">
        <v>453</v>
      </c>
      <c r="F202" s="187" t="s">
        <v>401</v>
      </c>
      <c r="G202" s="189" t="s">
        <v>804</v>
      </c>
      <c r="H202" s="188" t="str">
        <f>IF(AND(ISBLANK('C7'!V43),$I$202&lt;&gt;"Z"),"",'C7'!V43)</f>
        <v/>
      </c>
      <c r="I202" s="188" t="str">
        <f>IF(ISBLANK('C7'!W43),"",'C7'!W43)</f>
        <v/>
      </c>
      <c r="J202" s="81" t="s">
        <v>453</v>
      </c>
      <c r="K202" s="188" t="str">
        <f>IF(AND(ISBLANK('C3'!V43),$L$202&lt;&gt;"Z"),"",'C3'!V43)</f>
        <v/>
      </c>
      <c r="L202" s="188" t="str">
        <f>IF(ISBLANK('C3'!W43),"",'C3'!W43)</f>
        <v/>
      </c>
      <c r="M202" s="78" t="str">
        <f t="shared" si="4"/>
        <v>OK</v>
      </c>
      <c r="N202" s="79"/>
    </row>
    <row r="203" spans="1:14" hidden="1">
      <c r="A203" s="80" t="s">
        <v>2593</v>
      </c>
      <c r="B203" s="186" t="s">
        <v>805</v>
      </c>
      <c r="C203" s="187" t="s">
        <v>402</v>
      </c>
      <c r="D203" s="189" t="s">
        <v>603</v>
      </c>
      <c r="E203" s="187" t="s">
        <v>453</v>
      </c>
      <c r="F203" s="187" t="s">
        <v>401</v>
      </c>
      <c r="G203" s="189" t="s">
        <v>603</v>
      </c>
      <c r="H203" s="188" t="str">
        <f>IF(AND(ISBLANK('C7'!V44),$I$203&lt;&gt;"Z"),"",'C7'!V44)</f>
        <v/>
      </c>
      <c r="I203" s="188" t="str">
        <f>IF(ISBLANK('C7'!W44),"",'C7'!W44)</f>
        <v/>
      </c>
      <c r="J203" s="81" t="s">
        <v>453</v>
      </c>
      <c r="K203" s="188" t="str">
        <f>IF(AND(ISBLANK('C3'!V44),$L$203&lt;&gt;"Z"),"",'C3'!V44)</f>
        <v/>
      </c>
      <c r="L203" s="188" t="str">
        <f>IF(ISBLANK('C3'!W44),"",'C3'!W44)</f>
        <v/>
      </c>
      <c r="M203" s="78" t="str">
        <f t="shared" si="4"/>
        <v>OK</v>
      </c>
      <c r="N203" s="79"/>
    </row>
    <row r="204" spans="1:14" hidden="1">
      <c r="A204" s="80" t="s">
        <v>2593</v>
      </c>
      <c r="B204" s="186" t="s">
        <v>806</v>
      </c>
      <c r="C204" s="187" t="s">
        <v>402</v>
      </c>
      <c r="D204" s="189" t="s">
        <v>606</v>
      </c>
      <c r="E204" s="187" t="s">
        <v>453</v>
      </c>
      <c r="F204" s="187" t="s">
        <v>401</v>
      </c>
      <c r="G204" s="189" t="s">
        <v>606</v>
      </c>
      <c r="H204" s="188" t="str">
        <f>IF(AND(ISBLANK('C7'!V45),$I$204&lt;&gt;"Z"),"",'C7'!V45)</f>
        <v/>
      </c>
      <c r="I204" s="188" t="str">
        <f>IF(ISBLANK('C7'!W45),"",'C7'!W45)</f>
        <v/>
      </c>
      <c r="J204" s="81" t="s">
        <v>453</v>
      </c>
      <c r="K204" s="188" t="str">
        <f>IF(AND(ISBLANK('C3'!V45),$L$204&lt;&gt;"Z"),"",'C3'!V45)</f>
        <v/>
      </c>
      <c r="L204" s="188" t="str">
        <f>IF(ISBLANK('C3'!W45),"",'C3'!W45)</f>
        <v/>
      </c>
      <c r="M204" s="78" t="str">
        <f t="shared" si="4"/>
        <v>OK</v>
      </c>
      <c r="N204" s="79"/>
    </row>
    <row r="205" spans="1:14" hidden="1">
      <c r="A205" s="80" t="s">
        <v>2593</v>
      </c>
      <c r="B205" s="186" t="s">
        <v>807</v>
      </c>
      <c r="C205" s="187" t="s">
        <v>402</v>
      </c>
      <c r="D205" s="189" t="s">
        <v>609</v>
      </c>
      <c r="E205" s="187" t="s">
        <v>453</v>
      </c>
      <c r="F205" s="187" t="s">
        <v>401</v>
      </c>
      <c r="G205" s="189" t="s">
        <v>609</v>
      </c>
      <c r="H205" s="188" t="str">
        <f>IF(AND(ISBLANK('C7'!V46),$I$205&lt;&gt;"Z"),"",'C7'!V46)</f>
        <v/>
      </c>
      <c r="I205" s="188" t="str">
        <f>IF(ISBLANK('C7'!W46),"",'C7'!W46)</f>
        <v/>
      </c>
      <c r="J205" s="81" t="s">
        <v>453</v>
      </c>
      <c r="K205" s="188" t="str">
        <f>IF(AND(ISBLANK('C3'!V46),$L$205&lt;&gt;"Z"),"",'C3'!V46)</f>
        <v/>
      </c>
      <c r="L205" s="188" t="str">
        <f>IF(ISBLANK('C3'!W46),"",'C3'!W46)</f>
        <v/>
      </c>
      <c r="M205" s="78" t="str">
        <f t="shared" si="4"/>
        <v>OK</v>
      </c>
      <c r="N205" s="79"/>
    </row>
    <row r="206" spans="1:14" hidden="1">
      <c r="A206" s="80" t="s">
        <v>2593</v>
      </c>
      <c r="B206" s="186" t="s">
        <v>808</v>
      </c>
      <c r="C206" s="187" t="s">
        <v>402</v>
      </c>
      <c r="D206" s="189" t="s">
        <v>612</v>
      </c>
      <c r="E206" s="187" t="s">
        <v>453</v>
      </c>
      <c r="F206" s="187" t="s">
        <v>401</v>
      </c>
      <c r="G206" s="189" t="s">
        <v>612</v>
      </c>
      <c r="H206" s="188" t="str">
        <f>IF(AND(ISBLANK('C7'!V47),$I$206&lt;&gt;"Z"),"",'C7'!V47)</f>
        <v/>
      </c>
      <c r="I206" s="188" t="str">
        <f>IF(ISBLANK('C7'!W47),"",'C7'!W47)</f>
        <v/>
      </c>
      <c r="J206" s="81" t="s">
        <v>453</v>
      </c>
      <c r="K206" s="188" t="str">
        <f>IF(AND(ISBLANK('C3'!V47),$L$206&lt;&gt;"Z"),"",'C3'!V47)</f>
        <v/>
      </c>
      <c r="L206" s="188" t="str">
        <f>IF(ISBLANK('C3'!W47),"",'C3'!W47)</f>
        <v/>
      </c>
      <c r="M206" s="78" t="str">
        <f t="shared" si="4"/>
        <v>OK</v>
      </c>
      <c r="N206" s="79"/>
    </row>
    <row r="207" spans="1:14" hidden="1">
      <c r="A207" s="80" t="s">
        <v>2593</v>
      </c>
      <c r="B207" s="186" t="s">
        <v>809</v>
      </c>
      <c r="C207" s="187" t="s">
        <v>402</v>
      </c>
      <c r="D207" s="189" t="s">
        <v>615</v>
      </c>
      <c r="E207" s="187" t="s">
        <v>453</v>
      </c>
      <c r="F207" s="187" t="s">
        <v>401</v>
      </c>
      <c r="G207" s="189" t="s">
        <v>615</v>
      </c>
      <c r="H207" s="188" t="str">
        <f>IF(AND(ISBLANK('C7'!V48),$I$207&lt;&gt;"Z"),"",'C7'!V48)</f>
        <v/>
      </c>
      <c r="I207" s="188" t="str">
        <f>IF(ISBLANK('C7'!W48),"",'C7'!W48)</f>
        <v/>
      </c>
      <c r="J207" s="81" t="s">
        <v>453</v>
      </c>
      <c r="K207" s="188" t="str">
        <f>IF(AND(ISBLANK('C3'!V48),$L$207&lt;&gt;"Z"),"",'C3'!V48)</f>
        <v/>
      </c>
      <c r="L207" s="188" t="str">
        <f>IF(ISBLANK('C3'!W48),"",'C3'!W48)</f>
        <v/>
      </c>
      <c r="M207" s="78" t="str">
        <f t="shared" si="4"/>
        <v>OK</v>
      </c>
      <c r="N207" s="79"/>
    </row>
    <row r="208" spans="1:14" hidden="1">
      <c r="A208" s="80" t="s">
        <v>2593</v>
      </c>
      <c r="B208" s="186" t="s">
        <v>810</v>
      </c>
      <c r="C208" s="187" t="s">
        <v>402</v>
      </c>
      <c r="D208" s="189" t="s">
        <v>461</v>
      </c>
      <c r="E208" s="187" t="s">
        <v>453</v>
      </c>
      <c r="F208" s="187" t="s">
        <v>401</v>
      </c>
      <c r="G208" s="189" t="s">
        <v>461</v>
      </c>
      <c r="H208" s="188" t="str">
        <f>IF(AND(ISBLANK('C7'!V49),$I$208&lt;&gt;"Z"),"",'C7'!V49)</f>
        <v/>
      </c>
      <c r="I208" s="188" t="str">
        <f>IF(ISBLANK('C7'!W49),"",'C7'!W49)</f>
        <v/>
      </c>
      <c r="J208" s="81" t="s">
        <v>453</v>
      </c>
      <c r="K208" s="188" t="str">
        <f>IF(AND(ISBLANK('C3'!V49),$L$208&lt;&gt;"Z"),"",'C3'!V49)</f>
        <v/>
      </c>
      <c r="L208" s="188" t="str">
        <f>IF(ISBLANK('C3'!W49),"",'C3'!W49)</f>
        <v/>
      </c>
      <c r="M208" s="78" t="str">
        <f t="shared" si="4"/>
        <v>OK</v>
      </c>
      <c r="N208" s="79"/>
    </row>
    <row r="209" spans="1:14" hidden="1">
      <c r="A209" s="80" t="s">
        <v>2593</v>
      </c>
      <c r="B209" s="186" t="s">
        <v>811</v>
      </c>
      <c r="C209" s="187" t="s">
        <v>402</v>
      </c>
      <c r="D209" s="189" t="s">
        <v>492</v>
      </c>
      <c r="E209" s="187" t="s">
        <v>453</v>
      </c>
      <c r="F209" s="187" t="s">
        <v>401</v>
      </c>
      <c r="G209" s="189" t="s">
        <v>492</v>
      </c>
      <c r="H209" s="188" t="str">
        <f>IF(AND(ISBLANK('C7'!Y14),$I$209&lt;&gt;"Z"),"",'C7'!Y14)</f>
        <v/>
      </c>
      <c r="I209" s="188" t="str">
        <f>IF(ISBLANK('C7'!Z14),"",'C7'!Z14)</f>
        <v/>
      </c>
      <c r="J209" s="81" t="s">
        <v>453</v>
      </c>
      <c r="K209" s="188" t="str">
        <f>IF(AND(ISBLANK('C3'!Y14),$L$209&lt;&gt;"Z"),"",'C3'!Y14)</f>
        <v/>
      </c>
      <c r="L209" s="188" t="str">
        <f>IF(ISBLANK('C3'!Z14),"",'C3'!Z14)</f>
        <v/>
      </c>
      <c r="M209" s="78" t="str">
        <f t="shared" si="4"/>
        <v>OK</v>
      </c>
      <c r="N209" s="79"/>
    </row>
    <row r="210" spans="1:14" hidden="1">
      <c r="A210" s="80" t="s">
        <v>2593</v>
      </c>
      <c r="B210" s="186" t="s">
        <v>812</v>
      </c>
      <c r="C210" s="187" t="s">
        <v>402</v>
      </c>
      <c r="D210" s="189" t="s">
        <v>420</v>
      </c>
      <c r="E210" s="187" t="s">
        <v>453</v>
      </c>
      <c r="F210" s="187" t="s">
        <v>401</v>
      </c>
      <c r="G210" s="189" t="s">
        <v>420</v>
      </c>
      <c r="H210" s="188" t="str">
        <f>IF(AND(ISBLANK('C7'!Y15),$I$210&lt;&gt;"Z"),"",'C7'!Y15)</f>
        <v/>
      </c>
      <c r="I210" s="188" t="str">
        <f>IF(ISBLANK('C7'!Z15),"",'C7'!Z15)</f>
        <v/>
      </c>
      <c r="J210" s="81" t="s">
        <v>453</v>
      </c>
      <c r="K210" s="188" t="str">
        <f>IF(AND(ISBLANK('C3'!Y15),$L$210&lt;&gt;"Z"),"",'C3'!Y15)</f>
        <v/>
      </c>
      <c r="L210" s="188" t="str">
        <f>IF(ISBLANK('C3'!Z15),"",'C3'!Z15)</f>
        <v/>
      </c>
      <c r="M210" s="78" t="str">
        <f t="shared" si="4"/>
        <v>OK</v>
      </c>
      <c r="N210" s="79"/>
    </row>
    <row r="211" spans="1:14" hidden="1">
      <c r="A211" s="80" t="s">
        <v>2593</v>
      </c>
      <c r="B211" s="186" t="s">
        <v>813</v>
      </c>
      <c r="C211" s="187" t="s">
        <v>402</v>
      </c>
      <c r="D211" s="189" t="s">
        <v>148</v>
      </c>
      <c r="E211" s="187" t="s">
        <v>453</v>
      </c>
      <c r="F211" s="187" t="s">
        <v>401</v>
      </c>
      <c r="G211" s="189" t="s">
        <v>148</v>
      </c>
      <c r="H211" s="188" t="str">
        <f>IF(AND(ISBLANK('C7'!Y16),$I$211&lt;&gt;"Z"),"",'C7'!Y16)</f>
        <v/>
      </c>
      <c r="I211" s="188" t="str">
        <f>IF(ISBLANK('C7'!Z16),"",'C7'!Z16)</f>
        <v/>
      </c>
      <c r="J211" s="81" t="s">
        <v>453</v>
      </c>
      <c r="K211" s="188" t="str">
        <f>IF(AND(ISBLANK('C3'!Y16),$L$211&lt;&gt;"Z"),"",'C3'!Y16)</f>
        <v/>
      </c>
      <c r="L211" s="188" t="str">
        <f>IF(ISBLANK('C3'!Z16),"",'C3'!Z16)</f>
        <v/>
      </c>
      <c r="M211" s="78" t="str">
        <f t="shared" si="4"/>
        <v>OK</v>
      </c>
      <c r="N211" s="79"/>
    </row>
    <row r="212" spans="1:14" hidden="1">
      <c r="A212" s="80" t="s">
        <v>2593</v>
      </c>
      <c r="B212" s="186" t="s">
        <v>814</v>
      </c>
      <c r="C212" s="187" t="s">
        <v>402</v>
      </c>
      <c r="D212" s="189" t="s">
        <v>149</v>
      </c>
      <c r="E212" s="187" t="s">
        <v>453</v>
      </c>
      <c r="F212" s="187" t="s">
        <v>401</v>
      </c>
      <c r="G212" s="189" t="s">
        <v>149</v>
      </c>
      <c r="H212" s="188" t="str">
        <f>IF(AND(ISBLANK('C7'!Y17),$I$212&lt;&gt;"Z"),"",'C7'!Y17)</f>
        <v/>
      </c>
      <c r="I212" s="188" t="str">
        <f>IF(ISBLANK('C7'!Z17),"",'C7'!Z17)</f>
        <v/>
      </c>
      <c r="J212" s="81" t="s">
        <v>453</v>
      </c>
      <c r="K212" s="188" t="str">
        <f>IF(AND(ISBLANK('C3'!Y17),$L$212&lt;&gt;"Z"),"",'C3'!Y17)</f>
        <v/>
      </c>
      <c r="L212" s="188" t="str">
        <f>IF(ISBLANK('C3'!Z17),"",'C3'!Z17)</f>
        <v/>
      </c>
      <c r="M212" s="78" t="str">
        <f t="shared" si="4"/>
        <v>OK</v>
      </c>
      <c r="N212" s="79"/>
    </row>
    <row r="213" spans="1:14" hidden="1">
      <c r="A213" s="80" t="s">
        <v>2593</v>
      </c>
      <c r="B213" s="186" t="s">
        <v>815</v>
      </c>
      <c r="C213" s="187" t="s">
        <v>402</v>
      </c>
      <c r="D213" s="189" t="s">
        <v>150</v>
      </c>
      <c r="E213" s="187" t="s">
        <v>453</v>
      </c>
      <c r="F213" s="187" t="s">
        <v>401</v>
      </c>
      <c r="G213" s="189" t="s">
        <v>150</v>
      </c>
      <c r="H213" s="188" t="str">
        <f>IF(AND(ISBLANK('C7'!Y18),$I$213&lt;&gt;"Z"),"",'C7'!Y18)</f>
        <v/>
      </c>
      <c r="I213" s="188" t="str">
        <f>IF(ISBLANK('C7'!Z18),"",'C7'!Z18)</f>
        <v/>
      </c>
      <c r="J213" s="81" t="s">
        <v>453</v>
      </c>
      <c r="K213" s="188" t="str">
        <f>IF(AND(ISBLANK('C3'!Y18),$L$213&lt;&gt;"Z"),"",'C3'!Y18)</f>
        <v/>
      </c>
      <c r="L213" s="188" t="str">
        <f>IF(ISBLANK('C3'!Z18),"",'C3'!Z18)</f>
        <v/>
      </c>
      <c r="M213" s="78" t="str">
        <f t="shared" si="4"/>
        <v>OK</v>
      </c>
      <c r="N213" s="79"/>
    </row>
    <row r="214" spans="1:14" hidden="1">
      <c r="A214" s="80" t="s">
        <v>2593</v>
      </c>
      <c r="B214" s="186" t="s">
        <v>816</v>
      </c>
      <c r="C214" s="187" t="s">
        <v>402</v>
      </c>
      <c r="D214" s="189" t="s">
        <v>151</v>
      </c>
      <c r="E214" s="187" t="s">
        <v>453</v>
      </c>
      <c r="F214" s="187" t="s">
        <v>401</v>
      </c>
      <c r="G214" s="189" t="s">
        <v>151</v>
      </c>
      <c r="H214" s="188" t="str">
        <f>IF(AND(ISBLANK('C7'!Y19),$I$214&lt;&gt;"Z"),"",'C7'!Y19)</f>
        <v/>
      </c>
      <c r="I214" s="188" t="str">
        <f>IF(ISBLANK('C7'!Z19),"",'C7'!Z19)</f>
        <v/>
      </c>
      <c r="J214" s="81" t="s">
        <v>453</v>
      </c>
      <c r="K214" s="188" t="str">
        <f>IF(AND(ISBLANK('C3'!Y19),$L$214&lt;&gt;"Z"),"",'C3'!Y19)</f>
        <v/>
      </c>
      <c r="L214" s="188" t="str">
        <f>IF(ISBLANK('C3'!Z19),"",'C3'!Z19)</f>
        <v/>
      </c>
      <c r="M214" s="78" t="str">
        <f t="shared" si="4"/>
        <v>OK</v>
      </c>
      <c r="N214" s="79"/>
    </row>
    <row r="215" spans="1:14" hidden="1">
      <c r="A215" s="80" t="s">
        <v>2593</v>
      </c>
      <c r="B215" s="186" t="s">
        <v>817</v>
      </c>
      <c r="C215" s="187" t="s">
        <v>402</v>
      </c>
      <c r="D215" s="189" t="s">
        <v>152</v>
      </c>
      <c r="E215" s="187" t="s">
        <v>453</v>
      </c>
      <c r="F215" s="187" t="s">
        <v>401</v>
      </c>
      <c r="G215" s="189" t="s">
        <v>152</v>
      </c>
      <c r="H215" s="188" t="str">
        <f>IF(AND(ISBLANK('C7'!Y20),$I$215&lt;&gt;"Z"),"",'C7'!Y20)</f>
        <v/>
      </c>
      <c r="I215" s="188" t="str">
        <f>IF(ISBLANK('C7'!Z20),"",'C7'!Z20)</f>
        <v/>
      </c>
      <c r="J215" s="81" t="s">
        <v>453</v>
      </c>
      <c r="K215" s="188" t="str">
        <f>IF(AND(ISBLANK('C3'!Y20),$L$215&lt;&gt;"Z"),"",'C3'!Y20)</f>
        <v/>
      </c>
      <c r="L215" s="188" t="str">
        <f>IF(ISBLANK('C3'!Z20),"",'C3'!Z20)</f>
        <v/>
      </c>
      <c r="M215" s="78" t="str">
        <f t="shared" si="4"/>
        <v>OK</v>
      </c>
      <c r="N215" s="79"/>
    </row>
    <row r="216" spans="1:14" hidden="1">
      <c r="A216" s="80" t="s">
        <v>2593</v>
      </c>
      <c r="B216" s="186" t="s">
        <v>818</v>
      </c>
      <c r="C216" s="187" t="s">
        <v>402</v>
      </c>
      <c r="D216" s="189" t="s">
        <v>153</v>
      </c>
      <c r="E216" s="187" t="s">
        <v>453</v>
      </c>
      <c r="F216" s="187" t="s">
        <v>401</v>
      </c>
      <c r="G216" s="189" t="s">
        <v>153</v>
      </c>
      <c r="H216" s="188" t="str">
        <f>IF(AND(ISBLANK('C7'!Y21),$I$216&lt;&gt;"Z"),"",'C7'!Y21)</f>
        <v/>
      </c>
      <c r="I216" s="188" t="str">
        <f>IF(ISBLANK('C7'!Z21),"",'C7'!Z21)</f>
        <v/>
      </c>
      <c r="J216" s="81" t="s">
        <v>453</v>
      </c>
      <c r="K216" s="188" t="str">
        <f>IF(AND(ISBLANK('C3'!Y21),$L$216&lt;&gt;"Z"),"",'C3'!Y21)</f>
        <v/>
      </c>
      <c r="L216" s="188" t="str">
        <f>IF(ISBLANK('C3'!Z21),"",'C3'!Z21)</f>
        <v/>
      </c>
      <c r="M216" s="78" t="str">
        <f t="shared" si="4"/>
        <v>OK</v>
      </c>
      <c r="N216" s="79"/>
    </row>
    <row r="217" spans="1:14" hidden="1">
      <c r="A217" s="80" t="s">
        <v>2593</v>
      </c>
      <c r="B217" s="186" t="s">
        <v>819</v>
      </c>
      <c r="C217" s="187" t="s">
        <v>402</v>
      </c>
      <c r="D217" s="189" t="s">
        <v>154</v>
      </c>
      <c r="E217" s="187" t="s">
        <v>453</v>
      </c>
      <c r="F217" s="187" t="s">
        <v>401</v>
      </c>
      <c r="G217" s="189" t="s">
        <v>154</v>
      </c>
      <c r="H217" s="188" t="str">
        <f>IF(AND(ISBLANK('C7'!Y22),$I$217&lt;&gt;"Z"),"",'C7'!Y22)</f>
        <v/>
      </c>
      <c r="I217" s="188" t="str">
        <f>IF(ISBLANK('C7'!Z22),"",'C7'!Z22)</f>
        <v/>
      </c>
      <c r="J217" s="81" t="s">
        <v>453</v>
      </c>
      <c r="K217" s="188" t="str">
        <f>IF(AND(ISBLANK('C3'!Y22),$L$217&lt;&gt;"Z"),"",'C3'!Y22)</f>
        <v/>
      </c>
      <c r="L217" s="188" t="str">
        <f>IF(ISBLANK('C3'!Z22),"",'C3'!Z22)</f>
        <v/>
      </c>
      <c r="M217" s="78" t="str">
        <f t="shared" si="4"/>
        <v>OK</v>
      </c>
      <c r="N217" s="79"/>
    </row>
    <row r="218" spans="1:14" hidden="1">
      <c r="A218" s="80" t="s">
        <v>2593</v>
      </c>
      <c r="B218" s="186" t="s">
        <v>820</v>
      </c>
      <c r="C218" s="187" t="s">
        <v>402</v>
      </c>
      <c r="D218" s="189" t="s">
        <v>155</v>
      </c>
      <c r="E218" s="187" t="s">
        <v>453</v>
      </c>
      <c r="F218" s="187" t="s">
        <v>401</v>
      </c>
      <c r="G218" s="189" t="s">
        <v>155</v>
      </c>
      <c r="H218" s="188" t="str">
        <f>IF(AND(ISBLANK('C7'!Y23),$I$218&lt;&gt;"Z"),"",'C7'!Y23)</f>
        <v/>
      </c>
      <c r="I218" s="188" t="str">
        <f>IF(ISBLANK('C7'!Z23),"",'C7'!Z23)</f>
        <v/>
      </c>
      <c r="J218" s="81" t="s">
        <v>453</v>
      </c>
      <c r="K218" s="188" t="str">
        <f>IF(AND(ISBLANK('C3'!Y23),$L$218&lt;&gt;"Z"),"",'C3'!Y23)</f>
        <v/>
      </c>
      <c r="L218" s="188" t="str">
        <f>IF(ISBLANK('C3'!Z23),"",'C3'!Z23)</f>
        <v/>
      </c>
      <c r="M218" s="78" t="str">
        <f t="shared" si="4"/>
        <v>OK</v>
      </c>
      <c r="N218" s="79"/>
    </row>
    <row r="219" spans="1:14" hidden="1">
      <c r="A219" s="80" t="s">
        <v>2593</v>
      </c>
      <c r="B219" s="186" t="s">
        <v>821</v>
      </c>
      <c r="C219" s="187" t="s">
        <v>402</v>
      </c>
      <c r="D219" s="189" t="s">
        <v>156</v>
      </c>
      <c r="E219" s="187" t="s">
        <v>453</v>
      </c>
      <c r="F219" s="187" t="s">
        <v>401</v>
      </c>
      <c r="G219" s="189" t="s">
        <v>156</v>
      </c>
      <c r="H219" s="188" t="str">
        <f>IF(AND(ISBLANK('C7'!Y24),$I$219&lt;&gt;"Z"),"",'C7'!Y24)</f>
        <v/>
      </c>
      <c r="I219" s="188" t="str">
        <f>IF(ISBLANK('C7'!Z24),"",'C7'!Z24)</f>
        <v/>
      </c>
      <c r="J219" s="81" t="s">
        <v>453</v>
      </c>
      <c r="K219" s="188" t="str">
        <f>IF(AND(ISBLANK('C3'!Y24),$L$219&lt;&gt;"Z"),"",'C3'!Y24)</f>
        <v/>
      </c>
      <c r="L219" s="188" t="str">
        <f>IF(ISBLANK('C3'!Z24),"",'C3'!Z24)</f>
        <v/>
      </c>
      <c r="M219" s="78" t="str">
        <f t="shared" si="4"/>
        <v>OK</v>
      </c>
      <c r="N219" s="79"/>
    </row>
    <row r="220" spans="1:14" hidden="1">
      <c r="A220" s="80" t="s">
        <v>2593</v>
      </c>
      <c r="B220" s="186" t="s">
        <v>822</v>
      </c>
      <c r="C220" s="187" t="s">
        <v>402</v>
      </c>
      <c r="D220" s="189" t="s">
        <v>157</v>
      </c>
      <c r="E220" s="187" t="s">
        <v>453</v>
      </c>
      <c r="F220" s="187" t="s">
        <v>401</v>
      </c>
      <c r="G220" s="189" t="s">
        <v>157</v>
      </c>
      <c r="H220" s="188" t="str">
        <f>IF(AND(ISBLANK('C7'!Y25),$I$220&lt;&gt;"Z"),"",'C7'!Y25)</f>
        <v/>
      </c>
      <c r="I220" s="188" t="str">
        <f>IF(ISBLANK('C7'!Z25),"",'C7'!Z25)</f>
        <v/>
      </c>
      <c r="J220" s="81" t="s">
        <v>453</v>
      </c>
      <c r="K220" s="188" t="str">
        <f>IF(AND(ISBLANK('C3'!Y25),$L$220&lt;&gt;"Z"),"",'C3'!Y25)</f>
        <v/>
      </c>
      <c r="L220" s="188" t="str">
        <f>IF(ISBLANK('C3'!Z25),"",'C3'!Z25)</f>
        <v/>
      </c>
      <c r="M220" s="78" t="str">
        <f t="shared" si="4"/>
        <v>OK</v>
      </c>
      <c r="N220" s="79"/>
    </row>
    <row r="221" spans="1:14" hidden="1">
      <c r="A221" s="80" t="s">
        <v>2593</v>
      </c>
      <c r="B221" s="186" t="s">
        <v>823</v>
      </c>
      <c r="C221" s="187" t="s">
        <v>402</v>
      </c>
      <c r="D221" s="189" t="s">
        <v>158</v>
      </c>
      <c r="E221" s="187" t="s">
        <v>453</v>
      </c>
      <c r="F221" s="187" t="s">
        <v>401</v>
      </c>
      <c r="G221" s="189" t="s">
        <v>158</v>
      </c>
      <c r="H221" s="188" t="str">
        <f>IF(AND(ISBLANK('C7'!Y26),$I$221&lt;&gt;"Z"),"",'C7'!Y26)</f>
        <v/>
      </c>
      <c r="I221" s="188" t="str">
        <f>IF(ISBLANK('C7'!Z26),"",'C7'!Z26)</f>
        <v/>
      </c>
      <c r="J221" s="81" t="s">
        <v>453</v>
      </c>
      <c r="K221" s="188" t="str">
        <f>IF(AND(ISBLANK('C3'!Y26),$L$221&lt;&gt;"Z"),"",'C3'!Y26)</f>
        <v/>
      </c>
      <c r="L221" s="188" t="str">
        <f>IF(ISBLANK('C3'!Z26),"",'C3'!Z26)</f>
        <v/>
      </c>
      <c r="M221" s="78" t="str">
        <f t="shared" si="4"/>
        <v>OK</v>
      </c>
      <c r="N221" s="79"/>
    </row>
    <row r="222" spans="1:14" hidden="1">
      <c r="A222" s="80" t="s">
        <v>2593</v>
      </c>
      <c r="B222" s="186" t="s">
        <v>824</v>
      </c>
      <c r="C222" s="187" t="s">
        <v>402</v>
      </c>
      <c r="D222" s="189" t="s">
        <v>159</v>
      </c>
      <c r="E222" s="187" t="s">
        <v>453</v>
      </c>
      <c r="F222" s="187" t="s">
        <v>401</v>
      </c>
      <c r="G222" s="189" t="s">
        <v>159</v>
      </c>
      <c r="H222" s="188" t="str">
        <f>IF(AND(ISBLANK('C7'!Y27),$I$222&lt;&gt;"Z"),"",'C7'!Y27)</f>
        <v/>
      </c>
      <c r="I222" s="188" t="str">
        <f>IF(ISBLANK('C7'!Z27),"",'C7'!Z27)</f>
        <v/>
      </c>
      <c r="J222" s="81" t="s">
        <v>453</v>
      </c>
      <c r="K222" s="188" t="str">
        <f>IF(AND(ISBLANK('C3'!Y27),$L$222&lt;&gt;"Z"),"",'C3'!Y27)</f>
        <v/>
      </c>
      <c r="L222" s="188" t="str">
        <f>IF(ISBLANK('C3'!Z27),"",'C3'!Z27)</f>
        <v/>
      </c>
      <c r="M222" s="78" t="str">
        <f t="shared" si="4"/>
        <v>OK</v>
      </c>
      <c r="N222" s="79"/>
    </row>
    <row r="223" spans="1:14" hidden="1">
      <c r="A223" s="80" t="s">
        <v>2593</v>
      </c>
      <c r="B223" s="186" t="s">
        <v>825</v>
      </c>
      <c r="C223" s="187" t="s">
        <v>402</v>
      </c>
      <c r="D223" s="189" t="s">
        <v>160</v>
      </c>
      <c r="E223" s="187" t="s">
        <v>453</v>
      </c>
      <c r="F223" s="187" t="s">
        <v>401</v>
      </c>
      <c r="G223" s="189" t="s">
        <v>160</v>
      </c>
      <c r="H223" s="188" t="str">
        <f>IF(AND(ISBLANK('C7'!Y28),$I$223&lt;&gt;"Z"),"",'C7'!Y28)</f>
        <v/>
      </c>
      <c r="I223" s="188" t="str">
        <f>IF(ISBLANK('C7'!Z28),"",'C7'!Z28)</f>
        <v/>
      </c>
      <c r="J223" s="81" t="s">
        <v>453</v>
      </c>
      <c r="K223" s="188" t="str">
        <f>IF(AND(ISBLANK('C3'!Y28),$L$223&lt;&gt;"Z"),"",'C3'!Y28)</f>
        <v/>
      </c>
      <c r="L223" s="188" t="str">
        <f>IF(ISBLANK('C3'!Z28),"",'C3'!Z28)</f>
        <v/>
      </c>
      <c r="M223" s="78" t="str">
        <f t="shared" si="4"/>
        <v>OK</v>
      </c>
      <c r="N223" s="79"/>
    </row>
    <row r="224" spans="1:14" hidden="1">
      <c r="A224" s="80" t="s">
        <v>2593</v>
      </c>
      <c r="B224" s="186" t="s">
        <v>826</v>
      </c>
      <c r="C224" s="187" t="s">
        <v>402</v>
      </c>
      <c r="D224" s="189" t="s">
        <v>161</v>
      </c>
      <c r="E224" s="187" t="s">
        <v>453</v>
      </c>
      <c r="F224" s="187" t="s">
        <v>401</v>
      </c>
      <c r="G224" s="189" t="s">
        <v>161</v>
      </c>
      <c r="H224" s="188" t="str">
        <f>IF(AND(ISBLANK('C7'!Y29),$I$224&lt;&gt;"Z"),"",'C7'!Y29)</f>
        <v/>
      </c>
      <c r="I224" s="188" t="str">
        <f>IF(ISBLANK('C7'!Z29),"",'C7'!Z29)</f>
        <v/>
      </c>
      <c r="J224" s="81" t="s">
        <v>453</v>
      </c>
      <c r="K224" s="188" t="str">
        <f>IF(AND(ISBLANK('C3'!Y29),$L$224&lt;&gt;"Z"),"",'C3'!Y29)</f>
        <v/>
      </c>
      <c r="L224" s="188" t="str">
        <f>IF(ISBLANK('C3'!Z29),"",'C3'!Z29)</f>
        <v/>
      </c>
      <c r="M224" s="78" t="str">
        <f t="shared" si="4"/>
        <v>OK</v>
      </c>
      <c r="N224" s="79"/>
    </row>
    <row r="225" spans="1:14" hidden="1">
      <c r="A225" s="80" t="s">
        <v>2593</v>
      </c>
      <c r="B225" s="186" t="s">
        <v>827</v>
      </c>
      <c r="C225" s="187" t="s">
        <v>402</v>
      </c>
      <c r="D225" s="189" t="s">
        <v>162</v>
      </c>
      <c r="E225" s="187" t="s">
        <v>453</v>
      </c>
      <c r="F225" s="187" t="s">
        <v>401</v>
      </c>
      <c r="G225" s="189" t="s">
        <v>162</v>
      </c>
      <c r="H225" s="188" t="str">
        <f>IF(AND(ISBLANK('C7'!Y30),$I$225&lt;&gt;"Z"),"",'C7'!Y30)</f>
        <v/>
      </c>
      <c r="I225" s="188" t="str">
        <f>IF(ISBLANK('C7'!Z30),"",'C7'!Z30)</f>
        <v/>
      </c>
      <c r="J225" s="81" t="s">
        <v>453</v>
      </c>
      <c r="K225" s="188" t="str">
        <f>IF(AND(ISBLANK('C3'!Y30),$L$225&lt;&gt;"Z"),"",'C3'!Y30)</f>
        <v/>
      </c>
      <c r="L225" s="188" t="str">
        <f>IF(ISBLANK('C3'!Z30),"",'C3'!Z30)</f>
        <v/>
      </c>
      <c r="M225" s="78" t="str">
        <f t="shared" si="4"/>
        <v>OK</v>
      </c>
      <c r="N225" s="79"/>
    </row>
    <row r="226" spans="1:14" hidden="1">
      <c r="A226" s="80" t="s">
        <v>2593</v>
      </c>
      <c r="B226" s="186" t="s">
        <v>828</v>
      </c>
      <c r="C226" s="187" t="s">
        <v>402</v>
      </c>
      <c r="D226" s="189" t="s">
        <v>163</v>
      </c>
      <c r="E226" s="187" t="s">
        <v>453</v>
      </c>
      <c r="F226" s="187" t="s">
        <v>401</v>
      </c>
      <c r="G226" s="189" t="s">
        <v>163</v>
      </c>
      <c r="H226" s="188" t="str">
        <f>IF(AND(ISBLANK('C7'!Y31),$I$226&lt;&gt;"Z"),"",'C7'!Y31)</f>
        <v/>
      </c>
      <c r="I226" s="188" t="str">
        <f>IF(ISBLANK('C7'!Z31),"",'C7'!Z31)</f>
        <v/>
      </c>
      <c r="J226" s="81" t="s">
        <v>453</v>
      </c>
      <c r="K226" s="188" t="str">
        <f>IF(AND(ISBLANK('C3'!Y31),$L$226&lt;&gt;"Z"),"",'C3'!Y31)</f>
        <v/>
      </c>
      <c r="L226" s="188" t="str">
        <f>IF(ISBLANK('C3'!Z31),"",'C3'!Z31)</f>
        <v/>
      </c>
      <c r="M226" s="78" t="str">
        <f t="shared" si="4"/>
        <v>OK</v>
      </c>
      <c r="N226" s="79"/>
    </row>
    <row r="227" spans="1:14" hidden="1">
      <c r="A227" s="80" t="s">
        <v>2593</v>
      </c>
      <c r="B227" s="186" t="s">
        <v>829</v>
      </c>
      <c r="C227" s="187" t="s">
        <v>402</v>
      </c>
      <c r="D227" s="189" t="s">
        <v>164</v>
      </c>
      <c r="E227" s="187" t="s">
        <v>453</v>
      </c>
      <c r="F227" s="187" t="s">
        <v>401</v>
      </c>
      <c r="G227" s="189" t="s">
        <v>164</v>
      </c>
      <c r="H227" s="188" t="str">
        <f>IF(AND(ISBLANK('C7'!Y32),$I$227&lt;&gt;"Z"),"",'C7'!Y32)</f>
        <v/>
      </c>
      <c r="I227" s="188" t="str">
        <f>IF(ISBLANK('C7'!Z32),"",'C7'!Z32)</f>
        <v/>
      </c>
      <c r="J227" s="81" t="s">
        <v>453</v>
      </c>
      <c r="K227" s="188" t="str">
        <f>IF(AND(ISBLANK('C3'!Y32),$L$227&lt;&gt;"Z"),"",'C3'!Y32)</f>
        <v/>
      </c>
      <c r="L227" s="188" t="str">
        <f>IF(ISBLANK('C3'!Z32),"",'C3'!Z32)</f>
        <v/>
      </c>
      <c r="M227" s="78" t="str">
        <f t="shared" si="4"/>
        <v>OK</v>
      </c>
      <c r="N227" s="79"/>
    </row>
    <row r="228" spans="1:14" hidden="1">
      <c r="A228" s="80" t="s">
        <v>2593</v>
      </c>
      <c r="B228" s="186" t="s">
        <v>830</v>
      </c>
      <c r="C228" s="187" t="s">
        <v>402</v>
      </c>
      <c r="D228" s="189" t="s">
        <v>165</v>
      </c>
      <c r="E228" s="187" t="s">
        <v>453</v>
      </c>
      <c r="F228" s="187" t="s">
        <v>401</v>
      </c>
      <c r="G228" s="189" t="s">
        <v>165</v>
      </c>
      <c r="H228" s="188" t="str">
        <f>IF(AND(ISBLANK('C7'!Y33),$I$228&lt;&gt;"Z"),"",'C7'!Y33)</f>
        <v/>
      </c>
      <c r="I228" s="188" t="str">
        <f>IF(ISBLANK('C7'!Z33),"",'C7'!Z33)</f>
        <v/>
      </c>
      <c r="J228" s="81" t="s">
        <v>453</v>
      </c>
      <c r="K228" s="188" t="str">
        <f>IF(AND(ISBLANK('C3'!Y33),$L$228&lt;&gt;"Z"),"",'C3'!Y33)</f>
        <v/>
      </c>
      <c r="L228" s="188" t="str">
        <f>IF(ISBLANK('C3'!Z33),"",'C3'!Z33)</f>
        <v/>
      </c>
      <c r="M228" s="78" t="str">
        <f t="shared" si="4"/>
        <v>OK</v>
      </c>
      <c r="N228" s="79"/>
    </row>
    <row r="229" spans="1:14" hidden="1">
      <c r="A229" s="80" t="s">
        <v>2593</v>
      </c>
      <c r="B229" s="186" t="s">
        <v>831</v>
      </c>
      <c r="C229" s="187" t="s">
        <v>402</v>
      </c>
      <c r="D229" s="189" t="s">
        <v>166</v>
      </c>
      <c r="E229" s="187" t="s">
        <v>453</v>
      </c>
      <c r="F229" s="187" t="s">
        <v>401</v>
      </c>
      <c r="G229" s="189" t="s">
        <v>166</v>
      </c>
      <c r="H229" s="188" t="str">
        <f>IF(AND(ISBLANK('C7'!Y34),$I$229&lt;&gt;"Z"),"",'C7'!Y34)</f>
        <v/>
      </c>
      <c r="I229" s="188" t="str">
        <f>IF(ISBLANK('C7'!Z34),"",'C7'!Z34)</f>
        <v/>
      </c>
      <c r="J229" s="81" t="s">
        <v>453</v>
      </c>
      <c r="K229" s="188" t="str">
        <f>IF(AND(ISBLANK('C3'!Y34),$L$229&lt;&gt;"Z"),"",'C3'!Y34)</f>
        <v/>
      </c>
      <c r="L229" s="188" t="str">
        <f>IF(ISBLANK('C3'!Z34),"",'C3'!Z34)</f>
        <v/>
      </c>
      <c r="M229" s="78" t="str">
        <f t="shared" si="4"/>
        <v>OK</v>
      </c>
      <c r="N229" s="79"/>
    </row>
    <row r="230" spans="1:14" hidden="1">
      <c r="A230" s="80" t="s">
        <v>2593</v>
      </c>
      <c r="B230" s="186" t="s">
        <v>832</v>
      </c>
      <c r="C230" s="187" t="s">
        <v>402</v>
      </c>
      <c r="D230" s="189" t="s">
        <v>581</v>
      </c>
      <c r="E230" s="187" t="s">
        <v>453</v>
      </c>
      <c r="F230" s="187" t="s">
        <v>401</v>
      </c>
      <c r="G230" s="189" t="s">
        <v>581</v>
      </c>
      <c r="H230" s="188" t="str">
        <f>IF(AND(ISBLANK('C7'!Y35),$I$230&lt;&gt;"Z"),"",'C7'!Y35)</f>
        <v/>
      </c>
      <c r="I230" s="188" t="str">
        <f>IF(ISBLANK('C7'!Z35),"",'C7'!Z35)</f>
        <v/>
      </c>
      <c r="J230" s="81" t="s">
        <v>453</v>
      </c>
      <c r="K230" s="188" t="str">
        <f>IF(AND(ISBLANK('C3'!Y35),$L$230&lt;&gt;"Z"),"",'C3'!Y35)</f>
        <v/>
      </c>
      <c r="L230" s="188" t="str">
        <f>IF(ISBLANK('C3'!Z35),"",'C3'!Z35)</f>
        <v/>
      </c>
      <c r="M230" s="78" t="str">
        <f t="shared" si="4"/>
        <v>OK</v>
      </c>
      <c r="N230" s="79"/>
    </row>
    <row r="231" spans="1:14" hidden="1">
      <c r="A231" s="80" t="s">
        <v>2593</v>
      </c>
      <c r="B231" s="186" t="s">
        <v>833</v>
      </c>
      <c r="C231" s="187" t="s">
        <v>402</v>
      </c>
      <c r="D231" s="189" t="s">
        <v>584</v>
      </c>
      <c r="E231" s="187" t="s">
        <v>453</v>
      </c>
      <c r="F231" s="187" t="s">
        <v>401</v>
      </c>
      <c r="G231" s="189" t="s">
        <v>584</v>
      </c>
      <c r="H231" s="188" t="str">
        <f>IF(AND(ISBLANK('C7'!Y36),$I$231&lt;&gt;"Z"),"",'C7'!Y36)</f>
        <v/>
      </c>
      <c r="I231" s="188" t="str">
        <f>IF(ISBLANK('C7'!Z36),"",'C7'!Z36)</f>
        <v/>
      </c>
      <c r="J231" s="81" t="s">
        <v>453</v>
      </c>
      <c r="K231" s="188" t="str">
        <f>IF(AND(ISBLANK('C3'!Y36),$L$231&lt;&gt;"Z"),"",'C3'!Y36)</f>
        <v/>
      </c>
      <c r="L231" s="188" t="str">
        <f>IF(ISBLANK('C3'!Z36),"",'C3'!Z36)</f>
        <v/>
      </c>
      <c r="M231" s="78" t="str">
        <f t="shared" si="4"/>
        <v>OK</v>
      </c>
      <c r="N231" s="79"/>
    </row>
    <row r="232" spans="1:14" hidden="1">
      <c r="A232" s="80" t="s">
        <v>2593</v>
      </c>
      <c r="B232" s="186" t="s">
        <v>834</v>
      </c>
      <c r="C232" s="187" t="s">
        <v>402</v>
      </c>
      <c r="D232" s="189" t="s">
        <v>476</v>
      </c>
      <c r="E232" s="187" t="s">
        <v>453</v>
      </c>
      <c r="F232" s="187" t="s">
        <v>401</v>
      </c>
      <c r="G232" s="189" t="s">
        <v>476</v>
      </c>
      <c r="H232" s="188" t="str">
        <f>IF(AND(ISBLANK('C7'!Y37),$I$232&lt;&gt;"Z"),"",'C7'!Y37)</f>
        <v/>
      </c>
      <c r="I232" s="188" t="str">
        <f>IF(ISBLANK('C7'!Z37),"",'C7'!Z37)</f>
        <v/>
      </c>
      <c r="J232" s="81" t="s">
        <v>453</v>
      </c>
      <c r="K232" s="188" t="str">
        <f>IF(AND(ISBLANK('C3'!Y37),$L$232&lt;&gt;"Z"),"",'C3'!Y37)</f>
        <v/>
      </c>
      <c r="L232" s="188" t="str">
        <f>IF(ISBLANK('C3'!Z37),"",'C3'!Z37)</f>
        <v/>
      </c>
      <c r="M232" s="78" t="str">
        <f t="shared" si="4"/>
        <v>OK</v>
      </c>
      <c r="N232" s="79"/>
    </row>
    <row r="233" spans="1:14" hidden="1">
      <c r="A233" s="80" t="s">
        <v>2593</v>
      </c>
      <c r="B233" s="186" t="s">
        <v>835</v>
      </c>
      <c r="C233" s="187" t="s">
        <v>402</v>
      </c>
      <c r="D233" s="189" t="s">
        <v>588</v>
      </c>
      <c r="E233" s="187" t="s">
        <v>453</v>
      </c>
      <c r="F233" s="187" t="s">
        <v>401</v>
      </c>
      <c r="G233" s="189" t="s">
        <v>588</v>
      </c>
      <c r="H233" s="188" t="str">
        <f>IF(AND(ISBLANK('C7'!Y38),$I$233&lt;&gt;"Z"),"",'C7'!Y38)</f>
        <v/>
      </c>
      <c r="I233" s="188" t="str">
        <f>IF(ISBLANK('C7'!Z38),"",'C7'!Z38)</f>
        <v/>
      </c>
      <c r="J233" s="81" t="s">
        <v>453</v>
      </c>
      <c r="K233" s="188" t="str">
        <f>IF(AND(ISBLANK('C3'!Y38),$L$233&lt;&gt;"Z"),"",'C3'!Y38)</f>
        <v/>
      </c>
      <c r="L233" s="188" t="str">
        <f>IF(ISBLANK('C3'!Z38),"",'C3'!Z38)</f>
        <v/>
      </c>
      <c r="M233" s="78" t="str">
        <f t="shared" si="4"/>
        <v>OK</v>
      </c>
      <c r="N233" s="79"/>
    </row>
    <row r="234" spans="1:14" hidden="1">
      <c r="A234" s="80" t="s">
        <v>2593</v>
      </c>
      <c r="B234" s="186" t="s">
        <v>836</v>
      </c>
      <c r="C234" s="187" t="s">
        <v>402</v>
      </c>
      <c r="D234" s="189" t="s">
        <v>591</v>
      </c>
      <c r="E234" s="187" t="s">
        <v>453</v>
      </c>
      <c r="F234" s="187" t="s">
        <v>401</v>
      </c>
      <c r="G234" s="189" t="s">
        <v>591</v>
      </c>
      <c r="H234" s="188" t="str">
        <f>IF(AND(ISBLANK('C7'!Y39),$I$234&lt;&gt;"Z"),"",'C7'!Y39)</f>
        <v/>
      </c>
      <c r="I234" s="188" t="str">
        <f>IF(ISBLANK('C7'!Z39),"",'C7'!Z39)</f>
        <v/>
      </c>
      <c r="J234" s="81" t="s">
        <v>453</v>
      </c>
      <c r="K234" s="188" t="str">
        <f>IF(AND(ISBLANK('C3'!Y39),$L$234&lt;&gt;"Z"),"",'C3'!Y39)</f>
        <v/>
      </c>
      <c r="L234" s="188" t="str">
        <f>IF(ISBLANK('C3'!Z39),"",'C3'!Z39)</f>
        <v/>
      </c>
      <c r="M234" s="78" t="str">
        <f t="shared" si="4"/>
        <v>OK</v>
      </c>
      <c r="N234" s="79"/>
    </row>
    <row r="235" spans="1:14" hidden="1">
      <c r="A235" s="80" t="s">
        <v>2593</v>
      </c>
      <c r="B235" s="186" t="s">
        <v>837</v>
      </c>
      <c r="C235" s="187" t="s">
        <v>402</v>
      </c>
      <c r="D235" s="189" t="s">
        <v>594</v>
      </c>
      <c r="E235" s="187" t="s">
        <v>453</v>
      </c>
      <c r="F235" s="187" t="s">
        <v>401</v>
      </c>
      <c r="G235" s="189" t="s">
        <v>594</v>
      </c>
      <c r="H235" s="188" t="str">
        <f>IF(AND(ISBLANK('C7'!Y40),$I$235&lt;&gt;"Z"),"",'C7'!Y40)</f>
        <v/>
      </c>
      <c r="I235" s="188" t="str">
        <f>IF(ISBLANK('C7'!Z40),"",'C7'!Z40)</f>
        <v/>
      </c>
      <c r="J235" s="81" t="s">
        <v>453</v>
      </c>
      <c r="K235" s="188" t="str">
        <f>IF(AND(ISBLANK('C3'!Y40),$L$235&lt;&gt;"Z"),"",'C3'!Y40)</f>
        <v/>
      </c>
      <c r="L235" s="188" t="str">
        <f>IF(ISBLANK('C3'!Z40),"",'C3'!Z40)</f>
        <v/>
      </c>
      <c r="M235" s="78" t="str">
        <f t="shared" si="4"/>
        <v>OK</v>
      </c>
      <c r="N235" s="79"/>
    </row>
    <row r="236" spans="1:14" hidden="1">
      <c r="A236" s="80" t="s">
        <v>2593</v>
      </c>
      <c r="B236" s="186" t="s">
        <v>838</v>
      </c>
      <c r="C236" s="187" t="s">
        <v>402</v>
      </c>
      <c r="D236" s="189" t="s">
        <v>597</v>
      </c>
      <c r="E236" s="187" t="s">
        <v>453</v>
      </c>
      <c r="F236" s="187" t="s">
        <v>401</v>
      </c>
      <c r="G236" s="189" t="s">
        <v>597</v>
      </c>
      <c r="H236" s="188" t="str">
        <f>IF(AND(ISBLANK('C7'!Y41),$I$236&lt;&gt;"Z"),"",'C7'!Y41)</f>
        <v/>
      </c>
      <c r="I236" s="188" t="str">
        <f>IF(ISBLANK('C7'!Z41),"",'C7'!Z41)</f>
        <v/>
      </c>
      <c r="J236" s="81" t="s">
        <v>453</v>
      </c>
      <c r="K236" s="188" t="str">
        <f>IF(AND(ISBLANK('C3'!Y41),$L$236&lt;&gt;"Z"),"",'C3'!Y41)</f>
        <v/>
      </c>
      <c r="L236" s="188" t="str">
        <f>IF(ISBLANK('C3'!Z41),"",'C3'!Z41)</f>
        <v/>
      </c>
      <c r="M236" s="78" t="str">
        <f t="shared" ref="M236:M299" si="5">IF(OR(AND(I236="M",AND(L236&lt;&gt;"M",L236&lt;&gt;"X")),AND(I236="X",AND(L236&lt;&gt;"M",L236&lt;&gt;"X",L236&lt;&gt;"W",NOT(AND(AND(ISNUMBER(K236),K236&gt;0),L236="")))),AND(H236=0,ISNUMBER(H236),I236="",L236="Z"),AND(K236="",L236="",AND(OR(ISNUMBER(H236),I236="Z"),OR(AND(H236=0,I236=""),H236=0,H236=""))),AND(OR(L236="",L236="Z"),OR(AND(I236="",H236&lt;&gt;""),I236="W"),OR(NOT(ISNUMBER(K236)),AND(ISNUMBER(H236),K236&lt;H236))),AND(OR(I236="",I236="W"),OR(L236="",L236="W"),AND(ISNUMBER(H236),K236&lt;H236))),"Check","OK")</f>
        <v>OK</v>
      </c>
      <c r="N236" s="79"/>
    </row>
    <row r="237" spans="1:14" hidden="1">
      <c r="A237" s="80" t="s">
        <v>2593</v>
      </c>
      <c r="B237" s="186" t="s">
        <v>839</v>
      </c>
      <c r="C237" s="187" t="s">
        <v>402</v>
      </c>
      <c r="D237" s="189" t="s">
        <v>600</v>
      </c>
      <c r="E237" s="187" t="s">
        <v>453</v>
      </c>
      <c r="F237" s="187" t="s">
        <v>401</v>
      </c>
      <c r="G237" s="189" t="s">
        <v>600</v>
      </c>
      <c r="H237" s="188" t="str">
        <f>IF(AND(ISBLANK('C7'!Y42),$I$237&lt;&gt;"Z"),"",'C7'!Y42)</f>
        <v/>
      </c>
      <c r="I237" s="188" t="str">
        <f>IF(ISBLANK('C7'!Z42),"",'C7'!Z42)</f>
        <v/>
      </c>
      <c r="J237" s="81" t="s">
        <v>453</v>
      </c>
      <c r="K237" s="188" t="str">
        <f>IF(AND(ISBLANK('C3'!Y42),$L$237&lt;&gt;"Z"),"",'C3'!Y42)</f>
        <v/>
      </c>
      <c r="L237" s="188" t="str">
        <f>IF(ISBLANK('C3'!Z42),"",'C3'!Z42)</f>
        <v/>
      </c>
      <c r="M237" s="78" t="str">
        <f t="shared" si="5"/>
        <v>OK</v>
      </c>
      <c r="N237" s="79"/>
    </row>
    <row r="238" spans="1:14" hidden="1">
      <c r="A238" s="80" t="s">
        <v>2593</v>
      </c>
      <c r="B238" s="186" t="s">
        <v>840</v>
      </c>
      <c r="C238" s="187" t="s">
        <v>402</v>
      </c>
      <c r="D238" s="189" t="s">
        <v>841</v>
      </c>
      <c r="E238" s="187" t="s">
        <v>453</v>
      </c>
      <c r="F238" s="187" t="s">
        <v>401</v>
      </c>
      <c r="G238" s="189" t="s">
        <v>841</v>
      </c>
      <c r="H238" s="188" t="str">
        <f>IF(AND(ISBLANK('C7'!Y43),$I$238&lt;&gt;"Z"),"",'C7'!Y43)</f>
        <v/>
      </c>
      <c r="I238" s="188" t="str">
        <f>IF(ISBLANK('C7'!Z43),"",'C7'!Z43)</f>
        <v/>
      </c>
      <c r="J238" s="81" t="s">
        <v>453</v>
      </c>
      <c r="K238" s="188" t="str">
        <f>IF(AND(ISBLANK('C3'!Y43),$L$238&lt;&gt;"Z"),"",'C3'!Y43)</f>
        <v/>
      </c>
      <c r="L238" s="188" t="str">
        <f>IF(ISBLANK('C3'!Z43),"",'C3'!Z43)</f>
        <v/>
      </c>
      <c r="M238" s="78" t="str">
        <f t="shared" si="5"/>
        <v>OK</v>
      </c>
      <c r="N238" s="79"/>
    </row>
    <row r="239" spans="1:14" hidden="1">
      <c r="A239" s="80" t="s">
        <v>2593</v>
      </c>
      <c r="B239" s="186" t="s">
        <v>842</v>
      </c>
      <c r="C239" s="187" t="s">
        <v>402</v>
      </c>
      <c r="D239" s="189" t="s">
        <v>602</v>
      </c>
      <c r="E239" s="187" t="s">
        <v>453</v>
      </c>
      <c r="F239" s="187" t="s">
        <v>401</v>
      </c>
      <c r="G239" s="189" t="s">
        <v>602</v>
      </c>
      <c r="H239" s="188" t="str">
        <f>IF(AND(ISBLANK('C7'!Y44),$I$239&lt;&gt;"Z"),"",'C7'!Y44)</f>
        <v/>
      </c>
      <c r="I239" s="188" t="str">
        <f>IF(ISBLANK('C7'!Z44),"",'C7'!Z44)</f>
        <v/>
      </c>
      <c r="J239" s="81" t="s">
        <v>453</v>
      </c>
      <c r="K239" s="188" t="str">
        <f>IF(AND(ISBLANK('C3'!Y44),$L$239&lt;&gt;"Z"),"",'C3'!Y44)</f>
        <v/>
      </c>
      <c r="L239" s="188" t="str">
        <f>IF(ISBLANK('C3'!Z44),"",'C3'!Z44)</f>
        <v/>
      </c>
      <c r="M239" s="78" t="str">
        <f t="shared" si="5"/>
        <v>OK</v>
      </c>
      <c r="N239" s="79"/>
    </row>
    <row r="240" spans="1:14" hidden="1">
      <c r="A240" s="80" t="s">
        <v>2593</v>
      </c>
      <c r="B240" s="186" t="s">
        <v>843</v>
      </c>
      <c r="C240" s="187" t="s">
        <v>402</v>
      </c>
      <c r="D240" s="189" t="s">
        <v>605</v>
      </c>
      <c r="E240" s="187" t="s">
        <v>453</v>
      </c>
      <c r="F240" s="187" t="s">
        <v>401</v>
      </c>
      <c r="G240" s="189" t="s">
        <v>605</v>
      </c>
      <c r="H240" s="188" t="str">
        <f>IF(AND(ISBLANK('C7'!Y45),$I$240&lt;&gt;"Z"),"",'C7'!Y45)</f>
        <v/>
      </c>
      <c r="I240" s="188" t="str">
        <f>IF(ISBLANK('C7'!Z45),"",'C7'!Z45)</f>
        <v/>
      </c>
      <c r="J240" s="81" t="s">
        <v>453</v>
      </c>
      <c r="K240" s="188" t="str">
        <f>IF(AND(ISBLANK('C3'!Y45),$L$240&lt;&gt;"Z"),"",'C3'!Y45)</f>
        <v/>
      </c>
      <c r="L240" s="188" t="str">
        <f>IF(ISBLANK('C3'!Z45),"",'C3'!Z45)</f>
        <v/>
      </c>
      <c r="M240" s="78" t="str">
        <f t="shared" si="5"/>
        <v>OK</v>
      </c>
      <c r="N240" s="79"/>
    </row>
    <row r="241" spans="1:14" hidden="1">
      <c r="A241" s="80" t="s">
        <v>2593</v>
      </c>
      <c r="B241" s="186" t="s">
        <v>844</v>
      </c>
      <c r="C241" s="187" t="s">
        <v>402</v>
      </c>
      <c r="D241" s="189" t="s">
        <v>608</v>
      </c>
      <c r="E241" s="187" t="s">
        <v>453</v>
      </c>
      <c r="F241" s="187" t="s">
        <v>401</v>
      </c>
      <c r="G241" s="189" t="s">
        <v>608</v>
      </c>
      <c r="H241" s="188" t="str">
        <f>IF(AND(ISBLANK('C7'!Y46),$I$241&lt;&gt;"Z"),"",'C7'!Y46)</f>
        <v/>
      </c>
      <c r="I241" s="188" t="str">
        <f>IF(ISBLANK('C7'!Z46),"",'C7'!Z46)</f>
        <v/>
      </c>
      <c r="J241" s="81" t="s">
        <v>453</v>
      </c>
      <c r="K241" s="188" t="str">
        <f>IF(AND(ISBLANK('C3'!Y46),$L$241&lt;&gt;"Z"),"",'C3'!Y46)</f>
        <v/>
      </c>
      <c r="L241" s="188" t="str">
        <f>IF(ISBLANK('C3'!Z46),"",'C3'!Z46)</f>
        <v/>
      </c>
      <c r="M241" s="78" t="str">
        <f t="shared" si="5"/>
        <v>OK</v>
      </c>
      <c r="N241" s="79"/>
    </row>
    <row r="242" spans="1:14" hidden="1">
      <c r="A242" s="80" t="s">
        <v>2593</v>
      </c>
      <c r="B242" s="186" t="s">
        <v>845</v>
      </c>
      <c r="C242" s="187" t="s">
        <v>402</v>
      </c>
      <c r="D242" s="189" t="s">
        <v>611</v>
      </c>
      <c r="E242" s="187" t="s">
        <v>453</v>
      </c>
      <c r="F242" s="187" t="s">
        <v>401</v>
      </c>
      <c r="G242" s="189" t="s">
        <v>611</v>
      </c>
      <c r="H242" s="188" t="str">
        <f>IF(AND(ISBLANK('C7'!Y47),$I$242&lt;&gt;"Z"),"",'C7'!Y47)</f>
        <v/>
      </c>
      <c r="I242" s="188" t="str">
        <f>IF(ISBLANK('C7'!Z47),"",'C7'!Z47)</f>
        <v/>
      </c>
      <c r="J242" s="81" t="s">
        <v>453</v>
      </c>
      <c r="K242" s="188" t="str">
        <f>IF(AND(ISBLANK('C3'!Y47),$L$242&lt;&gt;"Z"),"",'C3'!Y47)</f>
        <v/>
      </c>
      <c r="L242" s="188" t="str">
        <f>IF(ISBLANK('C3'!Z47),"",'C3'!Z47)</f>
        <v/>
      </c>
      <c r="M242" s="78" t="str">
        <f t="shared" si="5"/>
        <v>OK</v>
      </c>
      <c r="N242" s="79"/>
    </row>
    <row r="243" spans="1:14" hidden="1">
      <c r="A243" s="80" t="s">
        <v>2593</v>
      </c>
      <c r="B243" s="186" t="s">
        <v>846</v>
      </c>
      <c r="C243" s="187" t="s">
        <v>402</v>
      </c>
      <c r="D243" s="189" t="s">
        <v>614</v>
      </c>
      <c r="E243" s="187" t="s">
        <v>453</v>
      </c>
      <c r="F243" s="187" t="s">
        <v>401</v>
      </c>
      <c r="G243" s="189" t="s">
        <v>614</v>
      </c>
      <c r="H243" s="188" t="str">
        <f>IF(AND(ISBLANK('C7'!Y48),$I$243&lt;&gt;"Z"),"",'C7'!Y48)</f>
        <v/>
      </c>
      <c r="I243" s="188" t="str">
        <f>IF(ISBLANK('C7'!Z48),"",'C7'!Z48)</f>
        <v/>
      </c>
      <c r="J243" s="81" t="s">
        <v>453</v>
      </c>
      <c r="K243" s="188" t="str">
        <f>IF(AND(ISBLANK('C3'!Y48),$L$243&lt;&gt;"Z"),"",'C3'!Y48)</f>
        <v/>
      </c>
      <c r="L243" s="188" t="str">
        <f>IF(ISBLANK('C3'!Z48),"",'C3'!Z48)</f>
        <v/>
      </c>
      <c r="M243" s="78" t="str">
        <f t="shared" si="5"/>
        <v>OK</v>
      </c>
      <c r="N243" s="79"/>
    </row>
    <row r="244" spans="1:14" hidden="1">
      <c r="A244" s="80" t="s">
        <v>2593</v>
      </c>
      <c r="B244" s="186" t="s">
        <v>847</v>
      </c>
      <c r="C244" s="187" t="s">
        <v>402</v>
      </c>
      <c r="D244" s="189" t="s">
        <v>465</v>
      </c>
      <c r="E244" s="187" t="s">
        <v>453</v>
      </c>
      <c r="F244" s="187" t="s">
        <v>401</v>
      </c>
      <c r="G244" s="189" t="s">
        <v>465</v>
      </c>
      <c r="H244" s="188" t="str">
        <f>IF(AND(ISBLANK('C7'!Y49),$I$244&lt;&gt;"Z"),"",'C7'!Y49)</f>
        <v/>
      </c>
      <c r="I244" s="188" t="str">
        <f>IF(ISBLANK('C7'!Z49),"",'C7'!Z49)</f>
        <v/>
      </c>
      <c r="J244" s="81" t="s">
        <v>453</v>
      </c>
      <c r="K244" s="188" t="str">
        <f>IF(AND(ISBLANK('C3'!Y49),$L$244&lt;&gt;"Z"),"",'C3'!Y49)</f>
        <v/>
      </c>
      <c r="L244" s="188" t="str">
        <f>IF(ISBLANK('C3'!Z49),"",'C3'!Z49)</f>
        <v/>
      </c>
      <c r="M244" s="78" t="str">
        <f t="shared" si="5"/>
        <v>OK</v>
      </c>
      <c r="N244" s="79"/>
    </row>
    <row r="245" spans="1:14" hidden="1">
      <c r="A245" s="80" t="s">
        <v>2593</v>
      </c>
      <c r="B245" s="186" t="s">
        <v>848</v>
      </c>
      <c r="C245" s="187" t="s">
        <v>402</v>
      </c>
      <c r="D245" s="189" t="s">
        <v>503</v>
      </c>
      <c r="E245" s="187" t="s">
        <v>453</v>
      </c>
      <c r="F245" s="187" t="s">
        <v>401</v>
      </c>
      <c r="G245" s="189" t="s">
        <v>491</v>
      </c>
      <c r="H245" s="188" t="str">
        <f>IF(AND(ISBLANK('C7'!AE14),$I$245&lt;&gt;"Z"),"",'C7'!AE14)</f>
        <v/>
      </c>
      <c r="I245" s="188" t="str">
        <f>IF(ISBLANK('C7'!AF14),"",'C7'!AF14)</f>
        <v/>
      </c>
      <c r="J245" s="81" t="s">
        <v>453</v>
      </c>
      <c r="K245" s="188" t="str">
        <f>IF(AND(ISBLANK('C3'!AB14),$L$245&lt;&gt;"Z"),"",'C3'!AB14)</f>
        <v/>
      </c>
      <c r="L245" s="188" t="str">
        <f>IF(ISBLANK('C3'!AC14),"",'C3'!AC14)</f>
        <v/>
      </c>
      <c r="M245" s="78" t="str">
        <f t="shared" si="5"/>
        <v>OK</v>
      </c>
      <c r="N245" s="79"/>
    </row>
    <row r="246" spans="1:14" hidden="1">
      <c r="A246" s="80" t="s">
        <v>2593</v>
      </c>
      <c r="B246" s="186" t="s">
        <v>849</v>
      </c>
      <c r="C246" s="187" t="s">
        <v>402</v>
      </c>
      <c r="D246" s="189" t="s">
        <v>505</v>
      </c>
      <c r="E246" s="187" t="s">
        <v>453</v>
      </c>
      <c r="F246" s="187" t="s">
        <v>401</v>
      </c>
      <c r="G246" s="189" t="s">
        <v>493</v>
      </c>
      <c r="H246" s="188" t="str">
        <f>IF(AND(ISBLANK('C7'!AE15),$I$246&lt;&gt;"Z"),"",'C7'!AE15)</f>
        <v/>
      </c>
      <c r="I246" s="188" t="str">
        <f>IF(ISBLANK('C7'!AF15),"",'C7'!AF15)</f>
        <v/>
      </c>
      <c r="J246" s="81" t="s">
        <v>453</v>
      </c>
      <c r="K246" s="188" t="str">
        <f>IF(AND(ISBLANK('C3'!AB15),$L$246&lt;&gt;"Z"),"",'C3'!AB15)</f>
        <v/>
      </c>
      <c r="L246" s="188" t="str">
        <f>IF(ISBLANK('C3'!AC15),"",'C3'!AC15)</f>
        <v/>
      </c>
      <c r="M246" s="78" t="str">
        <f t="shared" si="5"/>
        <v>OK</v>
      </c>
      <c r="N246" s="79"/>
    </row>
    <row r="247" spans="1:14" hidden="1">
      <c r="A247" s="80" t="s">
        <v>2593</v>
      </c>
      <c r="B247" s="186" t="s">
        <v>850</v>
      </c>
      <c r="C247" s="187" t="s">
        <v>402</v>
      </c>
      <c r="D247" s="189" t="s">
        <v>507</v>
      </c>
      <c r="E247" s="187" t="s">
        <v>453</v>
      </c>
      <c r="F247" s="187" t="s">
        <v>401</v>
      </c>
      <c r="G247" s="189" t="s">
        <v>494</v>
      </c>
      <c r="H247" s="188" t="str">
        <f>IF(AND(ISBLANK('C7'!AE16),$I$247&lt;&gt;"Z"),"",'C7'!AE16)</f>
        <v/>
      </c>
      <c r="I247" s="188" t="str">
        <f>IF(ISBLANK('C7'!AF16),"",'C7'!AF16)</f>
        <v/>
      </c>
      <c r="J247" s="81" t="s">
        <v>453</v>
      </c>
      <c r="K247" s="188" t="str">
        <f>IF(AND(ISBLANK('C3'!AB16),$L$247&lt;&gt;"Z"),"",'C3'!AB16)</f>
        <v/>
      </c>
      <c r="L247" s="188" t="str">
        <f>IF(ISBLANK('C3'!AC16),"",'C3'!AC16)</f>
        <v/>
      </c>
      <c r="M247" s="78" t="str">
        <f t="shared" si="5"/>
        <v>OK</v>
      </c>
      <c r="N247" s="79"/>
    </row>
    <row r="248" spans="1:14" hidden="1">
      <c r="A248" s="80" t="s">
        <v>2593</v>
      </c>
      <c r="B248" s="186" t="s">
        <v>851</v>
      </c>
      <c r="C248" s="187" t="s">
        <v>402</v>
      </c>
      <c r="D248" s="189" t="s">
        <v>509</v>
      </c>
      <c r="E248" s="187" t="s">
        <v>453</v>
      </c>
      <c r="F248" s="187" t="s">
        <v>401</v>
      </c>
      <c r="G248" s="189" t="s">
        <v>495</v>
      </c>
      <c r="H248" s="188" t="str">
        <f>IF(AND(ISBLANK('C7'!AE17),$I$248&lt;&gt;"Z"),"",'C7'!AE17)</f>
        <v/>
      </c>
      <c r="I248" s="188" t="str">
        <f>IF(ISBLANK('C7'!AF17),"",'C7'!AF17)</f>
        <v/>
      </c>
      <c r="J248" s="81" t="s">
        <v>453</v>
      </c>
      <c r="K248" s="188" t="str">
        <f>IF(AND(ISBLANK('C3'!AB17),$L$248&lt;&gt;"Z"),"",'C3'!AB17)</f>
        <v/>
      </c>
      <c r="L248" s="188" t="str">
        <f>IF(ISBLANK('C3'!AC17),"",'C3'!AC17)</f>
        <v/>
      </c>
      <c r="M248" s="78" t="str">
        <f t="shared" si="5"/>
        <v>OK</v>
      </c>
      <c r="N248" s="79"/>
    </row>
    <row r="249" spans="1:14" hidden="1">
      <c r="A249" s="80" t="s">
        <v>2593</v>
      </c>
      <c r="B249" s="186" t="s">
        <v>852</v>
      </c>
      <c r="C249" s="187" t="s">
        <v>402</v>
      </c>
      <c r="D249" s="189" t="s">
        <v>511</v>
      </c>
      <c r="E249" s="187" t="s">
        <v>453</v>
      </c>
      <c r="F249" s="187" t="s">
        <v>401</v>
      </c>
      <c r="G249" s="189" t="s">
        <v>496</v>
      </c>
      <c r="H249" s="188" t="str">
        <f>IF(AND(ISBLANK('C7'!AE18),$I$249&lt;&gt;"Z"),"",'C7'!AE18)</f>
        <v/>
      </c>
      <c r="I249" s="188" t="str">
        <f>IF(ISBLANK('C7'!AF18),"",'C7'!AF18)</f>
        <v/>
      </c>
      <c r="J249" s="81" t="s">
        <v>453</v>
      </c>
      <c r="K249" s="188" t="str">
        <f>IF(AND(ISBLANK('C3'!AB18),$L$249&lt;&gt;"Z"),"",'C3'!AB18)</f>
        <v/>
      </c>
      <c r="L249" s="188" t="str">
        <f>IF(ISBLANK('C3'!AC18),"",'C3'!AC18)</f>
        <v/>
      </c>
      <c r="M249" s="78" t="str">
        <f t="shared" si="5"/>
        <v>OK</v>
      </c>
      <c r="N249" s="79"/>
    </row>
    <row r="250" spans="1:14" hidden="1">
      <c r="A250" s="80" t="s">
        <v>2593</v>
      </c>
      <c r="B250" s="186" t="s">
        <v>853</v>
      </c>
      <c r="C250" s="187" t="s">
        <v>402</v>
      </c>
      <c r="D250" s="189" t="s">
        <v>513</v>
      </c>
      <c r="E250" s="187" t="s">
        <v>453</v>
      </c>
      <c r="F250" s="187" t="s">
        <v>401</v>
      </c>
      <c r="G250" s="189" t="s">
        <v>497</v>
      </c>
      <c r="H250" s="188" t="str">
        <f>IF(AND(ISBLANK('C7'!AE19),$I$250&lt;&gt;"Z"),"",'C7'!AE19)</f>
        <v/>
      </c>
      <c r="I250" s="188" t="str">
        <f>IF(ISBLANK('C7'!AF19),"",'C7'!AF19)</f>
        <v/>
      </c>
      <c r="J250" s="81" t="s">
        <v>453</v>
      </c>
      <c r="K250" s="188" t="str">
        <f>IF(AND(ISBLANK('C3'!AB19),$L$250&lt;&gt;"Z"),"",'C3'!AB19)</f>
        <v/>
      </c>
      <c r="L250" s="188" t="str">
        <f>IF(ISBLANK('C3'!AC19),"",'C3'!AC19)</f>
        <v/>
      </c>
      <c r="M250" s="78" t="str">
        <f t="shared" si="5"/>
        <v>OK</v>
      </c>
      <c r="N250" s="79"/>
    </row>
    <row r="251" spans="1:14" hidden="1">
      <c r="A251" s="80" t="s">
        <v>2593</v>
      </c>
      <c r="B251" s="186" t="s">
        <v>854</v>
      </c>
      <c r="C251" s="187" t="s">
        <v>402</v>
      </c>
      <c r="D251" s="189" t="s">
        <v>487</v>
      </c>
      <c r="E251" s="187" t="s">
        <v>453</v>
      </c>
      <c r="F251" s="187" t="s">
        <v>401</v>
      </c>
      <c r="G251" s="189" t="s">
        <v>498</v>
      </c>
      <c r="H251" s="188" t="str">
        <f>IF(AND(ISBLANK('C7'!AE20),$I$251&lt;&gt;"Z"),"",'C7'!AE20)</f>
        <v/>
      </c>
      <c r="I251" s="188" t="str">
        <f>IF(ISBLANK('C7'!AF20),"",'C7'!AF20)</f>
        <v/>
      </c>
      <c r="J251" s="81" t="s">
        <v>453</v>
      </c>
      <c r="K251" s="188" t="str">
        <f>IF(AND(ISBLANK('C3'!AB20),$L$251&lt;&gt;"Z"),"",'C3'!AB20)</f>
        <v/>
      </c>
      <c r="L251" s="188" t="str">
        <f>IF(ISBLANK('C3'!AC20),"",'C3'!AC20)</f>
        <v/>
      </c>
      <c r="M251" s="78" t="str">
        <f t="shared" si="5"/>
        <v>OK</v>
      </c>
      <c r="N251" s="79"/>
    </row>
    <row r="252" spans="1:14" hidden="1">
      <c r="A252" s="80" t="s">
        <v>2593</v>
      </c>
      <c r="B252" s="186" t="s">
        <v>855</v>
      </c>
      <c r="C252" s="187" t="s">
        <v>402</v>
      </c>
      <c r="D252" s="189" t="s">
        <v>477</v>
      </c>
      <c r="E252" s="187" t="s">
        <v>453</v>
      </c>
      <c r="F252" s="187" t="s">
        <v>401</v>
      </c>
      <c r="G252" s="189" t="s">
        <v>499</v>
      </c>
      <c r="H252" s="188" t="str">
        <f>IF(AND(ISBLANK('C7'!AE21),$I$252&lt;&gt;"Z"),"",'C7'!AE21)</f>
        <v/>
      </c>
      <c r="I252" s="188" t="str">
        <f>IF(ISBLANK('C7'!AF21),"",'C7'!AF21)</f>
        <v/>
      </c>
      <c r="J252" s="81" t="s">
        <v>453</v>
      </c>
      <c r="K252" s="188" t="str">
        <f>IF(AND(ISBLANK('C3'!AB21),$L$252&lt;&gt;"Z"),"",'C3'!AB21)</f>
        <v/>
      </c>
      <c r="L252" s="188" t="str">
        <f>IF(ISBLANK('C3'!AC21),"",'C3'!AC21)</f>
        <v/>
      </c>
      <c r="M252" s="78" t="str">
        <f t="shared" si="5"/>
        <v>OK</v>
      </c>
      <c r="N252" s="79"/>
    </row>
    <row r="253" spans="1:14" hidden="1">
      <c r="A253" s="80" t="s">
        <v>2593</v>
      </c>
      <c r="B253" s="186" t="s">
        <v>856</v>
      </c>
      <c r="C253" s="187" t="s">
        <v>402</v>
      </c>
      <c r="D253" s="189" t="s">
        <v>466</v>
      </c>
      <c r="E253" s="187" t="s">
        <v>453</v>
      </c>
      <c r="F253" s="187" t="s">
        <v>401</v>
      </c>
      <c r="G253" s="189" t="s">
        <v>500</v>
      </c>
      <c r="H253" s="188" t="str">
        <f>IF(AND(ISBLANK('C7'!AE22),$I$253&lt;&gt;"Z"),"",'C7'!AE22)</f>
        <v/>
      </c>
      <c r="I253" s="188" t="str">
        <f>IF(ISBLANK('C7'!AF22),"",'C7'!AF22)</f>
        <v/>
      </c>
      <c r="J253" s="81" t="s">
        <v>453</v>
      </c>
      <c r="K253" s="188" t="str">
        <f>IF(AND(ISBLANK('C3'!AB22),$L$253&lt;&gt;"Z"),"",'C3'!AB22)</f>
        <v/>
      </c>
      <c r="L253" s="188" t="str">
        <f>IF(ISBLANK('C3'!AC22),"",'C3'!AC22)</f>
        <v/>
      </c>
      <c r="M253" s="78" t="str">
        <f t="shared" si="5"/>
        <v>OK</v>
      </c>
      <c r="N253" s="79"/>
    </row>
    <row r="254" spans="1:14" hidden="1">
      <c r="A254" s="80" t="s">
        <v>2593</v>
      </c>
      <c r="B254" s="186" t="s">
        <v>857</v>
      </c>
      <c r="C254" s="187" t="s">
        <v>402</v>
      </c>
      <c r="D254" s="189" t="s">
        <v>518</v>
      </c>
      <c r="E254" s="187" t="s">
        <v>453</v>
      </c>
      <c r="F254" s="187" t="s">
        <v>401</v>
      </c>
      <c r="G254" s="189" t="s">
        <v>501</v>
      </c>
      <c r="H254" s="188" t="str">
        <f>IF(AND(ISBLANK('C7'!AE23),$I$254&lt;&gt;"Z"),"",'C7'!AE23)</f>
        <v/>
      </c>
      <c r="I254" s="188" t="str">
        <f>IF(ISBLANK('C7'!AF23),"",'C7'!AF23)</f>
        <v/>
      </c>
      <c r="J254" s="81" t="s">
        <v>453</v>
      </c>
      <c r="K254" s="188" t="str">
        <f>IF(AND(ISBLANK('C3'!AB23),$L$254&lt;&gt;"Z"),"",'C3'!AB23)</f>
        <v/>
      </c>
      <c r="L254" s="188" t="str">
        <f>IF(ISBLANK('C3'!AC23),"",'C3'!AC23)</f>
        <v/>
      </c>
      <c r="M254" s="78" t="str">
        <f t="shared" si="5"/>
        <v>OK</v>
      </c>
      <c r="N254" s="79"/>
    </row>
    <row r="255" spans="1:14" hidden="1">
      <c r="A255" s="80" t="s">
        <v>2593</v>
      </c>
      <c r="B255" s="186" t="s">
        <v>858</v>
      </c>
      <c r="C255" s="187" t="s">
        <v>402</v>
      </c>
      <c r="D255" s="189" t="s">
        <v>859</v>
      </c>
      <c r="E255" s="187" t="s">
        <v>453</v>
      </c>
      <c r="F255" s="187" t="s">
        <v>401</v>
      </c>
      <c r="G255" s="189" t="s">
        <v>860</v>
      </c>
      <c r="H255" s="188" t="str">
        <f>IF(AND(ISBLANK('C7'!AE24),$I$255&lt;&gt;"Z"),"",'C7'!AE24)</f>
        <v/>
      </c>
      <c r="I255" s="188" t="str">
        <f>IF(ISBLANK('C7'!AF24),"",'C7'!AF24)</f>
        <v/>
      </c>
      <c r="J255" s="81" t="s">
        <v>453</v>
      </c>
      <c r="K255" s="188" t="str">
        <f>IF(AND(ISBLANK('C3'!AB24),$L$255&lt;&gt;"Z"),"",'C3'!AB24)</f>
        <v/>
      </c>
      <c r="L255" s="188" t="str">
        <f>IF(ISBLANK('C3'!AC24),"",'C3'!AC24)</f>
        <v/>
      </c>
      <c r="M255" s="78" t="str">
        <f t="shared" si="5"/>
        <v>OK</v>
      </c>
      <c r="N255" s="79"/>
    </row>
    <row r="256" spans="1:14" hidden="1">
      <c r="A256" s="80" t="s">
        <v>2593</v>
      </c>
      <c r="B256" s="186" t="s">
        <v>861</v>
      </c>
      <c r="C256" s="187" t="s">
        <v>402</v>
      </c>
      <c r="D256" s="189" t="s">
        <v>490</v>
      </c>
      <c r="E256" s="187" t="s">
        <v>453</v>
      </c>
      <c r="F256" s="187" t="s">
        <v>401</v>
      </c>
      <c r="G256" s="189" t="s">
        <v>488</v>
      </c>
      <c r="H256" s="188" t="str">
        <f>IF(AND(ISBLANK('C7'!AE25),$I$256&lt;&gt;"Z"),"",'C7'!AE25)</f>
        <v/>
      </c>
      <c r="I256" s="188" t="str">
        <f>IF(ISBLANK('C7'!AF25),"",'C7'!AF25)</f>
        <v/>
      </c>
      <c r="J256" s="81" t="s">
        <v>453</v>
      </c>
      <c r="K256" s="188" t="str">
        <f>IF(AND(ISBLANK('C3'!AB25),$L$256&lt;&gt;"Z"),"",'C3'!AB25)</f>
        <v/>
      </c>
      <c r="L256" s="188" t="str">
        <f>IF(ISBLANK('C3'!AC25),"",'C3'!AC25)</f>
        <v/>
      </c>
      <c r="M256" s="78" t="str">
        <f t="shared" si="5"/>
        <v>OK</v>
      </c>
      <c r="N256" s="79"/>
    </row>
    <row r="257" spans="1:14" hidden="1">
      <c r="A257" s="80" t="s">
        <v>2593</v>
      </c>
      <c r="B257" s="186" t="s">
        <v>862</v>
      </c>
      <c r="C257" s="187" t="s">
        <v>402</v>
      </c>
      <c r="D257" s="189" t="s">
        <v>863</v>
      </c>
      <c r="E257" s="187" t="s">
        <v>453</v>
      </c>
      <c r="F257" s="187" t="s">
        <v>401</v>
      </c>
      <c r="G257" s="189" t="s">
        <v>864</v>
      </c>
      <c r="H257" s="188" t="str">
        <f>IF(AND(ISBLANK('C7'!AE26),$I$257&lt;&gt;"Z"),"",'C7'!AE26)</f>
        <v/>
      </c>
      <c r="I257" s="188" t="str">
        <f>IF(ISBLANK('C7'!AF26),"",'C7'!AF26)</f>
        <v/>
      </c>
      <c r="J257" s="81" t="s">
        <v>453</v>
      </c>
      <c r="K257" s="188" t="str">
        <f>IF(AND(ISBLANK('C3'!AB26),$L$257&lt;&gt;"Z"),"",'C3'!AB26)</f>
        <v/>
      </c>
      <c r="L257" s="188" t="str">
        <f>IF(ISBLANK('C3'!AC26),"",'C3'!AC26)</f>
        <v/>
      </c>
      <c r="M257" s="78" t="str">
        <f t="shared" si="5"/>
        <v>OK</v>
      </c>
      <c r="N257" s="79"/>
    </row>
    <row r="258" spans="1:14" hidden="1">
      <c r="A258" s="80" t="s">
        <v>2593</v>
      </c>
      <c r="B258" s="186" t="s">
        <v>865</v>
      </c>
      <c r="C258" s="187" t="s">
        <v>402</v>
      </c>
      <c r="D258" s="189" t="s">
        <v>866</v>
      </c>
      <c r="E258" s="187" t="s">
        <v>453</v>
      </c>
      <c r="F258" s="187" t="s">
        <v>401</v>
      </c>
      <c r="G258" s="189" t="s">
        <v>867</v>
      </c>
      <c r="H258" s="188" t="str">
        <f>IF(AND(ISBLANK('C7'!AE27),$I$258&lt;&gt;"Z"),"",'C7'!AE27)</f>
        <v/>
      </c>
      <c r="I258" s="188" t="str">
        <f>IF(ISBLANK('C7'!AF27),"",'C7'!AF27)</f>
        <v/>
      </c>
      <c r="J258" s="81" t="s">
        <v>453</v>
      </c>
      <c r="K258" s="188" t="str">
        <f>IF(AND(ISBLANK('C3'!AB27),$L$258&lt;&gt;"Z"),"",'C3'!AB27)</f>
        <v/>
      </c>
      <c r="L258" s="188" t="str">
        <f>IF(ISBLANK('C3'!AC27),"",'C3'!AC27)</f>
        <v/>
      </c>
      <c r="M258" s="78" t="str">
        <f t="shared" si="5"/>
        <v>OK</v>
      </c>
      <c r="N258" s="79"/>
    </row>
    <row r="259" spans="1:14" hidden="1">
      <c r="A259" s="80" t="s">
        <v>2593</v>
      </c>
      <c r="B259" s="186" t="s">
        <v>868</v>
      </c>
      <c r="C259" s="187" t="s">
        <v>402</v>
      </c>
      <c r="D259" s="189" t="s">
        <v>869</v>
      </c>
      <c r="E259" s="187" t="s">
        <v>453</v>
      </c>
      <c r="F259" s="187" t="s">
        <v>401</v>
      </c>
      <c r="G259" s="189" t="s">
        <v>870</v>
      </c>
      <c r="H259" s="188" t="str">
        <f>IF(AND(ISBLANK('C7'!AE28),$I$259&lt;&gt;"Z"),"",'C7'!AE28)</f>
        <v/>
      </c>
      <c r="I259" s="188" t="str">
        <f>IF(ISBLANK('C7'!AF28),"",'C7'!AF28)</f>
        <v/>
      </c>
      <c r="J259" s="81" t="s">
        <v>453</v>
      </c>
      <c r="K259" s="188" t="str">
        <f>IF(AND(ISBLANK('C3'!AB28),$L$259&lt;&gt;"Z"),"",'C3'!AB28)</f>
        <v/>
      </c>
      <c r="L259" s="188" t="str">
        <f>IF(ISBLANK('C3'!AC28),"",'C3'!AC28)</f>
        <v/>
      </c>
      <c r="M259" s="78" t="str">
        <f t="shared" si="5"/>
        <v>OK</v>
      </c>
      <c r="N259" s="79"/>
    </row>
    <row r="260" spans="1:14" hidden="1">
      <c r="A260" s="80" t="s">
        <v>2593</v>
      </c>
      <c r="B260" s="186" t="s">
        <v>871</v>
      </c>
      <c r="C260" s="187" t="s">
        <v>402</v>
      </c>
      <c r="D260" s="189" t="s">
        <v>872</v>
      </c>
      <c r="E260" s="187" t="s">
        <v>453</v>
      </c>
      <c r="F260" s="187" t="s">
        <v>401</v>
      </c>
      <c r="G260" s="189" t="s">
        <v>873</v>
      </c>
      <c r="H260" s="188" t="str">
        <f>IF(AND(ISBLANK('C7'!AE29),$I$260&lt;&gt;"Z"),"",'C7'!AE29)</f>
        <v/>
      </c>
      <c r="I260" s="188" t="str">
        <f>IF(ISBLANK('C7'!AF29),"",'C7'!AF29)</f>
        <v/>
      </c>
      <c r="J260" s="81" t="s">
        <v>453</v>
      </c>
      <c r="K260" s="188" t="str">
        <f>IF(AND(ISBLANK('C3'!AB29),$L$260&lt;&gt;"Z"),"",'C3'!AB29)</f>
        <v/>
      </c>
      <c r="L260" s="188" t="str">
        <f>IF(ISBLANK('C3'!AC29),"",'C3'!AC29)</f>
        <v/>
      </c>
      <c r="M260" s="78" t="str">
        <f t="shared" si="5"/>
        <v>OK</v>
      </c>
      <c r="N260" s="79"/>
    </row>
    <row r="261" spans="1:14" hidden="1">
      <c r="A261" s="80" t="s">
        <v>2593</v>
      </c>
      <c r="B261" s="186" t="s">
        <v>874</v>
      </c>
      <c r="C261" s="187" t="s">
        <v>402</v>
      </c>
      <c r="D261" s="189" t="s">
        <v>875</v>
      </c>
      <c r="E261" s="187" t="s">
        <v>453</v>
      </c>
      <c r="F261" s="187" t="s">
        <v>401</v>
      </c>
      <c r="G261" s="189" t="s">
        <v>876</v>
      </c>
      <c r="H261" s="188" t="str">
        <f>IF(AND(ISBLANK('C7'!AE30),$I$261&lt;&gt;"Z"),"",'C7'!AE30)</f>
        <v/>
      </c>
      <c r="I261" s="188" t="str">
        <f>IF(ISBLANK('C7'!AF30),"",'C7'!AF30)</f>
        <v/>
      </c>
      <c r="J261" s="81" t="s">
        <v>453</v>
      </c>
      <c r="K261" s="188" t="str">
        <f>IF(AND(ISBLANK('C3'!AB30),$L$261&lt;&gt;"Z"),"",'C3'!AB30)</f>
        <v/>
      </c>
      <c r="L261" s="188" t="str">
        <f>IF(ISBLANK('C3'!AC30),"",'C3'!AC30)</f>
        <v/>
      </c>
      <c r="M261" s="78" t="str">
        <f t="shared" si="5"/>
        <v>OK</v>
      </c>
      <c r="N261" s="79"/>
    </row>
    <row r="262" spans="1:14" hidden="1">
      <c r="A262" s="80" t="s">
        <v>2593</v>
      </c>
      <c r="B262" s="186" t="s">
        <v>877</v>
      </c>
      <c r="C262" s="187" t="s">
        <v>402</v>
      </c>
      <c r="D262" s="189" t="s">
        <v>878</v>
      </c>
      <c r="E262" s="187" t="s">
        <v>453</v>
      </c>
      <c r="F262" s="187" t="s">
        <v>401</v>
      </c>
      <c r="G262" s="189" t="s">
        <v>879</v>
      </c>
      <c r="H262" s="188" t="str">
        <f>IF(AND(ISBLANK('C7'!AE31),$I$262&lt;&gt;"Z"),"",'C7'!AE31)</f>
        <v/>
      </c>
      <c r="I262" s="188" t="str">
        <f>IF(ISBLANK('C7'!AF31),"",'C7'!AF31)</f>
        <v/>
      </c>
      <c r="J262" s="81" t="s">
        <v>453</v>
      </c>
      <c r="K262" s="188" t="str">
        <f>IF(AND(ISBLANK('C3'!AB31),$L$262&lt;&gt;"Z"),"",'C3'!AB31)</f>
        <v/>
      </c>
      <c r="L262" s="188" t="str">
        <f>IF(ISBLANK('C3'!AC31),"",'C3'!AC31)</f>
        <v/>
      </c>
      <c r="M262" s="78" t="str">
        <f t="shared" si="5"/>
        <v>OK</v>
      </c>
      <c r="N262" s="79"/>
    </row>
    <row r="263" spans="1:14" hidden="1">
      <c r="A263" s="80" t="s">
        <v>2593</v>
      </c>
      <c r="B263" s="186" t="s">
        <v>880</v>
      </c>
      <c r="C263" s="187" t="s">
        <v>402</v>
      </c>
      <c r="D263" s="189" t="s">
        <v>881</v>
      </c>
      <c r="E263" s="187" t="s">
        <v>453</v>
      </c>
      <c r="F263" s="187" t="s">
        <v>401</v>
      </c>
      <c r="G263" s="189" t="s">
        <v>882</v>
      </c>
      <c r="H263" s="188" t="str">
        <f>IF(AND(ISBLANK('C7'!AE32),$I$263&lt;&gt;"Z"),"",'C7'!AE32)</f>
        <v/>
      </c>
      <c r="I263" s="188" t="str">
        <f>IF(ISBLANK('C7'!AF32),"",'C7'!AF32)</f>
        <v/>
      </c>
      <c r="J263" s="81" t="s">
        <v>453</v>
      </c>
      <c r="K263" s="188" t="str">
        <f>IF(AND(ISBLANK('C3'!AB32),$L$263&lt;&gt;"Z"),"",'C3'!AB32)</f>
        <v/>
      </c>
      <c r="L263" s="188" t="str">
        <f>IF(ISBLANK('C3'!AC32),"",'C3'!AC32)</f>
        <v/>
      </c>
      <c r="M263" s="78" t="str">
        <f t="shared" si="5"/>
        <v>OK</v>
      </c>
      <c r="N263" s="79"/>
    </row>
    <row r="264" spans="1:14" hidden="1">
      <c r="A264" s="80" t="s">
        <v>2593</v>
      </c>
      <c r="B264" s="186" t="s">
        <v>883</v>
      </c>
      <c r="C264" s="187" t="s">
        <v>402</v>
      </c>
      <c r="D264" s="189" t="s">
        <v>884</v>
      </c>
      <c r="E264" s="187" t="s">
        <v>453</v>
      </c>
      <c r="F264" s="187" t="s">
        <v>401</v>
      </c>
      <c r="G264" s="189" t="s">
        <v>885</v>
      </c>
      <c r="H264" s="188" t="str">
        <f>IF(AND(ISBLANK('C7'!AE33),$I$264&lt;&gt;"Z"),"",'C7'!AE33)</f>
        <v/>
      </c>
      <c r="I264" s="188" t="str">
        <f>IF(ISBLANK('C7'!AF33),"",'C7'!AF33)</f>
        <v/>
      </c>
      <c r="J264" s="81" t="s">
        <v>453</v>
      </c>
      <c r="K264" s="188" t="str">
        <f>IF(AND(ISBLANK('C3'!AB33),$L$264&lt;&gt;"Z"),"",'C3'!AB33)</f>
        <v/>
      </c>
      <c r="L264" s="188" t="str">
        <f>IF(ISBLANK('C3'!AC33),"",'C3'!AC33)</f>
        <v/>
      </c>
      <c r="M264" s="78" t="str">
        <f t="shared" si="5"/>
        <v>OK</v>
      </c>
      <c r="N264" s="79"/>
    </row>
    <row r="265" spans="1:14" hidden="1">
      <c r="A265" s="80" t="s">
        <v>2593</v>
      </c>
      <c r="B265" s="186" t="s">
        <v>886</v>
      </c>
      <c r="C265" s="187" t="s">
        <v>402</v>
      </c>
      <c r="D265" s="189" t="s">
        <v>887</v>
      </c>
      <c r="E265" s="187" t="s">
        <v>453</v>
      </c>
      <c r="F265" s="187" t="s">
        <v>401</v>
      </c>
      <c r="G265" s="189" t="s">
        <v>888</v>
      </c>
      <c r="H265" s="188" t="str">
        <f>IF(AND(ISBLANK('C7'!AE34),$I$265&lt;&gt;"Z"),"",'C7'!AE34)</f>
        <v/>
      </c>
      <c r="I265" s="188" t="str">
        <f>IF(ISBLANK('C7'!AF34),"",'C7'!AF34)</f>
        <v/>
      </c>
      <c r="J265" s="81" t="s">
        <v>453</v>
      </c>
      <c r="K265" s="188" t="str">
        <f>IF(AND(ISBLANK('C3'!AB34),$L$265&lt;&gt;"Z"),"",'C3'!AB34)</f>
        <v/>
      </c>
      <c r="L265" s="188" t="str">
        <f>IF(ISBLANK('C3'!AC34),"",'C3'!AC34)</f>
        <v/>
      </c>
      <c r="M265" s="78" t="str">
        <f t="shared" si="5"/>
        <v>OK</v>
      </c>
      <c r="N265" s="79"/>
    </row>
    <row r="266" spans="1:14" hidden="1">
      <c r="A266" s="80" t="s">
        <v>2593</v>
      </c>
      <c r="B266" s="186" t="s">
        <v>889</v>
      </c>
      <c r="C266" s="187" t="s">
        <v>402</v>
      </c>
      <c r="D266" s="189" t="s">
        <v>890</v>
      </c>
      <c r="E266" s="187" t="s">
        <v>453</v>
      </c>
      <c r="F266" s="187" t="s">
        <v>401</v>
      </c>
      <c r="G266" s="189" t="s">
        <v>891</v>
      </c>
      <c r="H266" s="188" t="str">
        <f>IF(AND(ISBLANK('C7'!AE35),$I$266&lt;&gt;"Z"),"",'C7'!AE35)</f>
        <v/>
      </c>
      <c r="I266" s="188" t="str">
        <f>IF(ISBLANK('C7'!AF35),"",'C7'!AF35)</f>
        <v/>
      </c>
      <c r="J266" s="81" t="s">
        <v>453</v>
      </c>
      <c r="K266" s="188" t="str">
        <f>IF(AND(ISBLANK('C3'!AB35),$L$266&lt;&gt;"Z"),"",'C3'!AB35)</f>
        <v/>
      </c>
      <c r="L266" s="188" t="str">
        <f>IF(ISBLANK('C3'!AC35),"",'C3'!AC35)</f>
        <v/>
      </c>
      <c r="M266" s="78" t="str">
        <f t="shared" si="5"/>
        <v>OK</v>
      </c>
      <c r="N266" s="79"/>
    </row>
    <row r="267" spans="1:14" hidden="1">
      <c r="A267" s="80" t="s">
        <v>2593</v>
      </c>
      <c r="B267" s="186" t="s">
        <v>892</v>
      </c>
      <c r="C267" s="187" t="s">
        <v>402</v>
      </c>
      <c r="D267" s="189" t="s">
        <v>893</v>
      </c>
      <c r="E267" s="187" t="s">
        <v>453</v>
      </c>
      <c r="F267" s="187" t="s">
        <v>401</v>
      </c>
      <c r="G267" s="189" t="s">
        <v>894</v>
      </c>
      <c r="H267" s="188" t="str">
        <f>IF(AND(ISBLANK('C7'!AE36),$I$267&lt;&gt;"Z"),"",'C7'!AE36)</f>
        <v/>
      </c>
      <c r="I267" s="188" t="str">
        <f>IF(ISBLANK('C7'!AF36),"",'C7'!AF36)</f>
        <v/>
      </c>
      <c r="J267" s="81" t="s">
        <v>453</v>
      </c>
      <c r="K267" s="188" t="str">
        <f>IF(AND(ISBLANK('C3'!AB36),$L$267&lt;&gt;"Z"),"",'C3'!AB36)</f>
        <v/>
      </c>
      <c r="L267" s="188" t="str">
        <f>IF(ISBLANK('C3'!AC36),"",'C3'!AC36)</f>
        <v/>
      </c>
      <c r="M267" s="78" t="str">
        <f t="shared" si="5"/>
        <v>OK</v>
      </c>
      <c r="N267" s="79"/>
    </row>
    <row r="268" spans="1:14" hidden="1">
      <c r="A268" s="80" t="s">
        <v>2593</v>
      </c>
      <c r="B268" s="186" t="s">
        <v>895</v>
      </c>
      <c r="C268" s="187" t="s">
        <v>402</v>
      </c>
      <c r="D268" s="189" t="s">
        <v>480</v>
      </c>
      <c r="E268" s="187" t="s">
        <v>453</v>
      </c>
      <c r="F268" s="187" t="s">
        <v>401</v>
      </c>
      <c r="G268" s="189" t="s">
        <v>478</v>
      </c>
      <c r="H268" s="188" t="str">
        <f>IF(AND(ISBLANK('C7'!AE37),$I$268&lt;&gt;"Z"),"",'C7'!AE37)</f>
        <v/>
      </c>
      <c r="I268" s="188" t="str">
        <f>IF(ISBLANK('C7'!AF37),"",'C7'!AF37)</f>
        <v/>
      </c>
      <c r="J268" s="81" t="s">
        <v>453</v>
      </c>
      <c r="K268" s="188" t="str">
        <f>IF(AND(ISBLANK('C3'!AB37),$L$268&lt;&gt;"Z"),"",'C3'!AB37)</f>
        <v/>
      </c>
      <c r="L268" s="188" t="str">
        <f>IF(ISBLANK('C3'!AC37),"",'C3'!AC37)</f>
        <v/>
      </c>
      <c r="M268" s="78" t="str">
        <f t="shared" si="5"/>
        <v>OK</v>
      </c>
      <c r="N268" s="79"/>
    </row>
    <row r="269" spans="1:14" hidden="1">
      <c r="A269" s="80" t="s">
        <v>2593</v>
      </c>
      <c r="B269" s="186" t="s">
        <v>896</v>
      </c>
      <c r="C269" s="187" t="s">
        <v>402</v>
      </c>
      <c r="D269" s="189" t="s">
        <v>897</v>
      </c>
      <c r="E269" s="187" t="s">
        <v>453</v>
      </c>
      <c r="F269" s="187" t="s">
        <v>401</v>
      </c>
      <c r="G269" s="189" t="s">
        <v>898</v>
      </c>
      <c r="H269" s="188" t="str">
        <f>IF(AND(ISBLANK('C7'!AE38),$I$269&lt;&gt;"Z"),"",'C7'!AE38)</f>
        <v/>
      </c>
      <c r="I269" s="188" t="str">
        <f>IF(ISBLANK('C7'!AF38),"",'C7'!AF38)</f>
        <v/>
      </c>
      <c r="J269" s="81" t="s">
        <v>453</v>
      </c>
      <c r="K269" s="188" t="str">
        <f>IF(AND(ISBLANK('C3'!AB38),$L$269&lt;&gt;"Z"),"",'C3'!AB38)</f>
        <v/>
      </c>
      <c r="L269" s="188" t="str">
        <f>IF(ISBLANK('C3'!AC38),"",'C3'!AC38)</f>
        <v/>
      </c>
      <c r="M269" s="78" t="str">
        <f t="shared" si="5"/>
        <v>OK</v>
      </c>
      <c r="N269" s="79"/>
    </row>
    <row r="270" spans="1:14" hidden="1">
      <c r="A270" s="80" t="s">
        <v>2593</v>
      </c>
      <c r="B270" s="186" t="s">
        <v>899</v>
      </c>
      <c r="C270" s="187" t="s">
        <v>402</v>
      </c>
      <c r="D270" s="189" t="s">
        <v>900</v>
      </c>
      <c r="E270" s="187" t="s">
        <v>453</v>
      </c>
      <c r="F270" s="187" t="s">
        <v>401</v>
      </c>
      <c r="G270" s="189" t="s">
        <v>901</v>
      </c>
      <c r="H270" s="188" t="str">
        <f>IF(AND(ISBLANK('C7'!AE39),$I$270&lt;&gt;"Z"),"",'C7'!AE39)</f>
        <v/>
      </c>
      <c r="I270" s="188" t="str">
        <f>IF(ISBLANK('C7'!AF39),"",'C7'!AF39)</f>
        <v/>
      </c>
      <c r="J270" s="81" t="s">
        <v>453</v>
      </c>
      <c r="K270" s="188" t="str">
        <f>IF(AND(ISBLANK('C3'!AB39),$L$270&lt;&gt;"Z"),"",'C3'!AB39)</f>
        <v/>
      </c>
      <c r="L270" s="188" t="str">
        <f>IF(ISBLANK('C3'!AC39),"",'C3'!AC39)</f>
        <v/>
      </c>
      <c r="M270" s="78" t="str">
        <f t="shared" si="5"/>
        <v>OK</v>
      </c>
      <c r="N270" s="79"/>
    </row>
    <row r="271" spans="1:14" hidden="1">
      <c r="A271" s="80" t="s">
        <v>2593</v>
      </c>
      <c r="B271" s="186" t="s">
        <v>902</v>
      </c>
      <c r="C271" s="187" t="s">
        <v>402</v>
      </c>
      <c r="D271" s="189" t="s">
        <v>903</v>
      </c>
      <c r="E271" s="187" t="s">
        <v>453</v>
      </c>
      <c r="F271" s="187" t="s">
        <v>401</v>
      </c>
      <c r="G271" s="189" t="s">
        <v>904</v>
      </c>
      <c r="H271" s="188" t="str">
        <f>IF(AND(ISBLANK('C7'!AE40),$I$271&lt;&gt;"Z"),"",'C7'!AE40)</f>
        <v/>
      </c>
      <c r="I271" s="188" t="str">
        <f>IF(ISBLANK('C7'!AF40),"",'C7'!AF40)</f>
        <v/>
      </c>
      <c r="J271" s="81" t="s">
        <v>453</v>
      </c>
      <c r="K271" s="188" t="str">
        <f>IF(AND(ISBLANK('C3'!AB40),$L$271&lt;&gt;"Z"),"",'C3'!AB40)</f>
        <v/>
      </c>
      <c r="L271" s="188" t="str">
        <f>IF(ISBLANK('C3'!AC40),"",'C3'!AC40)</f>
        <v/>
      </c>
      <c r="M271" s="78" t="str">
        <f t="shared" si="5"/>
        <v>OK</v>
      </c>
      <c r="N271" s="79"/>
    </row>
    <row r="272" spans="1:14" hidden="1">
      <c r="A272" s="80" t="s">
        <v>2593</v>
      </c>
      <c r="B272" s="186" t="s">
        <v>905</v>
      </c>
      <c r="C272" s="187" t="s">
        <v>402</v>
      </c>
      <c r="D272" s="189" t="s">
        <v>906</v>
      </c>
      <c r="E272" s="187" t="s">
        <v>453</v>
      </c>
      <c r="F272" s="187" t="s">
        <v>401</v>
      </c>
      <c r="G272" s="189" t="s">
        <v>907</v>
      </c>
      <c r="H272" s="188" t="str">
        <f>IF(AND(ISBLANK('C7'!AE41),$I$272&lt;&gt;"Z"),"",'C7'!AE41)</f>
        <v/>
      </c>
      <c r="I272" s="188" t="str">
        <f>IF(ISBLANK('C7'!AF41),"",'C7'!AF41)</f>
        <v/>
      </c>
      <c r="J272" s="81" t="s">
        <v>453</v>
      </c>
      <c r="K272" s="188" t="str">
        <f>IF(AND(ISBLANK('C3'!AB41),$L$272&lt;&gt;"Z"),"",'C3'!AB41)</f>
        <v/>
      </c>
      <c r="L272" s="188" t="str">
        <f>IF(ISBLANK('C3'!AC41),"",'C3'!AC41)</f>
        <v/>
      </c>
      <c r="M272" s="78" t="str">
        <f t="shared" si="5"/>
        <v>OK</v>
      </c>
      <c r="N272" s="79"/>
    </row>
    <row r="273" spans="1:14" hidden="1">
      <c r="A273" s="80" t="s">
        <v>2593</v>
      </c>
      <c r="B273" s="186" t="s">
        <v>908</v>
      </c>
      <c r="C273" s="187" t="s">
        <v>402</v>
      </c>
      <c r="D273" s="189" t="s">
        <v>909</v>
      </c>
      <c r="E273" s="187" t="s">
        <v>453</v>
      </c>
      <c r="F273" s="187" t="s">
        <v>401</v>
      </c>
      <c r="G273" s="189" t="s">
        <v>910</v>
      </c>
      <c r="H273" s="188" t="str">
        <f>IF(AND(ISBLANK('C7'!AE42),$I$273&lt;&gt;"Z"),"",'C7'!AE42)</f>
        <v/>
      </c>
      <c r="I273" s="188" t="str">
        <f>IF(ISBLANK('C7'!AF42),"",'C7'!AF42)</f>
        <v/>
      </c>
      <c r="J273" s="81" t="s">
        <v>453</v>
      </c>
      <c r="K273" s="188" t="str">
        <f>IF(AND(ISBLANK('C3'!AB42),$L$273&lt;&gt;"Z"),"",'C3'!AB42)</f>
        <v/>
      </c>
      <c r="L273" s="188" t="str">
        <f>IF(ISBLANK('C3'!AC42),"",'C3'!AC42)</f>
        <v/>
      </c>
      <c r="M273" s="78" t="str">
        <f t="shared" si="5"/>
        <v>OK</v>
      </c>
      <c r="N273" s="79"/>
    </row>
    <row r="274" spans="1:14" hidden="1">
      <c r="A274" s="80" t="s">
        <v>2593</v>
      </c>
      <c r="B274" s="186" t="s">
        <v>911</v>
      </c>
      <c r="C274" s="187" t="s">
        <v>402</v>
      </c>
      <c r="D274" s="189" t="s">
        <v>912</v>
      </c>
      <c r="E274" s="187" t="s">
        <v>453</v>
      </c>
      <c r="F274" s="187" t="s">
        <v>401</v>
      </c>
      <c r="G274" s="189" t="s">
        <v>913</v>
      </c>
      <c r="H274" s="188" t="str">
        <f>IF(AND(ISBLANK('C7'!AE43),$I$274&lt;&gt;"Z"),"",'C7'!AE43)</f>
        <v/>
      </c>
      <c r="I274" s="188" t="str">
        <f>IF(ISBLANK('C7'!AF43),"",'C7'!AF43)</f>
        <v/>
      </c>
      <c r="J274" s="81" t="s">
        <v>453</v>
      </c>
      <c r="K274" s="188" t="str">
        <f>IF(AND(ISBLANK('C3'!AB43),$L$274&lt;&gt;"Z"),"",'C3'!AB43)</f>
        <v/>
      </c>
      <c r="L274" s="188" t="str">
        <f>IF(ISBLANK('C3'!AC43),"",'C3'!AC43)</f>
        <v/>
      </c>
      <c r="M274" s="78" t="str">
        <f t="shared" si="5"/>
        <v>OK</v>
      </c>
      <c r="N274" s="79"/>
    </row>
    <row r="275" spans="1:14" hidden="1">
      <c r="A275" s="80" t="s">
        <v>2593</v>
      </c>
      <c r="B275" s="186" t="s">
        <v>914</v>
      </c>
      <c r="C275" s="187" t="s">
        <v>402</v>
      </c>
      <c r="D275" s="189" t="s">
        <v>915</v>
      </c>
      <c r="E275" s="187" t="s">
        <v>453</v>
      </c>
      <c r="F275" s="187" t="s">
        <v>401</v>
      </c>
      <c r="G275" s="189" t="s">
        <v>916</v>
      </c>
      <c r="H275" s="188" t="str">
        <f>IF(AND(ISBLANK('C7'!AE44),$I$275&lt;&gt;"Z"),"",'C7'!AE44)</f>
        <v/>
      </c>
      <c r="I275" s="188" t="str">
        <f>IF(ISBLANK('C7'!AF44),"",'C7'!AF44)</f>
        <v/>
      </c>
      <c r="J275" s="81" t="s">
        <v>453</v>
      </c>
      <c r="K275" s="188" t="str">
        <f>IF(AND(ISBLANK('C3'!AB44),$L$275&lt;&gt;"Z"),"",'C3'!AB44)</f>
        <v/>
      </c>
      <c r="L275" s="188" t="str">
        <f>IF(ISBLANK('C3'!AC44),"",'C3'!AC44)</f>
        <v/>
      </c>
      <c r="M275" s="78" t="str">
        <f t="shared" si="5"/>
        <v>OK</v>
      </c>
      <c r="N275" s="79"/>
    </row>
    <row r="276" spans="1:14" hidden="1">
      <c r="A276" s="80" t="s">
        <v>2593</v>
      </c>
      <c r="B276" s="186" t="s">
        <v>917</v>
      </c>
      <c r="C276" s="187" t="s">
        <v>402</v>
      </c>
      <c r="D276" s="189" t="s">
        <v>918</v>
      </c>
      <c r="E276" s="187" t="s">
        <v>453</v>
      </c>
      <c r="F276" s="187" t="s">
        <v>401</v>
      </c>
      <c r="G276" s="189" t="s">
        <v>919</v>
      </c>
      <c r="H276" s="188" t="str">
        <f>IF(AND(ISBLANK('C7'!AE45),$I$276&lt;&gt;"Z"),"",'C7'!AE45)</f>
        <v/>
      </c>
      <c r="I276" s="188" t="str">
        <f>IF(ISBLANK('C7'!AF45),"",'C7'!AF45)</f>
        <v/>
      </c>
      <c r="J276" s="81" t="s">
        <v>453</v>
      </c>
      <c r="K276" s="188" t="str">
        <f>IF(AND(ISBLANK('C3'!AB45),$L$276&lt;&gt;"Z"),"",'C3'!AB45)</f>
        <v/>
      </c>
      <c r="L276" s="188" t="str">
        <f>IF(ISBLANK('C3'!AC45),"",'C3'!AC45)</f>
        <v/>
      </c>
      <c r="M276" s="78" t="str">
        <f t="shared" si="5"/>
        <v>OK</v>
      </c>
      <c r="N276" s="79"/>
    </row>
    <row r="277" spans="1:14" hidden="1">
      <c r="A277" s="80" t="s">
        <v>2593</v>
      </c>
      <c r="B277" s="186" t="s">
        <v>920</v>
      </c>
      <c r="C277" s="187" t="s">
        <v>402</v>
      </c>
      <c r="D277" s="189" t="s">
        <v>921</v>
      </c>
      <c r="E277" s="187" t="s">
        <v>453</v>
      </c>
      <c r="F277" s="187" t="s">
        <v>401</v>
      </c>
      <c r="G277" s="189" t="s">
        <v>922</v>
      </c>
      <c r="H277" s="188" t="str">
        <f>IF(AND(ISBLANK('C7'!AE46),$I$277&lt;&gt;"Z"),"",'C7'!AE46)</f>
        <v/>
      </c>
      <c r="I277" s="188" t="str">
        <f>IF(ISBLANK('C7'!AF46),"",'C7'!AF46)</f>
        <v/>
      </c>
      <c r="J277" s="81" t="s">
        <v>453</v>
      </c>
      <c r="K277" s="188" t="str">
        <f>IF(AND(ISBLANK('C3'!AB46),$L$277&lt;&gt;"Z"),"",'C3'!AB46)</f>
        <v/>
      </c>
      <c r="L277" s="188" t="str">
        <f>IF(ISBLANK('C3'!AC46),"",'C3'!AC46)</f>
        <v/>
      </c>
      <c r="M277" s="78" t="str">
        <f t="shared" si="5"/>
        <v>OK</v>
      </c>
      <c r="N277" s="79"/>
    </row>
    <row r="278" spans="1:14" hidden="1">
      <c r="A278" s="80" t="s">
        <v>2593</v>
      </c>
      <c r="B278" s="186" t="s">
        <v>923</v>
      </c>
      <c r="C278" s="187" t="s">
        <v>402</v>
      </c>
      <c r="D278" s="189" t="s">
        <v>924</v>
      </c>
      <c r="E278" s="187" t="s">
        <v>453</v>
      </c>
      <c r="F278" s="187" t="s">
        <v>401</v>
      </c>
      <c r="G278" s="189" t="s">
        <v>925</v>
      </c>
      <c r="H278" s="188" t="str">
        <f>IF(AND(ISBLANK('C7'!AE47),$I$278&lt;&gt;"Z"),"",'C7'!AE47)</f>
        <v/>
      </c>
      <c r="I278" s="188" t="str">
        <f>IF(ISBLANK('C7'!AF47),"",'C7'!AF47)</f>
        <v/>
      </c>
      <c r="J278" s="81" t="s">
        <v>453</v>
      </c>
      <c r="K278" s="188" t="str">
        <f>IF(AND(ISBLANK('C3'!AB47),$L$278&lt;&gt;"Z"),"",'C3'!AB47)</f>
        <v/>
      </c>
      <c r="L278" s="188" t="str">
        <f>IF(ISBLANK('C3'!AC47),"",'C3'!AC47)</f>
        <v/>
      </c>
      <c r="M278" s="78" t="str">
        <f t="shared" si="5"/>
        <v>OK</v>
      </c>
      <c r="N278" s="79"/>
    </row>
    <row r="279" spans="1:14" hidden="1">
      <c r="A279" s="80" t="s">
        <v>2593</v>
      </c>
      <c r="B279" s="186" t="s">
        <v>926</v>
      </c>
      <c r="C279" s="187" t="s">
        <v>402</v>
      </c>
      <c r="D279" s="189" t="s">
        <v>927</v>
      </c>
      <c r="E279" s="187" t="s">
        <v>453</v>
      </c>
      <c r="F279" s="187" t="s">
        <v>401</v>
      </c>
      <c r="G279" s="189" t="s">
        <v>928</v>
      </c>
      <c r="H279" s="188" t="str">
        <f>IF(AND(ISBLANK('C7'!AE48),$I$279&lt;&gt;"Z"),"",'C7'!AE48)</f>
        <v/>
      </c>
      <c r="I279" s="188" t="str">
        <f>IF(ISBLANK('C7'!AF48),"",'C7'!AF48)</f>
        <v/>
      </c>
      <c r="J279" s="81" t="s">
        <v>453</v>
      </c>
      <c r="K279" s="188" t="str">
        <f>IF(AND(ISBLANK('C3'!AB48),$L$279&lt;&gt;"Z"),"",'C3'!AB48)</f>
        <v/>
      </c>
      <c r="L279" s="188" t="str">
        <f>IF(ISBLANK('C3'!AC48),"",'C3'!AC48)</f>
        <v/>
      </c>
      <c r="M279" s="78" t="str">
        <f t="shared" si="5"/>
        <v>OK</v>
      </c>
      <c r="N279" s="79"/>
    </row>
    <row r="280" spans="1:14" hidden="1">
      <c r="A280" s="80" t="s">
        <v>2593</v>
      </c>
      <c r="B280" s="186" t="s">
        <v>929</v>
      </c>
      <c r="C280" s="187" t="s">
        <v>402</v>
      </c>
      <c r="D280" s="189" t="s">
        <v>469</v>
      </c>
      <c r="E280" s="187" t="s">
        <v>453</v>
      </c>
      <c r="F280" s="187" t="s">
        <v>401</v>
      </c>
      <c r="G280" s="189" t="s">
        <v>467</v>
      </c>
      <c r="H280" s="188" t="str">
        <f>IF(AND(ISBLANK('C7'!AE49),$I$280&lt;&gt;"Z"),"",'C7'!AE49)</f>
        <v/>
      </c>
      <c r="I280" s="188" t="str">
        <f>IF(ISBLANK('C7'!AF49),"",'C7'!AF49)</f>
        <v/>
      </c>
      <c r="J280" s="81" t="s">
        <v>453</v>
      </c>
      <c r="K280" s="188" t="str">
        <f>IF(AND(ISBLANK('C3'!AB49),$L$280&lt;&gt;"Z"),"",'C3'!AB49)</f>
        <v/>
      </c>
      <c r="L280" s="188" t="str">
        <f>IF(ISBLANK('C3'!AC49),"",'C3'!AC49)</f>
        <v/>
      </c>
      <c r="M280" s="78" t="str">
        <f t="shared" si="5"/>
        <v>OK</v>
      </c>
      <c r="N280" s="79"/>
    </row>
    <row r="281" spans="1:14" hidden="1">
      <c r="A281" s="80" t="s">
        <v>2593</v>
      </c>
      <c r="B281" s="186" t="s">
        <v>930</v>
      </c>
      <c r="C281" s="187" t="s">
        <v>402</v>
      </c>
      <c r="D281" s="189" t="s">
        <v>534</v>
      </c>
      <c r="E281" s="187" t="s">
        <v>453</v>
      </c>
      <c r="F281" s="187" t="s">
        <v>401</v>
      </c>
      <c r="G281" s="189" t="s">
        <v>503</v>
      </c>
      <c r="H281" s="188" t="str">
        <f>IF(AND(ISBLANK('C7'!AK14),$I$281&lt;&gt;"Z"),"",'C7'!AK14)</f>
        <v/>
      </c>
      <c r="I281" s="188" t="str">
        <f>IF(ISBLANK('C7'!AL14),"",'C7'!AL14)</f>
        <v/>
      </c>
      <c r="J281" s="81" t="s">
        <v>453</v>
      </c>
      <c r="K281" s="188" t="str">
        <f>IF(AND(ISBLANK('C3'!AE14),$L$281&lt;&gt;"Z"),"",'C3'!AE14)</f>
        <v/>
      </c>
      <c r="L281" s="188" t="str">
        <f>IF(ISBLANK('C3'!AF14),"",'C3'!AF14)</f>
        <v/>
      </c>
      <c r="M281" s="78" t="str">
        <f t="shared" si="5"/>
        <v>OK</v>
      </c>
      <c r="N281" s="79"/>
    </row>
    <row r="282" spans="1:14" hidden="1">
      <c r="A282" s="80" t="s">
        <v>2593</v>
      </c>
      <c r="B282" s="186" t="s">
        <v>931</v>
      </c>
      <c r="C282" s="187" t="s">
        <v>402</v>
      </c>
      <c r="D282" s="189" t="s">
        <v>536</v>
      </c>
      <c r="E282" s="187" t="s">
        <v>453</v>
      </c>
      <c r="F282" s="187" t="s">
        <v>401</v>
      </c>
      <c r="G282" s="189" t="s">
        <v>505</v>
      </c>
      <c r="H282" s="188" t="str">
        <f>IF(AND(ISBLANK('C7'!AK15),$I$282&lt;&gt;"Z"),"",'C7'!AK15)</f>
        <v/>
      </c>
      <c r="I282" s="188" t="str">
        <f>IF(ISBLANK('C7'!AL15),"",'C7'!AL15)</f>
        <v/>
      </c>
      <c r="J282" s="81" t="s">
        <v>453</v>
      </c>
      <c r="K282" s="188" t="str">
        <f>IF(AND(ISBLANK('C3'!AE15),$L$282&lt;&gt;"Z"),"",'C3'!AE15)</f>
        <v/>
      </c>
      <c r="L282" s="188" t="str">
        <f>IF(ISBLANK('C3'!AF15),"",'C3'!AF15)</f>
        <v/>
      </c>
      <c r="M282" s="78" t="str">
        <f t="shared" si="5"/>
        <v>OK</v>
      </c>
      <c r="N282" s="79"/>
    </row>
    <row r="283" spans="1:14" hidden="1">
      <c r="A283" s="80" t="s">
        <v>2593</v>
      </c>
      <c r="B283" s="186" t="s">
        <v>932</v>
      </c>
      <c r="C283" s="187" t="s">
        <v>402</v>
      </c>
      <c r="D283" s="189" t="s">
        <v>538</v>
      </c>
      <c r="E283" s="187" t="s">
        <v>453</v>
      </c>
      <c r="F283" s="187" t="s">
        <v>401</v>
      </c>
      <c r="G283" s="189" t="s">
        <v>507</v>
      </c>
      <c r="H283" s="188" t="str">
        <f>IF(AND(ISBLANK('C7'!AK16),$I$283&lt;&gt;"Z"),"",'C7'!AK16)</f>
        <v/>
      </c>
      <c r="I283" s="188" t="str">
        <f>IF(ISBLANK('C7'!AL16),"",'C7'!AL16)</f>
        <v/>
      </c>
      <c r="J283" s="81" t="s">
        <v>453</v>
      </c>
      <c r="K283" s="188" t="str">
        <f>IF(AND(ISBLANK('C3'!AE16),$L$283&lt;&gt;"Z"),"",'C3'!AE16)</f>
        <v/>
      </c>
      <c r="L283" s="188" t="str">
        <f>IF(ISBLANK('C3'!AF16),"",'C3'!AF16)</f>
        <v/>
      </c>
      <c r="M283" s="78" t="str">
        <f t="shared" si="5"/>
        <v>OK</v>
      </c>
      <c r="N283" s="79"/>
    </row>
    <row r="284" spans="1:14" hidden="1">
      <c r="A284" s="80" t="s">
        <v>2593</v>
      </c>
      <c r="B284" s="186" t="s">
        <v>933</v>
      </c>
      <c r="C284" s="187" t="s">
        <v>402</v>
      </c>
      <c r="D284" s="189" t="s">
        <v>934</v>
      </c>
      <c r="E284" s="187" t="s">
        <v>453</v>
      </c>
      <c r="F284" s="187" t="s">
        <v>401</v>
      </c>
      <c r="G284" s="189" t="s">
        <v>509</v>
      </c>
      <c r="H284" s="188" t="str">
        <f>IF(AND(ISBLANK('C7'!AK17),$I$284&lt;&gt;"Z"),"",'C7'!AK17)</f>
        <v/>
      </c>
      <c r="I284" s="188" t="str">
        <f>IF(ISBLANK('C7'!AL17),"",'C7'!AL17)</f>
        <v/>
      </c>
      <c r="J284" s="81" t="s">
        <v>453</v>
      </c>
      <c r="K284" s="188" t="str">
        <f>IF(AND(ISBLANK('C3'!AE17),$L$284&lt;&gt;"Z"),"",'C3'!AE17)</f>
        <v/>
      </c>
      <c r="L284" s="188" t="str">
        <f>IF(ISBLANK('C3'!AF17),"",'C3'!AF17)</f>
        <v/>
      </c>
      <c r="M284" s="78" t="str">
        <f t="shared" si="5"/>
        <v>OK</v>
      </c>
      <c r="N284" s="79"/>
    </row>
    <row r="285" spans="1:14" hidden="1">
      <c r="A285" s="80" t="s">
        <v>2593</v>
      </c>
      <c r="B285" s="186" t="s">
        <v>935</v>
      </c>
      <c r="C285" s="187" t="s">
        <v>402</v>
      </c>
      <c r="D285" s="189" t="s">
        <v>936</v>
      </c>
      <c r="E285" s="187" t="s">
        <v>453</v>
      </c>
      <c r="F285" s="187" t="s">
        <v>401</v>
      </c>
      <c r="G285" s="189" t="s">
        <v>511</v>
      </c>
      <c r="H285" s="188" t="str">
        <f>IF(AND(ISBLANK('C7'!AK18),$I$285&lt;&gt;"Z"),"",'C7'!AK18)</f>
        <v/>
      </c>
      <c r="I285" s="188" t="str">
        <f>IF(ISBLANK('C7'!AL18),"",'C7'!AL18)</f>
        <v/>
      </c>
      <c r="J285" s="81" t="s">
        <v>453</v>
      </c>
      <c r="K285" s="188" t="str">
        <f>IF(AND(ISBLANK('C3'!AE18),$L$285&lt;&gt;"Z"),"",'C3'!AE18)</f>
        <v/>
      </c>
      <c r="L285" s="188" t="str">
        <f>IF(ISBLANK('C3'!AF18),"",'C3'!AF18)</f>
        <v/>
      </c>
      <c r="M285" s="78" t="str">
        <f t="shared" si="5"/>
        <v>OK</v>
      </c>
      <c r="N285" s="79"/>
    </row>
    <row r="286" spans="1:14" hidden="1">
      <c r="A286" s="80" t="s">
        <v>2593</v>
      </c>
      <c r="B286" s="186" t="s">
        <v>937</v>
      </c>
      <c r="C286" s="187" t="s">
        <v>402</v>
      </c>
      <c r="D286" s="189" t="s">
        <v>938</v>
      </c>
      <c r="E286" s="187" t="s">
        <v>453</v>
      </c>
      <c r="F286" s="187" t="s">
        <v>401</v>
      </c>
      <c r="G286" s="189" t="s">
        <v>513</v>
      </c>
      <c r="H286" s="188" t="str">
        <f>IF(AND(ISBLANK('C7'!AK19),$I$286&lt;&gt;"Z"),"",'C7'!AK19)</f>
        <v/>
      </c>
      <c r="I286" s="188" t="str">
        <f>IF(ISBLANK('C7'!AL19),"",'C7'!AL19)</f>
        <v/>
      </c>
      <c r="J286" s="81" t="s">
        <v>453</v>
      </c>
      <c r="K286" s="188" t="str">
        <f>IF(AND(ISBLANK('C3'!AE19),$L$286&lt;&gt;"Z"),"",'C3'!AE19)</f>
        <v/>
      </c>
      <c r="L286" s="188" t="str">
        <f>IF(ISBLANK('C3'!AF19),"",'C3'!AF19)</f>
        <v/>
      </c>
      <c r="M286" s="78" t="str">
        <f t="shared" si="5"/>
        <v>OK</v>
      </c>
      <c r="N286" s="79"/>
    </row>
    <row r="287" spans="1:14" hidden="1">
      <c r="A287" s="80" t="s">
        <v>2593</v>
      </c>
      <c r="B287" s="186" t="s">
        <v>939</v>
      </c>
      <c r="C287" s="187" t="s">
        <v>402</v>
      </c>
      <c r="D287" s="189" t="s">
        <v>489</v>
      </c>
      <c r="E287" s="187" t="s">
        <v>453</v>
      </c>
      <c r="F287" s="187" t="s">
        <v>401</v>
      </c>
      <c r="G287" s="189" t="s">
        <v>487</v>
      </c>
      <c r="H287" s="188" t="str">
        <f>IF(AND(ISBLANK('C7'!AK20),$I$287&lt;&gt;"Z"),"",'C7'!AK20)</f>
        <v/>
      </c>
      <c r="I287" s="188" t="str">
        <f>IF(ISBLANK('C7'!AL20),"",'C7'!AL20)</f>
        <v/>
      </c>
      <c r="J287" s="81" t="s">
        <v>453</v>
      </c>
      <c r="K287" s="188" t="str">
        <f>IF(AND(ISBLANK('C3'!AE20),$L$287&lt;&gt;"Z"),"",'C3'!AE20)</f>
        <v/>
      </c>
      <c r="L287" s="188" t="str">
        <f>IF(ISBLANK('C3'!AF20),"",'C3'!AF20)</f>
        <v/>
      </c>
      <c r="M287" s="78" t="str">
        <f t="shared" si="5"/>
        <v>OK</v>
      </c>
      <c r="N287" s="79"/>
    </row>
    <row r="288" spans="1:14" hidden="1">
      <c r="A288" s="80" t="s">
        <v>2593</v>
      </c>
      <c r="B288" s="186" t="s">
        <v>940</v>
      </c>
      <c r="C288" s="187" t="s">
        <v>402</v>
      </c>
      <c r="D288" s="189" t="s">
        <v>479</v>
      </c>
      <c r="E288" s="187" t="s">
        <v>453</v>
      </c>
      <c r="F288" s="187" t="s">
        <v>401</v>
      </c>
      <c r="G288" s="189" t="s">
        <v>477</v>
      </c>
      <c r="H288" s="188" t="str">
        <f>IF(AND(ISBLANK('C7'!AK21),$I$288&lt;&gt;"Z"),"",'C7'!AK21)</f>
        <v/>
      </c>
      <c r="I288" s="188" t="str">
        <f>IF(ISBLANK('C7'!AL21),"",'C7'!AL21)</f>
        <v/>
      </c>
      <c r="J288" s="81" t="s">
        <v>453</v>
      </c>
      <c r="K288" s="188" t="str">
        <f>IF(AND(ISBLANK('C3'!AE21),$L$288&lt;&gt;"Z"),"",'C3'!AE21)</f>
        <v/>
      </c>
      <c r="L288" s="188" t="str">
        <f>IF(ISBLANK('C3'!AF21),"",'C3'!AF21)</f>
        <v/>
      </c>
      <c r="M288" s="78" t="str">
        <f t="shared" si="5"/>
        <v>OK</v>
      </c>
      <c r="N288" s="79"/>
    </row>
    <row r="289" spans="1:14" hidden="1">
      <c r="A289" s="80" t="s">
        <v>2593</v>
      </c>
      <c r="B289" s="186" t="s">
        <v>941</v>
      </c>
      <c r="C289" s="187" t="s">
        <v>402</v>
      </c>
      <c r="D289" s="189" t="s">
        <v>468</v>
      </c>
      <c r="E289" s="187" t="s">
        <v>453</v>
      </c>
      <c r="F289" s="187" t="s">
        <v>401</v>
      </c>
      <c r="G289" s="189" t="s">
        <v>466</v>
      </c>
      <c r="H289" s="188" t="str">
        <f>IF(AND(ISBLANK('C7'!AK22),$I$289&lt;&gt;"Z"),"",'C7'!AK22)</f>
        <v/>
      </c>
      <c r="I289" s="188" t="str">
        <f>IF(ISBLANK('C7'!AL22),"",'C7'!AL22)</f>
        <v/>
      </c>
      <c r="J289" s="81" t="s">
        <v>453</v>
      </c>
      <c r="K289" s="188" t="str">
        <f>IF(AND(ISBLANK('C3'!AE22),$L$289&lt;&gt;"Z"),"",'C3'!AE22)</f>
        <v/>
      </c>
      <c r="L289" s="188" t="str">
        <f>IF(ISBLANK('C3'!AF22),"",'C3'!AF22)</f>
        <v/>
      </c>
      <c r="M289" s="78" t="str">
        <f t="shared" si="5"/>
        <v>OK</v>
      </c>
      <c r="N289" s="79"/>
    </row>
    <row r="290" spans="1:14" hidden="1">
      <c r="A290" s="80" t="s">
        <v>2593</v>
      </c>
      <c r="B290" s="186" t="s">
        <v>942</v>
      </c>
      <c r="C290" s="187" t="s">
        <v>402</v>
      </c>
      <c r="D290" s="189" t="s">
        <v>525</v>
      </c>
      <c r="E290" s="187" t="s">
        <v>453</v>
      </c>
      <c r="F290" s="187" t="s">
        <v>401</v>
      </c>
      <c r="G290" s="189" t="s">
        <v>518</v>
      </c>
      <c r="H290" s="188" t="str">
        <f>IF(AND(ISBLANK('C7'!AK23),$I$290&lt;&gt;"Z"),"",'C7'!AK23)</f>
        <v/>
      </c>
      <c r="I290" s="188" t="str">
        <f>IF(ISBLANK('C7'!AL23),"",'C7'!AL23)</f>
        <v/>
      </c>
      <c r="J290" s="81" t="s">
        <v>453</v>
      </c>
      <c r="K290" s="188" t="str">
        <f>IF(AND(ISBLANK('C3'!AE23),$L$290&lt;&gt;"Z"),"",'C3'!AE23)</f>
        <v/>
      </c>
      <c r="L290" s="188" t="str">
        <f>IF(ISBLANK('C3'!AF23),"",'C3'!AF23)</f>
        <v/>
      </c>
      <c r="M290" s="78" t="str">
        <f t="shared" si="5"/>
        <v>OK</v>
      </c>
      <c r="N290" s="79"/>
    </row>
    <row r="291" spans="1:14" hidden="1">
      <c r="A291" s="80" t="s">
        <v>2593</v>
      </c>
      <c r="B291" s="186" t="s">
        <v>943</v>
      </c>
      <c r="C291" s="187" t="s">
        <v>402</v>
      </c>
      <c r="D291" s="189" t="s">
        <v>944</v>
      </c>
      <c r="E291" s="187" t="s">
        <v>453</v>
      </c>
      <c r="F291" s="187" t="s">
        <v>401</v>
      </c>
      <c r="G291" s="189" t="s">
        <v>859</v>
      </c>
      <c r="H291" s="188" t="str">
        <f>IF(AND(ISBLANK('C7'!AK24),$I$291&lt;&gt;"Z"),"",'C7'!AK24)</f>
        <v/>
      </c>
      <c r="I291" s="188" t="str">
        <f>IF(ISBLANK('C7'!AL24),"",'C7'!AL24)</f>
        <v/>
      </c>
      <c r="J291" s="81" t="s">
        <v>453</v>
      </c>
      <c r="K291" s="188" t="str">
        <f>IF(AND(ISBLANK('C3'!AE24),$L$291&lt;&gt;"Z"),"",'C3'!AE24)</f>
        <v/>
      </c>
      <c r="L291" s="188" t="str">
        <f>IF(ISBLANK('C3'!AF24),"",'C3'!AF24)</f>
        <v/>
      </c>
      <c r="M291" s="78" t="str">
        <f t="shared" si="5"/>
        <v>OK</v>
      </c>
      <c r="N291" s="79"/>
    </row>
    <row r="292" spans="1:14" hidden="1">
      <c r="A292" s="80" t="s">
        <v>2593</v>
      </c>
      <c r="B292" s="186" t="s">
        <v>945</v>
      </c>
      <c r="C292" s="187" t="s">
        <v>402</v>
      </c>
      <c r="D292" s="189" t="s">
        <v>946</v>
      </c>
      <c r="E292" s="187" t="s">
        <v>453</v>
      </c>
      <c r="F292" s="187" t="s">
        <v>401</v>
      </c>
      <c r="G292" s="189" t="s">
        <v>490</v>
      </c>
      <c r="H292" s="188" t="str">
        <f>IF(AND(ISBLANK('C7'!AK25),$I$292&lt;&gt;"Z"),"",'C7'!AK25)</f>
        <v/>
      </c>
      <c r="I292" s="188" t="str">
        <f>IF(ISBLANK('C7'!AL25),"",'C7'!AL25)</f>
        <v/>
      </c>
      <c r="J292" s="81" t="s">
        <v>453</v>
      </c>
      <c r="K292" s="188" t="str">
        <f>IF(AND(ISBLANK('C3'!AE25),$L$292&lt;&gt;"Z"),"",'C3'!AE25)</f>
        <v/>
      </c>
      <c r="L292" s="188" t="str">
        <f>IF(ISBLANK('C3'!AF25),"",'C3'!AF25)</f>
        <v/>
      </c>
      <c r="M292" s="78" t="str">
        <f t="shared" si="5"/>
        <v>OK</v>
      </c>
      <c r="N292" s="79"/>
    </row>
    <row r="293" spans="1:14" hidden="1">
      <c r="A293" s="80" t="s">
        <v>2593</v>
      </c>
      <c r="B293" s="186" t="s">
        <v>947</v>
      </c>
      <c r="C293" s="187" t="s">
        <v>402</v>
      </c>
      <c r="D293" s="189" t="s">
        <v>948</v>
      </c>
      <c r="E293" s="187" t="s">
        <v>453</v>
      </c>
      <c r="F293" s="187" t="s">
        <v>401</v>
      </c>
      <c r="G293" s="189" t="s">
        <v>863</v>
      </c>
      <c r="H293" s="188" t="str">
        <f>IF(AND(ISBLANK('C7'!AK26),$I$293&lt;&gt;"Z"),"",'C7'!AK26)</f>
        <v/>
      </c>
      <c r="I293" s="188" t="str">
        <f>IF(ISBLANK('C7'!AL26),"",'C7'!AL26)</f>
        <v/>
      </c>
      <c r="J293" s="81" t="s">
        <v>453</v>
      </c>
      <c r="K293" s="188" t="str">
        <f>IF(AND(ISBLANK('C3'!AE26),$L$293&lt;&gt;"Z"),"",'C3'!AE26)</f>
        <v/>
      </c>
      <c r="L293" s="188" t="str">
        <f>IF(ISBLANK('C3'!AF26),"",'C3'!AF26)</f>
        <v/>
      </c>
      <c r="M293" s="78" t="str">
        <f t="shared" si="5"/>
        <v>OK</v>
      </c>
      <c r="N293" s="79"/>
    </row>
    <row r="294" spans="1:14" hidden="1">
      <c r="A294" s="80" t="s">
        <v>2593</v>
      </c>
      <c r="B294" s="186" t="s">
        <v>949</v>
      </c>
      <c r="C294" s="187" t="s">
        <v>402</v>
      </c>
      <c r="D294" s="189" t="s">
        <v>950</v>
      </c>
      <c r="E294" s="187" t="s">
        <v>453</v>
      </c>
      <c r="F294" s="187" t="s">
        <v>401</v>
      </c>
      <c r="G294" s="189" t="s">
        <v>866</v>
      </c>
      <c r="H294" s="188" t="str">
        <f>IF(AND(ISBLANK('C7'!AK27),$I$294&lt;&gt;"Z"),"",'C7'!AK27)</f>
        <v/>
      </c>
      <c r="I294" s="188" t="str">
        <f>IF(ISBLANK('C7'!AL27),"",'C7'!AL27)</f>
        <v/>
      </c>
      <c r="J294" s="81" t="s">
        <v>453</v>
      </c>
      <c r="K294" s="188" t="str">
        <f>IF(AND(ISBLANK('C3'!AE27),$L$294&lt;&gt;"Z"),"",'C3'!AE27)</f>
        <v/>
      </c>
      <c r="L294" s="188" t="str">
        <f>IF(ISBLANK('C3'!AF27),"",'C3'!AF27)</f>
        <v/>
      </c>
      <c r="M294" s="78" t="str">
        <f t="shared" si="5"/>
        <v>OK</v>
      </c>
      <c r="N294" s="79"/>
    </row>
    <row r="295" spans="1:14" hidden="1">
      <c r="A295" s="80" t="s">
        <v>2593</v>
      </c>
      <c r="B295" s="186" t="s">
        <v>951</v>
      </c>
      <c r="C295" s="187" t="s">
        <v>402</v>
      </c>
      <c r="D295" s="189" t="s">
        <v>952</v>
      </c>
      <c r="E295" s="187" t="s">
        <v>453</v>
      </c>
      <c r="F295" s="187" t="s">
        <v>401</v>
      </c>
      <c r="G295" s="189" t="s">
        <v>869</v>
      </c>
      <c r="H295" s="188" t="str">
        <f>IF(AND(ISBLANK('C7'!AK28),$I$295&lt;&gt;"Z"),"",'C7'!AK28)</f>
        <v/>
      </c>
      <c r="I295" s="188" t="str">
        <f>IF(ISBLANK('C7'!AL28),"",'C7'!AL28)</f>
        <v/>
      </c>
      <c r="J295" s="81" t="s">
        <v>453</v>
      </c>
      <c r="K295" s="188" t="str">
        <f>IF(AND(ISBLANK('C3'!AE28),$L$295&lt;&gt;"Z"),"",'C3'!AE28)</f>
        <v/>
      </c>
      <c r="L295" s="188" t="str">
        <f>IF(ISBLANK('C3'!AF28),"",'C3'!AF28)</f>
        <v/>
      </c>
      <c r="M295" s="78" t="str">
        <f t="shared" si="5"/>
        <v>OK</v>
      </c>
      <c r="N295" s="79"/>
    </row>
    <row r="296" spans="1:14" hidden="1">
      <c r="A296" s="80" t="s">
        <v>2593</v>
      </c>
      <c r="B296" s="186" t="s">
        <v>953</v>
      </c>
      <c r="C296" s="187" t="s">
        <v>402</v>
      </c>
      <c r="D296" s="189" t="s">
        <v>954</v>
      </c>
      <c r="E296" s="187" t="s">
        <v>453</v>
      </c>
      <c r="F296" s="187" t="s">
        <v>401</v>
      </c>
      <c r="G296" s="189" t="s">
        <v>872</v>
      </c>
      <c r="H296" s="188" t="str">
        <f>IF(AND(ISBLANK('C7'!AK29),$I$296&lt;&gt;"Z"),"",'C7'!AK29)</f>
        <v/>
      </c>
      <c r="I296" s="188" t="str">
        <f>IF(ISBLANK('C7'!AL29),"",'C7'!AL29)</f>
        <v/>
      </c>
      <c r="J296" s="81" t="s">
        <v>453</v>
      </c>
      <c r="K296" s="188" t="str">
        <f>IF(AND(ISBLANK('C3'!AE29),$L$296&lt;&gt;"Z"),"",'C3'!AE29)</f>
        <v/>
      </c>
      <c r="L296" s="188" t="str">
        <f>IF(ISBLANK('C3'!AF29),"",'C3'!AF29)</f>
        <v/>
      </c>
      <c r="M296" s="78" t="str">
        <f t="shared" si="5"/>
        <v>OK</v>
      </c>
      <c r="N296" s="79"/>
    </row>
    <row r="297" spans="1:14" hidden="1">
      <c r="A297" s="80" t="s">
        <v>2593</v>
      </c>
      <c r="B297" s="186" t="s">
        <v>955</v>
      </c>
      <c r="C297" s="187" t="s">
        <v>402</v>
      </c>
      <c r="D297" s="189" t="s">
        <v>956</v>
      </c>
      <c r="E297" s="187" t="s">
        <v>453</v>
      </c>
      <c r="F297" s="187" t="s">
        <v>401</v>
      </c>
      <c r="G297" s="189" t="s">
        <v>875</v>
      </c>
      <c r="H297" s="188" t="str">
        <f>IF(AND(ISBLANK('C7'!AK30),$I$297&lt;&gt;"Z"),"",'C7'!AK30)</f>
        <v/>
      </c>
      <c r="I297" s="188" t="str">
        <f>IF(ISBLANK('C7'!AL30),"",'C7'!AL30)</f>
        <v/>
      </c>
      <c r="J297" s="81" t="s">
        <v>453</v>
      </c>
      <c r="K297" s="188" t="str">
        <f>IF(AND(ISBLANK('C3'!AE30),$L$297&lt;&gt;"Z"),"",'C3'!AE30)</f>
        <v/>
      </c>
      <c r="L297" s="188" t="str">
        <f>IF(ISBLANK('C3'!AF30),"",'C3'!AF30)</f>
        <v/>
      </c>
      <c r="M297" s="78" t="str">
        <f t="shared" si="5"/>
        <v>OK</v>
      </c>
      <c r="N297" s="79"/>
    </row>
    <row r="298" spans="1:14" hidden="1">
      <c r="A298" s="80" t="s">
        <v>2593</v>
      </c>
      <c r="B298" s="186" t="s">
        <v>957</v>
      </c>
      <c r="C298" s="187" t="s">
        <v>402</v>
      </c>
      <c r="D298" s="189" t="s">
        <v>958</v>
      </c>
      <c r="E298" s="187" t="s">
        <v>453</v>
      </c>
      <c r="F298" s="187" t="s">
        <v>401</v>
      </c>
      <c r="G298" s="189" t="s">
        <v>878</v>
      </c>
      <c r="H298" s="188" t="str">
        <f>IF(AND(ISBLANK('C7'!AK31),$I$298&lt;&gt;"Z"),"",'C7'!AK31)</f>
        <v/>
      </c>
      <c r="I298" s="188" t="str">
        <f>IF(ISBLANK('C7'!AL31),"",'C7'!AL31)</f>
        <v/>
      </c>
      <c r="J298" s="81" t="s">
        <v>453</v>
      </c>
      <c r="K298" s="188" t="str">
        <f>IF(AND(ISBLANK('C3'!AE31),$L$298&lt;&gt;"Z"),"",'C3'!AE31)</f>
        <v/>
      </c>
      <c r="L298" s="188" t="str">
        <f>IF(ISBLANK('C3'!AF31),"",'C3'!AF31)</f>
        <v/>
      </c>
      <c r="M298" s="78" t="str">
        <f t="shared" si="5"/>
        <v>OK</v>
      </c>
      <c r="N298" s="79"/>
    </row>
    <row r="299" spans="1:14" hidden="1">
      <c r="A299" s="80" t="s">
        <v>2593</v>
      </c>
      <c r="B299" s="186" t="s">
        <v>959</v>
      </c>
      <c r="C299" s="187" t="s">
        <v>402</v>
      </c>
      <c r="D299" s="189" t="s">
        <v>960</v>
      </c>
      <c r="E299" s="187" t="s">
        <v>453</v>
      </c>
      <c r="F299" s="187" t="s">
        <v>401</v>
      </c>
      <c r="G299" s="189" t="s">
        <v>881</v>
      </c>
      <c r="H299" s="188" t="str">
        <f>IF(AND(ISBLANK('C7'!AK32),$I$299&lt;&gt;"Z"),"",'C7'!AK32)</f>
        <v/>
      </c>
      <c r="I299" s="188" t="str">
        <f>IF(ISBLANK('C7'!AL32),"",'C7'!AL32)</f>
        <v/>
      </c>
      <c r="J299" s="81" t="s">
        <v>453</v>
      </c>
      <c r="K299" s="188" t="str">
        <f>IF(AND(ISBLANK('C3'!AE32),$L$299&lt;&gt;"Z"),"",'C3'!AE32)</f>
        <v/>
      </c>
      <c r="L299" s="188" t="str">
        <f>IF(ISBLANK('C3'!AF32),"",'C3'!AF32)</f>
        <v/>
      </c>
      <c r="M299" s="78" t="str">
        <f t="shared" si="5"/>
        <v>OK</v>
      </c>
      <c r="N299" s="79"/>
    </row>
    <row r="300" spans="1:14" hidden="1">
      <c r="A300" s="80" t="s">
        <v>2593</v>
      </c>
      <c r="B300" s="186" t="s">
        <v>961</v>
      </c>
      <c r="C300" s="187" t="s">
        <v>402</v>
      </c>
      <c r="D300" s="189" t="s">
        <v>962</v>
      </c>
      <c r="E300" s="187" t="s">
        <v>453</v>
      </c>
      <c r="F300" s="187" t="s">
        <v>401</v>
      </c>
      <c r="G300" s="189" t="s">
        <v>884</v>
      </c>
      <c r="H300" s="188" t="str">
        <f>IF(AND(ISBLANK('C7'!AK33),$I$300&lt;&gt;"Z"),"",'C7'!AK33)</f>
        <v/>
      </c>
      <c r="I300" s="188" t="str">
        <f>IF(ISBLANK('C7'!AL33),"",'C7'!AL33)</f>
        <v/>
      </c>
      <c r="J300" s="81" t="s">
        <v>453</v>
      </c>
      <c r="K300" s="188" t="str">
        <f>IF(AND(ISBLANK('C3'!AE33),$L$300&lt;&gt;"Z"),"",'C3'!AE33)</f>
        <v/>
      </c>
      <c r="L300" s="188" t="str">
        <f>IF(ISBLANK('C3'!AF33),"",'C3'!AF33)</f>
        <v/>
      </c>
      <c r="M300" s="78" t="str">
        <f t="shared" ref="M300:M327" si="6">IF(OR(AND(I300="M",AND(L300&lt;&gt;"M",L300&lt;&gt;"X")),AND(I300="X",AND(L300&lt;&gt;"M",L300&lt;&gt;"X",L300&lt;&gt;"W",NOT(AND(AND(ISNUMBER(K300),K300&gt;0),L300="")))),AND(H300=0,ISNUMBER(H300),I300="",L300="Z"),AND(K300="",L300="",AND(OR(ISNUMBER(H300),I300="Z"),OR(AND(H300=0,I300=""),H300=0,H300=""))),AND(OR(L300="",L300="Z"),OR(AND(I300="",H300&lt;&gt;""),I300="W"),OR(NOT(ISNUMBER(K300)),AND(ISNUMBER(H300),K300&lt;H300))),AND(OR(I300="",I300="W"),OR(L300="",L300="W"),AND(ISNUMBER(H300),K300&lt;H300))),"Check","OK")</f>
        <v>OK</v>
      </c>
      <c r="N300" s="79"/>
    </row>
    <row r="301" spans="1:14" hidden="1">
      <c r="A301" s="80" t="s">
        <v>2593</v>
      </c>
      <c r="B301" s="186" t="s">
        <v>963</v>
      </c>
      <c r="C301" s="187" t="s">
        <v>402</v>
      </c>
      <c r="D301" s="189" t="s">
        <v>964</v>
      </c>
      <c r="E301" s="187" t="s">
        <v>453</v>
      </c>
      <c r="F301" s="187" t="s">
        <v>401</v>
      </c>
      <c r="G301" s="189" t="s">
        <v>887</v>
      </c>
      <c r="H301" s="188" t="str">
        <f>IF(AND(ISBLANK('C7'!AK34),$I$301&lt;&gt;"Z"),"",'C7'!AK34)</f>
        <v/>
      </c>
      <c r="I301" s="188" t="str">
        <f>IF(ISBLANK('C7'!AL34),"",'C7'!AL34)</f>
        <v/>
      </c>
      <c r="J301" s="81" t="s">
        <v>453</v>
      </c>
      <c r="K301" s="188" t="str">
        <f>IF(AND(ISBLANK('C3'!AE34),$L$301&lt;&gt;"Z"),"",'C3'!AE34)</f>
        <v/>
      </c>
      <c r="L301" s="188" t="str">
        <f>IF(ISBLANK('C3'!AF34),"",'C3'!AF34)</f>
        <v/>
      </c>
      <c r="M301" s="78" t="str">
        <f t="shared" si="6"/>
        <v>OK</v>
      </c>
      <c r="N301" s="79"/>
    </row>
    <row r="302" spans="1:14" hidden="1">
      <c r="A302" s="80" t="s">
        <v>2593</v>
      </c>
      <c r="B302" s="186" t="s">
        <v>965</v>
      </c>
      <c r="C302" s="187" t="s">
        <v>402</v>
      </c>
      <c r="D302" s="189" t="s">
        <v>966</v>
      </c>
      <c r="E302" s="187" t="s">
        <v>453</v>
      </c>
      <c r="F302" s="187" t="s">
        <v>401</v>
      </c>
      <c r="G302" s="189" t="s">
        <v>890</v>
      </c>
      <c r="H302" s="188" t="str">
        <f>IF(AND(ISBLANK('C7'!AK35),$I$302&lt;&gt;"Z"),"",'C7'!AK35)</f>
        <v/>
      </c>
      <c r="I302" s="188" t="str">
        <f>IF(ISBLANK('C7'!AL35),"",'C7'!AL35)</f>
        <v/>
      </c>
      <c r="J302" s="81" t="s">
        <v>453</v>
      </c>
      <c r="K302" s="188" t="str">
        <f>IF(AND(ISBLANK('C3'!AE35),$L$302&lt;&gt;"Z"),"",'C3'!AE35)</f>
        <v/>
      </c>
      <c r="L302" s="188" t="str">
        <f>IF(ISBLANK('C3'!AF35),"",'C3'!AF35)</f>
        <v/>
      </c>
      <c r="M302" s="78" t="str">
        <f t="shared" si="6"/>
        <v>OK</v>
      </c>
      <c r="N302" s="79"/>
    </row>
    <row r="303" spans="1:14" hidden="1">
      <c r="A303" s="80" t="s">
        <v>2593</v>
      </c>
      <c r="B303" s="186" t="s">
        <v>967</v>
      </c>
      <c r="C303" s="187" t="s">
        <v>402</v>
      </c>
      <c r="D303" s="189" t="s">
        <v>968</v>
      </c>
      <c r="E303" s="187" t="s">
        <v>453</v>
      </c>
      <c r="F303" s="187" t="s">
        <v>401</v>
      </c>
      <c r="G303" s="189" t="s">
        <v>893</v>
      </c>
      <c r="H303" s="188" t="str">
        <f>IF(AND(ISBLANK('C7'!AK36),$I$303&lt;&gt;"Z"),"",'C7'!AK36)</f>
        <v/>
      </c>
      <c r="I303" s="188" t="str">
        <f>IF(ISBLANK('C7'!AL36),"",'C7'!AL36)</f>
        <v/>
      </c>
      <c r="J303" s="81" t="s">
        <v>453</v>
      </c>
      <c r="K303" s="188" t="str">
        <f>IF(AND(ISBLANK('C3'!AE36),$L$303&lt;&gt;"Z"),"",'C3'!AE36)</f>
        <v/>
      </c>
      <c r="L303" s="188" t="str">
        <f>IF(ISBLANK('C3'!AF36),"",'C3'!AF36)</f>
        <v/>
      </c>
      <c r="M303" s="78" t="str">
        <f t="shared" si="6"/>
        <v>OK</v>
      </c>
      <c r="N303" s="79"/>
    </row>
    <row r="304" spans="1:14" hidden="1">
      <c r="A304" s="80" t="s">
        <v>2593</v>
      </c>
      <c r="B304" s="186" t="s">
        <v>969</v>
      </c>
      <c r="C304" s="187" t="s">
        <v>402</v>
      </c>
      <c r="D304" s="189" t="s">
        <v>970</v>
      </c>
      <c r="E304" s="187" t="s">
        <v>453</v>
      </c>
      <c r="F304" s="187" t="s">
        <v>401</v>
      </c>
      <c r="G304" s="189" t="s">
        <v>480</v>
      </c>
      <c r="H304" s="188" t="str">
        <f>IF(AND(ISBLANK('C7'!AK37),$I$304&lt;&gt;"Z"),"",'C7'!AK37)</f>
        <v/>
      </c>
      <c r="I304" s="188" t="str">
        <f>IF(ISBLANK('C7'!AL37),"",'C7'!AL37)</f>
        <v/>
      </c>
      <c r="J304" s="81" t="s">
        <v>453</v>
      </c>
      <c r="K304" s="188" t="str">
        <f>IF(AND(ISBLANK('C3'!AE37),$L$304&lt;&gt;"Z"),"",'C3'!AE37)</f>
        <v/>
      </c>
      <c r="L304" s="188" t="str">
        <f>IF(ISBLANK('C3'!AF37),"",'C3'!AF37)</f>
        <v/>
      </c>
      <c r="M304" s="78" t="str">
        <f t="shared" si="6"/>
        <v>OK</v>
      </c>
      <c r="N304" s="79"/>
    </row>
    <row r="305" spans="1:14" hidden="1">
      <c r="A305" s="80" t="s">
        <v>2593</v>
      </c>
      <c r="B305" s="186" t="s">
        <v>971</v>
      </c>
      <c r="C305" s="187" t="s">
        <v>402</v>
      </c>
      <c r="D305" s="189" t="s">
        <v>972</v>
      </c>
      <c r="E305" s="187" t="s">
        <v>453</v>
      </c>
      <c r="F305" s="187" t="s">
        <v>401</v>
      </c>
      <c r="G305" s="189" t="s">
        <v>897</v>
      </c>
      <c r="H305" s="188" t="str">
        <f>IF(AND(ISBLANK('C7'!AK38),$I$305&lt;&gt;"Z"),"",'C7'!AK38)</f>
        <v/>
      </c>
      <c r="I305" s="188" t="str">
        <f>IF(ISBLANK('C7'!AL38),"",'C7'!AL38)</f>
        <v/>
      </c>
      <c r="J305" s="81" t="s">
        <v>453</v>
      </c>
      <c r="K305" s="188" t="str">
        <f>IF(AND(ISBLANK('C3'!AE38),$L$305&lt;&gt;"Z"),"",'C3'!AE38)</f>
        <v/>
      </c>
      <c r="L305" s="188" t="str">
        <f>IF(ISBLANK('C3'!AF38),"",'C3'!AF38)</f>
        <v/>
      </c>
      <c r="M305" s="78" t="str">
        <f t="shared" si="6"/>
        <v>OK</v>
      </c>
      <c r="N305" s="79"/>
    </row>
    <row r="306" spans="1:14" hidden="1">
      <c r="A306" s="80" t="s">
        <v>2593</v>
      </c>
      <c r="B306" s="186" t="s">
        <v>973</v>
      </c>
      <c r="C306" s="187" t="s">
        <v>402</v>
      </c>
      <c r="D306" s="189" t="s">
        <v>974</v>
      </c>
      <c r="E306" s="187" t="s">
        <v>453</v>
      </c>
      <c r="F306" s="187" t="s">
        <v>401</v>
      </c>
      <c r="G306" s="189" t="s">
        <v>900</v>
      </c>
      <c r="H306" s="188" t="str">
        <f>IF(AND(ISBLANK('C7'!AK39),$I$306&lt;&gt;"Z"),"",'C7'!AK39)</f>
        <v/>
      </c>
      <c r="I306" s="188" t="str">
        <f>IF(ISBLANK('C7'!AL39),"",'C7'!AL39)</f>
        <v/>
      </c>
      <c r="J306" s="81" t="s">
        <v>453</v>
      </c>
      <c r="K306" s="188" t="str">
        <f>IF(AND(ISBLANK('C3'!AE39),$L$306&lt;&gt;"Z"),"",'C3'!AE39)</f>
        <v/>
      </c>
      <c r="L306" s="188" t="str">
        <f>IF(ISBLANK('C3'!AF39),"",'C3'!AF39)</f>
        <v/>
      </c>
      <c r="M306" s="78" t="str">
        <f t="shared" si="6"/>
        <v>OK</v>
      </c>
      <c r="N306" s="79"/>
    </row>
    <row r="307" spans="1:14" hidden="1">
      <c r="A307" s="80" t="s">
        <v>2593</v>
      </c>
      <c r="B307" s="186" t="s">
        <v>975</v>
      </c>
      <c r="C307" s="187" t="s">
        <v>402</v>
      </c>
      <c r="D307" s="189" t="s">
        <v>976</v>
      </c>
      <c r="E307" s="187" t="s">
        <v>453</v>
      </c>
      <c r="F307" s="187" t="s">
        <v>401</v>
      </c>
      <c r="G307" s="189" t="s">
        <v>903</v>
      </c>
      <c r="H307" s="188" t="str">
        <f>IF(AND(ISBLANK('C7'!AK40),$I$307&lt;&gt;"Z"),"",'C7'!AK40)</f>
        <v/>
      </c>
      <c r="I307" s="188" t="str">
        <f>IF(ISBLANK('C7'!AL40),"",'C7'!AL40)</f>
        <v/>
      </c>
      <c r="J307" s="81" t="s">
        <v>453</v>
      </c>
      <c r="K307" s="188" t="str">
        <f>IF(AND(ISBLANK('C3'!AE40),$L$307&lt;&gt;"Z"),"",'C3'!AE40)</f>
        <v/>
      </c>
      <c r="L307" s="188" t="str">
        <f>IF(ISBLANK('C3'!AF40),"",'C3'!AF40)</f>
        <v/>
      </c>
      <c r="M307" s="78" t="str">
        <f t="shared" si="6"/>
        <v>OK</v>
      </c>
      <c r="N307" s="79"/>
    </row>
    <row r="308" spans="1:14" hidden="1">
      <c r="A308" s="80" t="s">
        <v>2593</v>
      </c>
      <c r="B308" s="186" t="s">
        <v>977</v>
      </c>
      <c r="C308" s="187" t="s">
        <v>402</v>
      </c>
      <c r="D308" s="189" t="s">
        <v>978</v>
      </c>
      <c r="E308" s="187" t="s">
        <v>453</v>
      </c>
      <c r="F308" s="187" t="s">
        <v>401</v>
      </c>
      <c r="G308" s="189" t="s">
        <v>906</v>
      </c>
      <c r="H308" s="188" t="str">
        <f>IF(AND(ISBLANK('C7'!AK41),$I$308&lt;&gt;"Z"),"",'C7'!AK41)</f>
        <v/>
      </c>
      <c r="I308" s="188" t="str">
        <f>IF(ISBLANK('C7'!AL41),"",'C7'!AL41)</f>
        <v/>
      </c>
      <c r="J308" s="81" t="s">
        <v>453</v>
      </c>
      <c r="K308" s="188" t="str">
        <f>IF(AND(ISBLANK('C3'!AE41),$L$308&lt;&gt;"Z"),"",'C3'!AE41)</f>
        <v/>
      </c>
      <c r="L308" s="188" t="str">
        <f>IF(ISBLANK('C3'!AF41),"",'C3'!AF41)</f>
        <v/>
      </c>
      <c r="M308" s="78" t="str">
        <f t="shared" si="6"/>
        <v>OK</v>
      </c>
      <c r="N308" s="79"/>
    </row>
    <row r="309" spans="1:14" hidden="1">
      <c r="A309" s="80" t="s">
        <v>2593</v>
      </c>
      <c r="B309" s="186" t="s">
        <v>979</v>
      </c>
      <c r="C309" s="187" t="s">
        <v>402</v>
      </c>
      <c r="D309" s="189" t="s">
        <v>980</v>
      </c>
      <c r="E309" s="187" t="s">
        <v>453</v>
      </c>
      <c r="F309" s="187" t="s">
        <v>401</v>
      </c>
      <c r="G309" s="189" t="s">
        <v>909</v>
      </c>
      <c r="H309" s="188" t="str">
        <f>IF(AND(ISBLANK('C7'!AK42),$I$309&lt;&gt;"Z"),"",'C7'!AK42)</f>
        <v/>
      </c>
      <c r="I309" s="188" t="str">
        <f>IF(ISBLANK('C7'!AL42),"",'C7'!AL42)</f>
        <v/>
      </c>
      <c r="J309" s="81" t="s">
        <v>453</v>
      </c>
      <c r="K309" s="188" t="str">
        <f>IF(AND(ISBLANK('C3'!AE42),$L$309&lt;&gt;"Z"),"",'C3'!AE42)</f>
        <v/>
      </c>
      <c r="L309" s="188" t="str">
        <f>IF(ISBLANK('C3'!AF42),"",'C3'!AF42)</f>
        <v/>
      </c>
      <c r="M309" s="78" t="str">
        <f t="shared" si="6"/>
        <v>OK</v>
      </c>
      <c r="N309" s="79"/>
    </row>
    <row r="310" spans="1:14" hidden="1">
      <c r="A310" s="80" t="s">
        <v>2593</v>
      </c>
      <c r="B310" s="186" t="s">
        <v>981</v>
      </c>
      <c r="C310" s="187" t="s">
        <v>402</v>
      </c>
      <c r="D310" s="189" t="s">
        <v>982</v>
      </c>
      <c r="E310" s="187" t="s">
        <v>453</v>
      </c>
      <c r="F310" s="187" t="s">
        <v>401</v>
      </c>
      <c r="G310" s="189" t="s">
        <v>912</v>
      </c>
      <c r="H310" s="188" t="str">
        <f>IF(AND(ISBLANK('C7'!AK43),$I$310&lt;&gt;"Z"),"",'C7'!AK43)</f>
        <v/>
      </c>
      <c r="I310" s="188" t="str">
        <f>IF(ISBLANK('C7'!AL43),"",'C7'!AL43)</f>
        <v/>
      </c>
      <c r="J310" s="81" t="s">
        <v>453</v>
      </c>
      <c r="K310" s="188" t="str">
        <f>IF(AND(ISBLANK('C3'!AE43),$L$310&lt;&gt;"Z"),"",'C3'!AE43)</f>
        <v/>
      </c>
      <c r="L310" s="188" t="str">
        <f>IF(ISBLANK('C3'!AF43),"",'C3'!AF43)</f>
        <v/>
      </c>
      <c r="M310" s="78" t="str">
        <f t="shared" si="6"/>
        <v>OK</v>
      </c>
      <c r="N310" s="79"/>
    </row>
    <row r="311" spans="1:14" hidden="1">
      <c r="A311" s="80" t="s">
        <v>2593</v>
      </c>
      <c r="B311" s="186" t="s">
        <v>983</v>
      </c>
      <c r="C311" s="187" t="s">
        <v>402</v>
      </c>
      <c r="D311" s="189" t="s">
        <v>984</v>
      </c>
      <c r="E311" s="187" t="s">
        <v>453</v>
      </c>
      <c r="F311" s="187" t="s">
        <v>401</v>
      </c>
      <c r="G311" s="189" t="s">
        <v>915</v>
      </c>
      <c r="H311" s="188" t="str">
        <f>IF(AND(ISBLANK('C7'!AK44),$I$311&lt;&gt;"Z"),"",'C7'!AK44)</f>
        <v/>
      </c>
      <c r="I311" s="188" t="str">
        <f>IF(ISBLANK('C7'!AL44),"",'C7'!AL44)</f>
        <v/>
      </c>
      <c r="J311" s="81" t="s">
        <v>453</v>
      </c>
      <c r="K311" s="188" t="str">
        <f>IF(AND(ISBLANK('C3'!AE44),$L$311&lt;&gt;"Z"),"",'C3'!AE44)</f>
        <v/>
      </c>
      <c r="L311" s="188" t="str">
        <f>IF(ISBLANK('C3'!AF44),"",'C3'!AF44)</f>
        <v/>
      </c>
      <c r="M311" s="78" t="str">
        <f t="shared" si="6"/>
        <v>OK</v>
      </c>
      <c r="N311" s="79"/>
    </row>
    <row r="312" spans="1:14" hidden="1">
      <c r="A312" s="80" t="s">
        <v>2593</v>
      </c>
      <c r="B312" s="186" t="s">
        <v>985</v>
      </c>
      <c r="C312" s="187" t="s">
        <v>402</v>
      </c>
      <c r="D312" s="189" t="s">
        <v>986</v>
      </c>
      <c r="E312" s="187" t="s">
        <v>453</v>
      </c>
      <c r="F312" s="187" t="s">
        <v>401</v>
      </c>
      <c r="G312" s="189" t="s">
        <v>918</v>
      </c>
      <c r="H312" s="188" t="str">
        <f>IF(AND(ISBLANK('C7'!AK45),$I$312&lt;&gt;"Z"),"",'C7'!AK45)</f>
        <v/>
      </c>
      <c r="I312" s="188" t="str">
        <f>IF(ISBLANK('C7'!AL45),"",'C7'!AL45)</f>
        <v/>
      </c>
      <c r="J312" s="81" t="s">
        <v>453</v>
      </c>
      <c r="K312" s="188" t="str">
        <f>IF(AND(ISBLANK('C3'!AE45),$L$312&lt;&gt;"Z"),"",'C3'!AE45)</f>
        <v/>
      </c>
      <c r="L312" s="188" t="str">
        <f>IF(ISBLANK('C3'!AF45),"",'C3'!AF45)</f>
        <v/>
      </c>
      <c r="M312" s="78" t="str">
        <f t="shared" si="6"/>
        <v>OK</v>
      </c>
      <c r="N312" s="79"/>
    </row>
    <row r="313" spans="1:14" hidden="1">
      <c r="A313" s="80" t="s">
        <v>2593</v>
      </c>
      <c r="B313" s="186" t="s">
        <v>987</v>
      </c>
      <c r="C313" s="187" t="s">
        <v>402</v>
      </c>
      <c r="D313" s="189" t="s">
        <v>988</v>
      </c>
      <c r="E313" s="187" t="s">
        <v>453</v>
      </c>
      <c r="F313" s="187" t="s">
        <v>401</v>
      </c>
      <c r="G313" s="189" t="s">
        <v>921</v>
      </c>
      <c r="H313" s="188" t="str">
        <f>IF(AND(ISBLANK('C7'!AK46),$I$313&lt;&gt;"Z"),"",'C7'!AK46)</f>
        <v/>
      </c>
      <c r="I313" s="188" t="str">
        <f>IF(ISBLANK('C7'!AL46),"",'C7'!AL46)</f>
        <v/>
      </c>
      <c r="J313" s="81" t="s">
        <v>453</v>
      </c>
      <c r="K313" s="188" t="str">
        <f>IF(AND(ISBLANK('C3'!AE46),$L$313&lt;&gt;"Z"),"",'C3'!AE46)</f>
        <v/>
      </c>
      <c r="L313" s="188" t="str">
        <f>IF(ISBLANK('C3'!AF46),"",'C3'!AF46)</f>
        <v/>
      </c>
      <c r="M313" s="78" t="str">
        <f t="shared" si="6"/>
        <v>OK</v>
      </c>
      <c r="N313" s="79"/>
    </row>
    <row r="314" spans="1:14" hidden="1">
      <c r="A314" s="80" t="s">
        <v>2593</v>
      </c>
      <c r="B314" s="186" t="s">
        <v>989</v>
      </c>
      <c r="C314" s="187" t="s">
        <v>402</v>
      </c>
      <c r="D314" s="189" t="s">
        <v>990</v>
      </c>
      <c r="E314" s="187" t="s">
        <v>453</v>
      </c>
      <c r="F314" s="187" t="s">
        <v>401</v>
      </c>
      <c r="G314" s="189" t="s">
        <v>924</v>
      </c>
      <c r="H314" s="188" t="str">
        <f>IF(AND(ISBLANK('C7'!AK47),$I$314&lt;&gt;"Z"),"",'C7'!AK47)</f>
        <v/>
      </c>
      <c r="I314" s="188" t="str">
        <f>IF(ISBLANK('C7'!AL47),"",'C7'!AL47)</f>
        <v/>
      </c>
      <c r="J314" s="81" t="s">
        <v>453</v>
      </c>
      <c r="K314" s="188" t="str">
        <f>IF(AND(ISBLANK('C3'!AE47),$L$314&lt;&gt;"Z"),"",'C3'!AE47)</f>
        <v/>
      </c>
      <c r="L314" s="188" t="str">
        <f>IF(ISBLANK('C3'!AF47),"",'C3'!AF47)</f>
        <v/>
      </c>
      <c r="M314" s="78" t="str">
        <f t="shared" si="6"/>
        <v>OK</v>
      </c>
      <c r="N314" s="79"/>
    </row>
    <row r="315" spans="1:14" hidden="1">
      <c r="A315" s="80" t="s">
        <v>2593</v>
      </c>
      <c r="B315" s="186" t="s">
        <v>991</v>
      </c>
      <c r="C315" s="187" t="s">
        <v>402</v>
      </c>
      <c r="D315" s="189" t="s">
        <v>992</v>
      </c>
      <c r="E315" s="187" t="s">
        <v>453</v>
      </c>
      <c r="F315" s="187" t="s">
        <v>401</v>
      </c>
      <c r="G315" s="189" t="s">
        <v>927</v>
      </c>
      <c r="H315" s="188" t="str">
        <f>IF(AND(ISBLANK('C7'!AK48),$I$315&lt;&gt;"Z"),"",'C7'!AK48)</f>
        <v/>
      </c>
      <c r="I315" s="188" t="str">
        <f>IF(ISBLANK('C7'!AL48),"",'C7'!AL48)</f>
        <v/>
      </c>
      <c r="J315" s="81" t="s">
        <v>453</v>
      </c>
      <c r="K315" s="188" t="str">
        <f>IF(AND(ISBLANK('C3'!AE48),$L$315&lt;&gt;"Z"),"",'C3'!AE48)</f>
        <v/>
      </c>
      <c r="L315" s="188" t="str">
        <f>IF(ISBLANK('C3'!AF48),"",'C3'!AF48)</f>
        <v/>
      </c>
      <c r="M315" s="78" t="str">
        <f t="shared" si="6"/>
        <v>OK</v>
      </c>
      <c r="N315" s="79"/>
    </row>
    <row r="316" spans="1:14" hidden="1">
      <c r="A316" s="80" t="s">
        <v>2593</v>
      </c>
      <c r="B316" s="186" t="s">
        <v>993</v>
      </c>
      <c r="C316" s="187" t="s">
        <v>402</v>
      </c>
      <c r="D316" s="189" t="s">
        <v>994</v>
      </c>
      <c r="E316" s="187" t="s">
        <v>453</v>
      </c>
      <c r="F316" s="187" t="s">
        <v>401</v>
      </c>
      <c r="G316" s="189" t="s">
        <v>469</v>
      </c>
      <c r="H316" s="188" t="str">
        <f>IF(AND(ISBLANK('C7'!AK49),$I$316&lt;&gt;"Z"),"",'C7'!AK49)</f>
        <v/>
      </c>
      <c r="I316" s="188" t="str">
        <f>IF(ISBLANK('C7'!AL49),"",'C7'!AL49)</f>
        <v/>
      </c>
      <c r="J316" s="81" t="s">
        <v>453</v>
      </c>
      <c r="K316" s="188" t="str">
        <f>IF(AND(ISBLANK('C3'!AE49),$L$316&lt;&gt;"Z"),"",'C3'!AE49)</f>
        <v/>
      </c>
      <c r="L316" s="188" t="str">
        <f>IF(ISBLANK('C3'!AF49),"",'C3'!AF49)</f>
        <v/>
      </c>
      <c r="M316" s="78" t="str">
        <f t="shared" si="6"/>
        <v>OK</v>
      </c>
      <c r="N316" s="79"/>
    </row>
    <row r="317" spans="1:14" hidden="1">
      <c r="A317" s="80" t="s">
        <v>2593</v>
      </c>
      <c r="B317" s="186" t="s">
        <v>995</v>
      </c>
      <c r="C317" s="187" t="s">
        <v>403</v>
      </c>
      <c r="D317" s="189" t="s">
        <v>154</v>
      </c>
      <c r="E317" s="187" t="s">
        <v>453</v>
      </c>
      <c r="F317" s="187" t="s">
        <v>403</v>
      </c>
      <c r="G317" s="189" t="s">
        <v>460</v>
      </c>
      <c r="H317" s="188" t="str">
        <f>IF(AND(ISBLANK('C8'!Y22),$I$317&lt;&gt;"Z"),"",'C8'!Y22)</f>
        <v/>
      </c>
      <c r="I317" s="188" t="str">
        <f>IF(ISBLANK('C8'!Z22),"",'C8'!Z22)</f>
        <v/>
      </c>
      <c r="J317" s="81" t="s">
        <v>453</v>
      </c>
      <c r="K317" s="188" t="str">
        <f>IF(AND(ISBLANK('C8'!V22),$L$317&lt;&gt;"Z"),"",'C8'!V22)</f>
        <v/>
      </c>
      <c r="L317" s="188" t="str">
        <f>IF(ISBLANK('C8'!W22),"",'C8'!W22)</f>
        <v/>
      </c>
      <c r="M317" s="78" t="str">
        <f t="shared" si="6"/>
        <v>OK</v>
      </c>
      <c r="N317" s="79"/>
    </row>
    <row r="318" spans="1:14" hidden="1">
      <c r="A318" s="80" t="s">
        <v>2594</v>
      </c>
      <c r="B318" s="186" t="s">
        <v>2270</v>
      </c>
      <c r="C318" s="187" t="s">
        <v>403</v>
      </c>
      <c r="D318" s="189" t="s">
        <v>492</v>
      </c>
      <c r="E318" s="187" t="s">
        <v>453</v>
      </c>
      <c r="F318" s="187" t="s">
        <v>403</v>
      </c>
      <c r="G318" s="189" t="s">
        <v>454</v>
      </c>
      <c r="H318" s="188" t="str">
        <f>IF(AND(ISBLANK('C8'!Y14),$I$318&lt;&gt;"Z"),"",'C8'!Y14)</f>
        <v/>
      </c>
      <c r="I318" s="188" t="str">
        <f>IF(ISBLANK('C8'!Z14),"",'C8'!Z14)</f>
        <v/>
      </c>
      <c r="J318" s="81" t="s">
        <v>453</v>
      </c>
      <c r="K318" s="188" t="str">
        <f>IF(AND(ISBLANK('C8'!V14),$L$318&lt;&gt;"Z"),"",'C8'!V14)</f>
        <v/>
      </c>
      <c r="L318" s="188" t="str">
        <f>IF(ISBLANK('C8'!W14),"",'C8'!W14)</f>
        <v/>
      </c>
      <c r="M318" s="78" t="str">
        <f t="shared" si="6"/>
        <v>OK</v>
      </c>
      <c r="N318" s="79"/>
    </row>
    <row r="319" spans="1:14" hidden="1">
      <c r="A319" s="80" t="s">
        <v>2594</v>
      </c>
      <c r="B319" s="186" t="s">
        <v>2271</v>
      </c>
      <c r="C319" s="187" t="s">
        <v>403</v>
      </c>
      <c r="D319" s="189" t="s">
        <v>420</v>
      </c>
      <c r="E319" s="187" t="s">
        <v>453</v>
      </c>
      <c r="F319" s="187" t="s">
        <v>403</v>
      </c>
      <c r="G319" s="189" t="s">
        <v>530</v>
      </c>
      <c r="H319" s="188" t="str">
        <f>IF(AND(ISBLANK('C8'!Y15),$I$319&lt;&gt;"Z"),"",'C8'!Y15)</f>
        <v/>
      </c>
      <c r="I319" s="188" t="str">
        <f>IF(ISBLANK('C8'!Z15),"",'C8'!Z15)</f>
        <v/>
      </c>
      <c r="J319" s="81" t="s">
        <v>453</v>
      </c>
      <c r="K319" s="188" t="str">
        <f>IF(AND(ISBLANK('C8'!V15),$L$319&lt;&gt;"Z"),"",'C8'!V15)</f>
        <v/>
      </c>
      <c r="L319" s="188" t="str">
        <f>IF(ISBLANK('C8'!W15),"",'C8'!W15)</f>
        <v/>
      </c>
      <c r="M319" s="78" t="str">
        <f t="shared" si="6"/>
        <v>OK</v>
      </c>
      <c r="N319" s="79"/>
    </row>
    <row r="320" spans="1:14" hidden="1">
      <c r="A320" s="80" t="s">
        <v>2594</v>
      </c>
      <c r="B320" s="186" t="s">
        <v>2272</v>
      </c>
      <c r="C320" s="187" t="s">
        <v>403</v>
      </c>
      <c r="D320" s="189" t="s">
        <v>148</v>
      </c>
      <c r="E320" s="187" t="s">
        <v>453</v>
      </c>
      <c r="F320" s="187" t="s">
        <v>403</v>
      </c>
      <c r="G320" s="189" t="s">
        <v>532</v>
      </c>
      <c r="H320" s="188" t="str">
        <f>IF(AND(ISBLANK('C8'!Y16),$I$320&lt;&gt;"Z"),"",'C8'!Y16)</f>
        <v/>
      </c>
      <c r="I320" s="188" t="str">
        <f>IF(ISBLANK('C8'!Z16),"",'C8'!Z16)</f>
        <v/>
      </c>
      <c r="J320" s="81" t="s">
        <v>453</v>
      </c>
      <c r="K320" s="188" t="str">
        <f>IF(AND(ISBLANK('C8'!V16),$L$320&lt;&gt;"Z"),"",'C8'!V16)</f>
        <v/>
      </c>
      <c r="L320" s="188" t="str">
        <f>IF(ISBLANK('C8'!W16),"",'C8'!W16)</f>
        <v/>
      </c>
      <c r="M320" s="78" t="str">
        <f t="shared" si="6"/>
        <v>OK</v>
      </c>
      <c r="N320" s="79"/>
    </row>
    <row r="321" spans="1:14" hidden="1">
      <c r="A321" s="80" t="s">
        <v>2594</v>
      </c>
      <c r="B321" s="186" t="s">
        <v>2273</v>
      </c>
      <c r="C321" s="187" t="s">
        <v>403</v>
      </c>
      <c r="D321" s="189" t="s">
        <v>149</v>
      </c>
      <c r="E321" s="187" t="s">
        <v>453</v>
      </c>
      <c r="F321" s="187" t="s">
        <v>403</v>
      </c>
      <c r="G321" s="189" t="s">
        <v>550</v>
      </c>
      <c r="H321" s="188" t="str">
        <f>IF(AND(ISBLANK('C8'!Y17),$I$321&lt;&gt;"Z"),"",'C8'!Y17)</f>
        <v/>
      </c>
      <c r="I321" s="188" t="str">
        <f>IF(ISBLANK('C8'!Z17),"",'C8'!Z17)</f>
        <v/>
      </c>
      <c r="J321" s="81" t="s">
        <v>453</v>
      </c>
      <c r="K321" s="188" t="str">
        <f>IF(AND(ISBLANK('C8'!V17),$L$321&lt;&gt;"Z"),"",'C8'!V17)</f>
        <v/>
      </c>
      <c r="L321" s="188" t="str">
        <f>IF(ISBLANK('C8'!W17),"",'C8'!W17)</f>
        <v/>
      </c>
      <c r="M321" s="78" t="str">
        <f t="shared" si="6"/>
        <v>OK</v>
      </c>
      <c r="N321" s="79"/>
    </row>
    <row r="322" spans="1:14" hidden="1">
      <c r="A322" s="80" t="s">
        <v>2594</v>
      </c>
      <c r="B322" s="186" t="s">
        <v>2274</v>
      </c>
      <c r="C322" s="187" t="s">
        <v>403</v>
      </c>
      <c r="D322" s="189" t="s">
        <v>150</v>
      </c>
      <c r="E322" s="187" t="s">
        <v>453</v>
      </c>
      <c r="F322" s="187" t="s">
        <v>403</v>
      </c>
      <c r="G322" s="189" t="s">
        <v>552</v>
      </c>
      <c r="H322" s="188" t="str">
        <f>IF(AND(ISBLANK('C8'!Y18),$I$322&lt;&gt;"Z"),"",'C8'!Y18)</f>
        <v/>
      </c>
      <c r="I322" s="188" t="str">
        <f>IF(ISBLANK('C8'!Z18),"",'C8'!Z18)</f>
        <v/>
      </c>
      <c r="J322" s="81" t="s">
        <v>453</v>
      </c>
      <c r="K322" s="188" t="str">
        <f>IF(AND(ISBLANK('C8'!V18),$L$322&lt;&gt;"Z"),"",'C8'!V18)</f>
        <v/>
      </c>
      <c r="L322" s="188" t="str">
        <f>IF(ISBLANK('C8'!W18),"",'C8'!W18)</f>
        <v/>
      </c>
      <c r="M322" s="78" t="str">
        <f t="shared" si="6"/>
        <v>OK</v>
      </c>
      <c r="N322" s="79"/>
    </row>
    <row r="323" spans="1:14" hidden="1">
      <c r="A323" s="80" t="s">
        <v>2594</v>
      </c>
      <c r="B323" s="186" t="s">
        <v>2275</v>
      </c>
      <c r="C323" s="187" t="s">
        <v>403</v>
      </c>
      <c r="D323" s="189" t="s">
        <v>151</v>
      </c>
      <c r="E323" s="187" t="s">
        <v>453</v>
      </c>
      <c r="F323" s="187" t="s">
        <v>403</v>
      </c>
      <c r="G323" s="189" t="s">
        <v>554</v>
      </c>
      <c r="H323" s="188" t="str">
        <f>IF(AND(ISBLANK('C8'!Y19),$I$323&lt;&gt;"Z"),"",'C8'!Y19)</f>
        <v/>
      </c>
      <c r="I323" s="188" t="str">
        <f>IF(ISBLANK('C8'!Z19),"",'C8'!Z19)</f>
        <v/>
      </c>
      <c r="J323" s="81" t="s">
        <v>453</v>
      </c>
      <c r="K323" s="188" t="str">
        <f>IF(AND(ISBLANK('C8'!V19),$L$323&lt;&gt;"Z"),"",'C8'!V19)</f>
        <v/>
      </c>
      <c r="L323" s="188" t="str">
        <f>IF(ISBLANK('C8'!W19),"",'C8'!W19)</f>
        <v/>
      </c>
      <c r="M323" s="78" t="str">
        <f t="shared" si="6"/>
        <v>OK</v>
      </c>
      <c r="N323" s="79"/>
    </row>
    <row r="324" spans="1:14" hidden="1">
      <c r="A324" s="80" t="s">
        <v>2594</v>
      </c>
      <c r="B324" s="186" t="s">
        <v>2276</v>
      </c>
      <c r="C324" s="187" t="s">
        <v>403</v>
      </c>
      <c r="D324" s="189" t="s">
        <v>152</v>
      </c>
      <c r="E324" s="187" t="s">
        <v>453</v>
      </c>
      <c r="F324" s="187" t="s">
        <v>403</v>
      </c>
      <c r="G324" s="189" t="s">
        <v>482</v>
      </c>
      <c r="H324" s="188" t="str">
        <f>IF(AND(ISBLANK('C8'!Y20),$I$324&lt;&gt;"Z"),"",'C8'!Y20)</f>
        <v/>
      </c>
      <c r="I324" s="188" t="str">
        <f>IF(ISBLANK('C8'!Z20),"",'C8'!Z20)</f>
        <v/>
      </c>
      <c r="J324" s="81" t="s">
        <v>453</v>
      </c>
      <c r="K324" s="188" t="str">
        <f>IF(AND(ISBLANK('C8'!V20),$L$324&lt;&gt;"Z"),"",'C8'!V20)</f>
        <v/>
      </c>
      <c r="L324" s="188" t="str">
        <f>IF(ISBLANK('C8'!W20),"",'C8'!W20)</f>
        <v/>
      </c>
      <c r="M324" s="78" t="str">
        <f t="shared" si="6"/>
        <v>OK</v>
      </c>
      <c r="N324" s="79"/>
    </row>
    <row r="325" spans="1:14" hidden="1">
      <c r="A325" s="80" t="s">
        <v>2594</v>
      </c>
      <c r="B325" s="186" t="s">
        <v>2277</v>
      </c>
      <c r="C325" s="187" t="s">
        <v>403</v>
      </c>
      <c r="D325" s="189" t="s">
        <v>153</v>
      </c>
      <c r="E325" s="187" t="s">
        <v>453</v>
      </c>
      <c r="F325" s="187" t="s">
        <v>403</v>
      </c>
      <c r="G325" s="189" t="s">
        <v>471</v>
      </c>
      <c r="H325" s="188" t="str">
        <f>IF(AND(ISBLANK('C8'!Y21),$I$325&lt;&gt;"Z"),"",'C8'!Y21)</f>
        <v/>
      </c>
      <c r="I325" s="188" t="str">
        <f>IF(ISBLANK('C8'!Z21),"",'C8'!Z21)</f>
        <v/>
      </c>
      <c r="J325" s="81" t="s">
        <v>453</v>
      </c>
      <c r="K325" s="188" t="str">
        <f>IF(AND(ISBLANK('C8'!V21),$L$325&lt;&gt;"Z"),"",'C8'!V21)</f>
        <v/>
      </c>
      <c r="L325" s="188" t="str">
        <f>IF(ISBLANK('C8'!W21),"",'C8'!W21)</f>
        <v/>
      </c>
      <c r="M325" s="78" t="str">
        <f t="shared" si="6"/>
        <v>OK</v>
      </c>
      <c r="N325" s="79"/>
    </row>
    <row r="326" spans="1:14" hidden="1">
      <c r="A326" s="80" t="s">
        <v>2594</v>
      </c>
      <c r="B326" s="186" t="s">
        <v>995</v>
      </c>
      <c r="C326" s="187" t="s">
        <v>403</v>
      </c>
      <c r="D326" s="189" t="s">
        <v>154</v>
      </c>
      <c r="E326" s="187" t="s">
        <v>453</v>
      </c>
      <c r="F326" s="187" t="s">
        <v>403</v>
      </c>
      <c r="G326" s="189" t="s">
        <v>460</v>
      </c>
      <c r="H326" s="188" t="str">
        <f>IF(AND(ISBLANK('C8'!Y22),$I$326&lt;&gt;"Z"),"",'C8'!Y22)</f>
        <v/>
      </c>
      <c r="I326" s="188" t="str">
        <f>IF(ISBLANK('C8'!Z22),"",'C8'!Z22)</f>
        <v/>
      </c>
      <c r="J326" s="81" t="s">
        <v>453</v>
      </c>
      <c r="K326" s="188" t="str">
        <f>IF(AND(ISBLANK('C8'!V22),$L$326&lt;&gt;"Z"),"",'C8'!V22)</f>
        <v/>
      </c>
      <c r="L326" s="188" t="str">
        <f>IF(ISBLANK('C8'!W22),"",'C8'!W22)</f>
        <v/>
      </c>
      <c r="M326" s="78" t="str">
        <f t="shared" si="6"/>
        <v>OK</v>
      </c>
      <c r="N326" s="79"/>
    </row>
    <row r="327" spans="1:14" hidden="1">
      <c r="A327" s="80" t="s">
        <v>2594</v>
      </c>
      <c r="B327" s="186" t="s">
        <v>2278</v>
      </c>
      <c r="C327" s="187" t="s">
        <v>403</v>
      </c>
      <c r="D327" s="189" t="s">
        <v>155</v>
      </c>
      <c r="E327" s="187" t="s">
        <v>453</v>
      </c>
      <c r="F327" s="187" t="s">
        <v>403</v>
      </c>
      <c r="G327" s="189" t="s">
        <v>520</v>
      </c>
      <c r="H327" s="188" t="str">
        <f>IF(AND(ISBLANK('C8'!Y23),$I$327&lt;&gt;"Z"),"",'C8'!Y23)</f>
        <v/>
      </c>
      <c r="I327" s="188" t="str">
        <f>IF(ISBLANK('C8'!Z23),"",'C8'!Z23)</f>
        <v/>
      </c>
      <c r="J327" s="81" t="s">
        <v>453</v>
      </c>
      <c r="K327" s="188" t="str">
        <f>IF(AND(ISBLANK('C8'!V23),$L$327&lt;&gt;"Z"),"",'C8'!V23)</f>
        <v/>
      </c>
      <c r="L327" s="188" t="str">
        <f>IF(ISBLANK('C8'!W23),"",'C8'!W23)</f>
        <v/>
      </c>
      <c r="M327" s="78" t="str">
        <f t="shared" si="6"/>
        <v>OK</v>
      </c>
      <c r="N327" s="79"/>
    </row>
    <row r="328" spans="1:14" ht="23.25" hidden="1">
      <c r="A328" s="80" t="s">
        <v>2595</v>
      </c>
      <c r="B328" s="186" t="s">
        <v>1270</v>
      </c>
      <c r="C328" s="187" t="s">
        <v>143</v>
      </c>
      <c r="D328" s="189" t="s">
        <v>1271</v>
      </c>
      <c r="E328" s="187" t="s">
        <v>452</v>
      </c>
      <c r="F328" s="187" t="s">
        <v>143</v>
      </c>
      <c r="G328" s="189" t="s">
        <v>532</v>
      </c>
      <c r="H328" s="188" t="str">
        <f>IF(OR(AND('C2'!V14="",'C2'!W14=""),AND('C2'!V15="",'C2'!W15=""),AND('C2'!W14="X",'C2'!W15="X"),OR('C2'!W14="M",'C2'!W15="M")),"",SUM('C2'!V14,'C2'!V15))</f>
        <v/>
      </c>
      <c r="I328" s="188" t="str">
        <f>IF(AND(AND('C2'!W14="X",'C2'!W15="X"),SUM('C2'!V14,'C2'!V15)=0,ISNUMBER('C2'!V16)),"",IF(OR('C2'!W14="M",'C2'!W15="M"),"M",IF(AND('C2'!W14='C2'!W15,OR('C2'!W14="X",'C2'!W14="W",'C2'!W14="Z")),UPPER('C2'!W14),"")))</f>
        <v/>
      </c>
      <c r="J328" s="81" t="s">
        <v>452</v>
      </c>
      <c r="K328" s="188" t="str">
        <f>IF(AND(ISBLANK('C2'!V16),$L$328&lt;&gt;"Z"),"",'C2'!V16)</f>
        <v/>
      </c>
      <c r="L328" s="188" t="str">
        <f>IF(ISBLANK('C2'!W16),"",'C2'!W16)</f>
        <v/>
      </c>
      <c r="M328" s="78" t="str">
        <f t="shared" ref="M328:M372" si="7">IF(AND(ISNUMBER(H328),ISNUMBER(K328)),IF(OR(ROUND(H328,0)&lt;&gt;ROUND(K328,0),I328&lt;&gt;L328),"Check","OK"),IF(OR(AND(H328&lt;&gt;K328,I328&lt;&gt;"Z",L328&lt;&gt;"Z"),I328&lt;&gt;L328),"Check","OK"))</f>
        <v>OK</v>
      </c>
      <c r="N328" s="79"/>
    </row>
    <row r="329" spans="1:14" ht="23.25" hidden="1">
      <c r="A329" s="80" t="s">
        <v>2595</v>
      </c>
      <c r="B329" s="186" t="s">
        <v>1272</v>
      </c>
      <c r="C329" s="187" t="s">
        <v>143</v>
      </c>
      <c r="D329" s="189" t="s">
        <v>1273</v>
      </c>
      <c r="E329" s="187" t="s">
        <v>452</v>
      </c>
      <c r="F329" s="187" t="s">
        <v>143</v>
      </c>
      <c r="G329" s="189" t="s">
        <v>554</v>
      </c>
      <c r="H329" s="188" t="str">
        <f>IF(OR(AND('C2'!V17="",'C2'!W17=""),AND('C2'!V18="",'C2'!W18=""),AND('C2'!W17="X",'C2'!W18="X"),OR('C2'!W17="M",'C2'!W18="M")),"",SUM('C2'!V17,'C2'!V18))</f>
        <v/>
      </c>
      <c r="I329" s="188" t="str">
        <f>IF(AND(AND('C2'!W17="X",'C2'!W18="X"),SUM('C2'!V17,'C2'!V18)=0,ISNUMBER('C2'!V19)),"",IF(OR('C2'!W17="M",'C2'!W18="M"),"M",IF(AND('C2'!W17='C2'!W18,OR('C2'!W17="X",'C2'!W17="W",'C2'!W17="Z")),UPPER('C2'!W17),"")))</f>
        <v/>
      </c>
      <c r="J329" s="81" t="s">
        <v>452</v>
      </c>
      <c r="K329" s="188" t="str">
        <f>IF(AND(ISBLANK('C2'!V19),$L$329&lt;&gt;"Z"),"",'C2'!V19)</f>
        <v/>
      </c>
      <c r="L329" s="188" t="str">
        <f>IF(ISBLANK('C2'!W19),"",'C2'!W19)</f>
        <v/>
      </c>
      <c r="M329" s="78" t="str">
        <f t="shared" si="7"/>
        <v>OK</v>
      </c>
      <c r="N329" s="79"/>
    </row>
    <row r="330" spans="1:14" ht="23.25" hidden="1">
      <c r="A330" s="80" t="s">
        <v>2595</v>
      </c>
      <c r="B330" s="186" t="s">
        <v>1274</v>
      </c>
      <c r="C330" s="187" t="s">
        <v>143</v>
      </c>
      <c r="D330" s="189" t="s">
        <v>1275</v>
      </c>
      <c r="E330" s="187" t="s">
        <v>452</v>
      </c>
      <c r="F330" s="187" t="s">
        <v>143</v>
      </c>
      <c r="G330" s="189" t="s">
        <v>482</v>
      </c>
      <c r="H330" s="188" t="str">
        <f>IF(OR(AND('C2'!V14="",'C2'!W14=""),AND('C2'!V17="",'C2'!W17=""),AND('C2'!W14="X",'C2'!W17="X"),OR('C2'!W14="M",'C2'!W17="M")),"",SUM('C2'!V14,'C2'!V17))</f>
        <v/>
      </c>
      <c r="I330" s="188" t="str">
        <f>IF(AND(AND('C2'!W14="X",'C2'!W17="X"),SUM('C2'!V14,'C2'!V17)=0,ISNUMBER('C2'!V20)),"",IF(OR('C2'!W14="M",'C2'!W17="M"),"M",IF(AND('C2'!W14='C2'!W17,OR('C2'!W14="X",'C2'!W14="W",'C2'!W14="Z")),UPPER('C2'!W14),"")))</f>
        <v/>
      </c>
      <c r="J330" s="81" t="s">
        <v>452</v>
      </c>
      <c r="K330" s="188" t="str">
        <f>IF(AND(ISBLANK('C2'!V20),$L$330&lt;&gt;"Z"),"",'C2'!V20)</f>
        <v/>
      </c>
      <c r="L330" s="188" t="str">
        <f>IF(ISBLANK('C2'!W20),"",'C2'!W20)</f>
        <v/>
      </c>
      <c r="M330" s="78" t="str">
        <f t="shared" si="7"/>
        <v>OK</v>
      </c>
      <c r="N330" s="79"/>
    </row>
    <row r="331" spans="1:14" ht="23.25" hidden="1">
      <c r="A331" s="80" t="s">
        <v>2595</v>
      </c>
      <c r="B331" s="186" t="s">
        <v>1276</v>
      </c>
      <c r="C331" s="187" t="s">
        <v>143</v>
      </c>
      <c r="D331" s="189" t="s">
        <v>1277</v>
      </c>
      <c r="E331" s="187" t="s">
        <v>452</v>
      </c>
      <c r="F331" s="187" t="s">
        <v>143</v>
      </c>
      <c r="G331" s="189" t="s">
        <v>471</v>
      </c>
      <c r="H331" s="188" t="str">
        <f>IF(OR(AND('C2'!V15="",'C2'!W15=""),AND('C2'!V18="",'C2'!W18=""),AND('C2'!W15="X",'C2'!W18="X"),OR('C2'!W15="M",'C2'!W18="M")),"",SUM('C2'!V15,'C2'!V18))</f>
        <v/>
      </c>
      <c r="I331" s="188" t="str">
        <f>IF(AND(AND('C2'!W15="X",'C2'!W18="X"),SUM('C2'!V15,'C2'!V18)=0,ISNUMBER('C2'!V21)),"",IF(OR('C2'!W15="M",'C2'!W18="M"),"M",IF(AND('C2'!W15='C2'!W18,OR('C2'!W15="X",'C2'!W15="W",'C2'!W15="Z")),UPPER('C2'!W15),"")))</f>
        <v/>
      </c>
      <c r="J331" s="81" t="s">
        <v>452</v>
      </c>
      <c r="K331" s="188" t="str">
        <f>IF(AND(ISBLANK('C2'!V21),$L$331&lt;&gt;"Z"),"",'C2'!V21)</f>
        <v/>
      </c>
      <c r="L331" s="188" t="str">
        <f>IF(ISBLANK('C2'!W21),"",'C2'!W21)</f>
        <v/>
      </c>
      <c r="M331" s="78" t="str">
        <f t="shared" si="7"/>
        <v>OK</v>
      </c>
      <c r="N331" s="79"/>
    </row>
    <row r="332" spans="1:14" ht="23.25" hidden="1">
      <c r="A332" s="80" t="s">
        <v>2595</v>
      </c>
      <c r="B332" s="186" t="s">
        <v>1278</v>
      </c>
      <c r="C332" s="187" t="s">
        <v>143</v>
      </c>
      <c r="D332" s="189" t="s">
        <v>1279</v>
      </c>
      <c r="E332" s="187" t="s">
        <v>452</v>
      </c>
      <c r="F332" s="187" t="s">
        <v>143</v>
      </c>
      <c r="G332" s="189" t="s">
        <v>460</v>
      </c>
      <c r="H332" s="188" t="str">
        <f>IF(OR(AND('C2'!V16="",'C2'!W16=""),AND('C2'!V19="",'C2'!W19=""),AND('C2'!W16="X",'C2'!W19="X"),OR('C2'!W16="M",'C2'!W19="M")),"",SUM('C2'!V16,'C2'!V19))</f>
        <v/>
      </c>
      <c r="I332" s="188" t="str">
        <f>IF(AND(AND('C2'!W16="X",'C2'!W19="X"),SUM('C2'!V16,'C2'!V19)=0,ISNUMBER('C2'!V22)),"",IF(OR('C2'!W16="M",'C2'!W19="M"),"M",IF(AND('C2'!W16='C2'!W19,OR('C2'!W16="X",'C2'!W16="W",'C2'!W16="Z")),UPPER('C2'!W16),"")))</f>
        <v/>
      </c>
      <c r="J332" s="81" t="s">
        <v>452</v>
      </c>
      <c r="K332" s="188" t="str">
        <f>IF(AND(ISBLANK('C2'!V22),$L$332&lt;&gt;"Z"),"",'C2'!V22)</f>
        <v/>
      </c>
      <c r="L332" s="188" t="str">
        <f>IF(ISBLANK('C2'!W22),"",'C2'!W22)</f>
        <v/>
      </c>
      <c r="M332" s="78" t="str">
        <f t="shared" si="7"/>
        <v>OK</v>
      </c>
      <c r="N332" s="79"/>
    </row>
    <row r="333" spans="1:14" ht="23.25" hidden="1">
      <c r="A333" s="80" t="s">
        <v>2595</v>
      </c>
      <c r="B333" s="186" t="s">
        <v>1280</v>
      </c>
      <c r="C333" s="187" t="s">
        <v>143</v>
      </c>
      <c r="D333" s="189" t="s">
        <v>1281</v>
      </c>
      <c r="E333" s="187" t="s">
        <v>452</v>
      </c>
      <c r="F333" s="187" t="s">
        <v>143</v>
      </c>
      <c r="G333" s="189" t="s">
        <v>148</v>
      </c>
      <c r="H333" s="188" t="str">
        <f>IF(OR(AND('C2'!Y14="",'C2'!Z14=""),AND('C2'!Y15="",'C2'!Z15=""),AND('C2'!Z14="X",'C2'!Z15="X"),OR('C2'!Z14="M",'C2'!Z15="M")),"",SUM('C2'!Y14,'C2'!Y15))</f>
        <v/>
      </c>
      <c r="I333" s="188" t="str">
        <f>IF(AND(AND('C2'!Z14="X",'C2'!Z15="X"),SUM('C2'!Y14,'C2'!Y15)=0,ISNUMBER('C2'!Y16)),"",IF(OR('C2'!Z14="M",'C2'!Z15="M"),"M",IF(AND('C2'!Z14='C2'!Z15,OR('C2'!Z14="X",'C2'!Z14="W",'C2'!Z14="Z")),UPPER('C2'!Z14),"")))</f>
        <v/>
      </c>
      <c r="J333" s="81" t="s">
        <v>452</v>
      </c>
      <c r="K333" s="188" t="str">
        <f>IF(AND(ISBLANK('C2'!Y16),$L$333&lt;&gt;"Z"),"",'C2'!Y16)</f>
        <v/>
      </c>
      <c r="L333" s="188" t="str">
        <f>IF(ISBLANK('C2'!Z16),"",'C2'!Z16)</f>
        <v/>
      </c>
      <c r="M333" s="78" t="str">
        <f t="shared" si="7"/>
        <v>OK</v>
      </c>
      <c r="N333" s="79"/>
    </row>
    <row r="334" spans="1:14" ht="23.25" hidden="1">
      <c r="A334" s="80" t="s">
        <v>2595</v>
      </c>
      <c r="B334" s="186" t="s">
        <v>1282</v>
      </c>
      <c r="C334" s="187" t="s">
        <v>143</v>
      </c>
      <c r="D334" s="189" t="s">
        <v>1283</v>
      </c>
      <c r="E334" s="187" t="s">
        <v>452</v>
      </c>
      <c r="F334" s="187" t="s">
        <v>143</v>
      </c>
      <c r="G334" s="189" t="s">
        <v>151</v>
      </c>
      <c r="H334" s="188" t="str">
        <f>IF(OR(AND('C2'!Y17="",'C2'!Z17=""),AND('C2'!Y18="",'C2'!Z18=""),AND('C2'!Z17="X",'C2'!Z18="X"),OR('C2'!Z17="M",'C2'!Z18="M")),"",SUM('C2'!Y17,'C2'!Y18))</f>
        <v/>
      </c>
      <c r="I334" s="188" t="str">
        <f>IF(AND(AND('C2'!Z17="X",'C2'!Z18="X"),SUM('C2'!Y17,'C2'!Y18)=0,ISNUMBER('C2'!Y19)),"",IF(OR('C2'!Z17="M",'C2'!Z18="M"),"M",IF(AND('C2'!Z17='C2'!Z18,OR('C2'!Z17="X",'C2'!Z17="W",'C2'!Z17="Z")),UPPER('C2'!Z17),"")))</f>
        <v/>
      </c>
      <c r="J334" s="81" t="s">
        <v>452</v>
      </c>
      <c r="K334" s="188" t="str">
        <f>IF(AND(ISBLANK('C2'!Y19),$L$334&lt;&gt;"Z"),"",'C2'!Y19)</f>
        <v/>
      </c>
      <c r="L334" s="188" t="str">
        <f>IF(ISBLANK('C2'!Z19),"",'C2'!Z19)</f>
        <v/>
      </c>
      <c r="M334" s="78" t="str">
        <f t="shared" si="7"/>
        <v>OK</v>
      </c>
      <c r="N334" s="79"/>
    </row>
    <row r="335" spans="1:14" ht="23.25" hidden="1">
      <c r="A335" s="80" t="s">
        <v>2595</v>
      </c>
      <c r="B335" s="186" t="s">
        <v>1284</v>
      </c>
      <c r="C335" s="187" t="s">
        <v>143</v>
      </c>
      <c r="D335" s="189" t="s">
        <v>1285</v>
      </c>
      <c r="E335" s="187" t="s">
        <v>452</v>
      </c>
      <c r="F335" s="187" t="s">
        <v>143</v>
      </c>
      <c r="G335" s="189" t="s">
        <v>152</v>
      </c>
      <c r="H335" s="188" t="str">
        <f>IF(OR(AND('C2'!Y14="",'C2'!Z14=""),AND('C2'!Y17="",'C2'!Z17=""),AND('C2'!Z14="X",'C2'!Z17="X"),OR('C2'!Z14="M",'C2'!Z17="M")),"",SUM('C2'!Y14,'C2'!Y17))</f>
        <v/>
      </c>
      <c r="I335" s="188" t="str">
        <f>IF(AND(AND('C2'!Z14="X",'C2'!Z17="X"),SUM('C2'!Y14,'C2'!Y17)=0,ISNUMBER('C2'!Y20)),"",IF(OR('C2'!Z14="M",'C2'!Z17="M"),"M",IF(AND('C2'!Z14='C2'!Z17,OR('C2'!Z14="X",'C2'!Z14="W",'C2'!Z14="Z")),UPPER('C2'!Z14),"")))</f>
        <v/>
      </c>
      <c r="J335" s="81" t="s">
        <v>452</v>
      </c>
      <c r="K335" s="188" t="str">
        <f>IF(AND(ISBLANK('C2'!Y20),$L$335&lt;&gt;"Z"),"",'C2'!Y20)</f>
        <v/>
      </c>
      <c r="L335" s="188" t="str">
        <f>IF(ISBLANK('C2'!Z20),"",'C2'!Z20)</f>
        <v/>
      </c>
      <c r="M335" s="78" t="str">
        <f t="shared" si="7"/>
        <v>OK</v>
      </c>
      <c r="N335" s="79"/>
    </row>
    <row r="336" spans="1:14" ht="23.25" hidden="1">
      <c r="A336" s="80" t="s">
        <v>2595</v>
      </c>
      <c r="B336" s="186" t="s">
        <v>1286</v>
      </c>
      <c r="C336" s="187" t="s">
        <v>143</v>
      </c>
      <c r="D336" s="189" t="s">
        <v>1287</v>
      </c>
      <c r="E336" s="187" t="s">
        <v>452</v>
      </c>
      <c r="F336" s="187" t="s">
        <v>143</v>
      </c>
      <c r="G336" s="189" t="s">
        <v>153</v>
      </c>
      <c r="H336" s="188" t="str">
        <f>IF(OR(AND('C2'!Y15="",'C2'!Z15=""),AND('C2'!Y18="",'C2'!Z18=""),AND('C2'!Z15="X",'C2'!Z18="X"),OR('C2'!Z15="M",'C2'!Z18="M")),"",SUM('C2'!Y15,'C2'!Y18))</f>
        <v/>
      </c>
      <c r="I336" s="188" t="str">
        <f>IF(AND(AND('C2'!Z15="X",'C2'!Z18="X"),SUM('C2'!Y15,'C2'!Y18)=0,ISNUMBER('C2'!Y21)),"",IF(OR('C2'!Z15="M",'C2'!Z18="M"),"M",IF(AND('C2'!Z15='C2'!Z18,OR('C2'!Z15="X",'C2'!Z15="W",'C2'!Z15="Z")),UPPER('C2'!Z15),"")))</f>
        <v/>
      </c>
      <c r="J336" s="81" t="s">
        <v>452</v>
      </c>
      <c r="K336" s="188" t="str">
        <f>IF(AND(ISBLANK('C2'!Y21),$L$336&lt;&gt;"Z"),"",'C2'!Y21)</f>
        <v/>
      </c>
      <c r="L336" s="188" t="str">
        <f>IF(ISBLANK('C2'!Z21),"",'C2'!Z21)</f>
        <v/>
      </c>
      <c r="M336" s="78" t="str">
        <f t="shared" si="7"/>
        <v>OK</v>
      </c>
      <c r="N336" s="79"/>
    </row>
    <row r="337" spans="1:14" ht="23.25" hidden="1">
      <c r="A337" s="80" t="s">
        <v>2595</v>
      </c>
      <c r="B337" s="186" t="s">
        <v>1288</v>
      </c>
      <c r="C337" s="187" t="s">
        <v>143</v>
      </c>
      <c r="D337" s="189" t="s">
        <v>1289</v>
      </c>
      <c r="E337" s="187" t="s">
        <v>452</v>
      </c>
      <c r="F337" s="187" t="s">
        <v>143</v>
      </c>
      <c r="G337" s="189" t="s">
        <v>154</v>
      </c>
      <c r="H337" s="188" t="str">
        <f>IF(OR(AND('C2'!Y16="",'C2'!Z16=""),AND('C2'!Y19="",'C2'!Z19=""),AND('C2'!Z16="X",'C2'!Z19="X"),OR('C2'!Z16="M",'C2'!Z19="M")),"",SUM('C2'!Y16,'C2'!Y19))</f>
        <v/>
      </c>
      <c r="I337" s="188" t="str">
        <f>IF(AND(AND('C2'!Z16="X",'C2'!Z19="X"),SUM('C2'!Y16,'C2'!Y19)=0,ISNUMBER('C2'!Y22)),"",IF(OR('C2'!Z16="M",'C2'!Z19="M"),"M",IF(AND('C2'!Z16='C2'!Z19,OR('C2'!Z16="X",'C2'!Z16="W",'C2'!Z16="Z")),UPPER('C2'!Z16),"")))</f>
        <v/>
      </c>
      <c r="J337" s="81" t="s">
        <v>452</v>
      </c>
      <c r="K337" s="188" t="str">
        <f>IF(AND(ISBLANK('C2'!Y22),$L$337&lt;&gt;"Z"),"",'C2'!Y22)</f>
        <v/>
      </c>
      <c r="L337" s="188" t="str">
        <f>IF(ISBLANK('C2'!Z22),"",'C2'!Z22)</f>
        <v/>
      </c>
      <c r="M337" s="78" t="str">
        <f t="shared" si="7"/>
        <v>OK</v>
      </c>
      <c r="N337" s="79"/>
    </row>
    <row r="338" spans="1:14" ht="23.25" hidden="1">
      <c r="A338" s="80" t="s">
        <v>2595</v>
      </c>
      <c r="B338" s="186" t="s">
        <v>1290</v>
      </c>
      <c r="C338" s="187" t="s">
        <v>143</v>
      </c>
      <c r="D338" s="189" t="s">
        <v>1291</v>
      </c>
      <c r="E338" s="187" t="s">
        <v>452</v>
      </c>
      <c r="F338" s="187" t="s">
        <v>143</v>
      </c>
      <c r="G338" s="189" t="s">
        <v>494</v>
      </c>
      <c r="H338" s="188" t="str">
        <f>IF(OR(AND('C2'!AB14="",'C2'!AC14=""),AND('C2'!AB15="",'C2'!AC15=""),AND('C2'!AC14="X",'C2'!AC15="X"),OR('C2'!AC14="M",'C2'!AC15="M")),"",SUM('C2'!AB14,'C2'!AB15))</f>
        <v/>
      </c>
      <c r="I338" s="188" t="str">
        <f>IF(AND(AND('C2'!AC14="X",'C2'!AC15="X"),SUM('C2'!AB14,'C2'!AB15)=0,ISNUMBER('C2'!AB16)),"",IF(OR('C2'!AC14="M",'C2'!AC15="M"),"M",IF(AND('C2'!AC14='C2'!AC15,OR('C2'!AC14="X",'C2'!AC14="W",'C2'!AC14="Z")),UPPER('C2'!AC14),"")))</f>
        <v/>
      </c>
      <c r="J338" s="81" t="s">
        <v>452</v>
      </c>
      <c r="K338" s="188" t="str">
        <f>IF(AND(ISBLANK('C2'!AB16),$L$338&lt;&gt;"Z"),"",'C2'!AB16)</f>
        <v/>
      </c>
      <c r="L338" s="188" t="str">
        <f>IF(ISBLANK('C2'!AC16),"",'C2'!AC16)</f>
        <v/>
      </c>
      <c r="M338" s="78" t="str">
        <f t="shared" si="7"/>
        <v>OK</v>
      </c>
      <c r="N338" s="79"/>
    </row>
    <row r="339" spans="1:14" ht="23.25" hidden="1">
      <c r="A339" s="80" t="s">
        <v>2595</v>
      </c>
      <c r="B339" s="186" t="s">
        <v>1292</v>
      </c>
      <c r="C339" s="187" t="s">
        <v>143</v>
      </c>
      <c r="D339" s="189" t="s">
        <v>1293</v>
      </c>
      <c r="E339" s="187" t="s">
        <v>452</v>
      </c>
      <c r="F339" s="187" t="s">
        <v>143</v>
      </c>
      <c r="G339" s="189" t="s">
        <v>497</v>
      </c>
      <c r="H339" s="188" t="str">
        <f>IF(OR(AND('C2'!AB17="",'C2'!AC17=""),AND('C2'!AB18="",'C2'!AC18=""),AND('C2'!AC17="X",'C2'!AC18="X"),OR('C2'!AC17="M",'C2'!AC18="M")),"",SUM('C2'!AB17,'C2'!AB18))</f>
        <v/>
      </c>
      <c r="I339" s="188" t="str">
        <f>IF(AND(AND('C2'!AC17="X",'C2'!AC18="X"),SUM('C2'!AB17,'C2'!AB18)=0,ISNUMBER('C2'!AB19)),"",IF(OR('C2'!AC17="M",'C2'!AC18="M"),"M",IF(AND('C2'!AC17='C2'!AC18,OR('C2'!AC17="X",'C2'!AC17="W",'C2'!AC17="Z")),UPPER('C2'!AC17),"")))</f>
        <v/>
      </c>
      <c r="J339" s="81" t="s">
        <v>452</v>
      </c>
      <c r="K339" s="188" t="str">
        <f>IF(AND(ISBLANK('C2'!AB19),$L$339&lt;&gt;"Z"),"",'C2'!AB19)</f>
        <v/>
      </c>
      <c r="L339" s="188" t="str">
        <f>IF(ISBLANK('C2'!AC19),"",'C2'!AC19)</f>
        <v/>
      </c>
      <c r="M339" s="78" t="str">
        <f t="shared" si="7"/>
        <v>OK</v>
      </c>
      <c r="N339" s="79"/>
    </row>
    <row r="340" spans="1:14" ht="23.25" hidden="1">
      <c r="A340" s="80" t="s">
        <v>2595</v>
      </c>
      <c r="B340" s="186" t="s">
        <v>1294</v>
      </c>
      <c r="C340" s="187" t="s">
        <v>143</v>
      </c>
      <c r="D340" s="189" t="s">
        <v>1295</v>
      </c>
      <c r="E340" s="187" t="s">
        <v>452</v>
      </c>
      <c r="F340" s="187" t="s">
        <v>143</v>
      </c>
      <c r="G340" s="189" t="s">
        <v>498</v>
      </c>
      <c r="H340" s="188" t="str">
        <f>IF(OR(AND('C2'!AB14="",'C2'!AC14=""),AND('C2'!AB17="",'C2'!AC17=""),AND('C2'!AC14="X",'C2'!AC17="X"),OR('C2'!AC14="M",'C2'!AC17="M")),"",SUM('C2'!AB14,'C2'!AB17))</f>
        <v/>
      </c>
      <c r="I340" s="188" t="str">
        <f>IF(AND(AND('C2'!AC14="X",'C2'!AC17="X"),SUM('C2'!AB14,'C2'!AB17)=0,ISNUMBER('C2'!AB20)),"",IF(OR('C2'!AC14="M",'C2'!AC17="M"),"M",IF(AND('C2'!AC14='C2'!AC17,OR('C2'!AC14="X",'C2'!AC14="W",'C2'!AC14="Z")),UPPER('C2'!AC14),"")))</f>
        <v/>
      </c>
      <c r="J340" s="81" t="s">
        <v>452</v>
      </c>
      <c r="K340" s="188" t="str">
        <f>IF(AND(ISBLANK('C2'!AB20),$L$340&lt;&gt;"Z"),"",'C2'!AB20)</f>
        <v/>
      </c>
      <c r="L340" s="188" t="str">
        <f>IF(ISBLANK('C2'!AC20),"",'C2'!AC20)</f>
        <v/>
      </c>
      <c r="M340" s="78" t="str">
        <f t="shared" si="7"/>
        <v>OK</v>
      </c>
      <c r="N340" s="79"/>
    </row>
    <row r="341" spans="1:14" ht="23.25" hidden="1">
      <c r="A341" s="80" t="s">
        <v>2595</v>
      </c>
      <c r="B341" s="186" t="s">
        <v>1296</v>
      </c>
      <c r="C341" s="187" t="s">
        <v>143</v>
      </c>
      <c r="D341" s="189" t="s">
        <v>1297</v>
      </c>
      <c r="E341" s="187" t="s">
        <v>452</v>
      </c>
      <c r="F341" s="187" t="s">
        <v>143</v>
      </c>
      <c r="G341" s="189" t="s">
        <v>499</v>
      </c>
      <c r="H341" s="188" t="str">
        <f>IF(OR(AND('C2'!AB15="",'C2'!AC15=""),AND('C2'!AB18="",'C2'!AC18=""),AND('C2'!AC15="X",'C2'!AC18="X"),OR('C2'!AC15="M",'C2'!AC18="M")),"",SUM('C2'!AB15,'C2'!AB18))</f>
        <v/>
      </c>
      <c r="I341" s="188" t="str">
        <f>IF(AND(AND('C2'!AC15="X",'C2'!AC18="X"),SUM('C2'!AB15,'C2'!AB18)=0,ISNUMBER('C2'!AB21)),"",IF(OR('C2'!AC15="M",'C2'!AC18="M"),"M",IF(AND('C2'!AC15='C2'!AC18,OR('C2'!AC15="X",'C2'!AC15="W",'C2'!AC15="Z")),UPPER('C2'!AC15),"")))</f>
        <v/>
      </c>
      <c r="J341" s="81" t="s">
        <v>452</v>
      </c>
      <c r="K341" s="188" t="str">
        <f>IF(AND(ISBLANK('C2'!AB21),$L$341&lt;&gt;"Z"),"",'C2'!AB21)</f>
        <v/>
      </c>
      <c r="L341" s="188" t="str">
        <f>IF(ISBLANK('C2'!AC21),"",'C2'!AC21)</f>
        <v/>
      </c>
      <c r="M341" s="78" t="str">
        <f t="shared" si="7"/>
        <v>OK</v>
      </c>
      <c r="N341" s="79"/>
    </row>
    <row r="342" spans="1:14" ht="23.25" hidden="1">
      <c r="A342" s="80" t="s">
        <v>2595</v>
      </c>
      <c r="B342" s="186" t="s">
        <v>1298</v>
      </c>
      <c r="C342" s="187" t="s">
        <v>143</v>
      </c>
      <c r="D342" s="189" t="s">
        <v>1299</v>
      </c>
      <c r="E342" s="187" t="s">
        <v>452</v>
      </c>
      <c r="F342" s="187" t="s">
        <v>143</v>
      </c>
      <c r="G342" s="189" t="s">
        <v>500</v>
      </c>
      <c r="H342" s="188" t="str">
        <f>IF(OR(AND('C2'!AB16="",'C2'!AC16=""),AND('C2'!AB19="",'C2'!AC19=""),AND('C2'!AC16="X",'C2'!AC19="X"),OR('C2'!AC16="M",'C2'!AC19="M")),"",SUM('C2'!AB16,'C2'!AB19))</f>
        <v/>
      </c>
      <c r="I342" s="188" t="str">
        <f>IF(AND(AND('C2'!AC16="X",'C2'!AC19="X"),SUM('C2'!AB16,'C2'!AB19)=0,ISNUMBER('C2'!AB22)),"",IF(OR('C2'!AC16="M",'C2'!AC19="M"),"M",IF(AND('C2'!AC16='C2'!AC19,OR('C2'!AC16="X",'C2'!AC16="W",'C2'!AC16="Z")),UPPER('C2'!AC16),"")))</f>
        <v/>
      </c>
      <c r="J342" s="81" t="s">
        <v>452</v>
      </c>
      <c r="K342" s="188" t="str">
        <f>IF(AND(ISBLANK('C2'!AB22),$L$342&lt;&gt;"Z"),"",'C2'!AB22)</f>
        <v/>
      </c>
      <c r="L342" s="188" t="str">
        <f>IF(ISBLANK('C2'!AC22),"",'C2'!AC22)</f>
        <v/>
      </c>
      <c r="M342" s="78" t="str">
        <f t="shared" si="7"/>
        <v>OK</v>
      </c>
      <c r="N342" s="79"/>
    </row>
    <row r="343" spans="1:14" ht="23.25" hidden="1">
      <c r="A343" s="80" t="s">
        <v>2595</v>
      </c>
      <c r="B343" s="186" t="s">
        <v>1300</v>
      </c>
      <c r="C343" s="187" t="s">
        <v>143</v>
      </c>
      <c r="D343" s="189" t="s">
        <v>1301</v>
      </c>
      <c r="E343" s="187" t="s">
        <v>452</v>
      </c>
      <c r="F343" s="187" t="s">
        <v>143</v>
      </c>
      <c r="G343" s="189" t="s">
        <v>507</v>
      </c>
      <c r="H343" s="188" t="str">
        <f>IF(OR(AND('C2'!AE14="",'C2'!AF14=""),AND('C2'!AE15="",'C2'!AF15=""),AND('C2'!AF14="X",'C2'!AF15="X"),OR('C2'!AF14="M",'C2'!AF15="M")),"",SUM('C2'!AE14,'C2'!AE15))</f>
        <v/>
      </c>
      <c r="I343" s="188" t="str">
        <f>IF(AND(AND('C2'!AF14="X",'C2'!AF15="X"),SUM('C2'!AE14,'C2'!AE15)=0,ISNUMBER('C2'!AE16)),"",IF(OR('C2'!AF14="M",'C2'!AF15="M"),"M",IF(AND('C2'!AF14='C2'!AF15,OR('C2'!AF14="X",'C2'!AF14="W",'C2'!AF14="Z")),UPPER('C2'!AF14),"")))</f>
        <v/>
      </c>
      <c r="J343" s="81" t="s">
        <v>452</v>
      </c>
      <c r="K343" s="188" t="str">
        <f>IF(AND(ISBLANK('C2'!AE16),$L$343&lt;&gt;"Z"),"",'C2'!AE16)</f>
        <v/>
      </c>
      <c r="L343" s="188" t="str">
        <f>IF(ISBLANK('C2'!AF16),"",'C2'!AF16)</f>
        <v/>
      </c>
      <c r="M343" s="78" t="str">
        <f t="shared" si="7"/>
        <v>OK</v>
      </c>
      <c r="N343" s="79"/>
    </row>
    <row r="344" spans="1:14" ht="23.25" hidden="1">
      <c r="A344" s="80" t="s">
        <v>2595</v>
      </c>
      <c r="B344" s="186" t="s">
        <v>1302</v>
      </c>
      <c r="C344" s="187" t="s">
        <v>143</v>
      </c>
      <c r="D344" s="189" t="s">
        <v>1303</v>
      </c>
      <c r="E344" s="187" t="s">
        <v>452</v>
      </c>
      <c r="F344" s="187" t="s">
        <v>143</v>
      </c>
      <c r="G344" s="189" t="s">
        <v>513</v>
      </c>
      <c r="H344" s="188" t="str">
        <f>IF(OR(AND('C2'!AE17="",'C2'!AF17=""),AND('C2'!AE18="",'C2'!AF18=""),AND('C2'!AF17="X",'C2'!AF18="X"),OR('C2'!AF17="M",'C2'!AF18="M")),"",SUM('C2'!AE17,'C2'!AE18))</f>
        <v/>
      </c>
      <c r="I344" s="188" t="str">
        <f>IF(AND(AND('C2'!AF17="X",'C2'!AF18="X"),SUM('C2'!AE17,'C2'!AE18)=0,ISNUMBER('C2'!AE19)),"",IF(OR('C2'!AF17="M",'C2'!AF18="M"),"M",IF(AND('C2'!AF17='C2'!AF18,OR('C2'!AF17="X",'C2'!AF17="W",'C2'!AF17="Z")),UPPER('C2'!AF17),"")))</f>
        <v/>
      </c>
      <c r="J344" s="81" t="s">
        <v>452</v>
      </c>
      <c r="K344" s="188" t="str">
        <f>IF(AND(ISBLANK('C2'!AE19),$L$344&lt;&gt;"Z"),"",'C2'!AE19)</f>
        <v/>
      </c>
      <c r="L344" s="188" t="str">
        <f>IF(ISBLANK('C2'!AF19),"",'C2'!AF19)</f>
        <v/>
      </c>
      <c r="M344" s="78" t="str">
        <f t="shared" si="7"/>
        <v>OK</v>
      </c>
      <c r="N344" s="79"/>
    </row>
    <row r="345" spans="1:14" ht="23.25" hidden="1">
      <c r="A345" s="80" t="s">
        <v>2595</v>
      </c>
      <c r="B345" s="186" t="s">
        <v>1304</v>
      </c>
      <c r="C345" s="187" t="s">
        <v>143</v>
      </c>
      <c r="D345" s="189" t="s">
        <v>1305</v>
      </c>
      <c r="E345" s="187" t="s">
        <v>452</v>
      </c>
      <c r="F345" s="187" t="s">
        <v>143</v>
      </c>
      <c r="G345" s="189" t="s">
        <v>487</v>
      </c>
      <c r="H345" s="188" t="str">
        <f>IF(OR(AND('C2'!AE14="",'C2'!AF14=""),AND('C2'!AE17="",'C2'!AF17=""),AND('C2'!AF14="X",'C2'!AF17="X"),OR('C2'!AF14="M",'C2'!AF17="M")),"",SUM('C2'!AE14,'C2'!AE17))</f>
        <v/>
      </c>
      <c r="I345" s="188" t="str">
        <f>IF(AND(AND('C2'!AF14="X",'C2'!AF17="X"),SUM('C2'!AE14,'C2'!AE17)=0,ISNUMBER('C2'!AE20)),"",IF(OR('C2'!AF14="M",'C2'!AF17="M"),"M",IF(AND('C2'!AF14='C2'!AF17,OR('C2'!AF14="X",'C2'!AF14="W",'C2'!AF14="Z")),UPPER('C2'!AF14),"")))</f>
        <v/>
      </c>
      <c r="J345" s="81" t="s">
        <v>452</v>
      </c>
      <c r="K345" s="188" t="str">
        <f>IF(AND(ISBLANK('C2'!AE20),$L$345&lt;&gt;"Z"),"",'C2'!AE20)</f>
        <v/>
      </c>
      <c r="L345" s="188" t="str">
        <f>IF(ISBLANK('C2'!AF20),"",'C2'!AF20)</f>
        <v/>
      </c>
      <c r="M345" s="78" t="str">
        <f t="shared" si="7"/>
        <v>OK</v>
      </c>
      <c r="N345" s="79"/>
    </row>
    <row r="346" spans="1:14" ht="23.25" hidden="1">
      <c r="A346" s="80" t="s">
        <v>2595</v>
      </c>
      <c r="B346" s="186" t="s">
        <v>1306</v>
      </c>
      <c r="C346" s="187" t="s">
        <v>143</v>
      </c>
      <c r="D346" s="189" t="s">
        <v>1307</v>
      </c>
      <c r="E346" s="187" t="s">
        <v>452</v>
      </c>
      <c r="F346" s="187" t="s">
        <v>143</v>
      </c>
      <c r="G346" s="189" t="s">
        <v>477</v>
      </c>
      <c r="H346" s="188" t="str">
        <f>IF(OR(AND('C2'!AE15="",'C2'!AF15=""),AND('C2'!AE18="",'C2'!AF18=""),AND('C2'!AF15="X",'C2'!AF18="X"),OR('C2'!AF15="M",'C2'!AF18="M")),"",SUM('C2'!AE15,'C2'!AE18))</f>
        <v/>
      </c>
      <c r="I346" s="188" t="str">
        <f>IF(AND(AND('C2'!AF15="X",'C2'!AF18="X"),SUM('C2'!AE15,'C2'!AE18)=0,ISNUMBER('C2'!AE21)),"",IF(OR('C2'!AF15="M",'C2'!AF18="M"),"M",IF(AND('C2'!AF15='C2'!AF18,OR('C2'!AF15="X",'C2'!AF15="W",'C2'!AF15="Z")),UPPER('C2'!AF15),"")))</f>
        <v/>
      </c>
      <c r="J346" s="81" t="s">
        <v>452</v>
      </c>
      <c r="K346" s="188" t="str">
        <f>IF(AND(ISBLANK('C2'!AE21),$L$346&lt;&gt;"Z"),"",'C2'!AE21)</f>
        <v/>
      </c>
      <c r="L346" s="188" t="str">
        <f>IF(ISBLANK('C2'!AF21),"",'C2'!AF21)</f>
        <v/>
      </c>
      <c r="M346" s="78" t="str">
        <f t="shared" si="7"/>
        <v>OK</v>
      </c>
      <c r="N346" s="79"/>
    </row>
    <row r="347" spans="1:14" ht="23.25" hidden="1">
      <c r="A347" s="80" t="s">
        <v>2595</v>
      </c>
      <c r="B347" s="186" t="s">
        <v>1308</v>
      </c>
      <c r="C347" s="187" t="s">
        <v>143</v>
      </c>
      <c r="D347" s="189" t="s">
        <v>1309</v>
      </c>
      <c r="E347" s="187" t="s">
        <v>452</v>
      </c>
      <c r="F347" s="187" t="s">
        <v>143</v>
      </c>
      <c r="G347" s="189" t="s">
        <v>466</v>
      </c>
      <c r="H347" s="188" t="str">
        <f>IF(OR(AND('C2'!AE16="",'C2'!AF16=""),AND('C2'!AE19="",'C2'!AF19=""),AND('C2'!AF16="X",'C2'!AF19="X"),OR('C2'!AF16="M",'C2'!AF19="M")),"",SUM('C2'!AE16,'C2'!AE19))</f>
        <v/>
      </c>
      <c r="I347" s="188" t="str">
        <f>IF(AND(AND('C2'!AF16="X",'C2'!AF19="X"),SUM('C2'!AE16,'C2'!AE19)=0,ISNUMBER('C2'!AE22)),"",IF(OR('C2'!AF16="M",'C2'!AF19="M"),"M",IF(AND('C2'!AF16='C2'!AF19,OR('C2'!AF16="X",'C2'!AF16="W",'C2'!AF16="Z")),UPPER('C2'!AF16),"")))</f>
        <v/>
      </c>
      <c r="J347" s="81" t="s">
        <v>452</v>
      </c>
      <c r="K347" s="188" t="str">
        <f>IF(AND(ISBLANK('C2'!AE22),$L$347&lt;&gt;"Z"),"",'C2'!AE22)</f>
        <v/>
      </c>
      <c r="L347" s="188" t="str">
        <f>IF(ISBLANK('C2'!AF22),"",'C2'!AF22)</f>
        <v/>
      </c>
      <c r="M347" s="78" t="str">
        <f t="shared" si="7"/>
        <v>OK</v>
      </c>
      <c r="N347" s="79"/>
    </row>
    <row r="348" spans="1:14" ht="23.25" hidden="1">
      <c r="A348" s="80" t="s">
        <v>2595</v>
      </c>
      <c r="B348" s="186" t="s">
        <v>1310</v>
      </c>
      <c r="C348" s="187" t="s">
        <v>143</v>
      </c>
      <c r="D348" s="189" t="s">
        <v>1311</v>
      </c>
      <c r="E348" s="187" t="s">
        <v>452</v>
      </c>
      <c r="F348" s="187" t="s">
        <v>143</v>
      </c>
      <c r="G348" s="189" t="s">
        <v>506</v>
      </c>
      <c r="H348" s="188" t="str">
        <f>IF(OR(AND('C2'!AH14="",'C2'!AI14=""),AND('C2'!AH15="",'C2'!AI15=""),AND('C2'!AI14="X",'C2'!AI15="X"),OR('C2'!AI14="M",'C2'!AI15="M")),"",SUM('C2'!AH14,'C2'!AH15))</f>
        <v/>
      </c>
      <c r="I348" s="188" t="str">
        <f>IF(AND(AND('C2'!AI14="X",'C2'!AI15="X"),SUM('C2'!AH14,'C2'!AH15)=0,ISNUMBER('C2'!AH16)),"",IF(OR('C2'!AI14="M",'C2'!AI15="M"),"M",IF(AND('C2'!AI14='C2'!AI15,OR('C2'!AI14="X",'C2'!AI14="W",'C2'!AI14="Z")),UPPER('C2'!AI14),"")))</f>
        <v/>
      </c>
      <c r="J348" s="81" t="s">
        <v>452</v>
      </c>
      <c r="K348" s="188" t="str">
        <f>IF(AND(ISBLANK('C2'!AH16),$L$348&lt;&gt;"Z"),"",'C2'!AH16)</f>
        <v/>
      </c>
      <c r="L348" s="188" t="str">
        <f>IF(ISBLANK('C2'!AI16),"",'C2'!AI16)</f>
        <v/>
      </c>
      <c r="M348" s="78" t="str">
        <f t="shared" si="7"/>
        <v>OK</v>
      </c>
      <c r="N348" s="79"/>
    </row>
    <row r="349" spans="1:14" ht="23.25" hidden="1">
      <c r="A349" s="80" t="s">
        <v>2595</v>
      </c>
      <c r="B349" s="186" t="s">
        <v>1312</v>
      </c>
      <c r="C349" s="187" t="s">
        <v>143</v>
      </c>
      <c r="D349" s="189" t="s">
        <v>1313</v>
      </c>
      <c r="E349" s="187" t="s">
        <v>452</v>
      </c>
      <c r="F349" s="187" t="s">
        <v>143</v>
      </c>
      <c r="G349" s="189" t="s">
        <v>512</v>
      </c>
      <c r="H349" s="188" t="str">
        <f>IF(OR(AND('C2'!AH17="",'C2'!AI17=""),AND('C2'!AH18="",'C2'!AI18=""),AND('C2'!AI17="X",'C2'!AI18="X"),OR('C2'!AI17="M",'C2'!AI18="M")),"",SUM('C2'!AH17,'C2'!AH18))</f>
        <v/>
      </c>
      <c r="I349" s="188" t="str">
        <f>IF(AND(AND('C2'!AI17="X",'C2'!AI18="X"),SUM('C2'!AH17,'C2'!AH18)=0,ISNUMBER('C2'!AH19)),"",IF(OR('C2'!AI17="M",'C2'!AI18="M"),"M",IF(AND('C2'!AI17='C2'!AI18,OR('C2'!AI17="X",'C2'!AI17="W",'C2'!AI17="Z")),UPPER('C2'!AI17),"")))</f>
        <v/>
      </c>
      <c r="J349" s="81" t="s">
        <v>452</v>
      </c>
      <c r="K349" s="188" t="str">
        <f>IF(AND(ISBLANK('C2'!AH19),$L$349&lt;&gt;"Z"),"",'C2'!AH19)</f>
        <v/>
      </c>
      <c r="L349" s="188" t="str">
        <f>IF(ISBLANK('C2'!AI19),"",'C2'!AI19)</f>
        <v/>
      </c>
      <c r="M349" s="78" t="str">
        <f t="shared" si="7"/>
        <v>OK</v>
      </c>
      <c r="N349" s="79"/>
    </row>
    <row r="350" spans="1:14" ht="23.25" hidden="1">
      <c r="A350" s="80" t="s">
        <v>2595</v>
      </c>
      <c r="B350" s="186" t="s">
        <v>1314</v>
      </c>
      <c r="C350" s="187" t="s">
        <v>143</v>
      </c>
      <c r="D350" s="189" t="s">
        <v>1315</v>
      </c>
      <c r="E350" s="187" t="s">
        <v>452</v>
      </c>
      <c r="F350" s="187" t="s">
        <v>143</v>
      </c>
      <c r="G350" s="189" t="s">
        <v>514</v>
      </c>
      <c r="H350" s="188" t="str">
        <f>IF(OR(AND('C2'!AH14="",'C2'!AI14=""),AND('C2'!AH17="",'C2'!AI17=""),AND('C2'!AI14="X",'C2'!AI17="X"),OR('C2'!AI14="M",'C2'!AI17="M")),"",SUM('C2'!AH14,'C2'!AH17))</f>
        <v/>
      </c>
      <c r="I350" s="188" t="str">
        <f>IF(AND(AND('C2'!AI14="X",'C2'!AI17="X"),SUM('C2'!AH14,'C2'!AH17)=0,ISNUMBER('C2'!AH20)),"",IF(OR('C2'!AI14="M",'C2'!AI17="M"),"M",IF(AND('C2'!AI14='C2'!AI17,OR('C2'!AI14="X",'C2'!AI14="W",'C2'!AI14="Z")),UPPER('C2'!AI14),"")))</f>
        <v/>
      </c>
      <c r="J350" s="81" t="s">
        <v>452</v>
      </c>
      <c r="K350" s="188" t="str">
        <f>IF(AND(ISBLANK('C2'!AH20),$L$350&lt;&gt;"Z"),"",'C2'!AH20)</f>
        <v/>
      </c>
      <c r="L350" s="188" t="str">
        <f>IF(ISBLANK('C2'!AI20),"",'C2'!AI20)</f>
        <v/>
      </c>
      <c r="M350" s="78" t="str">
        <f t="shared" si="7"/>
        <v>OK</v>
      </c>
      <c r="N350" s="79"/>
    </row>
    <row r="351" spans="1:14" ht="23.25" hidden="1">
      <c r="A351" s="80" t="s">
        <v>2595</v>
      </c>
      <c r="B351" s="186" t="s">
        <v>1316</v>
      </c>
      <c r="C351" s="187" t="s">
        <v>143</v>
      </c>
      <c r="D351" s="189" t="s">
        <v>1317</v>
      </c>
      <c r="E351" s="187" t="s">
        <v>452</v>
      </c>
      <c r="F351" s="187" t="s">
        <v>143</v>
      </c>
      <c r="G351" s="189" t="s">
        <v>515</v>
      </c>
      <c r="H351" s="188" t="str">
        <f>IF(OR(AND('C2'!AH15="",'C2'!AI15=""),AND('C2'!AH18="",'C2'!AI18=""),AND('C2'!AI15="X",'C2'!AI18="X"),OR('C2'!AI15="M",'C2'!AI18="M")),"",SUM('C2'!AH15,'C2'!AH18))</f>
        <v/>
      </c>
      <c r="I351" s="188" t="str">
        <f>IF(AND(AND('C2'!AI15="X",'C2'!AI18="X"),SUM('C2'!AH15,'C2'!AH18)=0,ISNUMBER('C2'!AH21)),"",IF(OR('C2'!AI15="M",'C2'!AI18="M"),"M",IF(AND('C2'!AI15='C2'!AI18,OR('C2'!AI15="X",'C2'!AI15="W",'C2'!AI15="Z")),UPPER('C2'!AI15),"")))</f>
        <v/>
      </c>
      <c r="J351" s="81" t="s">
        <v>452</v>
      </c>
      <c r="K351" s="188" t="str">
        <f>IF(AND(ISBLANK('C2'!AH21),$L$351&lt;&gt;"Z"),"",'C2'!AH21)</f>
        <v/>
      </c>
      <c r="L351" s="188" t="str">
        <f>IF(ISBLANK('C2'!AI21),"",'C2'!AI21)</f>
        <v/>
      </c>
      <c r="M351" s="78" t="str">
        <f t="shared" si="7"/>
        <v>OK</v>
      </c>
      <c r="N351" s="79"/>
    </row>
    <row r="352" spans="1:14" ht="23.25" hidden="1">
      <c r="A352" s="80" t="s">
        <v>2595</v>
      </c>
      <c r="B352" s="186" t="s">
        <v>1318</v>
      </c>
      <c r="C352" s="187" t="s">
        <v>143</v>
      </c>
      <c r="D352" s="189" t="s">
        <v>1319</v>
      </c>
      <c r="E352" s="187" t="s">
        <v>452</v>
      </c>
      <c r="F352" s="187" t="s">
        <v>143</v>
      </c>
      <c r="G352" s="189" t="s">
        <v>516</v>
      </c>
      <c r="H352" s="188" t="str">
        <f>IF(OR(AND('C2'!AH16="",'C2'!AI16=""),AND('C2'!AH19="",'C2'!AI19=""),AND('C2'!AI16="X",'C2'!AI19="X"),OR('C2'!AI16="M",'C2'!AI19="M")),"",SUM('C2'!AH16,'C2'!AH19))</f>
        <v/>
      </c>
      <c r="I352" s="188" t="str">
        <f>IF(AND(AND('C2'!AI16="X",'C2'!AI19="X"),SUM('C2'!AH16,'C2'!AH19)=0,ISNUMBER('C2'!AH22)),"",IF(OR('C2'!AI16="M",'C2'!AI19="M"),"M",IF(AND('C2'!AI16='C2'!AI19,OR('C2'!AI16="X",'C2'!AI16="W",'C2'!AI16="Z")),UPPER('C2'!AI16),"")))</f>
        <v/>
      </c>
      <c r="J352" s="81" t="s">
        <v>452</v>
      </c>
      <c r="K352" s="188" t="str">
        <f>IF(AND(ISBLANK('C2'!AH22),$L$352&lt;&gt;"Z"),"",'C2'!AH22)</f>
        <v/>
      </c>
      <c r="L352" s="188" t="str">
        <f>IF(ISBLANK('C2'!AI22),"",'C2'!AI22)</f>
        <v/>
      </c>
      <c r="M352" s="78" t="str">
        <f t="shared" si="7"/>
        <v>OK</v>
      </c>
      <c r="N352" s="79"/>
    </row>
    <row r="353" spans="1:14" ht="23.25" hidden="1">
      <c r="A353" s="80" t="s">
        <v>2595</v>
      </c>
      <c r="B353" s="186" t="s">
        <v>1320</v>
      </c>
      <c r="C353" s="187" t="s">
        <v>143</v>
      </c>
      <c r="D353" s="189" t="s">
        <v>1321</v>
      </c>
      <c r="E353" s="187" t="s">
        <v>452</v>
      </c>
      <c r="F353" s="187" t="s">
        <v>143</v>
      </c>
      <c r="G353" s="189" t="s">
        <v>538</v>
      </c>
      <c r="H353" s="188" t="str">
        <f>IF(OR(AND('C2'!AK14="",'C2'!AL14=""),AND('C2'!AK15="",'C2'!AL15=""),AND('C2'!AL14="X",'C2'!AL15="X"),OR('C2'!AL14="M",'C2'!AL15="M")),"",SUM('C2'!AK14,'C2'!AK15))</f>
        <v/>
      </c>
      <c r="I353" s="188" t="str">
        <f>IF(AND(AND('C2'!AL14="X",'C2'!AL15="X"),SUM('C2'!AK14,'C2'!AK15)=0,ISNUMBER('C2'!AK16)),"",IF(OR('C2'!AL14="M",'C2'!AL15="M"),"M",IF(AND('C2'!AL14='C2'!AL15,OR('C2'!AL14="X",'C2'!AL14="W",'C2'!AL14="Z")),UPPER('C2'!AL14),"")))</f>
        <v/>
      </c>
      <c r="J353" s="81" t="s">
        <v>452</v>
      </c>
      <c r="K353" s="188" t="str">
        <f>IF(AND(ISBLANK('C2'!AK16),$L$353&lt;&gt;"Z"),"",'C2'!AK16)</f>
        <v/>
      </c>
      <c r="L353" s="188" t="str">
        <f>IF(ISBLANK('C2'!AL16),"",'C2'!AL16)</f>
        <v/>
      </c>
      <c r="M353" s="78" t="str">
        <f t="shared" si="7"/>
        <v>OK</v>
      </c>
      <c r="N353" s="79"/>
    </row>
    <row r="354" spans="1:14" ht="23.25" hidden="1">
      <c r="A354" s="80" t="s">
        <v>2595</v>
      </c>
      <c r="B354" s="186" t="s">
        <v>1322</v>
      </c>
      <c r="C354" s="187" t="s">
        <v>143</v>
      </c>
      <c r="D354" s="189" t="s">
        <v>1323</v>
      </c>
      <c r="E354" s="187" t="s">
        <v>452</v>
      </c>
      <c r="F354" s="187" t="s">
        <v>143</v>
      </c>
      <c r="G354" s="189" t="s">
        <v>938</v>
      </c>
      <c r="H354" s="188" t="str">
        <f>IF(OR(AND('C2'!AK17="",'C2'!AL17=""),AND('C2'!AK18="",'C2'!AL18=""),AND('C2'!AL17="X",'C2'!AL18="X"),OR('C2'!AL17="M",'C2'!AL18="M")),"",SUM('C2'!AK17,'C2'!AK18))</f>
        <v/>
      </c>
      <c r="I354" s="188" t="str">
        <f>IF(AND(AND('C2'!AL17="X",'C2'!AL18="X"),SUM('C2'!AK17,'C2'!AK18)=0,ISNUMBER('C2'!AK19)),"",IF(OR('C2'!AL17="M",'C2'!AL18="M"),"M",IF(AND('C2'!AL17='C2'!AL18,OR('C2'!AL17="X",'C2'!AL17="W",'C2'!AL17="Z")),UPPER('C2'!AL17),"")))</f>
        <v/>
      </c>
      <c r="J354" s="81" t="s">
        <v>452</v>
      </c>
      <c r="K354" s="188" t="str">
        <f>IF(AND(ISBLANK('C2'!AK19),$L$354&lt;&gt;"Z"),"",'C2'!AK19)</f>
        <v/>
      </c>
      <c r="L354" s="188" t="str">
        <f>IF(ISBLANK('C2'!AL19),"",'C2'!AL19)</f>
        <v/>
      </c>
      <c r="M354" s="78" t="str">
        <f t="shared" si="7"/>
        <v>OK</v>
      </c>
      <c r="N354" s="79"/>
    </row>
    <row r="355" spans="1:14" ht="23.25" hidden="1">
      <c r="A355" s="80" t="s">
        <v>2595</v>
      </c>
      <c r="B355" s="186" t="s">
        <v>1324</v>
      </c>
      <c r="C355" s="187" t="s">
        <v>143</v>
      </c>
      <c r="D355" s="189" t="s">
        <v>1325</v>
      </c>
      <c r="E355" s="187" t="s">
        <v>452</v>
      </c>
      <c r="F355" s="187" t="s">
        <v>143</v>
      </c>
      <c r="G355" s="189" t="s">
        <v>489</v>
      </c>
      <c r="H355" s="188" t="str">
        <f>IF(OR(AND('C2'!AK14="",'C2'!AL14=""),AND('C2'!AK17="",'C2'!AL17=""),AND('C2'!AL14="X",'C2'!AL17="X"),OR('C2'!AL14="M",'C2'!AL17="M")),"",SUM('C2'!AK14,'C2'!AK17))</f>
        <v/>
      </c>
      <c r="I355" s="188" t="str">
        <f>IF(AND(AND('C2'!AL14="X",'C2'!AL17="X"),SUM('C2'!AK14,'C2'!AK17)=0,ISNUMBER('C2'!AK20)),"",IF(OR('C2'!AL14="M",'C2'!AL17="M"),"M",IF(AND('C2'!AL14='C2'!AL17,OR('C2'!AL14="X",'C2'!AL14="W",'C2'!AL14="Z")),UPPER('C2'!AL14),"")))</f>
        <v/>
      </c>
      <c r="J355" s="81" t="s">
        <v>452</v>
      </c>
      <c r="K355" s="188" t="str">
        <f>IF(AND(ISBLANK('C2'!AK20),$L$355&lt;&gt;"Z"),"",'C2'!AK20)</f>
        <v/>
      </c>
      <c r="L355" s="188" t="str">
        <f>IF(ISBLANK('C2'!AL20),"",'C2'!AL20)</f>
        <v/>
      </c>
      <c r="M355" s="78" t="str">
        <f t="shared" si="7"/>
        <v>OK</v>
      </c>
      <c r="N355" s="79"/>
    </row>
    <row r="356" spans="1:14" ht="23.25" hidden="1">
      <c r="A356" s="80" t="s">
        <v>2595</v>
      </c>
      <c r="B356" s="186" t="s">
        <v>1326</v>
      </c>
      <c r="C356" s="187" t="s">
        <v>143</v>
      </c>
      <c r="D356" s="189" t="s">
        <v>1327</v>
      </c>
      <c r="E356" s="187" t="s">
        <v>452</v>
      </c>
      <c r="F356" s="187" t="s">
        <v>143</v>
      </c>
      <c r="G356" s="189" t="s">
        <v>479</v>
      </c>
      <c r="H356" s="188" t="str">
        <f>IF(OR(AND('C2'!AK15="",'C2'!AL15=""),AND('C2'!AK18="",'C2'!AL18=""),AND('C2'!AL15="X",'C2'!AL18="X"),OR('C2'!AL15="M",'C2'!AL18="M")),"",SUM('C2'!AK15,'C2'!AK18))</f>
        <v/>
      </c>
      <c r="I356" s="188" t="str">
        <f>IF(AND(AND('C2'!AL15="X",'C2'!AL18="X"),SUM('C2'!AK15,'C2'!AK18)=0,ISNUMBER('C2'!AK21)),"",IF(OR('C2'!AL15="M",'C2'!AL18="M"),"M",IF(AND('C2'!AL15='C2'!AL18,OR('C2'!AL15="X",'C2'!AL15="W",'C2'!AL15="Z")),UPPER('C2'!AL15),"")))</f>
        <v/>
      </c>
      <c r="J356" s="81" t="s">
        <v>452</v>
      </c>
      <c r="K356" s="188" t="str">
        <f>IF(AND(ISBLANK('C2'!AK21),$L$356&lt;&gt;"Z"),"",'C2'!AK21)</f>
        <v/>
      </c>
      <c r="L356" s="188" t="str">
        <f>IF(ISBLANK('C2'!AL21),"",'C2'!AL21)</f>
        <v/>
      </c>
      <c r="M356" s="78" t="str">
        <f t="shared" si="7"/>
        <v>OK</v>
      </c>
      <c r="N356" s="79"/>
    </row>
    <row r="357" spans="1:14" ht="23.25" hidden="1">
      <c r="A357" s="80" t="s">
        <v>2595</v>
      </c>
      <c r="B357" s="186" t="s">
        <v>1328</v>
      </c>
      <c r="C357" s="187" t="s">
        <v>143</v>
      </c>
      <c r="D357" s="189" t="s">
        <v>1329</v>
      </c>
      <c r="E357" s="187" t="s">
        <v>452</v>
      </c>
      <c r="F357" s="187" t="s">
        <v>143</v>
      </c>
      <c r="G357" s="189" t="s">
        <v>468</v>
      </c>
      <c r="H357" s="188" t="str">
        <f>IF(OR(AND('C2'!AK16="",'C2'!AL16=""),AND('C2'!AK19="",'C2'!AL19=""),AND('C2'!AL16="X",'C2'!AL19="X"),OR('C2'!AL16="M",'C2'!AL19="M")),"",SUM('C2'!AK16,'C2'!AK19))</f>
        <v/>
      </c>
      <c r="I357" s="188" t="str">
        <f>IF(AND(AND('C2'!AL16="X",'C2'!AL19="X"),SUM('C2'!AK16,'C2'!AK19)=0,ISNUMBER('C2'!AK22)),"",IF(OR('C2'!AL16="M",'C2'!AL19="M"),"M",IF(AND('C2'!AL16='C2'!AL19,OR('C2'!AL16="X",'C2'!AL16="W",'C2'!AL16="Z")),UPPER('C2'!AL16),"")))</f>
        <v/>
      </c>
      <c r="J357" s="81" t="s">
        <v>452</v>
      </c>
      <c r="K357" s="188" t="str">
        <f>IF(AND(ISBLANK('C2'!AK22),$L$357&lt;&gt;"Z"),"",'C2'!AK22)</f>
        <v/>
      </c>
      <c r="L357" s="188" t="str">
        <f>IF(ISBLANK('C2'!AL22),"",'C2'!AL22)</f>
        <v/>
      </c>
      <c r="M357" s="78" t="str">
        <f t="shared" si="7"/>
        <v>OK</v>
      </c>
      <c r="N357" s="79"/>
    </row>
    <row r="358" spans="1:14" ht="23.25" hidden="1">
      <c r="A358" s="80" t="s">
        <v>2595</v>
      </c>
      <c r="B358" s="186" t="s">
        <v>1332</v>
      </c>
      <c r="C358" s="187" t="s">
        <v>143</v>
      </c>
      <c r="D358" s="189" t="s">
        <v>1333</v>
      </c>
      <c r="E358" s="187" t="s">
        <v>452</v>
      </c>
      <c r="F358" s="187" t="s">
        <v>143</v>
      </c>
      <c r="G358" s="189" t="s">
        <v>544</v>
      </c>
      <c r="H358" s="188" t="str">
        <f>IF(OR(AND('C2'!AN14="",'C2'!AO14=""),AND('C2'!AN15="",'C2'!AO15=""),AND('C2'!AO14="X",'C2'!AO15="X"),OR('C2'!AO14="M",'C2'!AO15="M")),"",SUM('C2'!AN14,'C2'!AN15))</f>
        <v/>
      </c>
      <c r="I358" s="188" t="str">
        <f>IF(AND(AND('C2'!AO14="X",'C2'!AO15="X"),SUM('C2'!AN14,'C2'!AN15)=0,ISNUMBER('C2'!AN16)),"",IF(OR('C2'!AO14="M",'C2'!AO15="M"),"M",IF(AND('C2'!AO14='C2'!AO15,OR('C2'!AO14="X",'C2'!AO14="W",'C2'!AO14="Z")),UPPER('C2'!AO14),"")))</f>
        <v/>
      </c>
      <c r="J358" s="81" t="s">
        <v>452</v>
      </c>
      <c r="K358" s="188" t="str">
        <f>IF(AND(ISBLANK('C2'!AN16),$L$358&lt;&gt;"Z"),"",'C2'!AN16)</f>
        <v/>
      </c>
      <c r="L358" s="188" t="str">
        <f>IF(ISBLANK('C2'!AO16),"",'C2'!AO16)</f>
        <v/>
      </c>
      <c r="M358" s="78" t="str">
        <f t="shared" si="7"/>
        <v>OK</v>
      </c>
      <c r="N358" s="79"/>
    </row>
    <row r="359" spans="1:14" ht="23.25" hidden="1">
      <c r="A359" s="80" t="s">
        <v>2595</v>
      </c>
      <c r="B359" s="186" t="s">
        <v>1336</v>
      </c>
      <c r="C359" s="187" t="s">
        <v>143</v>
      </c>
      <c r="D359" s="189" t="s">
        <v>1337</v>
      </c>
      <c r="E359" s="187" t="s">
        <v>452</v>
      </c>
      <c r="F359" s="187" t="s">
        <v>143</v>
      </c>
      <c r="G359" s="189" t="s">
        <v>998</v>
      </c>
      <c r="H359" s="188" t="str">
        <f>IF(OR(AND('C2'!AN17="",'C2'!AO17=""),AND('C2'!AN18="",'C2'!AO18=""),AND('C2'!AO17="X",'C2'!AO18="X"),OR('C2'!AO17="M",'C2'!AO18="M")),"",SUM('C2'!AN17,'C2'!AN18))</f>
        <v/>
      </c>
      <c r="I359" s="188" t="str">
        <f>IF(AND(AND('C2'!AO17="X",'C2'!AO18="X"),SUM('C2'!AN17,'C2'!AN18)=0,ISNUMBER('C2'!AN19)),"",IF(OR('C2'!AO17="M",'C2'!AO18="M"),"M",IF(AND('C2'!AO17='C2'!AO18,OR('C2'!AO17="X",'C2'!AO17="W",'C2'!AO17="Z")),UPPER('C2'!AO17),"")))</f>
        <v/>
      </c>
      <c r="J359" s="81" t="s">
        <v>452</v>
      </c>
      <c r="K359" s="188" t="str">
        <f>IF(AND(ISBLANK('C2'!AN19),$L$359&lt;&gt;"Z"),"",'C2'!AN19)</f>
        <v/>
      </c>
      <c r="L359" s="188" t="str">
        <f>IF(ISBLANK('C2'!AO19),"",'C2'!AO19)</f>
        <v/>
      </c>
      <c r="M359" s="78" t="str">
        <f t="shared" si="7"/>
        <v>OK</v>
      </c>
      <c r="N359" s="79"/>
    </row>
    <row r="360" spans="1:14" ht="23.25" hidden="1">
      <c r="A360" s="80" t="s">
        <v>2595</v>
      </c>
      <c r="B360" s="186" t="s">
        <v>1338</v>
      </c>
      <c r="C360" s="187" t="s">
        <v>143</v>
      </c>
      <c r="D360" s="189" t="s">
        <v>1339</v>
      </c>
      <c r="E360" s="187" t="s">
        <v>452</v>
      </c>
      <c r="F360" s="187" t="s">
        <v>143</v>
      </c>
      <c r="G360" s="189" t="s">
        <v>484</v>
      </c>
      <c r="H360" s="188" t="str">
        <f>IF(OR(AND('C2'!AN14="",'C2'!AO14=""),AND('C2'!AN17="",'C2'!AO17=""),AND('C2'!AO14="X",'C2'!AO17="X"),OR('C2'!AO14="M",'C2'!AO17="M")),"",SUM('C2'!AN14,'C2'!AN17))</f>
        <v/>
      </c>
      <c r="I360" s="188" t="str">
        <f>IF(AND(AND('C2'!AO14="X",'C2'!AO17="X"),SUM('C2'!AN14,'C2'!AN17)=0,ISNUMBER('C2'!AN20)),"",IF(OR('C2'!AO14="M",'C2'!AO17="M"),"M",IF(AND('C2'!AO14='C2'!AO17,OR('C2'!AO14="X",'C2'!AO14="W",'C2'!AO14="Z")),UPPER('C2'!AO14),"")))</f>
        <v/>
      </c>
      <c r="J360" s="81" t="s">
        <v>452</v>
      </c>
      <c r="K360" s="188" t="str">
        <f>IF(AND(ISBLANK('C2'!AN20),$L$360&lt;&gt;"Z"),"",'C2'!AN20)</f>
        <v/>
      </c>
      <c r="L360" s="188" t="str">
        <f>IF(ISBLANK('C2'!AO20),"",'C2'!AO20)</f>
        <v/>
      </c>
      <c r="M360" s="78" t="str">
        <f t="shared" si="7"/>
        <v>OK</v>
      </c>
      <c r="N360" s="79"/>
    </row>
    <row r="361" spans="1:14" ht="23.25" hidden="1">
      <c r="A361" s="80" t="s">
        <v>2595</v>
      </c>
      <c r="B361" s="186" t="s">
        <v>1340</v>
      </c>
      <c r="C361" s="187" t="s">
        <v>143</v>
      </c>
      <c r="D361" s="189" t="s">
        <v>1341</v>
      </c>
      <c r="E361" s="187" t="s">
        <v>452</v>
      </c>
      <c r="F361" s="187" t="s">
        <v>143</v>
      </c>
      <c r="G361" s="189" t="s">
        <v>473</v>
      </c>
      <c r="H361" s="188" t="str">
        <f>IF(OR(AND('C2'!AN15="",'C2'!AO15=""),AND('C2'!AN18="",'C2'!AO18=""),AND('C2'!AO15="X",'C2'!AO18="X"),OR('C2'!AO15="M",'C2'!AO18="M")),"",SUM('C2'!AN15,'C2'!AN18))</f>
        <v/>
      </c>
      <c r="I361" s="188" t="str">
        <f>IF(AND(AND('C2'!AO15="X",'C2'!AO18="X"),SUM('C2'!AN15,'C2'!AN18)=0,ISNUMBER('C2'!AN21)),"",IF(OR('C2'!AO15="M",'C2'!AO18="M"),"M",IF(AND('C2'!AO15='C2'!AO18,OR('C2'!AO15="X",'C2'!AO15="W",'C2'!AO15="Z")),UPPER('C2'!AO15),"")))</f>
        <v/>
      </c>
      <c r="J361" s="81" t="s">
        <v>452</v>
      </c>
      <c r="K361" s="188" t="str">
        <f>IF(AND(ISBLANK('C2'!AN21),$L$361&lt;&gt;"Z"),"",'C2'!AN21)</f>
        <v/>
      </c>
      <c r="L361" s="188" t="str">
        <f>IF(ISBLANK('C2'!AO21),"",'C2'!AO21)</f>
        <v/>
      </c>
      <c r="M361" s="78" t="str">
        <f t="shared" si="7"/>
        <v>OK</v>
      </c>
      <c r="N361" s="79"/>
    </row>
    <row r="362" spans="1:14" ht="23.25" hidden="1">
      <c r="A362" s="80" t="s">
        <v>2595</v>
      </c>
      <c r="B362" s="186" t="s">
        <v>1342</v>
      </c>
      <c r="C362" s="187" t="s">
        <v>143</v>
      </c>
      <c r="D362" s="189" t="s">
        <v>1343</v>
      </c>
      <c r="E362" s="187" t="s">
        <v>452</v>
      </c>
      <c r="F362" s="187" t="s">
        <v>143</v>
      </c>
      <c r="G362" s="189" t="s">
        <v>462</v>
      </c>
      <c r="H362" s="188" t="str">
        <f>IF(OR(AND('C2'!AN16="",'C2'!AO16=""),AND('C2'!AN19="",'C2'!AO19=""),AND('C2'!AO16="X",'C2'!AO19="X"),OR('C2'!AO16="M",'C2'!AO19="M")),"",SUM('C2'!AN16,'C2'!AN19))</f>
        <v/>
      </c>
      <c r="I362" s="188" t="str">
        <f>IF(AND(AND('C2'!AO16="X",'C2'!AO19="X"),SUM('C2'!AN16,'C2'!AN19)=0,ISNUMBER('C2'!AN22)),"",IF(OR('C2'!AO16="M",'C2'!AO19="M"),"M",IF(AND('C2'!AO16='C2'!AO19,OR('C2'!AO16="X",'C2'!AO16="W",'C2'!AO16="Z")),UPPER('C2'!AO16),"")))</f>
        <v/>
      </c>
      <c r="J362" s="81" t="s">
        <v>452</v>
      </c>
      <c r="K362" s="188" t="str">
        <f>IF(AND(ISBLANK('C2'!AN22),$L$362&lt;&gt;"Z"),"",'C2'!AN22)</f>
        <v/>
      </c>
      <c r="L362" s="188" t="str">
        <f>IF(ISBLANK('C2'!AO22),"",'C2'!AO22)</f>
        <v/>
      </c>
      <c r="M362" s="78" t="str">
        <f t="shared" si="7"/>
        <v>OK</v>
      </c>
      <c r="N362" s="79"/>
    </row>
    <row r="363" spans="1:14" ht="23.25" hidden="1">
      <c r="A363" s="80" t="s">
        <v>2595</v>
      </c>
      <c r="B363" s="186" t="s">
        <v>2654</v>
      </c>
      <c r="C363" s="187" t="s">
        <v>143</v>
      </c>
      <c r="D363" s="189" t="s">
        <v>2655</v>
      </c>
      <c r="E363" s="187" t="s">
        <v>452</v>
      </c>
      <c r="F363" s="187" t="s">
        <v>143</v>
      </c>
      <c r="G363" s="189" t="s">
        <v>2656</v>
      </c>
      <c r="H363" s="188" t="str">
        <f>IF(OR(EXACT('C2'!V14,'C2'!W14),EXACT('C2'!AB14,'C2'!AC14),EXACT('C2'!AH14,'C2'!AI14),EXACT('C2'!AN14,'C2'!AO14),AND('C2'!W14="X",'C2'!AC14="X",'C2'!AI14="X",'C2'!AO14="X"),OR('C2'!W14="M",'C2'!AC14="M",'C2'!AI14="M",'C2'!AO14="M")),"",SUM('C2'!V14,'C2'!AB14,'C2'!AH14,'C2'!AN14))</f>
        <v/>
      </c>
      <c r="I363" s="188" t="str">
        <f>IF(AND(AND('C2'!W14="X",'C2'!AC14="X",'C2'!AI14="X",'C2'!AO14="X"),SUM('C2'!V14,'C2'!AB14,'C2'!AH14,'C2'!AN14)=0,ISNUMBER('C2'!AQ14)),"",IF(OR('C2'!W14="M",'C2'!AC14="M",'C2'!AI14="M",'C2'!AO14="M"),"M",IF(AND('C2'!W14='C2'!AC14,'C2'!W14='C2'!AI14,'C2'!W14='C2'!AO14,OR('C2'!W14="X",'C2'!W14="W",'C2'!W14="Z")),UPPER('C2'!W14),"")))</f>
        <v/>
      </c>
      <c r="J363" s="81" t="s">
        <v>452</v>
      </c>
      <c r="K363" s="188" t="str">
        <f>IF(AND(ISBLANK('C2'!AQ14),$L$363&lt;&gt;"Z"),"",'C2'!AQ14)</f>
        <v/>
      </c>
      <c r="L363" s="188" t="str">
        <f>IF(ISBLANK('C2'!AR14),"",'C2'!AR14)</f>
        <v/>
      </c>
      <c r="M363" s="78" t="str">
        <f t="shared" si="7"/>
        <v>OK</v>
      </c>
      <c r="N363" s="79"/>
    </row>
    <row r="364" spans="1:14" ht="23.25" hidden="1">
      <c r="A364" s="80" t="s">
        <v>2595</v>
      </c>
      <c r="B364" s="186" t="s">
        <v>2657</v>
      </c>
      <c r="C364" s="187" t="s">
        <v>143</v>
      </c>
      <c r="D364" s="189" t="s">
        <v>2658</v>
      </c>
      <c r="E364" s="187" t="s">
        <v>452</v>
      </c>
      <c r="F364" s="187" t="s">
        <v>143</v>
      </c>
      <c r="G364" s="189" t="s">
        <v>2659</v>
      </c>
      <c r="H364" s="188" t="str">
        <f>IF(OR(EXACT('C2'!V15,'C2'!W15),EXACT('C2'!AB15,'C2'!AC15),EXACT('C2'!AH15,'C2'!AI15),EXACT('C2'!AN15,'C2'!AO15),AND('C2'!W15="X",'C2'!AC15="X",'C2'!AI15="X",'C2'!AO15="X"),OR('C2'!W15="M",'C2'!AC15="M",'C2'!AI15="M",'C2'!AO15="M")),"",SUM('C2'!V15,'C2'!AB15,'C2'!AH15,'C2'!AN15))</f>
        <v/>
      </c>
      <c r="I364" s="188" t="str">
        <f>IF(AND(AND('C2'!W15="X",'C2'!AC15="X",'C2'!AI15="X",'C2'!AO15="X"),SUM('C2'!V15,'C2'!AB15,'C2'!AH15,'C2'!AN15)=0,ISNUMBER('C2'!AQ15)),"",IF(OR('C2'!W15="M",'C2'!AC15="M",'C2'!AI15="M",'C2'!AO15="M"),"M",IF(AND('C2'!W15='C2'!AC15,'C2'!W15='C2'!AI15,'C2'!W15='C2'!AO15,OR('C2'!W15="X",'C2'!W15="W",'C2'!W15="Z")),UPPER('C2'!W15),"")))</f>
        <v/>
      </c>
      <c r="J364" s="81" t="s">
        <v>452</v>
      </c>
      <c r="K364" s="188" t="str">
        <f>IF(AND(ISBLANK('C2'!AQ15),$L$364&lt;&gt;"Z"),"",'C2'!AQ15)</f>
        <v/>
      </c>
      <c r="L364" s="188" t="str">
        <f>IF(ISBLANK('C2'!AR15),"",'C2'!AR15)</f>
        <v/>
      </c>
      <c r="M364" s="78" t="str">
        <f t="shared" si="7"/>
        <v>OK</v>
      </c>
      <c r="N364" s="79"/>
    </row>
    <row r="365" spans="1:14" ht="23.25" hidden="1">
      <c r="A365" s="80" t="s">
        <v>2595</v>
      </c>
      <c r="B365" s="186" t="s">
        <v>2660</v>
      </c>
      <c r="C365" s="187" t="s">
        <v>143</v>
      </c>
      <c r="D365" s="189" t="s">
        <v>2661</v>
      </c>
      <c r="E365" s="187" t="s">
        <v>452</v>
      </c>
      <c r="F365" s="187" t="s">
        <v>143</v>
      </c>
      <c r="G365" s="189" t="s">
        <v>2662</v>
      </c>
      <c r="H365" s="188" t="str">
        <f>IF(OR(AND('C2'!AQ14="",'C2'!AR14=""),AND('C2'!AQ15="",'C2'!AR15=""),AND('C2'!AR14="X",'C2'!AR15="X"),OR('C2'!AR14="M",'C2'!AR15="M")),"",SUM('C2'!AQ14,'C2'!AQ15))</f>
        <v/>
      </c>
      <c r="I365" s="188" t="str">
        <f>IF(AND(AND('C2'!AR14="X",'C2'!AR15="X"),SUM('C2'!AQ14,'C2'!AQ15)=0,ISNUMBER('C2'!AQ16)),"",IF(OR('C2'!AR14="M",'C2'!AR15="M"),"M",IF(AND('C2'!AR14='C2'!AR15,OR('C2'!AR14="X",'C2'!AR14="W",'C2'!AR14="Z")),UPPER('C2'!AR14),"")))</f>
        <v/>
      </c>
      <c r="J365" s="81" t="s">
        <v>452</v>
      </c>
      <c r="K365" s="188" t="str">
        <f>IF(AND(ISBLANK('C2'!AQ16),$L$365&lt;&gt;"Z"),"",'C2'!AQ16)</f>
        <v/>
      </c>
      <c r="L365" s="188" t="str">
        <f>IF(ISBLANK('C2'!AR16),"",'C2'!AR16)</f>
        <v/>
      </c>
      <c r="M365" s="78" t="str">
        <f t="shared" si="7"/>
        <v>OK</v>
      </c>
      <c r="N365" s="79"/>
    </row>
    <row r="366" spans="1:14" ht="23.25" hidden="1">
      <c r="A366" s="80" t="s">
        <v>2595</v>
      </c>
      <c r="B366" s="186" t="s">
        <v>2663</v>
      </c>
      <c r="C366" s="187" t="s">
        <v>143</v>
      </c>
      <c r="D366" s="189" t="s">
        <v>2664</v>
      </c>
      <c r="E366" s="187" t="s">
        <v>452</v>
      </c>
      <c r="F366" s="187" t="s">
        <v>143</v>
      </c>
      <c r="G366" s="189" t="s">
        <v>2665</v>
      </c>
      <c r="H366" s="188" t="str">
        <f>IF(OR(EXACT('C2'!V17,'C2'!W17),EXACT('C2'!AB17,'C2'!AC17),EXACT('C2'!AH17,'C2'!AI17),EXACT('C2'!AN17,'C2'!AO17),AND('C2'!W17="X",'C2'!AC17="X",'C2'!AI17="X",'C2'!AO17="X"),OR('C2'!W17="M",'C2'!AC17="M",'C2'!AI17="M",'C2'!AO17="M")),"",SUM('C2'!V17,'C2'!AB17,'C2'!AH17,'C2'!AN17))</f>
        <v/>
      </c>
      <c r="I366" s="188" t="str">
        <f>IF(AND(AND('C2'!W17="X",'C2'!AC17="X",'C2'!AI17="X",'C2'!AO17="X"),SUM('C2'!V17,'C2'!AB17,'C2'!AH17,'C2'!AN17)=0,ISNUMBER('C2'!AQ17)),"",IF(OR('C2'!W17="M",'C2'!AC17="M",'C2'!AI17="M",'C2'!AO17="M"),"M",IF(AND('C2'!W17='C2'!AC17,'C2'!W17='C2'!AI17,'C2'!W17='C2'!AO17,OR('C2'!W17="X",'C2'!W17="W",'C2'!W17="Z")),UPPER('C2'!W17),"")))</f>
        <v/>
      </c>
      <c r="J366" s="81" t="s">
        <v>452</v>
      </c>
      <c r="K366" s="188" t="str">
        <f>IF(AND(ISBLANK('C2'!AQ17),$L$366&lt;&gt;"Z"),"",'C2'!AQ17)</f>
        <v/>
      </c>
      <c r="L366" s="188" t="str">
        <f>IF(ISBLANK('C2'!AR17),"",'C2'!AR17)</f>
        <v/>
      </c>
      <c r="M366" s="78" t="str">
        <f t="shared" si="7"/>
        <v>OK</v>
      </c>
      <c r="N366" s="79"/>
    </row>
    <row r="367" spans="1:14" ht="23.25" hidden="1">
      <c r="A367" s="80" t="s">
        <v>2595</v>
      </c>
      <c r="B367" s="186" t="s">
        <v>2666</v>
      </c>
      <c r="C367" s="187" t="s">
        <v>143</v>
      </c>
      <c r="D367" s="189" t="s">
        <v>2667</v>
      </c>
      <c r="E367" s="187" t="s">
        <v>452</v>
      </c>
      <c r="F367" s="187" t="s">
        <v>143</v>
      </c>
      <c r="G367" s="189" t="s">
        <v>2668</v>
      </c>
      <c r="H367" s="188" t="str">
        <f>IF(OR(EXACT('C2'!V18,'C2'!W18),EXACT('C2'!AB18,'C2'!AC18),EXACT('C2'!AH18,'C2'!AI18),EXACT('C2'!AN18,'C2'!AO18),AND('C2'!W18="X",'C2'!AC18="X",'C2'!AI18="X",'C2'!AO18="X"),OR('C2'!W18="M",'C2'!AC18="M",'C2'!AI18="M",'C2'!AO18="M")),"",SUM('C2'!V18,'C2'!AB18,'C2'!AH18,'C2'!AN18))</f>
        <v/>
      </c>
      <c r="I367" s="188" t="str">
        <f>IF(AND(AND('C2'!W18="X",'C2'!AC18="X",'C2'!AI18="X",'C2'!AO18="X"),SUM('C2'!V18,'C2'!AB18,'C2'!AH18,'C2'!AN18)=0,ISNUMBER('C2'!AQ18)),"",IF(OR('C2'!W18="M",'C2'!AC18="M",'C2'!AI18="M",'C2'!AO18="M"),"M",IF(AND('C2'!W18='C2'!AC18,'C2'!W18='C2'!AI18,'C2'!W18='C2'!AO18,OR('C2'!W18="X",'C2'!W18="W",'C2'!W18="Z")),UPPER('C2'!W18),"")))</f>
        <v/>
      </c>
      <c r="J367" s="81" t="s">
        <v>452</v>
      </c>
      <c r="K367" s="188" t="str">
        <f>IF(AND(ISBLANK('C2'!AQ18),$L$367&lt;&gt;"Z"),"",'C2'!AQ18)</f>
        <v/>
      </c>
      <c r="L367" s="188" t="str">
        <f>IF(ISBLANK('C2'!AR18),"",'C2'!AR18)</f>
        <v/>
      </c>
      <c r="M367" s="78" t="str">
        <f t="shared" si="7"/>
        <v>OK</v>
      </c>
      <c r="N367" s="79"/>
    </row>
    <row r="368" spans="1:14" ht="23.25" hidden="1">
      <c r="A368" s="80" t="s">
        <v>2595</v>
      </c>
      <c r="B368" s="186" t="s">
        <v>2669</v>
      </c>
      <c r="C368" s="187" t="s">
        <v>143</v>
      </c>
      <c r="D368" s="189" t="s">
        <v>2670</v>
      </c>
      <c r="E368" s="187" t="s">
        <v>452</v>
      </c>
      <c r="F368" s="187" t="s">
        <v>143</v>
      </c>
      <c r="G368" s="189" t="s">
        <v>2671</v>
      </c>
      <c r="H368" s="188" t="str">
        <f>IF(OR(AND('C2'!AQ17="",'C2'!AR17=""),AND('C2'!AQ18="",'C2'!AR18=""),AND('C2'!AR17="X",'C2'!AR18="X"),OR('C2'!AR17="M",'C2'!AR18="M")),"",SUM('C2'!AQ17,'C2'!AQ18))</f>
        <v/>
      </c>
      <c r="I368" s="188" t="str">
        <f>IF(AND(AND('C2'!AR17="X",'C2'!AR18="X"),SUM('C2'!AQ17,'C2'!AQ18)=0,ISNUMBER('C2'!AQ19)),"",IF(OR('C2'!AR17="M",'C2'!AR18="M"),"M",IF(AND('C2'!AR17='C2'!AR18,OR('C2'!AR17="X",'C2'!AR17="W",'C2'!AR17="Z")),UPPER('C2'!AR17),"")))</f>
        <v/>
      </c>
      <c r="J368" s="81" t="s">
        <v>452</v>
      </c>
      <c r="K368" s="188" t="str">
        <f>IF(AND(ISBLANK('C2'!AQ19),$L$368&lt;&gt;"Z"),"",'C2'!AQ19)</f>
        <v/>
      </c>
      <c r="L368" s="188" t="str">
        <f>IF(ISBLANK('C2'!AR19),"",'C2'!AR19)</f>
        <v/>
      </c>
      <c r="M368" s="78" t="str">
        <f t="shared" si="7"/>
        <v>OK</v>
      </c>
      <c r="N368" s="79"/>
    </row>
    <row r="369" spans="1:14" ht="23.25" hidden="1">
      <c r="A369" s="80" t="s">
        <v>2595</v>
      </c>
      <c r="B369" s="186" t="s">
        <v>2672</v>
      </c>
      <c r="C369" s="187" t="s">
        <v>143</v>
      </c>
      <c r="D369" s="189" t="s">
        <v>2673</v>
      </c>
      <c r="E369" s="187" t="s">
        <v>452</v>
      </c>
      <c r="F369" s="187" t="s">
        <v>143</v>
      </c>
      <c r="G369" s="189" t="s">
        <v>2611</v>
      </c>
      <c r="H369" s="188" t="str">
        <f>IF(OR(AND('C2'!AQ14="",'C2'!AR14=""),AND('C2'!AQ17="",'C2'!AR17=""),AND('C2'!AR14="X",'C2'!AR17="X"),OR('C2'!AR14="M",'C2'!AR17="M")),"",SUM('C2'!AQ14,'C2'!AQ17))</f>
        <v/>
      </c>
      <c r="I369" s="188" t="str">
        <f>IF(AND(AND('C2'!AR14="X",'C2'!AR17="X"),SUM('C2'!AQ14,'C2'!AQ17)=0,ISNUMBER('C2'!AQ20)),"",IF(OR('C2'!AR14="M",'C2'!AR17="M"),"M",IF(AND('C2'!AR14='C2'!AR17,OR('C2'!AR14="X",'C2'!AR14="W",'C2'!AR14="Z")),UPPER('C2'!AR14),"")))</f>
        <v/>
      </c>
      <c r="J369" s="81" t="s">
        <v>452</v>
      </c>
      <c r="K369" s="188" t="str">
        <f>IF(AND(ISBLANK('C2'!AQ20),$L$369&lt;&gt;"Z"),"",'C2'!AQ20)</f>
        <v/>
      </c>
      <c r="L369" s="188" t="str">
        <f>IF(ISBLANK('C2'!AR20),"",'C2'!AR20)</f>
        <v/>
      </c>
      <c r="M369" s="78" t="str">
        <f t="shared" si="7"/>
        <v>OK</v>
      </c>
      <c r="N369" s="79"/>
    </row>
    <row r="370" spans="1:14" ht="23.25" hidden="1">
      <c r="A370" s="80" t="s">
        <v>2595</v>
      </c>
      <c r="B370" s="186" t="s">
        <v>2674</v>
      </c>
      <c r="C370" s="187" t="s">
        <v>143</v>
      </c>
      <c r="D370" s="189" t="s">
        <v>2675</v>
      </c>
      <c r="E370" s="187" t="s">
        <v>452</v>
      </c>
      <c r="F370" s="187" t="s">
        <v>143</v>
      </c>
      <c r="G370" s="189" t="s">
        <v>2605</v>
      </c>
      <c r="H370" s="188" t="str">
        <f>IF(OR(AND('C2'!AQ15="",'C2'!AR15=""),AND('C2'!AQ18="",'C2'!AR18=""),AND('C2'!AR15="X",'C2'!AR18="X"),OR('C2'!AR15="M",'C2'!AR18="M")),"",SUM('C2'!AQ15,'C2'!AQ18))</f>
        <v/>
      </c>
      <c r="I370" s="188" t="str">
        <f>IF(AND(AND('C2'!AR15="X",'C2'!AR18="X"),SUM('C2'!AQ15,'C2'!AQ18)=0,ISNUMBER('C2'!AQ21)),"",IF(OR('C2'!AR15="M",'C2'!AR18="M"),"M",IF(AND('C2'!AR15='C2'!AR18,OR('C2'!AR15="X",'C2'!AR15="W",'C2'!AR15="Z")),UPPER('C2'!AR15),"")))</f>
        <v/>
      </c>
      <c r="J370" s="81" t="s">
        <v>452</v>
      </c>
      <c r="K370" s="188" t="str">
        <f>IF(AND(ISBLANK('C2'!AQ21),$L$370&lt;&gt;"Z"),"",'C2'!AQ21)</f>
        <v/>
      </c>
      <c r="L370" s="188" t="str">
        <f>IF(ISBLANK('C2'!AR21),"",'C2'!AR21)</f>
        <v/>
      </c>
      <c r="M370" s="78" t="str">
        <f t="shared" si="7"/>
        <v>OK</v>
      </c>
      <c r="N370" s="79"/>
    </row>
    <row r="371" spans="1:14" ht="23.25" hidden="1">
      <c r="A371" s="80" t="s">
        <v>2595</v>
      </c>
      <c r="B371" s="186" t="s">
        <v>2676</v>
      </c>
      <c r="C371" s="187" t="s">
        <v>143</v>
      </c>
      <c r="D371" s="189" t="s">
        <v>2677</v>
      </c>
      <c r="E371" s="187" t="s">
        <v>452</v>
      </c>
      <c r="F371" s="187" t="s">
        <v>143</v>
      </c>
      <c r="G371" s="189" t="s">
        <v>2599</v>
      </c>
      <c r="H371" s="188" t="str">
        <f>IF(OR(AND('C2'!AQ16="",'C2'!AR16=""),AND('C2'!AQ19="",'C2'!AR19=""),AND('C2'!AR16="X",'C2'!AR19="X"),OR('C2'!AR16="M",'C2'!AR19="M")),"",SUM('C2'!AQ16,'C2'!AQ19))</f>
        <v/>
      </c>
      <c r="I371" s="188" t="str">
        <f>IF(AND(AND('C2'!AR16="X",'C2'!AR19="X"),SUM('C2'!AQ16,'C2'!AQ19)=0,ISNUMBER('C2'!AQ22)),"",IF(OR('C2'!AR16="M",'C2'!AR19="M"),"M",IF(AND('C2'!AR16='C2'!AR19,OR('C2'!AR16="X",'C2'!AR16="W",'C2'!AR16="Z")),UPPER('C2'!AR16),"")))</f>
        <v/>
      </c>
      <c r="J371" s="81" t="s">
        <v>452</v>
      </c>
      <c r="K371" s="188" t="str">
        <f>IF(AND(ISBLANK('C2'!AQ22),$L$371&lt;&gt;"Z"),"",'C2'!AQ22)</f>
        <v/>
      </c>
      <c r="L371" s="188" t="str">
        <f>IF(ISBLANK('C2'!AR22),"",'C2'!AR22)</f>
        <v/>
      </c>
      <c r="M371" s="78" t="str">
        <f t="shared" si="7"/>
        <v>OK</v>
      </c>
      <c r="N371" s="79"/>
    </row>
    <row r="372" spans="1:14" ht="23.25" hidden="1">
      <c r="A372" s="80" t="s">
        <v>2595</v>
      </c>
      <c r="B372" s="186" t="s">
        <v>2678</v>
      </c>
      <c r="C372" s="187" t="s">
        <v>143</v>
      </c>
      <c r="D372" s="189" t="s">
        <v>2679</v>
      </c>
      <c r="E372" s="187" t="s">
        <v>452</v>
      </c>
      <c r="F372" s="187" t="s">
        <v>143</v>
      </c>
      <c r="G372" s="189" t="s">
        <v>2637</v>
      </c>
      <c r="H372" s="188" t="str">
        <f>IF(OR(EXACT('C2'!V23,'C2'!W23),EXACT('C2'!AB23,'C2'!AC23),EXACT('C2'!AH23,'C2'!AI23),EXACT('C2'!AN23,'C2'!AO23),AND('C2'!W23="X",'C2'!AC23="X",'C2'!AI23="X",'C2'!AO23="X"),OR('C2'!W23="M",'C2'!AC23="M",'C2'!AI23="M",'C2'!AO23="M")),"",SUM('C2'!V23,'C2'!AB23,'C2'!AH23,'C2'!AN23))</f>
        <v/>
      </c>
      <c r="I372" s="188" t="str">
        <f>IF(AND(AND('C2'!W23="X",'C2'!AC23="X",'C2'!AI23="X",'C2'!AO23="X"),SUM('C2'!V23,'C2'!AB23,'C2'!AH23,'C2'!AN23)=0,ISNUMBER('C2'!AQ23)),"",IF(OR('C2'!W23="M",'C2'!AC23="M",'C2'!AI23="M",'C2'!AO23="M"),"M",IF(AND('C2'!W23='C2'!AC23,'C2'!W23='C2'!AI23,'C2'!W23='C2'!AO23,OR('C2'!W23="X",'C2'!W23="W",'C2'!W23="Z")),UPPER('C2'!W23),"")))</f>
        <v/>
      </c>
      <c r="J372" s="81" t="s">
        <v>452</v>
      </c>
      <c r="K372" s="188" t="str">
        <f>IF(AND(ISBLANK('C2'!AQ23),$L$372&lt;&gt;"Z"),"",'C2'!AQ23)</f>
        <v/>
      </c>
      <c r="L372" s="188" t="str">
        <f>IF(ISBLANK('C2'!AR23),"",'C2'!AR23)</f>
        <v/>
      </c>
      <c r="M372" s="78" t="str">
        <f t="shared" si="7"/>
        <v>OK</v>
      </c>
      <c r="N372" s="79"/>
    </row>
    <row r="373" spans="1:14" ht="23.25" hidden="1">
      <c r="A373" s="80" t="s">
        <v>2595</v>
      </c>
      <c r="B373" s="186" t="s">
        <v>1344</v>
      </c>
      <c r="C373" s="187" t="s">
        <v>143</v>
      </c>
      <c r="D373" s="189" t="s">
        <v>1345</v>
      </c>
      <c r="E373" s="187" t="s">
        <v>452</v>
      </c>
      <c r="F373" s="187" t="s">
        <v>143</v>
      </c>
      <c r="G373" s="189" t="s">
        <v>527</v>
      </c>
      <c r="H373" s="188" t="str">
        <f>IF(OR(EXACT('C2'!V23,'C2'!W23),EXACT('C2'!AB23,'C2'!AC23),EXACT('C2'!AH23,'C2'!AI23),EXACT('C2'!AN23,'C2'!AO23),AND('C2'!W23="X",'C2'!AC23="X",'C2'!AI23="X",'C2'!AO23="X"),OR('C2'!W23="M",'C2'!AC23="M",'C2'!AI23="M",'C2'!AO23="M")),"",SUM('C2'!V23,'C2'!AB23,'C2'!AH23,'C2'!AN23))</f>
        <v/>
      </c>
      <c r="I373" s="188" t="str">
        <f>IF(AND(AND('C2'!W23="X",'C2'!AC23="X",'C2'!AI23="X",'C2'!AO23="X"),SUM('C2'!V23,'C2'!AB23,'C2'!AH23,'C2'!AN23)=0,ISNUMBER('C2'!AQ23)),"",IF(OR('C2'!W23="M",'C2'!AC23="M",'C2'!AI23="M",'C2'!AO23="M"),"M",IF(AND('C2'!W23='C2'!AC23,'C2'!W23='C2'!AI23,'C2'!W23='C2'!AO23,OR('C2'!W23="X",'C2'!W23="W",'C2'!W23="Z")),UPPER('C2'!W23),"")))</f>
        <v/>
      </c>
      <c r="J373" s="81" t="s">
        <v>452</v>
      </c>
      <c r="K373" s="188" t="str">
        <f>IF(AND(ISBLANK('C2'!AQ23),$L$373&lt;&gt;"Z"),"",'C2'!AQ23)</f>
        <v/>
      </c>
      <c r="L373" s="188" t="str">
        <f>IF(ISBLANK('C2'!AR23),"",'C2'!AR23)</f>
        <v/>
      </c>
      <c r="M373" s="78" t="str">
        <f t="shared" ref="M373:M397" si="8">IF(AND(ISNUMBER(H373),ISNUMBER(K373)),IF(OR(ROUND(H373,0)&lt;&gt;ROUND(K373,0),I373&lt;&gt;L373),"Check","OK"),IF(OR(AND(H373&lt;&gt;K373,I373&lt;&gt;"Z",L373&lt;&gt;"Z"),I373&lt;&gt;L373),"Check","OK"))</f>
        <v>OK</v>
      </c>
      <c r="N373" s="79"/>
    </row>
    <row r="374" spans="1:14" ht="23.25" hidden="1">
      <c r="A374" s="80" t="s">
        <v>2595</v>
      </c>
      <c r="B374" s="186" t="s">
        <v>1346</v>
      </c>
      <c r="C374" s="187" t="s">
        <v>401</v>
      </c>
      <c r="D374" s="189" t="s">
        <v>1347</v>
      </c>
      <c r="E374" s="187" t="s">
        <v>452</v>
      </c>
      <c r="F374" s="187" t="s">
        <v>401</v>
      </c>
      <c r="G374" s="189" t="s">
        <v>483</v>
      </c>
      <c r="H374" s="188" t="str">
        <f>IF(OR(SUMPRODUCT(--('C3'!V14:'C3'!V24=""),--('C3'!W14:'C3'!W24=""))&gt;0,COUNTIF('C3'!W14:'C3'!W24,"M")&gt;0,COUNTIF('C3'!W14:'C3'!W24,"X")=11),"",SUM('C3'!V14:'C3'!V24))</f>
        <v/>
      </c>
      <c r="I374" s="188" t="str">
        <f>IF(AND(COUNTIF('C3'!W14:'C3'!W24,"X")=11,SUM('C3'!V14:'C3'!V24)=0,ISNUMBER('C3'!V25)),"",IF(COUNTIF('C3'!W14:'C3'!W24,"M")&gt;0,"M",IF(AND(COUNTIF('C3'!W14:'C3'!W24,'C3'!W14)=11,OR('C3'!W14="X",'C3'!W14="W",'C3'!W14="Z")),UPPER('C3'!W14),"")))</f>
        <v/>
      </c>
      <c r="J374" s="81" t="s">
        <v>452</v>
      </c>
      <c r="K374" s="188" t="str">
        <f>IF(AND(ISBLANK('C3'!V25),$L$374&lt;&gt;"Z"),"",'C3'!V25)</f>
        <v/>
      </c>
      <c r="L374" s="188" t="str">
        <f>IF(ISBLANK('C3'!W25),"",'C3'!W25)</f>
        <v/>
      </c>
      <c r="M374" s="78" t="str">
        <f t="shared" si="8"/>
        <v>OK</v>
      </c>
      <c r="N374" s="79"/>
    </row>
    <row r="375" spans="1:14" ht="23.25" hidden="1">
      <c r="A375" s="80" t="s">
        <v>2595</v>
      </c>
      <c r="B375" s="186" t="s">
        <v>1348</v>
      </c>
      <c r="C375" s="187" t="s">
        <v>401</v>
      </c>
      <c r="D375" s="189" t="s">
        <v>1349</v>
      </c>
      <c r="E375" s="187" t="s">
        <v>452</v>
      </c>
      <c r="F375" s="187" t="s">
        <v>401</v>
      </c>
      <c r="G375" s="189" t="s">
        <v>472</v>
      </c>
      <c r="H375" s="188" t="str">
        <f>IF(OR(SUMPRODUCT(--('C3'!V26:'C3'!V36=""),--('C3'!W26:'C3'!W36=""))&gt;0,COUNTIF('C3'!W26:'C3'!W36,"M")&gt;0,COUNTIF('C3'!W26:'C3'!W36,"X")=11),"",SUM('C3'!V26:'C3'!V36))</f>
        <v/>
      </c>
      <c r="I375" s="188" t="str">
        <f>IF(AND(COUNTIF('C3'!W26:'C3'!W36,"X")=11,SUM('C3'!V26:'C3'!V36)=0,ISNUMBER('C3'!V37)),"",IF(COUNTIF('C3'!W26:'C3'!W36,"M")&gt;0,"M",IF(AND(COUNTIF('C3'!W26:'C3'!W36,'C3'!W26)=11,OR('C3'!W26="X",'C3'!W26="W",'C3'!W26="Z")),UPPER('C3'!W26),"")))</f>
        <v/>
      </c>
      <c r="J375" s="81" t="s">
        <v>452</v>
      </c>
      <c r="K375" s="188" t="str">
        <f>IF(AND(ISBLANK('C3'!V37),$L$375&lt;&gt;"Z"),"",'C3'!V37)</f>
        <v/>
      </c>
      <c r="L375" s="188" t="str">
        <f>IF(ISBLANK('C3'!W37),"",'C3'!W37)</f>
        <v/>
      </c>
      <c r="M375" s="78" t="str">
        <f t="shared" si="8"/>
        <v>OK</v>
      </c>
      <c r="N375" s="79"/>
    </row>
    <row r="376" spans="1:14" ht="23.25" hidden="1">
      <c r="A376" s="80" t="s">
        <v>2595</v>
      </c>
      <c r="B376" s="186" t="s">
        <v>1350</v>
      </c>
      <c r="C376" s="187" t="s">
        <v>401</v>
      </c>
      <c r="D376" s="189" t="s">
        <v>1351</v>
      </c>
      <c r="E376" s="187" t="s">
        <v>452</v>
      </c>
      <c r="F376" s="187" t="s">
        <v>401</v>
      </c>
      <c r="G376" s="189" t="s">
        <v>589</v>
      </c>
      <c r="H376" s="188" t="str">
        <f>IF(OR(AND('C3'!V14="",'C3'!W14=""),AND('C3'!V26="",'C3'!W26=""),AND('C3'!W14="X",'C3'!W26="X"),OR('C3'!W14="M",'C3'!W26="M")),"",SUM('C3'!V14,'C3'!V26))</f>
        <v/>
      </c>
      <c r="I376" s="188" t="str">
        <f>IF(AND(AND('C3'!W14="X",'C3'!W26="X"),SUM('C3'!V14,'C3'!V26)=0,ISNUMBER('C3'!V38)),"",IF(OR('C3'!W14="M",'C3'!W26="M"),"M",IF(AND('C3'!W14='C3'!W26,OR('C3'!W14="X",'C3'!W14="W",'C3'!W14="Z")),UPPER('C3'!W14),"")))</f>
        <v/>
      </c>
      <c r="J376" s="81" t="s">
        <v>452</v>
      </c>
      <c r="K376" s="188" t="str">
        <f>IF(AND(ISBLANK('C3'!V38),$L$376&lt;&gt;"Z"),"",'C3'!V38)</f>
        <v/>
      </c>
      <c r="L376" s="188" t="str">
        <f>IF(ISBLANK('C3'!W38),"",'C3'!W38)</f>
        <v/>
      </c>
      <c r="M376" s="78" t="str">
        <f t="shared" si="8"/>
        <v>OK</v>
      </c>
      <c r="N376" s="79"/>
    </row>
    <row r="377" spans="1:14" ht="23.25" hidden="1">
      <c r="A377" s="80" t="s">
        <v>2595</v>
      </c>
      <c r="B377" s="186" t="s">
        <v>1352</v>
      </c>
      <c r="C377" s="187" t="s">
        <v>401</v>
      </c>
      <c r="D377" s="189" t="s">
        <v>1353</v>
      </c>
      <c r="E377" s="187" t="s">
        <v>452</v>
      </c>
      <c r="F377" s="187" t="s">
        <v>401</v>
      </c>
      <c r="G377" s="189" t="s">
        <v>592</v>
      </c>
      <c r="H377" s="188" t="str">
        <f>IF(OR(AND('C3'!V15="",'C3'!W15=""),AND('C3'!V27="",'C3'!W27=""),AND('C3'!W15="X",'C3'!W27="X"),OR('C3'!W15="M",'C3'!W27="M")),"",SUM('C3'!V15,'C3'!V27))</f>
        <v/>
      </c>
      <c r="I377" s="188" t="str">
        <f>IF(AND(AND('C3'!W15="X",'C3'!W27="X"),SUM('C3'!V15,'C3'!V27)=0,ISNUMBER('C3'!V39)),"",IF(OR('C3'!W15="M",'C3'!W27="M"),"M",IF(AND('C3'!W15='C3'!W27,OR('C3'!W15="X",'C3'!W15="W",'C3'!W15="Z")),UPPER('C3'!W15),"")))</f>
        <v/>
      </c>
      <c r="J377" s="81" t="s">
        <v>452</v>
      </c>
      <c r="K377" s="188" t="str">
        <f>IF(AND(ISBLANK('C3'!V39),$L$377&lt;&gt;"Z"),"",'C3'!V39)</f>
        <v/>
      </c>
      <c r="L377" s="188" t="str">
        <f>IF(ISBLANK('C3'!W39),"",'C3'!W39)</f>
        <v/>
      </c>
      <c r="M377" s="78" t="str">
        <f t="shared" si="8"/>
        <v>OK</v>
      </c>
      <c r="N377" s="79"/>
    </row>
    <row r="378" spans="1:14" ht="23.25" hidden="1">
      <c r="A378" s="80" t="s">
        <v>2595</v>
      </c>
      <c r="B378" s="186" t="s">
        <v>1354</v>
      </c>
      <c r="C378" s="187" t="s">
        <v>401</v>
      </c>
      <c r="D378" s="189" t="s">
        <v>1355</v>
      </c>
      <c r="E378" s="187" t="s">
        <v>452</v>
      </c>
      <c r="F378" s="187" t="s">
        <v>401</v>
      </c>
      <c r="G378" s="189" t="s">
        <v>595</v>
      </c>
      <c r="H378" s="188" t="str">
        <f>IF(OR(AND('C3'!V16="",'C3'!W16=""),AND('C3'!V28="",'C3'!W28=""),AND('C3'!W16="X",'C3'!W28="X"),OR('C3'!W16="M",'C3'!W28="M")),"",SUM('C3'!V16,'C3'!V28))</f>
        <v/>
      </c>
      <c r="I378" s="188" t="str">
        <f>IF(AND(AND('C3'!W16="X",'C3'!W28="X"),SUM('C3'!V16,'C3'!V28)=0,ISNUMBER('C3'!V40)),"",IF(OR('C3'!W16="M",'C3'!W28="M"),"M",IF(AND('C3'!W16='C3'!W28,OR('C3'!W16="X",'C3'!W16="W",'C3'!W16="Z")),UPPER('C3'!W16),"")))</f>
        <v/>
      </c>
      <c r="J378" s="81" t="s">
        <v>452</v>
      </c>
      <c r="K378" s="188" t="str">
        <f>IF(AND(ISBLANK('C3'!V40),$L$378&lt;&gt;"Z"),"",'C3'!V40)</f>
        <v/>
      </c>
      <c r="L378" s="188" t="str">
        <f>IF(ISBLANK('C3'!W40),"",'C3'!W40)</f>
        <v/>
      </c>
      <c r="M378" s="78" t="str">
        <f t="shared" si="8"/>
        <v>OK</v>
      </c>
      <c r="N378" s="79"/>
    </row>
    <row r="379" spans="1:14" ht="23.25" hidden="1">
      <c r="A379" s="80" t="s">
        <v>2595</v>
      </c>
      <c r="B379" s="186" t="s">
        <v>1356</v>
      </c>
      <c r="C379" s="187" t="s">
        <v>401</v>
      </c>
      <c r="D379" s="189" t="s">
        <v>1357</v>
      </c>
      <c r="E379" s="187" t="s">
        <v>452</v>
      </c>
      <c r="F379" s="187" t="s">
        <v>401</v>
      </c>
      <c r="G379" s="189" t="s">
        <v>598</v>
      </c>
      <c r="H379" s="188" t="str">
        <f>IF(OR(AND('C3'!V17="",'C3'!W17=""),AND('C3'!V29="",'C3'!W29=""),AND('C3'!W17="X",'C3'!W29="X"),OR('C3'!W17="M",'C3'!W29="M")),"",SUM('C3'!V17,'C3'!V29))</f>
        <v/>
      </c>
      <c r="I379" s="188" t="str">
        <f>IF(AND(AND('C3'!W17="X",'C3'!W29="X"),SUM('C3'!V17,'C3'!V29)=0,ISNUMBER('C3'!V41)),"",IF(OR('C3'!W17="M",'C3'!W29="M"),"M",IF(AND('C3'!W17='C3'!W29,OR('C3'!W17="X",'C3'!W17="W",'C3'!W17="Z")),UPPER('C3'!W17),"")))</f>
        <v/>
      </c>
      <c r="J379" s="81" t="s">
        <v>452</v>
      </c>
      <c r="K379" s="188" t="str">
        <f>IF(AND(ISBLANK('C3'!V41),$L$379&lt;&gt;"Z"),"",'C3'!V41)</f>
        <v/>
      </c>
      <c r="L379" s="188" t="str">
        <f>IF(ISBLANK('C3'!W41),"",'C3'!W41)</f>
        <v/>
      </c>
      <c r="M379" s="78" t="str">
        <f t="shared" si="8"/>
        <v>OK</v>
      </c>
      <c r="N379" s="79"/>
    </row>
    <row r="380" spans="1:14" ht="23.25" hidden="1">
      <c r="A380" s="80" t="s">
        <v>2595</v>
      </c>
      <c r="B380" s="186" t="s">
        <v>1358</v>
      </c>
      <c r="C380" s="187" t="s">
        <v>401</v>
      </c>
      <c r="D380" s="189" t="s">
        <v>1359</v>
      </c>
      <c r="E380" s="187" t="s">
        <v>452</v>
      </c>
      <c r="F380" s="187" t="s">
        <v>401</v>
      </c>
      <c r="G380" s="189" t="s">
        <v>486</v>
      </c>
      <c r="H380" s="188" t="str">
        <f>IF(OR(AND('C3'!V18="",'C3'!W18=""),AND('C3'!V30="",'C3'!W30=""),AND('C3'!W18="X",'C3'!W30="X"),OR('C3'!W18="M",'C3'!W30="M")),"",SUM('C3'!V18,'C3'!V30))</f>
        <v/>
      </c>
      <c r="I380" s="188" t="str">
        <f>IF(AND(AND('C3'!W18="X",'C3'!W30="X"),SUM('C3'!V18,'C3'!V30)=0,ISNUMBER('C3'!V42)),"",IF(OR('C3'!W18="M",'C3'!W30="M"),"M",IF(AND('C3'!W18='C3'!W30,OR('C3'!W18="X",'C3'!W18="W",'C3'!W18="Z")),UPPER('C3'!W18),"")))</f>
        <v/>
      </c>
      <c r="J380" s="81" t="s">
        <v>452</v>
      </c>
      <c r="K380" s="188" t="str">
        <f>IF(AND(ISBLANK('C3'!V42),$L$380&lt;&gt;"Z"),"",'C3'!V42)</f>
        <v/>
      </c>
      <c r="L380" s="188" t="str">
        <f>IF(ISBLANK('C3'!W42),"",'C3'!W42)</f>
        <v/>
      </c>
      <c r="M380" s="78" t="str">
        <f t="shared" si="8"/>
        <v>OK</v>
      </c>
      <c r="N380" s="79"/>
    </row>
    <row r="381" spans="1:14" ht="23.25" hidden="1">
      <c r="A381" s="80" t="s">
        <v>2595</v>
      </c>
      <c r="B381" s="186" t="s">
        <v>1360</v>
      </c>
      <c r="C381" s="187" t="s">
        <v>401</v>
      </c>
      <c r="D381" s="189" t="s">
        <v>1361</v>
      </c>
      <c r="E381" s="187" t="s">
        <v>452</v>
      </c>
      <c r="F381" s="187" t="s">
        <v>401</v>
      </c>
      <c r="G381" s="189" t="s">
        <v>804</v>
      </c>
      <c r="H381" s="188" t="str">
        <f>IF(OR(AND('C3'!V19="",'C3'!W19=""),AND('C3'!V31="",'C3'!W31=""),AND('C3'!W19="X",'C3'!W31="X"),OR('C3'!W19="M",'C3'!W31="M")),"",SUM('C3'!V19,'C3'!V31))</f>
        <v/>
      </c>
      <c r="I381" s="188" t="str">
        <f>IF(AND(AND('C3'!W19="X",'C3'!W31="X"),SUM('C3'!V19,'C3'!V31)=0,ISNUMBER('C3'!V43)),"",IF(OR('C3'!W19="M",'C3'!W31="M"),"M",IF(AND('C3'!W19='C3'!W31,OR('C3'!W19="X",'C3'!W19="W",'C3'!W19="Z")),UPPER('C3'!W19),"")))</f>
        <v/>
      </c>
      <c r="J381" s="81" t="s">
        <v>452</v>
      </c>
      <c r="K381" s="188" t="str">
        <f>IF(AND(ISBLANK('C3'!V43),$L$381&lt;&gt;"Z"),"",'C3'!V43)</f>
        <v/>
      </c>
      <c r="L381" s="188" t="str">
        <f>IF(ISBLANK('C3'!W43),"",'C3'!W43)</f>
        <v/>
      </c>
      <c r="M381" s="78" t="str">
        <f t="shared" si="8"/>
        <v>OK</v>
      </c>
      <c r="N381" s="79"/>
    </row>
    <row r="382" spans="1:14" ht="23.25" hidden="1">
      <c r="A382" s="80" t="s">
        <v>2595</v>
      </c>
      <c r="B382" s="186" t="s">
        <v>1362</v>
      </c>
      <c r="C382" s="187" t="s">
        <v>401</v>
      </c>
      <c r="D382" s="189" t="s">
        <v>1363</v>
      </c>
      <c r="E382" s="187" t="s">
        <v>452</v>
      </c>
      <c r="F382" s="187" t="s">
        <v>401</v>
      </c>
      <c r="G382" s="189" t="s">
        <v>603</v>
      </c>
      <c r="H382" s="188" t="str">
        <f>IF(OR(AND('C3'!V20="",'C3'!W20=""),AND('C3'!V32="",'C3'!W32=""),AND('C3'!W20="X",'C3'!W32="X"),OR('C3'!W20="M",'C3'!W32="M")),"",SUM('C3'!V20,'C3'!V32))</f>
        <v/>
      </c>
      <c r="I382" s="188" t="str">
        <f>IF(AND(AND('C3'!W20="X",'C3'!W32="X"),SUM('C3'!V20,'C3'!V32)=0,ISNUMBER('C3'!V44)),"",IF(OR('C3'!W20="M",'C3'!W32="M"),"M",IF(AND('C3'!W20='C3'!W32,OR('C3'!W20="X",'C3'!W20="W",'C3'!W20="Z")),UPPER('C3'!W20),"")))</f>
        <v/>
      </c>
      <c r="J382" s="81" t="s">
        <v>452</v>
      </c>
      <c r="K382" s="188" t="str">
        <f>IF(AND(ISBLANK('C3'!V44),$L$382&lt;&gt;"Z"),"",'C3'!V44)</f>
        <v/>
      </c>
      <c r="L382" s="188" t="str">
        <f>IF(ISBLANK('C3'!W44),"",'C3'!W44)</f>
        <v/>
      </c>
      <c r="M382" s="78" t="str">
        <f t="shared" si="8"/>
        <v>OK</v>
      </c>
      <c r="N382" s="79"/>
    </row>
    <row r="383" spans="1:14" ht="23.25" hidden="1">
      <c r="A383" s="80" t="s">
        <v>2595</v>
      </c>
      <c r="B383" s="186" t="s">
        <v>1364</v>
      </c>
      <c r="C383" s="187" t="s">
        <v>401</v>
      </c>
      <c r="D383" s="189" t="s">
        <v>1365</v>
      </c>
      <c r="E383" s="187" t="s">
        <v>452</v>
      </c>
      <c r="F383" s="187" t="s">
        <v>401</v>
      </c>
      <c r="G383" s="189" t="s">
        <v>606</v>
      </c>
      <c r="H383" s="188" t="str">
        <f>IF(OR(AND('C3'!V21="",'C3'!W21=""),AND('C3'!V33="",'C3'!W33=""),AND('C3'!W21="X",'C3'!W33="X"),OR('C3'!W21="M",'C3'!W33="M")),"",SUM('C3'!V21,'C3'!V33))</f>
        <v/>
      </c>
      <c r="I383" s="188" t="str">
        <f>IF(AND(AND('C3'!W21="X",'C3'!W33="X"),SUM('C3'!V21,'C3'!V33)=0,ISNUMBER('C3'!V45)),"",IF(OR('C3'!W21="M",'C3'!W33="M"),"M",IF(AND('C3'!W21='C3'!W33,OR('C3'!W21="X",'C3'!W21="W",'C3'!W21="Z")),UPPER('C3'!W21),"")))</f>
        <v/>
      </c>
      <c r="J383" s="81" t="s">
        <v>452</v>
      </c>
      <c r="K383" s="188" t="str">
        <f>IF(AND(ISBLANK('C3'!V45),$L$383&lt;&gt;"Z"),"",'C3'!V45)</f>
        <v/>
      </c>
      <c r="L383" s="188" t="str">
        <f>IF(ISBLANK('C3'!W45),"",'C3'!W45)</f>
        <v/>
      </c>
      <c r="M383" s="78" t="str">
        <f t="shared" si="8"/>
        <v>OK</v>
      </c>
      <c r="N383" s="79"/>
    </row>
    <row r="384" spans="1:14" ht="23.25" hidden="1">
      <c r="A384" s="80" t="s">
        <v>2595</v>
      </c>
      <c r="B384" s="186" t="s">
        <v>1366</v>
      </c>
      <c r="C384" s="187" t="s">
        <v>401</v>
      </c>
      <c r="D384" s="189" t="s">
        <v>1367</v>
      </c>
      <c r="E384" s="187" t="s">
        <v>452</v>
      </c>
      <c r="F384" s="187" t="s">
        <v>401</v>
      </c>
      <c r="G384" s="189" t="s">
        <v>609</v>
      </c>
      <c r="H384" s="188" t="str">
        <f>IF(OR(AND('C3'!V22="",'C3'!W22=""),AND('C3'!V34="",'C3'!W34=""),AND('C3'!W22="X",'C3'!W34="X"),OR('C3'!W22="M",'C3'!W34="M")),"",SUM('C3'!V22,'C3'!V34))</f>
        <v/>
      </c>
      <c r="I384" s="188" t="str">
        <f>IF(AND(AND('C3'!W22="X",'C3'!W34="X"),SUM('C3'!V22,'C3'!V34)=0,ISNUMBER('C3'!V46)),"",IF(OR('C3'!W22="M",'C3'!W34="M"),"M",IF(AND('C3'!W22='C3'!W34,OR('C3'!W22="X",'C3'!W22="W",'C3'!W22="Z")),UPPER('C3'!W22),"")))</f>
        <v/>
      </c>
      <c r="J384" s="81" t="s">
        <v>452</v>
      </c>
      <c r="K384" s="188" t="str">
        <f>IF(AND(ISBLANK('C3'!V46),$L$384&lt;&gt;"Z"),"",'C3'!V46)</f>
        <v/>
      </c>
      <c r="L384" s="188" t="str">
        <f>IF(ISBLANK('C3'!W46),"",'C3'!W46)</f>
        <v/>
      </c>
      <c r="M384" s="78" t="str">
        <f t="shared" si="8"/>
        <v>OK</v>
      </c>
      <c r="N384" s="79"/>
    </row>
    <row r="385" spans="1:14" ht="23.25" hidden="1">
      <c r="A385" s="80" t="s">
        <v>2595</v>
      </c>
      <c r="B385" s="186" t="s">
        <v>1368</v>
      </c>
      <c r="C385" s="187" t="s">
        <v>401</v>
      </c>
      <c r="D385" s="189" t="s">
        <v>1369</v>
      </c>
      <c r="E385" s="187" t="s">
        <v>452</v>
      </c>
      <c r="F385" s="187" t="s">
        <v>401</v>
      </c>
      <c r="G385" s="189" t="s">
        <v>612</v>
      </c>
      <c r="H385" s="188" t="str">
        <f>IF(OR(AND('C3'!V23="",'C3'!W23=""),AND('C3'!V35="",'C3'!W35=""),AND('C3'!W23="X",'C3'!W35="X"),OR('C3'!W23="M",'C3'!W35="M")),"",SUM('C3'!V23,'C3'!V35))</f>
        <v/>
      </c>
      <c r="I385" s="188" t="str">
        <f>IF(AND(AND('C3'!W23="X",'C3'!W35="X"),SUM('C3'!V23,'C3'!V35)=0,ISNUMBER('C3'!V47)),"",IF(OR('C3'!W23="M",'C3'!W35="M"),"M",IF(AND('C3'!W23='C3'!W35,OR('C3'!W23="X",'C3'!W23="W",'C3'!W23="Z")),UPPER('C3'!W23),"")))</f>
        <v/>
      </c>
      <c r="J385" s="81" t="s">
        <v>452</v>
      </c>
      <c r="K385" s="188" t="str">
        <f>IF(AND(ISBLANK('C3'!V47),$L$385&lt;&gt;"Z"),"",'C3'!V47)</f>
        <v/>
      </c>
      <c r="L385" s="188" t="str">
        <f>IF(ISBLANK('C3'!W47),"",'C3'!W47)</f>
        <v/>
      </c>
      <c r="M385" s="78" t="str">
        <f t="shared" si="8"/>
        <v>OK</v>
      </c>
      <c r="N385" s="79"/>
    </row>
    <row r="386" spans="1:14" ht="23.25" hidden="1">
      <c r="A386" s="80" t="s">
        <v>2595</v>
      </c>
      <c r="B386" s="186" t="s">
        <v>1370</v>
      </c>
      <c r="C386" s="187" t="s">
        <v>401</v>
      </c>
      <c r="D386" s="189" t="s">
        <v>1371</v>
      </c>
      <c r="E386" s="187" t="s">
        <v>452</v>
      </c>
      <c r="F386" s="187" t="s">
        <v>401</v>
      </c>
      <c r="G386" s="189" t="s">
        <v>615</v>
      </c>
      <c r="H386" s="188" t="str">
        <f>IF(OR(AND('C3'!V24="",'C3'!W24=""),AND('C3'!V36="",'C3'!W36=""),AND('C3'!W24="X",'C3'!W36="X"),OR('C3'!W24="M",'C3'!W36="M")),"",SUM('C3'!V24,'C3'!V36))</f>
        <v/>
      </c>
      <c r="I386" s="188" t="str">
        <f>IF(AND(AND('C3'!W24="X",'C3'!W36="X"),SUM('C3'!V24,'C3'!V36)=0,ISNUMBER('C3'!V48)),"",IF(OR('C3'!W24="M",'C3'!W36="M"),"M",IF(AND('C3'!W24='C3'!W36,OR('C3'!W24="X",'C3'!W24="W",'C3'!W24="Z")),UPPER('C3'!W24),"")))</f>
        <v/>
      </c>
      <c r="J386" s="81" t="s">
        <v>452</v>
      </c>
      <c r="K386" s="188" t="str">
        <f>IF(AND(ISBLANK('C3'!V48),$L$386&lt;&gt;"Z"),"",'C3'!V48)</f>
        <v/>
      </c>
      <c r="L386" s="188" t="str">
        <f>IF(ISBLANK('C3'!W48),"",'C3'!W48)</f>
        <v/>
      </c>
      <c r="M386" s="78" t="str">
        <f t="shared" si="8"/>
        <v>OK</v>
      </c>
      <c r="N386" s="79"/>
    </row>
    <row r="387" spans="1:14" ht="23.25" hidden="1">
      <c r="A387" s="80" t="s">
        <v>2595</v>
      </c>
      <c r="B387" s="186" t="s">
        <v>1372</v>
      </c>
      <c r="C387" s="187" t="s">
        <v>401</v>
      </c>
      <c r="D387" s="189" t="s">
        <v>1373</v>
      </c>
      <c r="E387" s="187" t="s">
        <v>452</v>
      </c>
      <c r="F387" s="187" t="s">
        <v>401</v>
      </c>
      <c r="G387" s="189" t="s">
        <v>461</v>
      </c>
      <c r="H387" s="188" t="str">
        <f>IF(OR(AND('C3'!V25="",'C3'!W25=""),AND('C3'!V37="",'C3'!W37=""),AND('C3'!W25="X",'C3'!W37="X"),OR('C3'!W25="M",'C3'!W37="M")),"",SUM('C3'!V25,'C3'!V37))</f>
        <v/>
      </c>
      <c r="I387" s="188" t="str">
        <f>IF(AND(AND('C3'!W25="X",'C3'!W37="X"),SUM('C3'!V25,'C3'!V37)=0,ISNUMBER('C3'!V49)),"",IF(OR('C3'!W25="M",'C3'!W37="M"),"M",IF(AND('C3'!W25='C3'!W37,OR('C3'!W25="X",'C3'!W25="W",'C3'!W25="Z")),UPPER('C3'!W25),"")))</f>
        <v/>
      </c>
      <c r="J387" s="81" t="s">
        <v>452</v>
      </c>
      <c r="K387" s="188" t="str">
        <f>IF(AND(ISBLANK('C3'!V49),$L$387&lt;&gt;"Z"),"",'C3'!V49)</f>
        <v/>
      </c>
      <c r="L387" s="188" t="str">
        <f>IF(ISBLANK('C3'!W49),"",'C3'!W49)</f>
        <v/>
      </c>
      <c r="M387" s="78" t="str">
        <f t="shared" si="8"/>
        <v>OK</v>
      </c>
      <c r="N387" s="79"/>
    </row>
    <row r="388" spans="1:14" ht="23.25" hidden="1">
      <c r="A388" s="80" t="s">
        <v>2595</v>
      </c>
      <c r="B388" s="186" t="s">
        <v>1374</v>
      </c>
      <c r="C388" s="187" t="s">
        <v>401</v>
      </c>
      <c r="D388" s="189" t="s">
        <v>1375</v>
      </c>
      <c r="E388" s="187" t="s">
        <v>452</v>
      </c>
      <c r="F388" s="187" t="s">
        <v>401</v>
      </c>
      <c r="G388" s="189" t="s">
        <v>157</v>
      </c>
      <c r="H388" s="188" t="str">
        <f>IF(OR(SUMPRODUCT(--('C3'!Y14:'C3'!Y24=""),--('C3'!Z14:'C3'!Z24=""))&gt;0,COUNTIF('C3'!Z14:'C3'!Z24,"M")&gt;0,COUNTIF('C3'!Z14:'C3'!Z24,"X")=11),"",SUM('C3'!Y14:'C3'!Y24))</f>
        <v/>
      </c>
      <c r="I388" s="188" t="str">
        <f>IF(AND(COUNTIF('C3'!Z14:'C3'!Z24,"X")=11,SUM('C3'!Y14:'C3'!Y24)=0,ISNUMBER('C3'!Y25)),"",IF(COUNTIF('C3'!Z14:'C3'!Z24,"M")&gt;0,"M",IF(AND(COUNTIF('C3'!Z14:'C3'!Z24,'C3'!Z14)=11,OR('C3'!Z14="X",'C3'!Z14="W",'C3'!Z14="Z")),UPPER('C3'!Z14),"")))</f>
        <v/>
      </c>
      <c r="J388" s="81" t="s">
        <v>452</v>
      </c>
      <c r="K388" s="188" t="str">
        <f>IF(AND(ISBLANK('C3'!Y25),$L$388&lt;&gt;"Z"),"",'C3'!Y25)</f>
        <v/>
      </c>
      <c r="L388" s="188" t="str">
        <f>IF(ISBLANK('C3'!Z25),"",'C3'!Z25)</f>
        <v/>
      </c>
      <c r="M388" s="78" t="str">
        <f t="shared" si="8"/>
        <v>OK</v>
      </c>
      <c r="N388" s="79"/>
    </row>
    <row r="389" spans="1:14" ht="23.25" hidden="1">
      <c r="A389" s="80" t="s">
        <v>2595</v>
      </c>
      <c r="B389" s="186" t="s">
        <v>1376</v>
      </c>
      <c r="C389" s="187" t="s">
        <v>401</v>
      </c>
      <c r="D389" s="189" t="s">
        <v>1377</v>
      </c>
      <c r="E389" s="187" t="s">
        <v>452</v>
      </c>
      <c r="F389" s="187" t="s">
        <v>401</v>
      </c>
      <c r="G389" s="189" t="s">
        <v>476</v>
      </c>
      <c r="H389" s="188" t="str">
        <f>IF(OR(SUMPRODUCT(--('C3'!Y26:'C3'!Y36=""),--('C3'!Z26:'C3'!Z36=""))&gt;0,COUNTIF('C3'!Z26:'C3'!Z36,"M")&gt;0,COUNTIF('C3'!Z26:'C3'!Z36,"X")=11),"",SUM('C3'!Y26:'C3'!Y36))</f>
        <v/>
      </c>
      <c r="I389" s="188" t="str">
        <f>IF(AND(COUNTIF('C3'!Z26:'C3'!Z36,"X")=11,SUM('C3'!Y26:'C3'!Y36)=0,ISNUMBER('C3'!Y37)),"",IF(COUNTIF('C3'!Z26:'C3'!Z36,"M")&gt;0,"M",IF(AND(COUNTIF('C3'!Z26:'C3'!Z36,'C3'!Z26)=11,OR('C3'!Z26="X",'C3'!Z26="W",'C3'!Z26="Z")),UPPER('C3'!Z26),"")))</f>
        <v/>
      </c>
      <c r="J389" s="81" t="s">
        <v>452</v>
      </c>
      <c r="K389" s="188" t="str">
        <f>IF(AND(ISBLANK('C3'!Y37),$L$389&lt;&gt;"Z"),"",'C3'!Y37)</f>
        <v/>
      </c>
      <c r="L389" s="188" t="str">
        <f>IF(ISBLANK('C3'!Z37),"",'C3'!Z37)</f>
        <v/>
      </c>
      <c r="M389" s="78" t="str">
        <f t="shared" si="8"/>
        <v>OK</v>
      </c>
      <c r="N389" s="79"/>
    </row>
    <row r="390" spans="1:14" ht="23.25" hidden="1">
      <c r="A390" s="80" t="s">
        <v>2595</v>
      </c>
      <c r="B390" s="186" t="s">
        <v>1378</v>
      </c>
      <c r="C390" s="187" t="s">
        <v>401</v>
      </c>
      <c r="D390" s="189" t="s">
        <v>1379</v>
      </c>
      <c r="E390" s="187" t="s">
        <v>452</v>
      </c>
      <c r="F390" s="187" t="s">
        <v>401</v>
      </c>
      <c r="G390" s="189" t="s">
        <v>588</v>
      </c>
      <c r="H390" s="188" t="str">
        <f>IF(OR(AND('C3'!Y14="",'C3'!Z14=""),AND('C3'!Y26="",'C3'!Z26=""),AND('C3'!Z14="X",'C3'!Z26="X"),OR('C3'!Z14="M",'C3'!Z26="M")),"",SUM('C3'!Y14,'C3'!Y26))</f>
        <v/>
      </c>
      <c r="I390" s="188" t="str">
        <f>IF(AND(AND('C3'!Z14="X",'C3'!Z26="X"),SUM('C3'!Y14,'C3'!Y26)=0,ISNUMBER('C3'!Y38)),"",IF(OR('C3'!Z14="M",'C3'!Z26="M"),"M",IF(AND('C3'!Z14='C3'!Z26,OR('C3'!Z14="X",'C3'!Z14="W",'C3'!Z14="Z")),UPPER('C3'!Z14),"")))</f>
        <v/>
      </c>
      <c r="J390" s="81" t="s">
        <v>452</v>
      </c>
      <c r="K390" s="188" t="str">
        <f>IF(AND(ISBLANK('C3'!Y38),$L$390&lt;&gt;"Z"),"",'C3'!Y38)</f>
        <v/>
      </c>
      <c r="L390" s="188" t="str">
        <f>IF(ISBLANK('C3'!Z38),"",'C3'!Z38)</f>
        <v/>
      </c>
      <c r="M390" s="78" t="str">
        <f t="shared" si="8"/>
        <v>OK</v>
      </c>
      <c r="N390" s="79"/>
    </row>
    <row r="391" spans="1:14" ht="23.25" hidden="1">
      <c r="A391" s="80" t="s">
        <v>2595</v>
      </c>
      <c r="B391" s="186" t="s">
        <v>1380</v>
      </c>
      <c r="C391" s="187" t="s">
        <v>401</v>
      </c>
      <c r="D391" s="189" t="s">
        <v>1381</v>
      </c>
      <c r="E391" s="187" t="s">
        <v>452</v>
      </c>
      <c r="F391" s="187" t="s">
        <v>401</v>
      </c>
      <c r="G391" s="189" t="s">
        <v>591</v>
      </c>
      <c r="H391" s="188" t="str">
        <f>IF(OR(AND('C3'!Y15="",'C3'!Z15=""),AND('C3'!Y27="",'C3'!Z27=""),AND('C3'!Z15="X",'C3'!Z27="X"),OR('C3'!Z15="M",'C3'!Z27="M")),"",SUM('C3'!Y15,'C3'!Y27))</f>
        <v/>
      </c>
      <c r="I391" s="188" t="str">
        <f>IF(AND(AND('C3'!Z15="X",'C3'!Z27="X"),SUM('C3'!Y15,'C3'!Y27)=0,ISNUMBER('C3'!Y39)),"",IF(OR('C3'!Z15="M",'C3'!Z27="M"),"M",IF(AND('C3'!Z15='C3'!Z27,OR('C3'!Z15="X",'C3'!Z15="W",'C3'!Z15="Z")),UPPER('C3'!Z15),"")))</f>
        <v/>
      </c>
      <c r="J391" s="81" t="s">
        <v>452</v>
      </c>
      <c r="K391" s="188" t="str">
        <f>IF(AND(ISBLANK('C3'!Y39),$L$391&lt;&gt;"Z"),"",'C3'!Y39)</f>
        <v/>
      </c>
      <c r="L391" s="188" t="str">
        <f>IF(ISBLANK('C3'!Z39),"",'C3'!Z39)</f>
        <v/>
      </c>
      <c r="M391" s="78" t="str">
        <f t="shared" si="8"/>
        <v>OK</v>
      </c>
      <c r="N391" s="79"/>
    </row>
    <row r="392" spans="1:14" ht="23.25" hidden="1">
      <c r="A392" s="80" t="s">
        <v>2595</v>
      </c>
      <c r="B392" s="186" t="s">
        <v>1382</v>
      </c>
      <c r="C392" s="187" t="s">
        <v>401</v>
      </c>
      <c r="D392" s="189" t="s">
        <v>1383</v>
      </c>
      <c r="E392" s="187" t="s">
        <v>452</v>
      </c>
      <c r="F392" s="187" t="s">
        <v>401</v>
      </c>
      <c r="G392" s="189" t="s">
        <v>594</v>
      </c>
      <c r="H392" s="188" t="str">
        <f>IF(OR(AND('C3'!Y16="",'C3'!Z16=""),AND('C3'!Y28="",'C3'!Z28=""),AND('C3'!Z16="X",'C3'!Z28="X"),OR('C3'!Z16="M",'C3'!Z28="M")),"",SUM('C3'!Y16,'C3'!Y28))</f>
        <v/>
      </c>
      <c r="I392" s="188" t="str">
        <f>IF(AND(AND('C3'!Z16="X",'C3'!Z28="X"),SUM('C3'!Y16,'C3'!Y28)=0,ISNUMBER('C3'!Y40)),"",IF(OR('C3'!Z16="M",'C3'!Z28="M"),"M",IF(AND('C3'!Z16='C3'!Z28,OR('C3'!Z16="X",'C3'!Z16="W",'C3'!Z16="Z")),UPPER('C3'!Z16),"")))</f>
        <v/>
      </c>
      <c r="J392" s="81" t="s">
        <v>452</v>
      </c>
      <c r="K392" s="188" t="str">
        <f>IF(AND(ISBLANK('C3'!Y40),$L$392&lt;&gt;"Z"),"",'C3'!Y40)</f>
        <v/>
      </c>
      <c r="L392" s="188" t="str">
        <f>IF(ISBLANK('C3'!Z40),"",'C3'!Z40)</f>
        <v/>
      </c>
      <c r="M392" s="78" t="str">
        <f t="shared" si="8"/>
        <v>OK</v>
      </c>
      <c r="N392" s="79"/>
    </row>
    <row r="393" spans="1:14" ht="23.25" hidden="1">
      <c r="A393" s="80" t="s">
        <v>2595</v>
      </c>
      <c r="B393" s="186" t="s">
        <v>1384</v>
      </c>
      <c r="C393" s="187" t="s">
        <v>401</v>
      </c>
      <c r="D393" s="189" t="s">
        <v>1385</v>
      </c>
      <c r="E393" s="187" t="s">
        <v>452</v>
      </c>
      <c r="F393" s="187" t="s">
        <v>401</v>
      </c>
      <c r="G393" s="189" t="s">
        <v>597</v>
      </c>
      <c r="H393" s="188" t="str">
        <f>IF(OR(AND('C3'!Y17="",'C3'!Z17=""),AND('C3'!Y29="",'C3'!Z29=""),AND('C3'!Z17="X",'C3'!Z29="X"),OR('C3'!Z17="M",'C3'!Z29="M")),"",SUM('C3'!Y17,'C3'!Y29))</f>
        <v/>
      </c>
      <c r="I393" s="188" t="str">
        <f>IF(AND(AND('C3'!Z17="X",'C3'!Z29="X"),SUM('C3'!Y17,'C3'!Y29)=0,ISNUMBER('C3'!Y41)),"",IF(OR('C3'!Z17="M",'C3'!Z29="M"),"M",IF(AND('C3'!Z17='C3'!Z29,OR('C3'!Z17="X",'C3'!Z17="W",'C3'!Z17="Z")),UPPER('C3'!Z17),"")))</f>
        <v/>
      </c>
      <c r="J393" s="81" t="s">
        <v>452</v>
      </c>
      <c r="K393" s="188" t="str">
        <f>IF(AND(ISBLANK('C3'!Y41),$L$393&lt;&gt;"Z"),"",'C3'!Y41)</f>
        <v/>
      </c>
      <c r="L393" s="188" t="str">
        <f>IF(ISBLANK('C3'!Z41),"",'C3'!Z41)</f>
        <v/>
      </c>
      <c r="M393" s="78" t="str">
        <f t="shared" si="8"/>
        <v>OK</v>
      </c>
      <c r="N393" s="79"/>
    </row>
    <row r="394" spans="1:14" ht="23.25" hidden="1">
      <c r="A394" s="80" t="s">
        <v>2595</v>
      </c>
      <c r="B394" s="186" t="s">
        <v>1386</v>
      </c>
      <c r="C394" s="187" t="s">
        <v>401</v>
      </c>
      <c r="D394" s="189" t="s">
        <v>1387</v>
      </c>
      <c r="E394" s="187" t="s">
        <v>452</v>
      </c>
      <c r="F394" s="187" t="s">
        <v>401</v>
      </c>
      <c r="G394" s="189" t="s">
        <v>600</v>
      </c>
      <c r="H394" s="188" t="str">
        <f>IF(OR(AND('C3'!Y18="",'C3'!Z18=""),AND('C3'!Y30="",'C3'!Z30=""),AND('C3'!Z18="X",'C3'!Z30="X"),OR('C3'!Z18="M",'C3'!Z30="M")),"",SUM('C3'!Y18,'C3'!Y30))</f>
        <v/>
      </c>
      <c r="I394" s="188" t="str">
        <f>IF(AND(AND('C3'!Z18="X",'C3'!Z30="X"),SUM('C3'!Y18,'C3'!Y30)=0,ISNUMBER('C3'!Y42)),"",IF(OR('C3'!Z18="M",'C3'!Z30="M"),"M",IF(AND('C3'!Z18='C3'!Z30,OR('C3'!Z18="X",'C3'!Z18="W",'C3'!Z18="Z")),UPPER('C3'!Z18),"")))</f>
        <v/>
      </c>
      <c r="J394" s="81" t="s">
        <v>452</v>
      </c>
      <c r="K394" s="188" t="str">
        <f>IF(AND(ISBLANK('C3'!Y42),$L$394&lt;&gt;"Z"),"",'C3'!Y42)</f>
        <v/>
      </c>
      <c r="L394" s="188" t="str">
        <f>IF(ISBLANK('C3'!Z42),"",'C3'!Z42)</f>
        <v/>
      </c>
      <c r="M394" s="78" t="str">
        <f t="shared" si="8"/>
        <v>OK</v>
      </c>
      <c r="N394" s="79"/>
    </row>
    <row r="395" spans="1:14" ht="23.25" hidden="1">
      <c r="A395" s="80" t="s">
        <v>2595</v>
      </c>
      <c r="B395" s="186" t="s">
        <v>1388</v>
      </c>
      <c r="C395" s="187" t="s">
        <v>401</v>
      </c>
      <c r="D395" s="189" t="s">
        <v>1389</v>
      </c>
      <c r="E395" s="187" t="s">
        <v>452</v>
      </c>
      <c r="F395" s="187" t="s">
        <v>401</v>
      </c>
      <c r="G395" s="189" t="s">
        <v>841</v>
      </c>
      <c r="H395" s="188" t="str">
        <f>IF(OR(AND('C3'!Y19="",'C3'!Z19=""),AND('C3'!Y31="",'C3'!Z31=""),AND('C3'!Z19="X",'C3'!Z31="X"),OR('C3'!Z19="M",'C3'!Z31="M")),"",SUM('C3'!Y19,'C3'!Y31))</f>
        <v/>
      </c>
      <c r="I395" s="188" t="str">
        <f>IF(AND(AND('C3'!Z19="X",'C3'!Z31="X"),SUM('C3'!Y19,'C3'!Y31)=0,ISNUMBER('C3'!Y43)),"",IF(OR('C3'!Z19="M",'C3'!Z31="M"),"M",IF(AND('C3'!Z19='C3'!Z31,OR('C3'!Z19="X",'C3'!Z19="W",'C3'!Z19="Z")),UPPER('C3'!Z19),"")))</f>
        <v/>
      </c>
      <c r="J395" s="81" t="s">
        <v>452</v>
      </c>
      <c r="K395" s="188" t="str">
        <f>IF(AND(ISBLANK('C3'!Y43),$L$395&lt;&gt;"Z"),"",'C3'!Y43)</f>
        <v/>
      </c>
      <c r="L395" s="188" t="str">
        <f>IF(ISBLANK('C3'!Z43),"",'C3'!Z43)</f>
        <v/>
      </c>
      <c r="M395" s="78" t="str">
        <f t="shared" si="8"/>
        <v>OK</v>
      </c>
      <c r="N395" s="79"/>
    </row>
    <row r="396" spans="1:14" ht="23.25" hidden="1">
      <c r="A396" s="80" t="s">
        <v>2595</v>
      </c>
      <c r="B396" s="186" t="s">
        <v>1390</v>
      </c>
      <c r="C396" s="187" t="s">
        <v>401</v>
      </c>
      <c r="D396" s="189" t="s">
        <v>1391</v>
      </c>
      <c r="E396" s="187" t="s">
        <v>452</v>
      </c>
      <c r="F396" s="187" t="s">
        <v>401</v>
      </c>
      <c r="G396" s="189" t="s">
        <v>602</v>
      </c>
      <c r="H396" s="188" t="str">
        <f>IF(OR(AND('C3'!Y20="",'C3'!Z20=""),AND('C3'!Y32="",'C3'!Z32=""),AND('C3'!Z20="X",'C3'!Z32="X"),OR('C3'!Z20="M",'C3'!Z32="M")),"",SUM('C3'!Y20,'C3'!Y32))</f>
        <v/>
      </c>
      <c r="I396" s="188" t="str">
        <f>IF(AND(AND('C3'!Z20="X",'C3'!Z32="X"),SUM('C3'!Y20,'C3'!Y32)=0,ISNUMBER('C3'!Y44)),"",IF(OR('C3'!Z20="M",'C3'!Z32="M"),"M",IF(AND('C3'!Z20='C3'!Z32,OR('C3'!Z20="X",'C3'!Z20="W",'C3'!Z20="Z")),UPPER('C3'!Z20),"")))</f>
        <v/>
      </c>
      <c r="J396" s="81" t="s">
        <v>452</v>
      </c>
      <c r="K396" s="188" t="str">
        <f>IF(AND(ISBLANK('C3'!Y44),$L$396&lt;&gt;"Z"),"",'C3'!Y44)</f>
        <v/>
      </c>
      <c r="L396" s="188" t="str">
        <f>IF(ISBLANK('C3'!Z44),"",'C3'!Z44)</f>
        <v/>
      </c>
      <c r="M396" s="78" t="str">
        <f t="shared" si="8"/>
        <v>OK</v>
      </c>
      <c r="N396" s="79"/>
    </row>
    <row r="397" spans="1:14" ht="23.25" hidden="1">
      <c r="A397" s="80" t="s">
        <v>2595</v>
      </c>
      <c r="B397" s="186" t="s">
        <v>1392</v>
      </c>
      <c r="C397" s="187" t="s">
        <v>401</v>
      </c>
      <c r="D397" s="189" t="s">
        <v>1393</v>
      </c>
      <c r="E397" s="187" t="s">
        <v>452</v>
      </c>
      <c r="F397" s="187" t="s">
        <v>401</v>
      </c>
      <c r="G397" s="189" t="s">
        <v>605</v>
      </c>
      <c r="H397" s="188" t="str">
        <f>IF(OR(AND('C3'!Y21="",'C3'!Z21=""),AND('C3'!Y33="",'C3'!Z33=""),AND('C3'!Z21="X",'C3'!Z33="X"),OR('C3'!Z21="M",'C3'!Z33="M")),"",SUM('C3'!Y21,'C3'!Y33))</f>
        <v/>
      </c>
      <c r="I397" s="188" t="str">
        <f>IF(AND(AND('C3'!Z21="X",'C3'!Z33="X"),SUM('C3'!Y21,'C3'!Y33)=0,ISNUMBER('C3'!Y45)),"",IF(OR('C3'!Z21="M",'C3'!Z33="M"),"M",IF(AND('C3'!Z21='C3'!Z33,OR('C3'!Z21="X",'C3'!Z21="W",'C3'!Z21="Z")),UPPER('C3'!Z21),"")))</f>
        <v/>
      </c>
      <c r="J397" s="81" t="s">
        <v>452</v>
      </c>
      <c r="K397" s="188" t="str">
        <f>IF(AND(ISBLANK('C3'!Y45),$L$397&lt;&gt;"Z"),"",'C3'!Y45)</f>
        <v/>
      </c>
      <c r="L397" s="188" t="str">
        <f>IF(ISBLANK('C3'!Z45),"",'C3'!Z45)</f>
        <v/>
      </c>
      <c r="M397" s="78" t="str">
        <f t="shared" si="8"/>
        <v>OK</v>
      </c>
      <c r="N397" s="79"/>
    </row>
    <row r="398" spans="1:14" ht="23.25" hidden="1">
      <c r="A398" s="80" t="s">
        <v>2595</v>
      </c>
      <c r="B398" s="186" t="s">
        <v>1394</v>
      </c>
      <c r="C398" s="187" t="s">
        <v>401</v>
      </c>
      <c r="D398" s="189" t="s">
        <v>1395</v>
      </c>
      <c r="E398" s="187" t="s">
        <v>452</v>
      </c>
      <c r="F398" s="187" t="s">
        <v>401</v>
      </c>
      <c r="G398" s="189" t="s">
        <v>608</v>
      </c>
      <c r="H398" s="188" t="str">
        <f>IF(OR(AND('C3'!Y22="",'C3'!Z22=""),AND('C3'!Y34="",'C3'!Z34=""),AND('C3'!Z22="X",'C3'!Z34="X"),OR('C3'!Z22="M",'C3'!Z34="M")),"",SUM('C3'!Y22,'C3'!Y34))</f>
        <v/>
      </c>
      <c r="I398" s="188" t="str">
        <f>IF(AND(AND('C3'!Z22="X",'C3'!Z34="X"),SUM('C3'!Y22,'C3'!Y34)=0,ISNUMBER('C3'!Y46)),"",IF(OR('C3'!Z22="M",'C3'!Z34="M"),"M",IF(AND('C3'!Z22='C3'!Z34,OR('C3'!Z22="X",'C3'!Z22="W",'C3'!Z22="Z")),UPPER('C3'!Z22),"")))</f>
        <v/>
      </c>
      <c r="J398" s="81" t="s">
        <v>452</v>
      </c>
      <c r="K398" s="188" t="str">
        <f>IF(AND(ISBLANK('C3'!Y46),$L$398&lt;&gt;"Z"),"",'C3'!Y46)</f>
        <v/>
      </c>
      <c r="L398" s="188" t="str">
        <f>IF(ISBLANK('C3'!Z46),"",'C3'!Z46)</f>
        <v/>
      </c>
      <c r="M398" s="78" t="str">
        <f t="shared" ref="M398:M439" si="9">IF(AND(ISNUMBER(H398),ISNUMBER(K398)),IF(OR(ROUND(H398,0)&lt;&gt;ROUND(K398,0),I398&lt;&gt;L398),"Check","OK"),IF(OR(AND(H398&lt;&gt;K398,I398&lt;&gt;"Z",L398&lt;&gt;"Z"),I398&lt;&gt;L398),"Check","OK"))</f>
        <v>OK</v>
      </c>
      <c r="N398" s="79"/>
    </row>
    <row r="399" spans="1:14" ht="23.25" hidden="1">
      <c r="A399" s="80" t="s">
        <v>2595</v>
      </c>
      <c r="B399" s="186" t="s">
        <v>1396</v>
      </c>
      <c r="C399" s="187" t="s">
        <v>401</v>
      </c>
      <c r="D399" s="189" t="s">
        <v>1397</v>
      </c>
      <c r="E399" s="187" t="s">
        <v>452</v>
      </c>
      <c r="F399" s="187" t="s">
        <v>401</v>
      </c>
      <c r="G399" s="189" t="s">
        <v>611</v>
      </c>
      <c r="H399" s="188" t="str">
        <f>IF(OR(AND('C3'!Y23="",'C3'!Z23=""),AND('C3'!Y35="",'C3'!Z35=""),AND('C3'!Z23="X",'C3'!Z35="X"),OR('C3'!Z23="M",'C3'!Z35="M")),"",SUM('C3'!Y23,'C3'!Y35))</f>
        <v/>
      </c>
      <c r="I399" s="188" t="str">
        <f>IF(AND(AND('C3'!Z23="X",'C3'!Z35="X"),SUM('C3'!Y23,'C3'!Y35)=0,ISNUMBER('C3'!Y47)),"",IF(OR('C3'!Z23="M",'C3'!Z35="M"),"M",IF(AND('C3'!Z23='C3'!Z35,OR('C3'!Z23="X",'C3'!Z23="W",'C3'!Z23="Z")),UPPER('C3'!Z23),"")))</f>
        <v/>
      </c>
      <c r="J399" s="81" t="s">
        <v>452</v>
      </c>
      <c r="K399" s="188" t="str">
        <f>IF(AND(ISBLANK('C3'!Y47),$L$399&lt;&gt;"Z"),"",'C3'!Y47)</f>
        <v/>
      </c>
      <c r="L399" s="188" t="str">
        <f>IF(ISBLANK('C3'!Z47),"",'C3'!Z47)</f>
        <v/>
      </c>
      <c r="M399" s="78" t="str">
        <f t="shared" si="9"/>
        <v>OK</v>
      </c>
      <c r="N399" s="79"/>
    </row>
    <row r="400" spans="1:14" ht="23.25" hidden="1">
      <c r="A400" s="80" t="s">
        <v>2595</v>
      </c>
      <c r="B400" s="186" t="s">
        <v>1398</v>
      </c>
      <c r="C400" s="187" t="s">
        <v>401</v>
      </c>
      <c r="D400" s="189" t="s">
        <v>1399</v>
      </c>
      <c r="E400" s="187" t="s">
        <v>452</v>
      </c>
      <c r="F400" s="187" t="s">
        <v>401</v>
      </c>
      <c r="G400" s="189" t="s">
        <v>614</v>
      </c>
      <c r="H400" s="188" t="str">
        <f>IF(OR(AND('C3'!Y24="",'C3'!Z24=""),AND('C3'!Y36="",'C3'!Z36=""),AND('C3'!Z24="X",'C3'!Z36="X"),OR('C3'!Z24="M",'C3'!Z36="M")),"",SUM('C3'!Y24,'C3'!Y36))</f>
        <v/>
      </c>
      <c r="I400" s="188" t="str">
        <f>IF(AND(AND('C3'!Z24="X",'C3'!Z36="X"),SUM('C3'!Y24,'C3'!Y36)=0,ISNUMBER('C3'!Y48)),"",IF(OR('C3'!Z24="M",'C3'!Z36="M"),"M",IF(AND('C3'!Z24='C3'!Z36,OR('C3'!Z24="X",'C3'!Z24="W",'C3'!Z24="Z")),UPPER('C3'!Z24),"")))</f>
        <v/>
      </c>
      <c r="J400" s="81" t="s">
        <v>452</v>
      </c>
      <c r="K400" s="188" t="str">
        <f>IF(AND(ISBLANK('C3'!Y48),$L$400&lt;&gt;"Z"),"",'C3'!Y48)</f>
        <v/>
      </c>
      <c r="L400" s="188" t="str">
        <f>IF(ISBLANK('C3'!Z48),"",'C3'!Z48)</f>
        <v/>
      </c>
      <c r="M400" s="78" t="str">
        <f t="shared" si="9"/>
        <v>OK</v>
      </c>
      <c r="N400" s="79"/>
    </row>
    <row r="401" spans="1:14" ht="23.25" hidden="1">
      <c r="A401" s="80" t="s">
        <v>2595</v>
      </c>
      <c r="B401" s="186" t="s">
        <v>1400</v>
      </c>
      <c r="C401" s="187" t="s">
        <v>401</v>
      </c>
      <c r="D401" s="189" t="s">
        <v>1401</v>
      </c>
      <c r="E401" s="187" t="s">
        <v>452</v>
      </c>
      <c r="F401" s="187" t="s">
        <v>401</v>
      </c>
      <c r="G401" s="189" t="s">
        <v>465</v>
      </c>
      <c r="H401" s="188" t="str">
        <f>IF(OR(AND('C3'!Y25="",'C3'!Z25=""),AND('C3'!Y37="",'C3'!Z37=""),AND('C3'!Z25="X",'C3'!Z37="X"),OR('C3'!Z25="M",'C3'!Z37="M")),"",SUM('C3'!Y25,'C3'!Y37))</f>
        <v/>
      </c>
      <c r="I401" s="188" t="str">
        <f>IF(AND(AND('C3'!Z25="X",'C3'!Z37="X"),SUM('C3'!Y25,'C3'!Y37)=0,ISNUMBER('C3'!Y49)),"",IF(OR('C3'!Z25="M",'C3'!Z37="M"),"M",IF(AND('C3'!Z25='C3'!Z37,OR('C3'!Z25="X",'C3'!Z25="W",'C3'!Z25="Z")),UPPER('C3'!Z25),"")))</f>
        <v/>
      </c>
      <c r="J401" s="81" t="s">
        <v>452</v>
      </c>
      <c r="K401" s="188" t="str">
        <f>IF(AND(ISBLANK('C3'!Y49),$L$401&lt;&gt;"Z"),"",'C3'!Y49)</f>
        <v/>
      </c>
      <c r="L401" s="188" t="str">
        <f>IF(ISBLANK('C3'!Z49),"",'C3'!Z49)</f>
        <v/>
      </c>
      <c r="M401" s="78" t="str">
        <f t="shared" si="9"/>
        <v>OK</v>
      </c>
      <c r="N401" s="79"/>
    </row>
    <row r="402" spans="1:14" ht="23.25" hidden="1">
      <c r="A402" s="80" t="s">
        <v>2595</v>
      </c>
      <c r="B402" s="186" t="s">
        <v>1402</v>
      </c>
      <c r="C402" s="187" t="s">
        <v>401</v>
      </c>
      <c r="D402" s="189" t="s">
        <v>1403</v>
      </c>
      <c r="E402" s="187" t="s">
        <v>452</v>
      </c>
      <c r="F402" s="187" t="s">
        <v>401</v>
      </c>
      <c r="G402" s="189" t="s">
        <v>488</v>
      </c>
      <c r="H402" s="188" t="str">
        <f>IF(OR(SUMPRODUCT(--('C3'!AB14:'C3'!AB24=""),--('C3'!AC14:'C3'!AC24=""))&gt;0,COUNTIF('C3'!AC14:'C3'!AC24,"M")&gt;0,COUNTIF('C3'!AC14:'C3'!AC24,"X")=11),"",SUM('C3'!AB14:'C3'!AB24))</f>
        <v/>
      </c>
      <c r="I402" s="188" t="str">
        <f>IF(AND(COUNTIF('C3'!AC14:'C3'!AC24,"X")=11,SUM('C3'!AB14:'C3'!AB24)=0,ISNUMBER('C3'!AB25)),"",IF(COUNTIF('C3'!AC14:'C3'!AC24,"M")&gt;0,"M",IF(AND(COUNTIF('C3'!AC14:'C3'!AC24,'C3'!AC14)=11,OR('C3'!AC14="X",'C3'!AC14="W",'C3'!AC14="Z")),UPPER('C3'!AC14),"")))</f>
        <v/>
      </c>
      <c r="J402" s="81" t="s">
        <v>452</v>
      </c>
      <c r="K402" s="188" t="str">
        <f>IF(AND(ISBLANK('C3'!AB25),$L$402&lt;&gt;"Z"),"",'C3'!AB25)</f>
        <v/>
      </c>
      <c r="L402" s="188" t="str">
        <f>IF(ISBLANK('C3'!AC25),"",'C3'!AC25)</f>
        <v/>
      </c>
      <c r="M402" s="78" t="str">
        <f t="shared" si="9"/>
        <v>OK</v>
      </c>
      <c r="N402" s="79"/>
    </row>
    <row r="403" spans="1:14" ht="23.25" hidden="1">
      <c r="A403" s="80" t="s">
        <v>2595</v>
      </c>
      <c r="B403" s="186" t="s">
        <v>1404</v>
      </c>
      <c r="C403" s="187" t="s">
        <v>401</v>
      </c>
      <c r="D403" s="189" t="s">
        <v>1405</v>
      </c>
      <c r="E403" s="187" t="s">
        <v>452</v>
      </c>
      <c r="F403" s="187" t="s">
        <v>401</v>
      </c>
      <c r="G403" s="189" t="s">
        <v>478</v>
      </c>
      <c r="H403" s="188" t="str">
        <f>IF(OR(SUMPRODUCT(--('C3'!AB26:'C3'!AB36=""),--('C3'!AC26:'C3'!AC36=""))&gt;0,COUNTIF('C3'!AC26:'C3'!AC36,"M")&gt;0,COUNTIF('C3'!AC26:'C3'!AC36,"X")=11),"",SUM('C3'!AB26:'C3'!AB36))</f>
        <v/>
      </c>
      <c r="I403" s="188" t="str">
        <f>IF(AND(COUNTIF('C3'!AC26:'C3'!AC36,"X")=11,SUM('C3'!AB26:'C3'!AB36)=0,ISNUMBER('C3'!AB37)),"",IF(COUNTIF('C3'!AC26:'C3'!AC36,"M")&gt;0,"M",IF(AND(COUNTIF('C3'!AC26:'C3'!AC36,'C3'!AC26)=11,OR('C3'!AC26="X",'C3'!AC26="W",'C3'!AC26="Z")),UPPER('C3'!AC26),"")))</f>
        <v/>
      </c>
      <c r="J403" s="81" t="s">
        <v>452</v>
      </c>
      <c r="K403" s="188" t="str">
        <f>IF(AND(ISBLANK('C3'!AB37),$L$403&lt;&gt;"Z"),"",'C3'!AB37)</f>
        <v/>
      </c>
      <c r="L403" s="188" t="str">
        <f>IF(ISBLANK('C3'!AC37),"",'C3'!AC37)</f>
        <v/>
      </c>
      <c r="M403" s="78" t="str">
        <f t="shared" si="9"/>
        <v>OK</v>
      </c>
      <c r="N403" s="79"/>
    </row>
    <row r="404" spans="1:14" ht="23.25" hidden="1">
      <c r="A404" s="80" t="s">
        <v>2595</v>
      </c>
      <c r="B404" s="186" t="s">
        <v>1406</v>
      </c>
      <c r="C404" s="187" t="s">
        <v>401</v>
      </c>
      <c r="D404" s="189" t="s">
        <v>1407</v>
      </c>
      <c r="E404" s="187" t="s">
        <v>452</v>
      </c>
      <c r="F404" s="187" t="s">
        <v>401</v>
      </c>
      <c r="G404" s="189" t="s">
        <v>898</v>
      </c>
      <c r="H404" s="188" t="str">
        <f>IF(OR(AND('C3'!AB14="",'C3'!AC14=""),AND('C3'!AB26="",'C3'!AC26=""),AND('C3'!AC14="X",'C3'!AC26="X"),OR('C3'!AC14="M",'C3'!AC26="M")),"",SUM('C3'!AB14,'C3'!AB26))</f>
        <v/>
      </c>
      <c r="I404" s="188" t="str">
        <f>IF(AND(AND('C3'!AC14="X",'C3'!AC26="X"),SUM('C3'!AB14,'C3'!AB26)=0,ISNUMBER('C3'!AB38)),"",IF(OR('C3'!AC14="M",'C3'!AC26="M"),"M",IF(AND('C3'!AC14='C3'!AC26,OR('C3'!AC14="X",'C3'!AC14="W",'C3'!AC14="Z")),UPPER('C3'!AC14),"")))</f>
        <v/>
      </c>
      <c r="J404" s="81" t="s">
        <v>452</v>
      </c>
      <c r="K404" s="188" t="str">
        <f>IF(AND(ISBLANK('C3'!AB38),$L$404&lt;&gt;"Z"),"",'C3'!AB38)</f>
        <v/>
      </c>
      <c r="L404" s="188" t="str">
        <f>IF(ISBLANK('C3'!AC38),"",'C3'!AC38)</f>
        <v/>
      </c>
      <c r="M404" s="78" t="str">
        <f t="shared" si="9"/>
        <v>OK</v>
      </c>
      <c r="N404" s="79"/>
    </row>
    <row r="405" spans="1:14" ht="23.25" hidden="1">
      <c r="A405" s="80" t="s">
        <v>2595</v>
      </c>
      <c r="B405" s="186" t="s">
        <v>1408</v>
      </c>
      <c r="C405" s="187" t="s">
        <v>401</v>
      </c>
      <c r="D405" s="189" t="s">
        <v>1409</v>
      </c>
      <c r="E405" s="187" t="s">
        <v>452</v>
      </c>
      <c r="F405" s="187" t="s">
        <v>401</v>
      </c>
      <c r="G405" s="189" t="s">
        <v>901</v>
      </c>
      <c r="H405" s="188" t="str">
        <f>IF(OR(AND('C3'!AB15="",'C3'!AC15=""),AND('C3'!AB27="",'C3'!AC27=""),AND('C3'!AC15="X",'C3'!AC27="X"),OR('C3'!AC15="M",'C3'!AC27="M")),"",SUM('C3'!AB15,'C3'!AB27))</f>
        <v/>
      </c>
      <c r="I405" s="188" t="str">
        <f>IF(AND(AND('C3'!AC15="X",'C3'!AC27="X"),SUM('C3'!AB15,'C3'!AB27)=0,ISNUMBER('C3'!AB39)),"",IF(OR('C3'!AC15="M",'C3'!AC27="M"),"M",IF(AND('C3'!AC15='C3'!AC27,OR('C3'!AC15="X",'C3'!AC15="W",'C3'!AC15="Z")),UPPER('C3'!AC15),"")))</f>
        <v/>
      </c>
      <c r="J405" s="81" t="s">
        <v>452</v>
      </c>
      <c r="K405" s="188" t="str">
        <f>IF(AND(ISBLANK('C3'!AB39),$L$405&lt;&gt;"Z"),"",'C3'!AB39)</f>
        <v/>
      </c>
      <c r="L405" s="188" t="str">
        <f>IF(ISBLANK('C3'!AC39),"",'C3'!AC39)</f>
        <v/>
      </c>
      <c r="M405" s="78" t="str">
        <f t="shared" si="9"/>
        <v>OK</v>
      </c>
      <c r="N405" s="79"/>
    </row>
    <row r="406" spans="1:14" ht="23.25" hidden="1">
      <c r="A406" s="80" t="s">
        <v>2595</v>
      </c>
      <c r="B406" s="186" t="s">
        <v>1410</v>
      </c>
      <c r="C406" s="187" t="s">
        <v>401</v>
      </c>
      <c r="D406" s="189" t="s">
        <v>1411</v>
      </c>
      <c r="E406" s="187" t="s">
        <v>452</v>
      </c>
      <c r="F406" s="187" t="s">
        <v>401</v>
      </c>
      <c r="G406" s="189" t="s">
        <v>904</v>
      </c>
      <c r="H406" s="188" t="str">
        <f>IF(OR(AND('C3'!AB16="",'C3'!AC16=""),AND('C3'!AB28="",'C3'!AC28=""),AND('C3'!AC16="X",'C3'!AC28="X"),OR('C3'!AC16="M",'C3'!AC28="M")),"",SUM('C3'!AB16,'C3'!AB28))</f>
        <v/>
      </c>
      <c r="I406" s="188" t="str">
        <f>IF(AND(AND('C3'!AC16="X",'C3'!AC28="X"),SUM('C3'!AB16,'C3'!AB28)=0,ISNUMBER('C3'!AB40)),"",IF(OR('C3'!AC16="M",'C3'!AC28="M"),"M",IF(AND('C3'!AC16='C3'!AC28,OR('C3'!AC16="X",'C3'!AC16="W",'C3'!AC16="Z")),UPPER('C3'!AC16),"")))</f>
        <v/>
      </c>
      <c r="J406" s="81" t="s">
        <v>452</v>
      </c>
      <c r="K406" s="188" t="str">
        <f>IF(AND(ISBLANK('C3'!AB40),$L$406&lt;&gt;"Z"),"",'C3'!AB40)</f>
        <v/>
      </c>
      <c r="L406" s="188" t="str">
        <f>IF(ISBLANK('C3'!AC40),"",'C3'!AC40)</f>
        <v/>
      </c>
      <c r="M406" s="78" t="str">
        <f t="shared" si="9"/>
        <v>OK</v>
      </c>
      <c r="N406" s="79"/>
    </row>
    <row r="407" spans="1:14" ht="23.25" hidden="1">
      <c r="A407" s="80" t="s">
        <v>2595</v>
      </c>
      <c r="B407" s="186" t="s">
        <v>1412</v>
      </c>
      <c r="C407" s="187" t="s">
        <v>401</v>
      </c>
      <c r="D407" s="189" t="s">
        <v>1413</v>
      </c>
      <c r="E407" s="187" t="s">
        <v>452</v>
      </c>
      <c r="F407" s="187" t="s">
        <v>401</v>
      </c>
      <c r="G407" s="189" t="s">
        <v>907</v>
      </c>
      <c r="H407" s="188" t="str">
        <f>IF(OR(AND('C3'!AB17="",'C3'!AC17=""),AND('C3'!AB29="",'C3'!AC29=""),AND('C3'!AC17="X",'C3'!AC29="X"),OR('C3'!AC17="M",'C3'!AC29="M")),"",SUM('C3'!AB17,'C3'!AB29))</f>
        <v/>
      </c>
      <c r="I407" s="188" t="str">
        <f>IF(AND(AND('C3'!AC17="X",'C3'!AC29="X"),SUM('C3'!AB17,'C3'!AB29)=0,ISNUMBER('C3'!AB41)),"",IF(OR('C3'!AC17="M",'C3'!AC29="M"),"M",IF(AND('C3'!AC17='C3'!AC29,OR('C3'!AC17="X",'C3'!AC17="W",'C3'!AC17="Z")),UPPER('C3'!AC17),"")))</f>
        <v/>
      </c>
      <c r="J407" s="81" t="s">
        <v>452</v>
      </c>
      <c r="K407" s="188" t="str">
        <f>IF(AND(ISBLANK('C3'!AB41),$L$407&lt;&gt;"Z"),"",'C3'!AB41)</f>
        <v/>
      </c>
      <c r="L407" s="188" t="str">
        <f>IF(ISBLANK('C3'!AC41),"",'C3'!AC41)</f>
        <v/>
      </c>
      <c r="M407" s="78" t="str">
        <f t="shared" si="9"/>
        <v>OK</v>
      </c>
      <c r="N407" s="79"/>
    </row>
    <row r="408" spans="1:14" ht="23.25" hidden="1">
      <c r="A408" s="80" t="s">
        <v>2595</v>
      </c>
      <c r="B408" s="186" t="s">
        <v>1414</v>
      </c>
      <c r="C408" s="187" t="s">
        <v>401</v>
      </c>
      <c r="D408" s="189" t="s">
        <v>1415</v>
      </c>
      <c r="E408" s="187" t="s">
        <v>452</v>
      </c>
      <c r="F408" s="187" t="s">
        <v>401</v>
      </c>
      <c r="G408" s="189" t="s">
        <v>910</v>
      </c>
      <c r="H408" s="188" t="str">
        <f>IF(OR(AND('C3'!AB18="",'C3'!AC18=""),AND('C3'!AB30="",'C3'!AC30=""),AND('C3'!AC18="X",'C3'!AC30="X"),OR('C3'!AC18="M",'C3'!AC30="M")),"",SUM('C3'!AB18,'C3'!AB30))</f>
        <v/>
      </c>
      <c r="I408" s="188" t="str">
        <f>IF(AND(AND('C3'!AC18="X",'C3'!AC30="X"),SUM('C3'!AB18,'C3'!AB30)=0,ISNUMBER('C3'!AB42)),"",IF(OR('C3'!AC18="M",'C3'!AC30="M"),"M",IF(AND('C3'!AC18='C3'!AC30,OR('C3'!AC18="X",'C3'!AC18="W",'C3'!AC18="Z")),UPPER('C3'!AC18),"")))</f>
        <v/>
      </c>
      <c r="J408" s="81" t="s">
        <v>452</v>
      </c>
      <c r="K408" s="188" t="str">
        <f>IF(AND(ISBLANK('C3'!AB42),$L$408&lt;&gt;"Z"),"",'C3'!AB42)</f>
        <v/>
      </c>
      <c r="L408" s="188" t="str">
        <f>IF(ISBLANK('C3'!AC42),"",'C3'!AC42)</f>
        <v/>
      </c>
      <c r="M408" s="78" t="str">
        <f t="shared" si="9"/>
        <v>OK</v>
      </c>
      <c r="N408" s="79"/>
    </row>
    <row r="409" spans="1:14" ht="23.25" hidden="1">
      <c r="A409" s="80" t="s">
        <v>2595</v>
      </c>
      <c r="B409" s="186" t="s">
        <v>1416</v>
      </c>
      <c r="C409" s="187" t="s">
        <v>401</v>
      </c>
      <c r="D409" s="189" t="s">
        <v>1417</v>
      </c>
      <c r="E409" s="187" t="s">
        <v>452</v>
      </c>
      <c r="F409" s="187" t="s">
        <v>401</v>
      </c>
      <c r="G409" s="189" t="s">
        <v>913</v>
      </c>
      <c r="H409" s="188" t="str">
        <f>IF(OR(AND('C3'!AB19="",'C3'!AC19=""),AND('C3'!AB31="",'C3'!AC31=""),AND('C3'!AC19="X",'C3'!AC31="X"),OR('C3'!AC19="M",'C3'!AC31="M")),"",SUM('C3'!AB19,'C3'!AB31))</f>
        <v/>
      </c>
      <c r="I409" s="188" t="str">
        <f>IF(AND(AND('C3'!AC19="X",'C3'!AC31="X"),SUM('C3'!AB19,'C3'!AB31)=0,ISNUMBER('C3'!AB43)),"",IF(OR('C3'!AC19="M",'C3'!AC31="M"),"M",IF(AND('C3'!AC19='C3'!AC31,OR('C3'!AC19="X",'C3'!AC19="W",'C3'!AC19="Z")),UPPER('C3'!AC19),"")))</f>
        <v/>
      </c>
      <c r="J409" s="81" t="s">
        <v>452</v>
      </c>
      <c r="K409" s="188" t="str">
        <f>IF(AND(ISBLANK('C3'!AB43),$L$409&lt;&gt;"Z"),"",'C3'!AB43)</f>
        <v/>
      </c>
      <c r="L409" s="188" t="str">
        <f>IF(ISBLANK('C3'!AC43),"",'C3'!AC43)</f>
        <v/>
      </c>
      <c r="M409" s="78" t="str">
        <f t="shared" si="9"/>
        <v>OK</v>
      </c>
      <c r="N409" s="79"/>
    </row>
    <row r="410" spans="1:14" ht="23.25" hidden="1">
      <c r="A410" s="80" t="s">
        <v>2595</v>
      </c>
      <c r="B410" s="186" t="s">
        <v>1418</v>
      </c>
      <c r="C410" s="187" t="s">
        <v>401</v>
      </c>
      <c r="D410" s="189" t="s">
        <v>1419</v>
      </c>
      <c r="E410" s="187" t="s">
        <v>452</v>
      </c>
      <c r="F410" s="187" t="s">
        <v>401</v>
      </c>
      <c r="G410" s="189" t="s">
        <v>916</v>
      </c>
      <c r="H410" s="188" t="str">
        <f>IF(OR(AND('C3'!AB20="",'C3'!AC20=""),AND('C3'!AB32="",'C3'!AC32=""),AND('C3'!AC20="X",'C3'!AC32="X"),OR('C3'!AC20="M",'C3'!AC32="M")),"",SUM('C3'!AB20,'C3'!AB32))</f>
        <v/>
      </c>
      <c r="I410" s="188" t="str">
        <f>IF(AND(AND('C3'!AC20="X",'C3'!AC32="X"),SUM('C3'!AB20,'C3'!AB32)=0,ISNUMBER('C3'!AB44)),"",IF(OR('C3'!AC20="M",'C3'!AC32="M"),"M",IF(AND('C3'!AC20='C3'!AC32,OR('C3'!AC20="X",'C3'!AC20="W",'C3'!AC20="Z")),UPPER('C3'!AC20),"")))</f>
        <v/>
      </c>
      <c r="J410" s="81" t="s">
        <v>452</v>
      </c>
      <c r="K410" s="188" t="str">
        <f>IF(AND(ISBLANK('C3'!AB44),$L$410&lt;&gt;"Z"),"",'C3'!AB44)</f>
        <v/>
      </c>
      <c r="L410" s="188" t="str">
        <f>IF(ISBLANK('C3'!AC44),"",'C3'!AC44)</f>
        <v/>
      </c>
      <c r="M410" s="78" t="str">
        <f t="shared" si="9"/>
        <v>OK</v>
      </c>
      <c r="N410" s="79"/>
    </row>
    <row r="411" spans="1:14" ht="23.25" hidden="1">
      <c r="A411" s="80" t="s">
        <v>2595</v>
      </c>
      <c r="B411" s="186" t="s">
        <v>1420</v>
      </c>
      <c r="C411" s="187" t="s">
        <v>401</v>
      </c>
      <c r="D411" s="189" t="s">
        <v>1421</v>
      </c>
      <c r="E411" s="187" t="s">
        <v>452</v>
      </c>
      <c r="F411" s="187" t="s">
        <v>401</v>
      </c>
      <c r="G411" s="189" t="s">
        <v>919</v>
      </c>
      <c r="H411" s="188" t="str">
        <f>IF(OR(AND('C3'!AB21="",'C3'!AC21=""),AND('C3'!AB33="",'C3'!AC33=""),AND('C3'!AC21="X",'C3'!AC33="X"),OR('C3'!AC21="M",'C3'!AC33="M")),"",SUM('C3'!AB21,'C3'!AB33))</f>
        <v/>
      </c>
      <c r="I411" s="188" t="str">
        <f>IF(AND(AND('C3'!AC21="X",'C3'!AC33="X"),SUM('C3'!AB21,'C3'!AB33)=0,ISNUMBER('C3'!AB45)),"",IF(OR('C3'!AC21="M",'C3'!AC33="M"),"M",IF(AND('C3'!AC21='C3'!AC33,OR('C3'!AC21="X",'C3'!AC21="W",'C3'!AC21="Z")),UPPER('C3'!AC21),"")))</f>
        <v/>
      </c>
      <c r="J411" s="81" t="s">
        <v>452</v>
      </c>
      <c r="K411" s="188" t="str">
        <f>IF(AND(ISBLANK('C3'!AB45),$L$411&lt;&gt;"Z"),"",'C3'!AB45)</f>
        <v/>
      </c>
      <c r="L411" s="188" t="str">
        <f>IF(ISBLANK('C3'!AC45),"",'C3'!AC45)</f>
        <v/>
      </c>
      <c r="M411" s="78" t="str">
        <f t="shared" si="9"/>
        <v>OK</v>
      </c>
      <c r="N411" s="79"/>
    </row>
    <row r="412" spans="1:14" ht="23.25" hidden="1">
      <c r="A412" s="80" t="s">
        <v>2595</v>
      </c>
      <c r="B412" s="186" t="s">
        <v>1422</v>
      </c>
      <c r="C412" s="187" t="s">
        <v>401</v>
      </c>
      <c r="D412" s="189" t="s">
        <v>1423</v>
      </c>
      <c r="E412" s="187" t="s">
        <v>452</v>
      </c>
      <c r="F412" s="187" t="s">
        <v>401</v>
      </c>
      <c r="G412" s="189" t="s">
        <v>922</v>
      </c>
      <c r="H412" s="188" t="str">
        <f>IF(OR(AND('C3'!AB22="",'C3'!AC22=""),AND('C3'!AB34="",'C3'!AC34=""),AND('C3'!AC22="X",'C3'!AC34="X"),OR('C3'!AC22="M",'C3'!AC34="M")),"",SUM('C3'!AB22,'C3'!AB34))</f>
        <v/>
      </c>
      <c r="I412" s="188" t="str">
        <f>IF(AND(AND('C3'!AC22="X",'C3'!AC34="X"),SUM('C3'!AB22,'C3'!AB34)=0,ISNUMBER('C3'!AB46)),"",IF(OR('C3'!AC22="M",'C3'!AC34="M"),"M",IF(AND('C3'!AC22='C3'!AC34,OR('C3'!AC22="X",'C3'!AC22="W",'C3'!AC22="Z")),UPPER('C3'!AC22),"")))</f>
        <v/>
      </c>
      <c r="J412" s="81" t="s">
        <v>452</v>
      </c>
      <c r="K412" s="188" t="str">
        <f>IF(AND(ISBLANK('C3'!AB46),$L$412&lt;&gt;"Z"),"",'C3'!AB46)</f>
        <v/>
      </c>
      <c r="L412" s="188" t="str">
        <f>IF(ISBLANK('C3'!AC46),"",'C3'!AC46)</f>
        <v/>
      </c>
      <c r="M412" s="78" t="str">
        <f t="shared" si="9"/>
        <v>OK</v>
      </c>
      <c r="N412" s="79"/>
    </row>
    <row r="413" spans="1:14" ht="23.25" hidden="1">
      <c r="A413" s="80" t="s">
        <v>2595</v>
      </c>
      <c r="B413" s="186" t="s">
        <v>1424</v>
      </c>
      <c r="C413" s="187" t="s">
        <v>401</v>
      </c>
      <c r="D413" s="189" t="s">
        <v>1425</v>
      </c>
      <c r="E413" s="187" t="s">
        <v>452</v>
      </c>
      <c r="F413" s="187" t="s">
        <v>401</v>
      </c>
      <c r="G413" s="189" t="s">
        <v>925</v>
      </c>
      <c r="H413" s="188" t="str">
        <f>IF(OR(AND('C3'!AB23="",'C3'!AC23=""),AND('C3'!AB35="",'C3'!AC35=""),AND('C3'!AC23="X",'C3'!AC35="X"),OR('C3'!AC23="M",'C3'!AC35="M")),"",SUM('C3'!AB23,'C3'!AB35))</f>
        <v/>
      </c>
      <c r="I413" s="188" t="str">
        <f>IF(AND(AND('C3'!AC23="X",'C3'!AC35="X"),SUM('C3'!AB23,'C3'!AB35)=0,ISNUMBER('C3'!AB47)),"",IF(OR('C3'!AC23="M",'C3'!AC35="M"),"M",IF(AND('C3'!AC23='C3'!AC35,OR('C3'!AC23="X",'C3'!AC23="W",'C3'!AC23="Z")),UPPER('C3'!AC23),"")))</f>
        <v/>
      </c>
      <c r="J413" s="81" t="s">
        <v>452</v>
      </c>
      <c r="K413" s="188" t="str">
        <f>IF(AND(ISBLANK('C3'!AB47),$L$413&lt;&gt;"Z"),"",'C3'!AB47)</f>
        <v/>
      </c>
      <c r="L413" s="188" t="str">
        <f>IF(ISBLANK('C3'!AC47),"",'C3'!AC47)</f>
        <v/>
      </c>
      <c r="M413" s="78" t="str">
        <f t="shared" si="9"/>
        <v>OK</v>
      </c>
      <c r="N413" s="79"/>
    </row>
    <row r="414" spans="1:14" ht="23.25" hidden="1">
      <c r="A414" s="80" t="s">
        <v>2595</v>
      </c>
      <c r="B414" s="186" t="s">
        <v>1426</v>
      </c>
      <c r="C414" s="187" t="s">
        <v>401</v>
      </c>
      <c r="D414" s="189" t="s">
        <v>1427</v>
      </c>
      <c r="E414" s="187" t="s">
        <v>452</v>
      </c>
      <c r="F414" s="187" t="s">
        <v>401</v>
      </c>
      <c r="G414" s="189" t="s">
        <v>928</v>
      </c>
      <c r="H414" s="188" t="str">
        <f>IF(OR(AND('C3'!AB24="",'C3'!AC24=""),AND('C3'!AB36="",'C3'!AC36=""),AND('C3'!AC24="X",'C3'!AC36="X"),OR('C3'!AC24="M",'C3'!AC36="M")),"",SUM('C3'!AB24,'C3'!AB36))</f>
        <v/>
      </c>
      <c r="I414" s="188" t="str">
        <f>IF(AND(AND('C3'!AC24="X",'C3'!AC36="X"),SUM('C3'!AB24,'C3'!AB36)=0,ISNUMBER('C3'!AB48)),"",IF(OR('C3'!AC24="M",'C3'!AC36="M"),"M",IF(AND('C3'!AC24='C3'!AC36,OR('C3'!AC24="X",'C3'!AC24="W",'C3'!AC24="Z")),UPPER('C3'!AC24),"")))</f>
        <v/>
      </c>
      <c r="J414" s="81" t="s">
        <v>452</v>
      </c>
      <c r="K414" s="188" t="str">
        <f>IF(AND(ISBLANK('C3'!AB48),$L$414&lt;&gt;"Z"),"",'C3'!AB48)</f>
        <v/>
      </c>
      <c r="L414" s="188" t="str">
        <f>IF(ISBLANK('C3'!AC48),"",'C3'!AC48)</f>
        <v/>
      </c>
      <c r="M414" s="78" t="str">
        <f t="shared" si="9"/>
        <v>OK</v>
      </c>
      <c r="N414" s="79"/>
    </row>
    <row r="415" spans="1:14" ht="23.25" hidden="1">
      <c r="A415" s="80" t="s">
        <v>2595</v>
      </c>
      <c r="B415" s="186" t="s">
        <v>1428</v>
      </c>
      <c r="C415" s="187" t="s">
        <v>401</v>
      </c>
      <c r="D415" s="189" t="s">
        <v>1429</v>
      </c>
      <c r="E415" s="187" t="s">
        <v>452</v>
      </c>
      <c r="F415" s="187" t="s">
        <v>401</v>
      </c>
      <c r="G415" s="189" t="s">
        <v>467</v>
      </c>
      <c r="H415" s="188" t="str">
        <f>IF(OR(AND('C3'!AB25="",'C3'!AC25=""),AND('C3'!AB37="",'C3'!AC37=""),AND('C3'!AC25="X",'C3'!AC37="X"),OR('C3'!AC25="M",'C3'!AC37="M")),"",SUM('C3'!AB25,'C3'!AB37))</f>
        <v/>
      </c>
      <c r="I415" s="188" t="str">
        <f>IF(AND(AND('C3'!AC25="X",'C3'!AC37="X"),SUM('C3'!AB25,'C3'!AB37)=0,ISNUMBER('C3'!AB49)),"",IF(OR('C3'!AC25="M",'C3'!AC37="M"),"M",IF(AND('C3'!AC25='C3'!AC37,OR('C3'!AC25="X",'C3'!AC25="W",'C3'!AC25="Z")),UPPER('C3'!AC25),"")))</f>
        <v/>
      </c>
      <c r="J415" s="81" t="s">
        <v>452</v>
      </c>
      <c r="K415" s="188" t="str">
        <f>IF(AND(ISBLANK('C3'!AB49),$L$415&lt;&gt;"Z"),"",'C3'!AB49)</f>
        <v/>
      </c>
      <c r="L415" s="188" t="str">
        <f>IF(ISBLANK('C3'!AC49),"",'C3'!AC49)</f>
        <v/>
      </c>
      <c r="M415" s="78" t="str">
        <f t="shared" si="9"/>
        <v>OK</v>
      </c>
      <c r="N415" s="79"/>
    </row>
    <row r="416" spans="1:14" ht="23.25" hidden="1">
      <c r="A416" s="80" t="s">
        <v>2595</v>
      </c>
      <c r="B416" s="186" t="s">
        <v>1430</v>
      </c>
      <c r="C416" s="187" t="s">
        <v>401</v>
      </c>
      <c r="D416" s="189" t="s">
        <v>1431</v>
      </c>
      <c r="E416" s="187" t="s">
        <v>452</v>
      </c>
      <c r="F416" s="187" t="s">
        <v>401</v>
      </c>
      <c r="G416" s="189" t="s">
        <v>490</v>
      </c>
      <c r="H416" s="188" t="str">
        <f>IF(OR(SUMPRODUCT(--('C3'!AE14:'C3'!AE24=""),--('C3'!AF14:'C3'!AF24=""))&gt;0,COUNTIF('C3'!AF14:'C3'!AF24,"M")&gt;0,COUNTIF('C3'!AF14:'C3'!AF24,"X")=11),"",SUM('C3'!AE14:'C3'!AE24))</f>
        <v/>
      </c>
      <c r="I416" s="188" t="str">
        <f>IF(AND(COUNTIF('C3'!AF14:'C3'!AF24,"X")=11,SUM('C3'!AE14:'C3'!AE24)=0,ISNUMBER('C3'!AE25)),"",IF(COUNTIF('C3'!AF14:'C3'!AF24,"M")&gt;0,"M",IF(AND(COUNTIF('C3'!AF14:'C3'!AF24,'C3'!AF14)=11,OR('C3'!AF14="X",'C3'!AF14="W",'C3'!AF14="Z")),UPPER('C3'!AF14),"")))</f>
        <v/>
      </c>
      <c r="J416" s="81" t="s">
        <v>452</v>
      </c>
      <c r="K416" s="188" t="str">
        <f>IF(AND(ISBLANK('C3'!AE25),$L$416&lt;&gt;"Z"),"",'C3'!AE25)</f>
        <v/>
      </c>
      <c r="L416" s="188" t="str">
        <f>IF(ISBLANK('C3'!AF25),"",'C3'!AF25)</f>
        <v/>
      </c>
      <c r="M416" s="78" t="str">
        <f t="shared" si="9"/>
        <v>OK</v>
      </c>
      <c r="N416" s="79"/>
    </row>
    <row r="417" spans="1:14" ht="23.25" hidden="1">
      <c r="A417" s="80" t="s">
        <v>2595</v>
      </c>
      <c r="B417" s="186" t="s">
        <v>1432</v>
      </c>
      <c r="C417" s="187" t="s">
        <v>401</v>
      </c>
      <c r="D417" s="189" t="s">
        <v>1433</v>
      </c>
      <c r="E417" s="187" t="s">
        <v>452</v>
      </c>
      <c r="F417" s="187" t="s">
        <v>401</v>
      </c>
      <c r="G417" s="189" t="s">
        <v>480</v>
      </c>
      <c r="H417" s="188" t="str">
        <f>IF(OR(SUMPRODUCT(--('C3'!AE26:'C3'!AE36=""),--('C3'!AF26:'C3'!AF36=""))&gt;0,COUNTIF('C3'!AF26:'C3'!AF36,"M")&gt;0,COUNTIF('C3'!AF26:'C3'!AF36,"X")=11),"",SUM('C3'!AE26:'C3'!AE36))</f>
        <v/>
      </c>
      <c r="I417" s="188" t="str">
        <f>IF(AND(COUNTIF('C3'!AF26:'C3'!AF36,"X")=11,SUM('C3'!AE26:'C3'!AE36)=0,ISNUMBER('C3'!AE37)),"",IF(COUNTIF('C3'!AF26:'C3'!AF36,"M")&gt;0,"M",IF(AND(COUNTIF('C3'!AF26:'C3'!AF36,'C3'!AF26)=11,OR('C3'!AF26="X",'C3'!AF26="W",'C3'!AF26="Z")),UPPER('C3'!AF26),"")))</f>
        <v/>
      </c>
      <c r="J417" s="81" t="s">
        <v>452</v>
      </c>
      <c r="K417" s="188" t="str">
        <f>IF(AND(ISBLANK('C3'!AE37),$L$417&lt;&gt;"Z"),"",'C3'!AE37)</f>
        <v/>
      </c>
      <c r="L417" s="188" t="str">
        <f>IF(ISBLANK('C3'!AF37),"",'C3'!AF37)</f>
        <v/>
      </c>
      <c r="M417" s="78" t="str">
        <f t="shared" si="9"/>
        <v>OK</v>
      </c>
      <c r="N417" s="79"/>
    </row>
    <row r="418" spans="1:14" ht="23.25" hidden="1">
      <c r="A418" s="80" t="s">
        <v>2595</v>
      </c>
      <c r="B418" s="186" t="s">
        <v>1434</v>
      </c>
      <c r="C418" s="187" t="s">
        <v>401</v>
      </c>
      <c r="D418" s="189" t="s">
        <v>1435</v>
      </c>
      <c r="E418" s="187" t="s">
        <v>452</v>
      </c>
      <c r="F418" s="187" t="s">
        <v>401</v>
      </c>
      <c r="G418" s="189" t="s">
        <v>897</v>
      </c>
      <c r="H418" s="188" t="str">
        <f>IF(OR(AND('C3'!AE14="",'C3'!AF14=""),AND('C3'!AE26="",'C3'!AF26=""),AND('C3'!AF14="X",'C3'!AF26="X"),OR('C3'!AF14="M",'C3'!AF26="M")),"",SUM('C3'!AE14,'C3'!AE26))</f>
        <v/>
      </c>
      <c r="I418" s="188" t="str">
        <f>IF(AND(AND('C3'!AF14="X",'C3'!AF26="X"),SUM('C3'!AE14,'C3'!AE26)=0,ISNUMBER('C3'!AE38)),"",IF(OR('C3'!AF14="M",'C3'!AF26="M"),"M",IF(AND('C3'!AF14='C3'!AF26,OR('C3'!AF14="X",'C3'!AF14="W",'C3'!AF14="Z")),UPPER('C3'!AF14),"")))</f>
        <v/>
      </c>
      <c r="J418" s="81" t="s">
        <v>452</v>
      </c>
      <c r="K418" s="188" t="str">
        <f>IF(AND(ISBLANK('C3'!AE38),$L$418&lt;&gt;"Z"),"",'C3'!AE38)</f>
        <v/>
      </c>
      <c r="L418" s="188" t="str">
        <f>IF(ISBLANK('C3'!AF38),"",'C3'!AF38)</f>
        <v/>
      </c>
      <c r="M418" s="78" t="str">
        <f t="shared" si="9"/>
        <v>OK</v>
      </c>
      <c r="N418" s="79"/>
    </row>
    <row r="419" spans="1:14" ht="23.25" hidden="1">
      <c r="A419" s="80" t="s">
        <v>2595</v>
      </c>
      <c r="B419" s="186" t="s">
        <v>1436</v>
      </c>
      <c r="C419" s="187" t="s">
        <v>401</v>
      </c>
      <c r="D419" s="189" t="s">
        <v>1437</v>
      </c>
      <c r="E419" s="187" t="s">
        <v>452</v>
      </c>
      <c r="F419" s="187" t="s">
        <v>401</v>
      </c>
      <c r="G419" s="189" t="s">
        <v>900</v>
      </c>
      <c r="H419" s="188" t="str">
        <f>IF(OR(AND('C3'!AE15="",'C3'!AF15=""),AND('C3'!AE27="",'C3'!AF27=""),AND('C3'!AF15="X",'C3'!AF27="X"),OR('C3'!AF15="M",'C3'!AF27="M")),"",SUM('C3'!AE15,'C3'!AE27))</f>
        <v/>
      </c>
      <c r="I419" s="188" t="str">
        <f>IF(AND(AND('C3'!AF15="X",'C3'!AF27="X"),SUM('C3'!AE15,'C3'!AE27)=0,ISNUMBER('C3'!AE39)),"",IF(OR('C3'!AF15="M",'C3'!AF27="M"),"M",IF(AND('C3'!AF15='C3'!AF27,OR('C3'!AF15="X",'C3'!AF15="W",'C3'!AF15="Z")),UPPER('C3'!AF15),"")))</f>
        <v/>
      </c>
      <c r="J419" s="81" t="s">
        <v>452</v>
      </c>
      <c r="K419" s="188" t="str">
        <f>IF(AND(ISBLANK('C3'!AE39),$L$419&lt;&gt;"Z"),"",'C3'!AE39)</f>
        <v/>
      </c>
      <c r="L419" s="188" t="str">
        <f>IF(ISBLANK('C3'!AF39),"",'C3'!AF39)</f>
        <v/>
      </c>
      <c r="M419" s="78" t="str">
        <f t="shared" si="9"/>
        <v>OK</v>
      </c>
      <c r="N419" s="79"/>
    </row>
    <row r="420" spans="1:14" ht="23.25" hidden="1">
      <c r="A420" s="80" t="s">
        <v>2595</v>
      </c>
      <c r="B420" s="186" t="s">
        <v>1438</v>
      </c>
      <c r="C420" s="187" t="s">
        <v>401</v>
      </c>
      <c r="D420" s="189" t="s">
        <v>1439</v>
      </c>
      <c r="E420" s="187" t="s">
        <v>452</v>
      </c>
      <c r="F420" s="187" t="s">
        <v>401</v>
      </c>
      <c r="G420" s="189" t="s">
        <v>903</v>
      </c>
      <c r="H420" s="188" t="str">
        <f>IF(OR(AND('C3'!AE16="",'C3'!AF16=""),AND('C3'!AE28="",'C3'!AF28=""),AND('C3'!AF16="X",'C3'!AF28="X"),OR('C3'!AF16="M",'C3'!AF28="M")),"",SUM('C3'!AE16,'C3'!AE28))</f>
        <v/>
      </c>
      <c r="I420" s="188" t="str">
        <f>IF(AND(AND('C3'!AF16="X",'C3'!AF28="X"),SUM('C3'!AE16,'C3'!AE28)=0,ISNUMBER('C3'!AE40)),"",IF(OR('C3'!AF16="M",'C3'!AF28="M"),"M",IF(AND('C3'!AF16='C3'!AF28,OR('C3'!AF16="X",'C3'!AF16="W",'C3'!AF16="Z")),UPPER('C3'!AF16),"")))</f>
        <v/>
      </c>
      <c r="J420" s="81" t="s">
        <v>452</v>
      </c>
      <c r="K420" s="188" t="str">
        <f>IF(AND(ISBLANK('C3'!AE40),$L$420&lt;&gt;"Z"),"",'C3'!AE40)</f>
        <v/>
      </c>
      <c r="L420" s="188" t="str">
        <f>IF(ISBLANK('C3'!AF40),"",'C3'!AF40)</f>
        <v/>
      </c>
      <c r="M420" s="78" t="str">
        <f t="shared" si="9"/>
        <v>OK</v>
      </c>
      <c r="N420" s="79"/>
    </row>
    <row r="421" spans="1:14" ht="23.25" hidden="1">
      <c r="A421" s="80" t="s">
        <v>2595</v>
      </c>
      <c r="B421" s="186" t="s">
        <v>1440</v>
      </c>
      <c r="C421" s="187" t="s">
        <v>401</v>
      </c>
      <c r="D421" s="189" t="s">
        <v>1441</v>
      </c>
      <c r="E421" s="187" t="s">
        <v>452</v>
      </c>
      <c r="F421" s="187" t="s">
        <v>401</v>
      </c>
      <c r="G421" s="189" t="s">
        <v>906</v>
      </c>
      <c r="H421" s="188" t="str">
        <f>IF(OR(AND('C3'!AE17="",'C3'!AF17=""),AND('C3'!AE29="",'C3'!AF29=""),AND('C3'!AF17="X",'C3'!AF29="X"),OR('C3'!AF17="M",'C3'!AF29="M")),"",SUM('C3'!AE17,'C3'!AE29))</f>
        <v/>
      </c>
      <c r="I421" s="188" t="str">
        <f>IF(AND(AND('C3'!AF17="X",'C3'!AF29="X"),SUM('C3'!AE17,'C3'!AE29)=0,ISNUMBER('C3'!AE41)),"",IF(OR('C3'!AF17="M",'C3'!AF29="M"),"M",IF(AND('C3'!AF17='C3'!AF29,OR('C3'!AF17="X",'C3'!AF17="W",'C3'!AF17="Z")),UPPER('C3'!AF17),"")))</f>
        <v/>
      </c>
      <c r="J421" s="81" t="s">
        <v>452</v>
      </c>
      <c r="K421" s="188" t="str">
        <f>IF(AND(ISBLANK('C3'!AE41),$L$421&lt;&gt;"Z"),"",'C3'!AE41)</f>
        <v/>
      </c>
      <c r="L421" s="188" t="str">
        <f>IF(ISBLANK('C3'!AF41),"",'C3'!AF41)</f>
        <v/>
      </c>
      <c r="M421" s="78" t="str">
        <f t="shared" si="9"/>
        <v>OK</v>
      </c>
      <c r="N421" s="79"/>
    </row>
    <row r="422" spans="1:14" ht="23.25" hidden="1">
      <c r="A422" s="80" t="s">
        <v>2595</v>
      </c>
      <c r="B422" s="186" t="s">
        <v>1442</v>
      </c>
      <c r="C422" s="187" t="s">
        <v>401</v>
      </c>
      <c r="D422" s="189" t="s">
        <v>1443</v>
      </c>
      <c r="E422" s="187" t="s">
        <v>452</v>
      </c>
      <c r="F422" s="187" t="s">
        <v>401</v>
      </c>
      <c r="G422" s="189" t="s">
        <v>909</v>
      </c>
      <c r="H422" s="188" t="str">
        <f>IF(OR(AND('C3'!AE18="",'C3'!AF18=""),AND('C3'!AE30="",'C3'!AF30=""),AND('C3'!AF18="X",'C3'!AF30="X"),OR('C3'!AF18="M",'C3'!AF30="M")),"",SUM('C3'!AE18,'C3'!AE30))</f>
        <v/>
      </c>
      <c r="I422" s="188" t="str">
        <f>IF(AND(AND('C3'!AF18="X",'C3'!AF30="X"),SUM('C3'!AE18,'C3'!AE30)=0,ISNUMBER('C3'!AE42)),"",IF(OR('C3'!AF18="M",'C3'!AF30="M"),"M",IF(AND('C3'!AF18='C3'!AF30,OR('C3'!AF18="X",'C3'!AF18="W",'C3'!AF18="Z")),UPPER('C3'!AF18),"")))</f>
        <v/>
      </c>
      <c r="J422" s="81" t="s">
        <v>452</v>
      </c>
      <c r="K422" s="188" t="str">
        <f>IF(AND(ISBLANK('C3'!AE42),$L$422&lt;&gt;"Z"),"",'C3'!AE42)</f>
        <v/>
      </c>
      <c r="L422" s="188" t="str">
        <f>IF(ISBLANK('C3'!AF42),"",'C3'!AF42)</f>
        <v/>
      </c>
      <c r="M422" s="78" t="str">
        <f t="shared" si="9"/>
        <v>OK</v>
      </c>
      <c r="N422" s="79"/>
    </row>
    <row r="423" spans="1:14" ht="23.25" hidden="1">
      <c r="A423" s="80" t="s">
        <v>2595</v>
      </c>
      <c r="B423" s="186" t="s">
        <v>1444</v>
      </c>
      <c r="C423" s="187" t="s">
        <v>401</v>
      </c>
      <c r="D423" s="189" t="s">
        <v>1445</v>
      </c>
      <c r="E423" s="187" t="s">
        <v>452</v>
      </c>
      <c r="F423" s="187" t="s">
        <v>401</v>
      </c>
      <c r="G423" s="189" t="s">
        <v>912</v>
      </c>
      <c r="H423" s="188" t="str">
        <f>IF(OR(AND('C3'!AE19="",'C3'!AF19=""),AND('C3'!AE31="",'C3'!AF31=""),AND('C3'!AF19="X",'C3'!AF31="X"),OR('C3'!AF19="M",'C3'!AF31="M")),"",SUM('C3'!AE19,'C3'!AE31))</f>
        <v/>
      </c>
      <c r="I423" s="188" t="str">
        <f>IF(AND(AND('C3'!AF19="X",'C3'!AF31="X"),SUM('C3'!AE19,'C3'!AE31)=0,ISNUMBER('C3'!AE43)),"",IF(OR('C3'!AF19="M",'C3'!AF31="M"),"M",IF(AND('C3'!AF19='C3'!AF31,OR('C3'!AF19="X",'C3'!AF19="W",'C3'!AF19="Z")),UPPER('C3'!AF19),"")))</f>
        <v/>
      </c>
      <c r="J423" s="81" t="s">
        <v>452</v>
      </c>
      <c r="K423" s="188" t="str">
        <f>IF(AND(ISBLANK('C3'!AE43),$L$423&lt;&gt;"Z"),"",'C3'!AE43)</f>
        <v/>
      </c>
      <c r="L423" s="188" t="str">
        <f>IF(ISBLANK('C3'!AF43),"",'C3'!AF43)</f>
        <v/>
      </c>
      <c r="M423" s="78" t="str">
        <f t="shared" si="9"/>
        <v>OK</v>
      </c>
      <c r="N423" s="79"/>
    </row>
    <row r="424" spans="1:14" ht="23.25" hidden="1">
      <c r="A424" s="80" t="s">
        <v>2595</v>
      </c>
      <c r="B424" s="186" t="s">
        <v>1446</v>
      </c>
      <c r="C424" s="187" t="s">
        <v>401</v>
      </c>
      <c r="D424" s="189" t="s">
        <v>1447</v>
      </c>
      <c r="E424" s="187" t="s">
        <v>452</v>
      </c>
      <c r="F424" s="187" t="s">
        <v>401</v>
      </c>
      <c r="G424" s="189" t="s">
        <v>915</v>
      </c>
      <c r="H424" s="188" t="str">
        <f>IF(OR(AND('C3'!AE20="",'C3'!AF20=""),AND('C3'!AE32="",'C3'!AF32=""),AND('C3'!AF20="X",'C3'!AF32="X"),OR('C3'!AF20="M",'C3'!AF32="M")),"",SUM('C3'!AE20,'C3'!AE32))</f>
        <v/>
      </c>
      <c r="I424" s="188" t="str">
        <f>IF(AND(AND('C3'!AF20="X",'C3'!AF32="X"),SUM('C3'!AE20,'C3'!AE32)=0,ISNUMBER('C3'!AE44)),"",IF(OR('C3'!AF20="M",'C3'!AF32="M"),"M",IF(AND('C3'!AF20='C3'!AF32,OR('C3'!AF20="X",'C3'!AF20="W",'C3'!AF20="Z")),UPPER('C3'!AF20),"")))</f>
        <v/>
      </c>
      <c r="J424" s="81" t="s">
        <v>452</v>
      </c>
      <c r="K424" s="188" t="str">
        <f>IF(AND(ISBLANK('C3'!AE44),$L$424&lt;&gt;"Z"),"",'C3'!AE44)</f>
        <v/>
      </c>
      <c r="L424" s="188" t="str">
        <f>IF(ISBLANK('C3'!AF44),"",'C3'!AF44)</f>
        <v/>
      </c>
      <c r="M424" s="78" t="str">
        <f t="shared" si="9"/>
        <v>OK</v>
      </c>
      <c r="N424" s="79"/>
    </row>
    <row r="425" spans="1:14" ht="23.25" hidden="1">
      <c r="A425" s="80" t="s">
        <v>2595</v>
      </c>
      <c r="B425" s="186" t="s">
        <v>1448</v>
      </c>
      <c r="C425" s="187" t="s">
        <v>401</v>
      </c>
      <c r="D425" s="189" t="s">
        <v>1449</v>
      </c>
      <c r="E425" s="187" t="s">
        <v>452</v>
      </c>
      <c r="F425" s="187" t="s">
        <v>401</v>
      </c>
      <c r="G425" s="189" t="s">
        <v>918</v>
      </c>
      <c r="H425" s="188" t="str">
        <f>IF(OR(AND('C3'!AE21="",'C3'!AF21=""),AND('C3'!AE33="",'C3'!AF33=""),AND('C3'!AF21="X",'C3'!AF33="X"),OR('C3'!AF21="M",'C3'!AF33="M")),"",SUM('C3'!AE21,'C3'!AE33))</f>
        <v/>
      </c>
      <c r="I425" s="188" t="str">
        <f>IF(AND(AND('C3'!AF21="X",'C3'!AF33="X"),SUM('C3'!AE21,'C3'!AE33)=0,ISNUMBER('C3'!AE45)),"",IF(OR('C3'!AF21="M",'C3'!AF33="M"),"M",IF(AND('C3'!AF21='C3'!AF33,OR('C3'!AF21="X",'C3'!AF21="W",'C3'!AF21="Z")),UPPER('C3'!AF21),"")))</f>
        <v/>
      </c>
      <c r="J425" s="81" t="s">
        <v>452</v>
      </c>
      <c r="K425" s="188" t="str">
        <f>IF(AND(ISBLANK('C3'!AE45),$L$425&lt;&gt;"Z"),"",'C3'!AE45)</f>
        <v/>
      </c>
      <c r="L425" s="188" t="str">
        <f>IF(ISBLANK('C3'!AF45),"",'C3'!AF45)</f>
        <v/>
      </c>
      <c r="M425" s="78" t="str">
        <f t="shared" si="9"/>
        <v>OK</v>
      </c>
      <c r="N425" s="79"/>
    </row>
    <row r="426" spans="1:14" ht="23.25" hidden="1">
      <c r="A426" s="80" t="s">
        <v>2595</v>
      </c>
      <c r="B426" s="186" t="s">
        <v>1450</v>
      </c>
      <c r="C426" s="187" t="s">
        <v>401</v>
      </c>
      <c r="D426" s="189" t="s">
        <v>1451</v>
      </c>
      <c r="E426" s="187" t="s">
        <v>452</v>
      </c>
      <c r="F426" s="187" t="s">
        <v>401</v>
      </c>
      <c r="G426" s="189" t="s">
        <v>921</v>
      </c>
      <c r="H426" s="188" t="str">
        <f>IF(OR(AND('C3'!AE22="",'C3'!AF22=""),AND('C3'!AE34="",'C3'!AF34=""),AND('C3'!AF22="X",'C3'!AF34="X"),OR('C3'!AF22="M",'C3'!AF34="M")),"",SUM('C3'!AE22,'C3'!AE34))</f>
        <v/>
      </c>
      <c r="I426" s="188" t="str">
        <f>IF(AND(AND('C3'!AF22="X",'C3'!AF34="X"),SUM('C3'!AE22,'C3'!AE34)=0,ISNUMBER('C3'!AE46)),"",IF(OR('C3'!AF22="M",'C3'!AF34="M"),"M",IF(AND('C3'!AF22='C3'!AF34,OR('C3'!AF22="X",'C3'!AF22="W",'C3'!AF22="Z")),UPPER('C3'!AF22),"")))</f>
        <v/>
      </c>
      <c r="J426" s="81" t="s">
        <v>452</v>
      </c>
      <c r="K426" s="188" t="str">
        <f>IF(AND(ISBLANK('C3'!AE46),$L$426&lt;&gt;"Z"),"",'C3'!AE46)</f>
        <v/>
      </c>
      <c r="L426" s="188" t="str">
        <f>IF(ISBLANK('C3'!AF46),"",'C3'!AF46)</f>
        <v/>
      </c>
      <c r="M426" s="78" t="str">
        <f t="shared" si="9"/>
        <v>OK</v>
      </c>
      <c r="N426" s="79"/>
    </row>
    <row r="427" spans="1:14" ht="23.25" hidden="1">
      <c r="A427" s="80" t="s">
        <v>2595</v>
      </c>
      <c r="B427" s="186" t="s">
        <v>1452</v>
      </c>
      <c r="C427" s="187" t="s">
        <v>401</v>
      </c>
      <c r="D427" s="189" t="s">
        <v>1453</v>
      </c>
      <c r="E427" s="187" t="s">
        <v>452</v>
      </c>
      <c r="F427" s="187" t="s">
        <v>401</v>
      </c>
      <c r="G427" s="189" t="s">
        <v>924</v>
      </c>
      <c r="H427" s="188" t="str">
        <f>IF(OR(AND('C3'!AE23="",'C3'!AF23=""),AND('C3'!AE35="",'C3'!AF35=""),AND('C3'!AF23="X",'C3'!AF35="X"),OR('C3'!AF23="M",'C3'!AF35="M")),"",SUM('C3'!AE23,'C3'!AE35))</f>
        <v/>
      </c>
      <c r="I427" s="188" t="str">
        <f>IF(AND(AND('C3'!AF23="X",'C3'!AF35="X"),SUM('C3'!AE23,'C3'!AE35)=0,ISNUMBER('C3'!AE47)),"",IF(OR('C3'!AF23="M",'C3'!AF35="M"),"M",IF(AND('C3'!AF23='C3'!AF35,OR('C3'!AF23="X",'C3'!AF23="W",'C3'!AF23="Z")),UPPER('C3'!AF23),"")))</f>
        <v/>
      </c>
      <c r="J427" s="81" t="s">
        <v>452</v>
      </c>
      <c r="K427" s="188" t="str">
        <f>IF(AND(ISBLANK('C3'!AE47),$L$427&lt;&gt;"Z"),"",'C3'!AE47)</f>
        <v/>
      </c>
      <c r="L427" s="188" t="str">
        <f>IF(ISBLANK('C3'!AF47),"",'C3'!AF47)</f>
        <v/>
      </c>
      <c r="M427" s="78" t="str">
        <f t="shared" si="9"/>
        <v>OK</v>
      </c>
      <c r="N427" s="79"/>
    </row>
    <row r="428" spans="1:14" ht="23.25" hidden="1">
      <c r="A428" s="80" t="s">
        <v>2595</v>
      </c>
      <c r="B428" s="186" t="s">
        <v>1454</v>
      </c>
      <c r="C428" s="187" t="s">
        <v>401</v>
      </c>
      <c r="D428" s="189" t="s">
        <v>1455</v>
      </c>
      <c r="E428" s="187" t="s">
        <v>452</v>
      </c>
      <c r="F428" s="187" t="s">
        <v>401</v>
      </c>
      <c r="G428" s="189" t="s">
        <v>927</v>
      </c>
      <c r="H428" s="188" t="str">
        <f>IF(OR(AND('C3'!AE24="",'C3'!AF24=""),AND('C3'!AE36="",'C3'!AF36=""),AND('C3'!AF24="X",'C3'!AF36="X"),OR('C3'!AF24="M",'C3'!AF36="M")),"",SUM('C3'!AE24,'C3'!AE36))</f>
        <v/>
      </c>
      <c r="I428" s="188" t="str">
        <f>IF(AND(AND('C3'!AF24="X",'C3'!AF36="X"),SUM('C3'!AE24,'C3'!AE36)=0,ISNUMBER('C3'!AE48)),"",IF(OR('C3'!AF24="M",'C3'!AF36="M"),"M",IF(AND('C3'!AF24='C3'!AF36,OR('C3'!AF24="X",'C3'!AF24="W",'C3'!AF24="Z")),UPPER('C3'!AF24),"")))</f>
        <v/>
      </c>
      <c r="J428" s="81" t="s">
        <v>452</v>
      </c>
      <c r="K428" s="188" t="str">
        <f>IF(AND(ISBLANK('C3'!AE48),$L$428&lt;&gt;"Z"),"",'C3'!AE48)</f>
        <v/>
      </c>
      <c r="L428" s="188" t="str">
        <f>IF(ISBLANK('C3'!AF48),"",'C3'!AF48)</f>
        <v/>
      </c>
      <c r="M428" s="78" t="str">
        <f t="shared" si="9"/>
        <v>OK</v>
      </c>
      <c r="N428" s="79"/>
    </row>
    <row r="429" spans="1:14" ht="23.25" hidden="1">
      <c r="A429" s="80" t="s">
        <v>2595</v>
      </c>
      <c r="B429" s="186" t="s">
        <v>1456</v>
      </c>
      <c r="C429" s="187" t="s">
        <v>401</v>
      </c>
      <c r="D429" s="189" t="s">
        <v>1457</v>
      </c>
      <c r="E429" s="187" t="s">
        <v>452</v>
      </c>
      <c r="F429" s="187" t="s">
        <v>401</v>
      </c>
      <c r="G429" s="189" t="s">
        <v>469</v>
      </c>
      <c r="H429" s="188" t="str">
        <f>IF(OR(AND('C3'!AE25="",'C3'!AF25=""),AND('C3'!AE37="",'C3'!AF37=""),AND('C3'!AF25="X",'C3'!AF37="X"),OR('C3'!AF25="M",'C3'!AF37="M")),"",SUM('C3'!AE25,'C3'!AE37))</f>
        <v/>
      </c>
      <c r="I429" s="188" t="str">
        <f>IF(AND(AND('C3'!AF25="X",'C3'!AF37="X"),SUM('C3'!AE25,'C3'!AE37)=0,ISNUMBER('C3'!AE49)),"",IF(OR('C3'!AF25="M",'C3'!AF37="M"),"M",IF(AND('C3'!AF25='C3'!AF37,OR('C3'!AF25="X",'C3'!AF25="W",'C3'!AF25="Z")),UPPER('C3'!AF25),"")))</f>
        <v/>
      </c>
      <c r="J429" s="81" t="s">
        <v>452</v>
      </c>
      <c r="K429" s="188" t="str">
        <f>IF(AND(ISBLANK('C3'!AE49),$L$429&lt;&gt;"Z"),"",'C3'!AE49)</f>
        <v/>
      </c>
      <c r="L429" s="188" t="str">
        <f>IF(ISBLANK('C3'!AF49),"",'C3'!AF49)</f>
        <v/>
      </c>
      <c r="M429" s="78" t="str">
        <f t="shared" si="9"/>
        <v>OK</v>
      </c>
      <c r="N429" s="79"/>
    </row>
    <row r="430" spans="1:14" ht="23.25" hidden="1">
      <c r="A430" s="80" t="s">
        <v>2595</v>
      </c>
      <c r="B430" s="186" t="s">
        <v>1458</v>
      </c>
      <c r="C430" s="187" t="s">
        <v>401</v>
      </c>
      <c r="D430" s="189" t="s">
        <v>1459</v>
      </c>
      <c r="E430" s="187" t="s">
        <v>452</v>
      </c>
      <c r="F430" s="187" t="s">
        <v>401</v>
      </c>
      <c r="G430" s="189" t="s">
        <v>485</v>
      </c>
      <c r="H430" s="188" t="str">
        <f>IF(OR(SUMPRODUCT(--('C3'!AH14:'C3'!AH24=""),--('C3'!AI14:'C3'!AI24=""))&gt;0,COUNTIF('C3'!AI14:'C3'!AI24,"M")&gt;0,COUNTIF('C3'!AI14:'C3'!AI24,"X")=11),"",SUM('C3'!AH14:'C3'!AH24))</f>
        <v/>
      </c>
      <c r="I430" s="188" t="str">
        <f>IF(AND(COUNTIF('C3'!AI14:'C3'!AI24,"X")=11,SUM('C3'!AH14:'C3'!AH24)=0,ISNUMBER('C3'!AH25)),"",IF(COUNTIF('C3'!AI14:'C3'!AI24,"M")&gt;0,"M",IF(AND(COUNTIF('C3'!AI14:'C3'!AI24,'C3'!AI14)=11,OR('C3'!AI14="X",'C3'!AI14="W",'C3'!AI14="Z")),UPPER('C3'!AI14),"")))</f>
        <v/>
      </c>
      <c r="J430" s="81" t="s">
        <v>452</v>
      </c>
      <c r="K430" s="188" t="str">
        <f>IF(AND(ISBLANK('C3'!AH25),$L$430&lt;&gt;"Z"),"",'C3'!AH25)</f>
        <v/>
      </c>
      <c r="L430" s="188" t="str">
        <f>IF(ISBLANK('C3'!AI25),"",'C3'!AI25)</f>
        <v/>
      </c>
      <c r="M430" s="78" t="str">
        <f t="shared" si="9"/>
        <v>OK</v>
      </c>
      <c r="N430" s="79"/>
    </row>
    <row r="431" spans="1:14" ht="23.25" hidden="1">
      <c r="A431" s="80" t="s">
        <v>2595</v>
      </c>
      <c r="B431" s="186" t="s">
        <v>1460</v>
      </c>
      <c r="C431" s="187" t="s">
        <v>401</v>
      </c>
      <c r="D431" s="189" t="s">
        <v>1461</v>
      </c>
      <c r="E431" s="187" t="s">
        <v>452</v>
      </c>
      <c r="F431" s="187" t="s">
        <v>401</v>
      </c>
      <c r="G431" s="189" t="s">
        <v>474</v>
      </c>
      <c r="H431" s="188" t="str">
        <f>IF(OR(SUMPRODUCT(--('C3'!AH26:'C3'!AH36=""),--('C3'!AI26:'C3'!AI36=""))&gt;0,COUNTIF('C3'!AI26:'C3'!AI36,"M")&gt;0,COUNTIF('C3'!AI26:'C3'!AI36,"X")=11),"",SUM('C3'!AH26:'C3'!AH36))</f>
        <v/>
      </c>
      <c r="I431" s="188" t="str">
        <f>IF(AND(COUNTIF('C3'!AI26:'C3'!AI36,"X")=11,SUM('C3'!AH26:'C3'!AH36)=0,ISNUMBER('C3'!AH37)),"",IF(COUNTIF('C3'!AI26:'C3'!AI36,"M")&gt;0,"M",IF(AND(COUNTIF('C3'!AI26:'C3'!AI36,'C3'!AI26)=11,OR('C3'!AI26="X",'C3'!AI26="W",'C3'!AI26="Z")),UPPER('C3'!AI26),"")))</f>
        <v/>
      </c>
      <c r="J431" s="81" t="s">
        <v>452</v>
      </c>
      <c r="K431" s="188" t="str">
        <f>IF(AND(ISBLANK('C3'!AH37),$L$431&lt;&gt;"Z"),"",'C3'!AH37)</f>
        <v/>
      </c>
      <c r="L431" s="188" t="str">
        <f>IF(ISBLANK('C3'!AI37),"",'C3'!AI37)</f>
        <v/>
      </c>
      <c r="M431" s="78" t="str">
        <f t="shared" si="9"/>
        <v>OK</v>
      </c>
      <c r="N431" s="79"/>
    </row>
    <row r="432" spans="1:14" ht="23.25" hidden="1">
      <c r="A432" s="80" t="s">
        <v>2595</v>
      </c>
      <c r="B432" s="186" t="s">
        <v>1462</v>
      </c>
      <c r="C432" s="187" t="s">
        <v>401</v>
      </c>
      <c r="D432" s="189" t="s">
        <v>1463</v>
      </c>
      <c r="E432" s="187" t="s">
        <v>452</v>
      </c>
      <c r="F432" s="187" t="s">
        <v>401</v>
      </c>
      <c r="G432" s="189" t="s">
        <v>999</v>
      </c>
      <c r="H432" s="188" t="str">
        <f>IF(OR(AND('C3'!AH14="",'C3'!AI14=""),AND('C3'!AH26="",'C3'!AI26=""),AND('C3'!AI14="X",'C3'!AI26="X"),OR('C3'!AI14="M",'C3'!AI26="M")),"",SUM('C3'!AH14,'C3'!AH26))</f>
        <v/>
      </c>
      <c r="I432" s="188" t="str">
        <f>IF(AND(AND('C3'!AI14="X",'C3'!AI26="X"),SUM('C3'!AH14,'C3'!AH26)=0,ISNUMBER('C3'!AH38)),"",IF(OR('C3'!AI14="M",'C3'!AI26="M"),"M",IF(AND('C3'!AI14='C3'!AI26,OR('C3'!AI14="X",'C3'!AI14="W",'C3'!AI14="Z")),UPPER('C3'!AI14),"")))</f>
        <v/>
      </c>
      <c r="J432" s="81" t="s">
        <v>452</v>
      </c>
      <c r="K432" s="188" t="str">
        <f>IF(AND(ISBLANK('C3'!AH38),$L$432&lt;&gt;"Z"),"",'C3'!AH38)</f>
        <v/>
      </c>
      <c r="L432" s="188" t="str">
        <f>IF(ISBLANK('C3'!AI38),"",'C3'!AI38)</f>
        <v/>
      </c>
      <c r="M432" s="78" t="str">
        <f t="shared" si="9"/>
        <v>OK</v>
      </c>
      <c r="N432" s="79"/>
    </row>
    <row r="433" spans="1:14" ht="23.25" hidden="1">
      <c r="A433" s="80" t="s">
        <v>2595</v>
      </c>
      <c r="B433" s="186" t="s">
        <v>1464</v>
      </c>
      <c r="C433" s="187" t="s">
        <v>401</v>
      </c>
      <c r="D433" s="189" t="s">
        <v>1465</v>
      </c>
      <c r="E433" s="187" t="s">
        <v>452</v>
      </c>
      <c r="F433" s="187" t="s">
        <v>401</v>
      </c>
      <c r="G433" s="189" t="s">
        <v>1000</v>
      </c>
      <c r="H433" s="188" t="str">
        <f>IF(OR(AND('C3'!AH15="",'C3'!AI15=""),AND('C3'!AH27="",'C3'!AI27=""),AND('C3'!AI15="X",'C3'!AI27="X"),OR('C3'!AI15="M",'C3'!AI27="M")),"",SUM('C3'!AH15,'C3'!AH27))</f>
        <v/>
      </c>
      <c r="I433" s="188" t="str">
        <f>IF(AND(AND('C3'!AI15="X",'C3'!AI27="X"),SUM('C3'!AH15,'C3'!AH27)=0,ISNUMBER('C3'!AH39)),"",IF(OR('C3'!AI15="M",'C3'!AI27="M"),"M",IF(AND('C3'!AI15='C3'!AI27,OR('C3'!AI15="X",'C3'!AI15="W",'C3'!AI15="Z")),UPPER('C3'!AI15),"")))</f>
        <v/>
      </c>
      <c r="J433" s="81" t="s">
        <v>452</v>
      </c>
      <c r="K433" s="188" t="str">
        <f>IF(AND(ISBLANK('C3'!AH39),$L$433&lt;&gt;"Z"),"",'C3'!AH39)</f>
        <v/>
      </c>
      <c r="L433" s="188" t="str">
        <f>IF(ISBLANK('C3'!AI39),"",'C3'!AI39)</f>
        <v/>
      </c>
      <c r="M433" s="78" t="str">
        <f t="shared" si="9"/>
        <v>OK</v>
      </c>
      <c r="N433" s="79"/>
    </row>
    <row r="434" spans="1:14" ht="23.25" hidden="1">
      <c r="A434" s="80" t="s">
        <v>2595</v>
      </c>
      <c r="B434" s="186" t="s">
        <v>1466</v>
      </c>
      <c r="C434" s="187" t="s">
        <v>401</v>
      </c>
      <c r="D434" s="189" t="s">
        <v>1467</v>
      </c>
      <c r="E434" s="187" t="s">
        <v>452</v>
      </c>
      <c r="F434" s="187" t="s">
        <v>401</v>
      </c>
      <c r="G434" s="189" t="s">
        <v>1001</v>
      </c>
      <c r="H434" s="188" t="str">
        <f>IF(OR(AND('C3'!AH16="",'C3'!AI16=""),AND('C3'!AH28="",'C3'!AI28=""),AND('C3'!AI16="X",'C3'!AI28="X"),OR('C3'!AI16="M",'C3'!AI28="M")),"",SUM('C3'!AH16,'C3'!AH28))</f>
        <v/>
      </c>
      <c r="I434" s="188" t="str">
        <f>IF(AND(AND('C3'!AI16="X",'C3'!AI28="X"),SUM('C3'!AH16,'C3'!AH28)=0,ISNUMBER('C3'!AH40)),"",IF(OR('C3'!AI16="M",'C3'!AI28="M"),"M",IF(AND('C3'!AI16='C3'!AI28,OR('C3'!AI16="X",'C3'!AI16="W",'C3'!AI16="Z")),UPPER('C3'!AI16),"")))</f>
        <v/>
      </c>
      <c r="J434" s="81" t="s">
        <v>452</v>
      </c>
      <c r="K434" s="188" t="str">
        <f>IF(AND(ISBLANK('C3'!AH40),$L$434&lt;&gt;"Z"),"",'C3'!AH40)</f>
        <v/>
      </c>
      <c r="L434" s="188" t="str">
        <f>IF(ISBLANK('C3'!AI40),"",'C3'!AI40)</f>
        <v/>
      </c>
      <c r="M434" s="78" t="str">
        <f t="shared" si="9"/>
        <v>OK</v>
      </c>
      <c r="N434" s="79"/>
    </row>
    <row r="435" spans="1:14" ht="23.25" hidden="1">
      <c r="A435" s="80" t="s">
        <v>2595</v>
      </c>
      <c r="B435" s="186" t="s">
        <v>1468</v>
      </c>
      <c r="C435" s="187" t="s">
        <v>401</v>
      </c>
      <c r="D435" s="189" t="s">
        <v>1469</v>
      </c>
      <c r="E435" s="187" t="s">
        <v>452</v>
      </c>
      <c r="F435" s="187" t="s">
        <v>401</v>
      </c>
      <c r="G435" s="189" t="s">
        <v>1002</v>
      </c>
      <c r="H435" s="188" t="str">
        <f>IF(OR(AND('C3'!AH17="",'C3'!AI17=""),AND('C3'!AH29="",'C3'!AI29=""),AND('C3'!AI17="X",'C3'!AI29="X"),OR('C3'!AI17="M",'C3'!AI29="M")),"",SUM('C3'!AH17,'C3'!AH29))</f>
        <v/>
      </c>
      <c r="I435" s="188" t="str">
        <f>IF(AND(AND('C3'!AI17="X",'C3'!AI29="X"),SUM('C3'!AH17,'C3'!AH29)=0,ISNUMBER('C3'!AH41)),"",IF(OR('C3'!AI17="M",'C3'!AI29="M"),"M",IF(AND('C3'!AI17='C3'!AI29,OR('C3'!AI17="X",'C3'!AI17="W",'C3'!AI17="Z")),UPPER('C3'!AI17),"")))</f>
        <v/>
      </c>
      <c r="J435" s="81" t="s">
        <v>452</v>
      </c>
      <c r="K435" s="188" t="str">
        <f>IF(AND(ISBLANK('C3'!AH41),$L$435&lt;&gt;"Z"),"",'C3'!AH41)</f>
        <v/>
      </c>
      <c r="L435" s="188" t="str">
        <f>IF(ISBLANK('C3'!AI41),"",'C3'!AI41)</f>
        <v/>
      </c>
      <c r="M435" s="78" t="str">
        <f t="shared" si="9"/>
        <v>OK</v>
      </c>
      <c r="N435" s="79"/>
    </row>
    <row r="436" spans="1:14" ht="23.25" hidden="1">
      <c r="A436" s="80" t="s">
        <v>2595</v>
      </c>
      <c r="B436" s="186" t="s">
        <v>1470</v>
      </c>
      <c r="C436" s="187" t="s">
        <v>401</v>
      </c>
      <c r="D436" s="189" t="s">
        <v>1471</v>
      </c>
      <c r="E436" s="187" t="s">
        <v>452</v>
      </c>
      <c r="F436" s="187" t="s">
        <v>401</v>
      </c>
      <c r="G436" s="189" t="s">
        <v>1003</v>
      </c>
      <c r="H436" s="188" t="str">
        <f>IF(OR(AND('C3'!AH18="",'C3'!AI18=""),AND('C3'!AH30="",'C3'!AI30=""),AND('C3'!AI18="X",'C3'!AI30="X"),OR('C3'!AI18="M",'C3'!AI30="M")),"",SUM('C3'!AH18,'C3'!AH30))</f>
        <v/>
      </c>
      <c r="I436" s="188" t="str">
        <f>IF(AND(AND('C3'!AI18="X",'C3'!AI30="X"),SUM('C3'!AH18,'C3'!AH30)=0,ISNUMBER('C3'!AH42)),"",IF(OR('C3'!AI18="M",'C3'!AI30="M"),"M",IF(AND('C3'!AI18='C3'!AI30,OR('C3'!AI18="X",'C3'!AI18="W",'C3'!AI18="Z")),UPPER('C3'!AI18),"")))</f>
        <v/>
      </c>
      <c r="J436" s="81" t="s">
        <v>452</v>
      </c>
      <c r="K436" s="188" t="str">
        <f>IF(AND(ISBLANK('C3'!AH42),$L$436&lt;&gt;"Z"),"",'C3'!AH42)</f>
        <v/>
      </c>
      <c r="L436" s="188" t="str">
        <f>IF(ISBLANK('C3'!AI42),"",'C3'!AI42)</f>
        <v/>
      </c>
      <c r="M436" s="78" t="str">
        <f t="shared" si="9"/>
        <v>OK</v>
      </c>
      <c r="N436" s="79"/>
    </row>
    <row r="437" spans="1:14" ht="23.25" hidden="1">
      <c r="A437" s="80" t="s">
        <v>2595</v>
      </c>
      <c r="B437" s="186" t="s">
        <v>1472</v>
      </c>
      <c r="C437" s="187" t="s">
        <v>401</v>
      </c>
      <c r="D437" s="189" t="s">
        <v>1473</v>
      </c>
      <c r="E437" s="187" t="s">
        <v>452</v>
      </c>
      <c r="F437" s="187" t="s">
        <v>401</v>
      </c>
      <c r="G437" s="189" t="s">
        <v>1004</v>
      </c>
      <c r="H437" s="188" t="str">
        <f>IF(OR(AND('C3'!AH19="",'C3'!AI19=""),AND('C3'!AH31="",'C3'!AI31=""),AND('C3'!AI19="X",'C3'!AI31="X"),OR('C3'!AI19="M",'C3'!AI31="M")),"",SUM('C3'!AH19,'C3'!AH31))</f>
        <v/>
      </c>
      <c r="I437" s="188" t="str">
        <f>IF(AND(AND('C3'!AI19="X",'C3'!AI31="X"),SUM('C3'!AH19,'C3'!AH31)=0,ISNUMBER('C3'!AH43)),"",IF(OR('C3'!AI19="M",'C3'!AI31="M"),"M",IF(AND('C3'!AI19='C3'!AI31,OR('C3'!AI19="X",'C3'!AI19="W",'C3'!AI19="Z")),UPPER('C3'!AI19),"")))</f>
        <v/>
      </c>
      <c r="J437" s="81" t="s">
        <v>452</v>
      </c>
      <c r="K437" s="188" t="str">
        <f>IF(AND(ISBLANK('C3'!AH43),$L$437&lt;&gt;"Z"),"",'C3'!AH43)</f>
        <v/>
      </c>
      <c r="L437" s="188" t="str">
        <f>IF(ISBLANK('C3'!AI43),"",'C3'!AI43)</f>
        <v/>
      </c>
      <c r="M437" s="78" t="str">
        <f t="shared" si="9"/>
        <v>OK</v>
      </c>
      <c r="N437" s="79"/>
    </row>
    <row r="438" spans="1:14" ht="23.25" hidden="1">
      <c r="A438" s="80" t="s">
        <v>2595</v>
      </c>
      <c r="B438" s="186" t="s">
        <v>1474</v>
      </c>
      <c r="C438" s="187" t="s">
        <v>401</v>
      </c>
      <c r="D438" s="189" t="s">
        <v>1475</v>
      </c>
      <c r="E438" s="187" t="s">
        <v>452</v>
      </c>
      <c r="F438" s="187" t="s">
        <v>401</v>
      </c>
      <c r="G438" s="189" t="s">
        <v>1005</v>
      </c>
      <c r="H438" s="188" t="str">
        <f>IF(OR(AND('C3'!AH20="",'C3'!AI20=""),AND('C3'!AH32="",'C3'!AI32=""),AND('C3'!AI20="X",'C3'!AI32="X"),OR('C3'!AI20="M",'C3'!AI32="M")),"",SUM('C3'!AH20,'C3'!AH32))</f>
        <v/>
      </c>
      <c r="I438" s="188" t="str">
        <f>IF(AND(AND('C3'!AI20="X",'C3'!AI32="X"),SUM('C3'!AH20,'C3'!AH32)=0,ISNUMBER('C3'!AH44)),"",IF(OR('C3'!AI20="M",'C3'!AI32="M"),"M",IF(AND('C3'!AI20='C3'!AI32,OR('C3'!AI20="X",'C3'!AI20="W",'C3'!AI20="Z")),UPPER('C3'!AI20),"")))</f>
        <v/>
      </c>
      <c r="J438" s="81" t="s">
        <v>452</v>
      </c>
      <c r="K438" s="188" t="str">
        <f>IF(AND(ISBLANK('C3'!AH44),$L$438&lt;&gt;"Z"),"",'C3'!AH44)</f>
        <v/>
      </c>
      <c r="L438" s="188" t="str">
        <f>IF(ISBLANK('C3'!AI44),"",'C3'!AI44)</f>
        <v/>
      </c>
      <c r="M438" s="78" t="str">
        <f t="shared" si="9"/>
        <v>OK</v>
      </c>
      <c r="N438" s="79"/>
    </row>
    <row r="439" spans="1:14" ht="23.25" hidden="1">
      <c r="A439" s="80" t="s">
        <v>2595</v>
      </c>
      <c r="B439" s="186" t="s">
        <v>1476</v>
      </c>
      <c r="C439" s="187" t="s">
        <v>401</v>
      </c>
      <c r="D439" s="189" t="s">
        <v>1477</v>
      </c>
      <c r="E439" s="187" t="s">
        <v>452</v>
      </c>
      <c r="F439" s="187" t="s">
        <v>401</v>
      </c>
      <c r="G439" s="189" t="s">
        <v>1006</v>
      </c>
      <c r="H439" s="188" t="str">
        <f>IF(OR(AND('C3'!AH21="",'C3'!AI21=""),AND('C3'!AH33="",'C3'!AI33=""),AND('C3'!AI21="X",'C3'!AI33="X"),OR('C3'!AI21="M",'C3'!AI33="M")),"",SUM('C3'!AH21,'C3'!AH33))</f>
        <v/>
      </c>
      <c r="I439" s="188" t="str">
        <f>IF(AND(AND('C3'!AI21="X",'C3'!AI33="X"),SUM('C3'!AH21,'C3'!AH33)=0,ISNUMBER('C3'!AH45)),"",IF(OR('C3'!AI21="M",'C3'!AI33="M"),"M",IF(AND('C3'!AI21='C3'!AI33,OR('C3'!AI21="X",'C3'!AI21="W",'C3'!AI21="Z")),UPPER('C3'!AI21),"")))</f>
        <v/>
      </c>
      <c r="J439" s="81" t="s">
        <v>452</v>
      </c>
      <c r="K439" s="188" t="str">
        <f>IF(AND(ISBLANK('C3'!AH45),$L$439&lt;&gt;"Z"),"",'C3'!AH45)</f>
        <v/>
      </c>
      <c r="L439" s="188" t="str">
        <f>IF(ISBLANK('C3'!AI45),"",'C3'!AI45)</f>
        <v/>
      </c>
      <c r="M439" s="78" t="str">
        <f t="shared" si="9"/>
        <v>OK</v>
      </c>
      <c r="N439" s="79"/>
    </row>
    <row r="440" spans="1:14" ht="23.25" hidden="1">
      <c r="A440" s="80" t="s">
        <v>2595</v>
      </c>
      <c r="B440" s="186" t="s">
        <v>1478</v>
      </c>
      <c r="C440" s="187" t="s">
        <v>401</v>
      </c>
      <c r="D440" s="189" t="s">
        <v>1479</v>
      </c>
      <c r="E440" s="187" t="s">
        <v>452</v>
      </c>
      <c r="F440" s="187" t="s">
        <v>401</v>
      </c>
      <c r="G440" s="189" t="s">
        <v>1007</v>
      </c>
      <c r="H440" s="188" t="str">
        <f>IF(OR(AND('C3'!AH22="",'C3'!AI22=""),AND('C3'!AH34="",'C3'!AI34=""),AND('C3'!AI22="X",'C3'!AI34="X"),OR('C3'!AI22="M",'C3'!AI34="M")),"",SUM('C3'!AH22,'C3'!AH34))</f>
        <v/>
      </c>
      <c r="I440" s="188" t="str">
        <f>IF(AND(AND('C3'!AI22="X",'C3'!AI34="X"),SUM('C3'!AH22,'C3'!AH34)=0,ISNUMBER('C3'!AH46)),"",IF(OR('C3'!AI22="M",'C3'!AI34="M"),"M",IF(AND('C3'!AI22='C3'!AI34,OR('C3'!AI22="X",'C3'!AI22="W",'C3'!AI22="Z")),UPPER('C3'!AI22),"")))</f>
        <v/>
      </c>
      <c r="J440" s="81" t="s">
        <v>452</v>
      </c>
      <c r="K440" s="188" t="str">
        <f>IF(AND(ISBLANK('C3'!AH46),$L$440&lt;&gt;"Z"),"",'C3'!AH46)</f>
        <v/>
      </c>
      <c r="L440" s="188" t="str">
        <f>IF(ISBLANK('C3'!AI46),"",'C3'!AI46)</f>
        <v/>
      </c>
      <c r="M440" s="78" t="str">
        <f t="shared" ref="M440:M544" si="10">IF(AND(ISNUMBER(H440),ISNUMBER(K440)),IF(OR(ROUND(H440,0)&lt;&gt;ROUND(K440,0),I440&lt;&gt;L440),"Check","OK"),IF(OR(AND(H440&lt;&gt;K440,I440&lt;&gt;"Z",L440&lt;&gt;"Z"),I440&lt;&gt;L440),"Check","OK"))</f>
        <v>OK</v>
      </c>
      <c r="N440" s="79"/>
    </row>
    <row r="441" spans="1:14" ht="23.25" hidden="1">
      <c r="A441" s="80" t="s">
        <v>2595</v>
      </c>
      <c r="B441" s="186" t="s">
        <v>1480</v>
      </c>
      <c r="C441" s="187" t="s">
        <v>401</v>
      </c>
      <c r="D441" s="189" t="s">
        <v>1481</v>
      </c>
      <c r="E441" s="187" t="s">
        <v>452</v>
      </c>
      <c r="F441" s="187" t="s">
        <v>401</v>
      </c>
      <c r="G441" s="189" t="s">
        <v>1008</v>
      </c>
      <c r="H441" s="188" t="str">
        <f>IF(OR(AND('C3'!AH23="",'C3'!AI23=""),AND('C3'!AH35="",'C3'!AI35=""),AND('C3'!AI23="X",'C3'!AI35="X"),OR('C3'!AI23="M",'C3'!AI35="M")),"",SUM('C3'!AH23,'C3'!AH35))</f>
        <v/>
      </c>
      <c r="I441" s="188" t="str">
        <f>IF(AND(AND('C3'!AI23="X",'C3'!AI35="X"),SUM('C3'!AH23,'C3'!AH35)=0,ISNUMBER('C3'!AH47)),"",IF(OR('C3'!AI23="M",'C3'!AI35="M"),"M",IF(AND('C3'!AI23='C3'!AI35,OR('C3'!AI23="X",'C3'!AI23="W",'C3'!AI23="Z")),UPPER('C3'!AI23),"")))</f>
        <v/>
      </c>
      <c r="J441" s="81" t="s">
        <v>452</v>
      </c>
      <c r="K441" s="188" t="str">
        <f>IF(AND(ISBLANK('C3'!AH47),$L$441&lt;&gt;"Z"),"",'C3'!AH47)</f>
        <v/>
      </c>
      <c r="L441" s="188" t="str">
        <f>IF(ISBLANK('C3'!AI47),"",'C3'!AI47)</f>
        <v/>
      </c>
      <c r="M441" s="78" t="str">
        <f t="shared" si="10"/>
        <v>OK</v>
      </c>
      <c r="N441" s="79"/>
    </row>
    <row r="442" spans="1:14" ht="23.25" hidden="1">
      <c r="A442" s="80" t="s">
        <v>2595</v>
      </c>
      <c r="B442" s="186" t="s">
        <v>1482</v>
      </c>
      <c r="C442" s="187" t="s">
        <v>401</v>
      </c>
      <c r="D442" s="189" t="s">
        <v>1483</v>
      </c>
      <c r="E442" s="187" t="s">
        <v>452</v>
      </c>
      <c r="F442" s="187" t="s">
        <v>401</v>
      </c>
      <c r="G442" s="189" t="s">
        <v>1009</v>
      </c>
      <c r="H442" s="188" t="str">
        <f>IF(OR(AND('C3'!AH24="",'C3'!AI24=""),AND('C3'!AH36="",'C3'!AI36=""),AND('C3'!AI24="X",'C3'!AI36="X"),OR('C3'!AI24="M",'C3'!AI36="M")),"",SUM('C3'!AH24,'C3'!AH36))</f>
        <v/>
      </c>
      <c r="I442" s="188" t="str">
        <f>IF(AND(AND('C3'!AI24="X",'C3'!AI36="X"),SUM('C3'!AH24,'C3'!AH36)=0,ISNUMBER('C3'!AH48)),"",IF(OR('C3'!AI24="M",'C3'!AI36="M"),"M",IF(AND('C3'!AI24='C3'!AI36,OR('C3'!AI24="X",'C3'!AI24="W",'C3'!AI24="Z")),UPPER('C3'!AI24),"")))</f>
        <v/>
      </c>
      <c r="J442" s="81" t="s">
        <v>452</v>
      </c>
      <c r="K442" s="188" t="str">
        <f>IF(AND(ISBLANK('C3'!AH48),$L$442&lt;&gt;"Z"),"",'C3'!AH48)</f>
        <v/>
      </c>
      <c r="L442" s="188" t="str">
        <f>IF(ISBLANK('C3'!AI48),"",'C3'!AI48)</f>
        <v/>
      </c>
      <c r="M442" s="78" t="str">
        <f t="shared" si="10"/>
        <v>OK</v>
      </c>
      <c r="N442" s="79"/>
    </row>
    <row r="443" spans="1:14" ht="23.25" hidden="1">
      <c r="A443" s="80" t="s">
        <v>2595</v>
      </c>
      <c r="B443" s="186" t="s">
        <v>1484</v>
      </c>
      <c r="C443" s="187" t="s">
        <v>401</v>
      </c>
      <c r="D443" s="189" t="s">
        <v>1485</v>
      </c>
      <c r="E443" s="187" t="s">
        <v>452</v>
      </c>
      <c r="F443" s="187" t="s">
        <v>401</v>
      </c>
      <c r="G443" s="189" t="s">
        <v>463</v>
      </c>
      <c r="H443" s="188" t="str">
        <f>IF(OR(AND('C3'!AH25="",'C3'!AI25=""),AND('C3'!AH37="",'C3'!AI37=""),AND('C3'!AI25="X",'C3'!AI37="X"),OR('C3'!AI25="M",'C3'!AI37="M")),"",SUM('C3'!AH25,'C3'!AH37))</f>
        <v/>
      </c>
      <c r="I443" s="188" t="str">
        <f>IF(AND(AND('C3'!AI25="X",'C3'!AI37="X"),SUM('C3'!AH25,'C3'!AH37)=0,ISNUMBER('C3'!AH49)),"",IF(OR('C3'!AI25="M",'C3'!AI37="M"),"M",IF(AND('C3'!AI25='C3'!AI37,OR('C3'!AI25="X",'C3'!AI25="W",'C3'!AI25="Z")),UPPER('C3'!AI25),"")))</f>
        <v/>
      </c>
      <c r="J443" s="81" t="s">
        <v>452</v>
      </c>
      <c r="K443" s="188" t="str">
        <f>IF(AND(ISBLANK('C3'!AH49),$L$443&lt;&gt;"Z"),"",'C3'!AH49)</f>
        <v/>
      </c>
      <c r="L443" s="188" t="str">
        <f>IF(ISBLANK('C3'!AI49),"",'C3'!AI49)</f>
        <v/>
      </c>
      <c r="M443" s="78" t="str">
        <f t="shared" si="10"/>
        <v>OK</v>
      </c>
      <c r="N443" s="79"/>
    </row>
    <row r="444" spans="1:14" ht="23.25" hidden="1">
      <c r="A444" s="80" t="s">
        <v>2595</v>
      </c>
      <c r="B444" s="186" t="s">
        <v>1486</v>
      </c>
      <c r="C444" s="187" t="s">
        <v>147</v>
      </c>
      <c r="D444" s="189" t="s">
        <v>1271</v>
      </c>
      <c r="E444" s="187" t="s">
        <v>452</v>
      </c>
      <c r="F444" s="187" t="s">
        <v>147</v>
      </c>
      <c r="G444" s="189" t="s">
        <v>532</v>
      </c>
      <c r="H444" s="188" t="str">
        <f>IF(OR(AND('C4'!V14="",'C4'!W14=""),AND('C4'!V15="",'C4'!W15=""),AND('C4'!W14="X",'C4'!W15="X"),OR('C4'!W14="M",'C4'!W15="M")),"",SUM('C4'!V14,'C4'!V15))</f>
        <v/>
      </c>
      <c r="I444" s="188" t="str">
        <f>IF(AND(AND('C4'!W14="X",'C4'!W15="X"),SUM('C4'!V14,'C4'!V15)=0,ISNUMBER('C4'!V16)),"",IF(OR('C4'!W14="M",'C4'!W15="M"),"M",IF(AND('C4'!W14='C4'!W15,OR('C4'!W14="X",'C4'!W14="W",'C4'!W14="Z")),UPPER('C4'!W14),"")))</f>
        <v/>
      </c>
      <c r="J444" s="81" t="s">
        <v>452</v>
      </c>
      <c r="K444" s="188" t="str">
        <f>IF(AND(ISBLANK('C4'!V16),$L$444&lt;&gt;"Z"),"",'C4'!V16)</f>
        <v/>
      </c>
      <c r="L444" s="188" t="str">
        <f>IF(ISBLANK('C4'!W16),"",'C4'!W16)</f>
        <v/>
      </c>
      <c r="M444" s="78" t="str">
        <f t="shared" si="10"/>
        <v>OK</v>
      </c>
      <c r="N444" s="79"/>
    </row>
    <row r="445" spans="1:14" ht="23.25" hidden="1">
      <c r="A445" s="80" t="s">
        <v>2595</v>
      </c>
      <c r="B445" s="186" t="s">
        <v>1487</v>
      </c>
      <c r="C445" s="187" t="s">
        <v>147</v>
      </c>
      <c r="D445" s="189" t="s">
        <v>1281</v>
      </c>
      <c r="E445" s="187" t="s">
        <v>452</v>
      </c>
      <c r="F445" s="187" t="s">
        <v>147</v>
      </c>
      <c r="G445" s="189" t="s">
        <v>148</v>
      </c>
      <c r="H445" s="188" t="str">
        <f>IF(OR(AND('C4'!Y14="",'C4'!Z14=""),AND('C4'!Y15="",'C4'!Z15=""),AND('C4'!Z14="X",'C4'!Z15="X"),OR('C4'!Z14="M",'C4'!Z15="M")),"",SUM('C4'!Y14,'C4'!Y15))</f>
        <v/>
      </c>
      <c r="I445" s="188" t="str">
        <f>IF(AND(AND('C4'!Z14="X",'C4'!Z15="X"),SUM('C4'!Y14,'C4'!Y15)=0,ISNUMBER('C4'!Y16)),"",IF(OR('C4'!Z14="M",'C4'!Z15="M"),"M",IF(AND('C4'!Z14='C4'!Z15,OR('C4'!Z14="X",'C4'!Z14="W",'C4'!Z14="Z")),UPPER('C4'!Z14),"")))</f>
        <v/>
      </c>
      <c r="J445" s="81" t="s">
        <v>452</v>
      </c>
      <c r="K445" s="188" t="str">
        <f>IF(AND(ISBLANK('C4'!Y16),$L$445&lt;&gt;"Z"),"",'C4'!Y16)</f>
        <v/>
      </c>
      <c r="L445" s="188" t="str">
        <f>IF(ISBLANK('C4'!Z16),"",'C4'!Z16)</f>
        <v/>
      </c>
      <c r="M445" s="78" t="str">
        <f t="shared" si="10"/>
        <v>OK</v>
      </c>
      <c r="N445" s="79"/>
    </row>
    <row r="446" spans="1:14" ht="23.25" hidden="1">
      <c r="A446" s="80" t="s">
        <v>2595</v>
      </c>
      <c r="B446" s="186" t="s">
        <v>1488</v>
      </c>
      <c r="C446" s="187" t="s">
        <v>147</v>
      </c>
      <c r="D446" s="189" t="s">
        <v>1291</v>
      </c>
      <c r="E446" s="187" t="s">
        <v>452</v>
      </c>
      <c r="F446" s="187" t="s">
        <v>147</v>
      </c>
      <c r="G446" s="189" t="s">
        <v>494</v>
      </c>
      <c r="H446" s="188" t="str">
        <f>IF(OR(AND('C4'!AB14="",'C4'!AC14=""),AND('C4'!AB15="",'C4'!AC15=""),AND('C4'!AC14="X",'C4'!AC15="X"),OR('C4'!AC14="M",'C4'!AC15="M")),"",SUM('C4'!AB14,'C4'!AB15))</f>
        <v/>
      </c>
      <c r="I446" s="188" t="str">
        <f>IF(AND(AND('C4'!AC14="X",'C4'!AC15="X"),SUM('C4'!AB14,'C4'!AB15)=0,ISNUMBER('C4'!AB16)),"",IF(OR('C4'!AC14="M",'C4'!AC15="M"),"M",IF(AND('C4'!AC14='C4'!AC15,OR('C4'!AC14="X",'C4'!AC14="W",'C4'!AC14="Z")),UPPER('C4'!AC14),"")))</f>
        <v/>
      </c>
      <c r="J446" s="81" t="s">
        <v>452</v>
      </c>
      <c r="K446" s="188" t="str">
        <f>IF(AND(ISBLANK('C4'!AB16),$L$446&lt;&gt;"Z"),"",'C4'!AB16)</f>
        <v/>
      </c>
      <c r="L446" s="188" t="str">
        <f>IF(ISBLANK('C4'!AC16),"",'C4'!AC16)</f>
        <v/>
      </c>
      <c r="M446" s="78" t="str">
        <f t="shared" si="10"/>
        <v>OK</v>
      </c>
      <c r="N446" s="79"/>
    </row>
    <row r="447" spans="1:14" ht="23.25" hidden="1">
      <c r="A447" s="80" t="s">
        <v>2595</v>
      </c>
      <c r="B447" s="186" t="s">
        <v>1489</v>
      </c>
      <c r="C447" s="187" t="s">
        <v>147</v>
      </c>
      <c r="D447" s="189" t="s">
        <v>1301</v>
      </c>
      <c r="E447" s="187" t="s">
        <v>452</v>
      </c>
      <c r="F447" s="187" t="s">
        <v>147</v>
      </c>
      <c r="G447" s="189" t="s">
        <v>507</v>
      </c>
      <c r="H447" s="188" t="str">
        <f>IF(OR(AND('C4'!AE14="",'C4'!AF14=""),AND('C4'!AE15="",'C4'!AF15=""),AND('C4'!AF14="X",'C4'!AF15="X"),OR('C4'!AF14="M",'C4'!AF15="M")),"",SUM('C4'!AE14,'C4'!AE15))</f>
        <v/>
      </c>
      <c r="I447" s="188" t="str">
        <f>IF(AND(AND('C4'!AF14="X",'C4'!AF15="X"),SUM('C4'!AE14,'C4'!AE15)=0,ISNUMBER('C4'!AE16)),"",IF(OR('C4'!AF14="M",'C4'!AF15="M"),"M",IF(AND('C4'!AF14='C4'!AF15,OR('C4'!AF14="X",'C4'!AF14="W",'C4'!AF14="Z")),UPPER('C4'!AF14),"")))</f>
        <v/>
      </c>
      <c r="J447" s="81" t="s">
        <v>452</v>
      </c>
      <c r="K447" s="188" t="str">
        <f>IF(AND(ISBLANK('C4'!AE16),$L$447&lt;&gt;"Z"),"",'C4'!AE16)</f>
        <v/>
      </c>
      <c r="L447" s="188" t="str">
        <f>IF(ISBLANK('C4'!AF16),"",'C4'!AF16)</f>
        <v/>
      </c>
      <c r="M447" s="78" t="str">
        <f t="shared" si="10"/>
        <v>OK</v>
      </c>
      <c r="N447" s="79"/>
    </row>
    <row r="448" spans="1:14" ht="23.25" hidden="1">
      <c r="A448" s="80" t="s">
        <v>2595</v>
      </c>
      <c r="B448" s="186" t="s">
        <v>1490</v>
      </c>
      <c r="C448" s="187" t="s">
        <v>147</v>
      </c>
      <c r="D448" s="189" t="s">
        <v>1311</v>
      </c>
      <c r="E448" s="187" t="s">
        <v>452</v>
      </c>
      <c r="F448" s="187" t="s">
        <v>147</v>
      </c>
      <c r="G448" s="189" t="s">
        <v>506</v>
      </c>
      <c r="H448" s="188" t="str">
        <f>IF(OR(AND('C4'!AH14="",'C4'!AI14=""),AND('C4'!AH15="",'C4'!AI15=""),AND('C4'!AI14="X",'C4'!AI15="X"),OR('C4'!AI14="M",'C4'!AI15="M")),"",SUM('C4'!AH14,'C4'!AH15))</f>
        <v/>
      </c>
      <c r="I448" s="188" t="str">
        <f>IF(AND(AND('C4'!AI14="X",'C4'!AI15="X"),SUM('C4'!AH14,'C4'!AH15)=0,ISNUMBER('C4'!AH16)),"",IF(OR('C4'!AI14="M",'C4'!AI15="M"),"M",IF(AND('C4'!AI14='C4'!AI15,OR('C4'!AI14="X",'C4'!AI14="W",'C4'!AI14="Z")),UPPER('C4'!AI14),"")))</f>
        <v/>
      </c>
      <c r="J448" s="81" t="s">
        <v>452</v>
      </c>
      <c r="K448" s="188" t="str">
        <f>IF(AND(ISBLANK('C4'!AH16),$L$448&lt;&gt;"Z"),"",'C4'!AH16)</f>
        <v/>
      </c>
      <c r="L448" s="188" t="str">
        <f>IF(ISBLANK('C4'!AI16),"",'C4'!AI16)</f>
        <v/>
      </c>
      <c r="M448" s="78" t="str">
        <f t="shared" si="10"/>
        <v>OK</v>
      </c>
      <c r="N448" s="79"/>
    </row>
    <row r="449" spans="1:14" ht="23.25" hidden="1">
      <c r="A449" s="80" t="s">
        <v>2595</v>
      </c>
      <c r="B449" s="186" t="s">
        <v>1491</v>
      </c>
      <c r="C449" s="187" t="s">
        <v>147</v>
      </c>
      <c r="D449" s="189" t="s">
        <v>1321</v>
      </c>
      <c r="E449" s="187" t="s">
        <v>452</v>
      </c>
      <c r="F449" s="187" t="s">
        <v>147</v>
      </c>
      <c r="G449" s="189" t="s">
        <v>538</v>
      </c>
      <c r="H449" s="188" t="str">
        <f>IF(OR(AND('C4'!AK14="",'C4'!AL14=""),AND('C4'!AK15="",'C4'!AL15=""),AND('C4'!AL14="X",'C4'!AL15="X"),OR('C4'!AL14="M",'C4'!AL15="M")),"",SUM('C4'!AK14,'C4'!AK15))</f>
        <v/>
      </c>
      <c r="I449" s="188" t="str">
        <f>IF(AND(AND('C4'!AL14="X",'C4'!AL15="X"),SUM('C4'!AK14,'C4'!AK15)=0,ISNUMBER('C4'!AK16)),"",IF(OR('C4'!AL14="M",'C4'!AL15="M"),"M",IF(AND('C4'!AL14='C4'!AL15,OR('C4'!AL14="X",'C4'!AL14="W",'C4'!AL14="Z")),UPPER('C4'!AL14),"")))</f>
        <v/>
      </c>
      <c r="J449" s="81" t="s">
        <v>452</v>
      </c>
      <c r="K449" s="188" t="str">
        <f>IF(AND(ISBLANK('C4'!AK16),$L$449&lt;&gt;"Z"),"",'C4'!AK16)</f>
        <v/>
      </c>
      <c r="L449" s="188" t="str">
        <f>IF(ISBLANK('C4'!AL16),"",'C4'!AL16)</f>
        <v/>
      </c>
      <c r="M449" s="78" t="str">
        <f t="shared" si="10"/>
        <v>OK</v>
      </c>
      <c r="N449" s="79"/>
    </row>
    <row r="450" spans="1:14" ht="23.25" hidden="1">
      <c r="A450" s="80" t="s">
        <v>2595</v>
      </c>
      <c r="B450" s="186" t="s">
        <v>1492</v>
      </c>
      <c r="C450" s="187" t="s">
        <v>147</v>
      </c>
      <c r="D450" s="189" t="s">
        <v>1333</v>
      </c>
      <c r="E450" s="187" t="s">
        <v>452</v>
      </c>
      <c r="F450" s="187" t="s">
        <v>147</v>
      </c>
      <c r="G450" s="189" t="s">
        <v>544</v>
      </c>
      <c r="H450" s="188" t="str">
        <f>IF(OR(AND('C4'!AN14="",'C4'!AO14=""),AND('C4'!AN15="",'C4'!AO15=""),AND('C4'!AO14="X",'C4'!AO15="X"),OR('C4'!AO14="M",'C4'!AO15="M")),"",SUM('C4'!AN14,'C4'!AN15))</f>
        <v/>
      </c>
      <c r="I450" s="188" t="str">
        <f>IF(AND(AND('C4'!AO14="X",'C4'!AO15="X"),SUM('C4'!AN14,'C4'!AN15)=0,ISNUMBER('C4'!AN16)),"",IF(OR('C4'!AO14="M",'C4'!AO15="M"),"M",IF(AND('C4'!AO14='C4'!AO15,OR('C4'!AO14="X",'C4'!AO14="W",'C4'!AO14="Z")),UPPER('C4'!AO14),"")))</f>
        <v/>
      </c>
      <c r="J450" s="81" t="s">
        <v>452</v>
      </c>
      <c r="K450" s="188" t="str">
        <f>IF(AND(ISBLANK('C4'!AN16),$L$450&lt;&gt;"Z"),"",'C4'!AN16)</f>
        <v/>
      </c>
      <c r="L450" s="188" t="str">
        <f>IF(ISBLANK('C4'!AO16),"",'C4'!AO16)</f>
        <v/>
      </c>
      <c r="M450" s="78" t="str">
        <f t="shared" si="10"/>
        <v>OK</v>
      </c>
      <c r="N450" s="79"/>
    </row>
    <row r="451" spans="1:14" ht="23.25" hidden="1">
      <c r="A451" s="80" t="s">
        <v>2595</v>
      </c>
      <c r="B451" s="186" t="s">
        <v>1493</v>
      </c>
      <c r="C451" s="187" t="s">
        <v>177</v>
      </c>
      <c r="D451" s="189" t="s">
        <v>1494</v>
      </c>
      <c r="E451" s="187" t="s">
        <v>452</v>
      </c>
      <c r="F451" s="187" t="s">
        <v>177</v>
      </c>
      <c r="G451" s="189" t="s">
        <v>486</v>
      </c>
      <c r="H451" s="188" t="str">
        <f>IF(OR(SUMPRODUCT(--('C5'!V14:'C5'!V41=""),--('C5'!W14:'C5'!W41=""))&gt;0,COUNTIF('C5'!W14:'C5'!W41,"M")&gt;0,COUNTIF('C5'!W14:'C5'!W41,"X")=28),"",SUM('C5'!V14:'C5'!V41))</f>
        <v/>
      </c>
      <c r="I451" s="188" t="str">
        <f>IF(AND(COUNTIF('C5'!W14:'C5'!W41,"X")=28,SUM('C5'!V14:'C5'!V41)=0,ISNUMBER('C5'!V42)),"",IF(COUNTIF('C5'!W14:'C5'!W41,"M")&gt;0,"M",IF(AND(COUNTIF('C5'!W14:'C5'!W41,'C5'!W14)=28,OR('C5'!W14="X",'C5'!W14="W",'C5'!W14="Z")),UPPER('C5'!W14),"")))</f>
        <v/>
      </c>
      <c r="J451" s="81" t="s">
        <v>452</v>
      </c>
      <c r="K451" s="188" t="str">
        <f>IF(AND(ISBLANK('C5'!V42),$L$451&lt;&gt;"Z"),"",'C5'!V42)</f>
        <v/>
      </c>
      <c r="L451" s="188" t="str">
        <f>IF(ISBLANK('C5'!W42),"",'C5'!W42)</f>
        <v/>
      </c>
      <c r="M451" s="78" t="str">
        <f t="shared" si="10"/>
        <v>OK</v>
      </c>
      <c r="N451" s="79"/>
    </row>
    <row r="452" spans="1:14" ht="23.25" hidden="1">
      <c r="A452" s="80" t="s">
        <v>2595</v>
      </c>
      <c r="B452" s="186" t="s">
        <v>1495</v>
      </c>
      <c r="C452" s="187" t="s">
        <v>177</v>
      </c>
      <c r="D452" s="189" t="s">
        <v>1496</v>
      </c>
      <c r="E452" s="187" t="s">
        <v>452</v>
      </c>
      <c r="F452" s="187" t="s">
        <v>177</v>
      </c>
      <c r="G452" s="189" t="s">
        <v>475</v>
      </c>
      <c r="H452" s="188" t="str">
        <f>IF(OR(SUMPRODUCT(--('C5'!V44:'C5'!V71=""),--('C5'!W44:'C5'!W71=""))&gt;0,COUNTIF('C5'!W44:'C5'!W71,"M")&gt;0,COUNTIF('C5'!W44:'C5'!W71,"X")=28),"",SUM('C5'!V44:'C5'!V71))</f>
        <v/>
      </c>
      <c r="I452" s="188" t="str">
        <f>IF(AND(COUNTIF('C5'!W44:'C5'!W71,"X")=28,SUM('C5'!V44:'C5'!V71)=0,ISNUMBER('C5'!V72)),"",IF(COUNTIF('C5'!W44:'C5'!W71,"M")&gt;0,"M",IF(AND(COUNTIF('C5'!W44:'C5'!W71,'C5'!W44)=28,OR('C5'!W44="X",'C5'!W44="W",'C5'!W44="Z")),UPPER('C5'!W44),"")))</f>
        <v/>
      </c>
      <c r="J452" s="81" t="s">
        <v>452</v>
      </c>
      <c r="K452" s="188" t="str">
        <f>IF(AND(ISBLANK('C5'!V72),$L$452&lt;&gt;"Z"),"",'C5'!V72)</f>
        <v/>
      </c>
      <c r="L452" s="188" t="str">
        <f>IF(ISBLANK('C5'!W72),"",'C5'!W72)</f>
        <v/>
      </c>
      <c r="M452" s="78" t="str">
        <f t="shared" si="10"/>
        <v>OK</v>
      </c>
      <c r="N452" s="79"/>
    </row>
    <row r="453" spans="1:14" ht="23.25" hidden="1">
      <c r="A453" s="80" t="s">
        <v>2595</v>
      </c>
      <c r="B453" s="186" t="s">
        <v>1497</v>
      </c>
      <c r="C453" s="187" t="s">
        <v>177</v>
      </c>
      <c r="D453" s="189" t="s">
        <v>1498</v>
      </c>
      <c r="E453" s="187" t="s">
        <v>452</v>
      </c>
      <c r="F453" s="187" t="s">
        <v>177</v>
      </c>
      <c r="G453" s="189" t="s">
        <v>687</v>
      </c>
      <c r="H453" s="188" t="str">
        <f>IF(OR(AND('C5'!V14="",'C5'!W14=""),AND('C5'!V44="",'C5'!W44=""),AND('C5'!W14="X",'C5'!W44="X"),OR('C5'!W14="M",'C5'!W44="M")),"",SUM('C5'!V14,'C5'!V44))</f>
        <v/>
      </c>
      <c r="I453" s="188" t="str">
        <f>IF(AND(AND('C5'!W14="X",'C5'!W44="X"),SUM('C5'!V14,'C5'!V44)=0,ISNUMBER('C5'!V74)),"",IF(OR('C5'!W14="M",'C5'!W44="M"),"M",IF(AND('C5'!W14='C5'!W44,OR('C5'!W14="X",'C5'!W14="W",'C5'!W14="Z")),UPPER('C5'!W14),"")))</f>
        <v/>
      </c>
      <c r="J453" s="81" t="s">
        <v>452</v>
      </c>
      <c r="K453" s="188" t="str">
        <f>IF(AND(ISBLANK('C5'!V74),$L$453&lt;&gt;"Z"),"",'C5'!V74)</f>
        <v/>
      </c>
      <c r="L453" s="188" t="str">
        <f>IF(ISBLANK('C5'!W74),"",'C5'!W74)</f>
        <v/>
      </c>
      <c r="M453" s="78" t="str">
        <f t="shared" si="10"/>
        <v>OK</v>
      </c>
      <c r="N453" s="79"/>
    </row>
    <row r="454" spans="1:14" ht="23.25" hidden="1">
      <c r="A454" s="80" t="s">
        <v>2595</v>
      </c>
      <c r="B454" s="186" t="s">
        <v>1499</v>
      </c>
      <c r="C454" s="187" t="s">
        <v>177</v>
      </c>
      <c r="D454" s="189" t="s">
        <v>1500</v>
      </c>
      <c r="E454" s="187" t="s">
        <v>452</v>
      </c>
      <c r="F454" s="187" t="s">
        <v>177</v>
      </c>
      <c r="G454" s="189" t="s">
        <v>690</v>
      </c>
      <c r="H454" s="188" t="str">
        <f>IF(OR(AND('C5'!V15="",'C5'!W15=""),AND('C5'!V45="",'C5'!W45=""),AND('C5'!W15="X",'C5'!W45="X"),OR('C5'!W15="M",'C5'!W45="M")),"",SUM('C5'!V15,'C5'!V45))</f>
        <v/>
      </c>
      <c r="I454" s="188" t="str">
        <f>IF(AND(AND('C5'!W15="X",'C5'!W45="X"),SUM('C5'!V15,'C5'!V45)=0,ISNUMBER('C5'!V75)),"",IF(OR('C5'!W15="M",'C5'!W45="M"),"M",IF(AND('C5'!W15='C5'!W45,OR('C5'!W15="X",'C5'!W15="W",'C5'!W15="Z")),UPPER('C5'!W15),"")))</f>
        <v/>
      </c>
      <c r="J454" s="81" t="s">
        <v>452</v>
      </c>
      <c r="K454" s="188" t="str">
        <f>IF(AND(ISBLANK('C5'!V75),$L$454&lt;&gt;"Z"),"",'C5'!V75)</f>
        <v/>
      </c>
      <c r="L454" s="188" t="str">
        <f>IF(ISBLANK('C5'!W75),"",'C5'!W75)</f>
        <v/>
      </c>
      <c r="M454" s="78" t="str">
        <f t="shared" si="10"/>
        <v>OK</v>
      </c>
      <c r="N454" s="79"/>
    </row>
    <row r="455" spans="1:14" ht="23.25" hidden="1">
      <c r="A455" s="80" t="s">
        <v>2595</v>
      </c>
      <c r="B455" s="186" t="s">
        <v>1501</v>
      </c>
      <c r="C455" s="187" t="s">
        <v>177</v>
      </c>
      <c r="D455" s="189" t="s">
        <v>1502</v>
      </c>
      <c r="E455" s="187" t="s">
        <v>452</v>
      </c>
      <c r="F455" s="187" t="s">
        <v>177</v>
      </c>
      <c r="G455" s="189" t="s">
        <v>693</v>
      </c>
      <c r="H455" s="188" t="str">
        <f>IF(OR(AND('C5'!V16="",'C5'!W16=""),AND('C5'!V46="",'C5'!W46=""),AND('C5'!W16="X",'C5'!W46="X"),OR('C5'!W16="M",'C5'!W46="M")),"",SUM('C5'!V16,'C5'!V46))</f>
        <v/>
      </c>
      <c r="I455" s="188" t="str">
        <f>IF(AND(AND('C5'!W16="X",'C5'!W46="X"),SUM('C5'!V16,'C5'!V46)=0,ISNUMBER('C5'!V76)),"",IF(OR('C5'!W16="M",'C5'!W46="M"),"M",IF(AND('C5'!W16='C5'!W46,OR('C5'!W16="X",'C5'!W16="W",'C5'!W16="Z")),UPPER('C5'!W16),"")))</f>
        <v/>
      </c>
      <c r="J455" s="81" t="s">
        <v>452</v>
      </c>
      <c r="K455" s="188" t="str">
        <f>IF(AND(ISBLANK('C5'!V76),$L$455&lt;&gt;"Z"),"",'C5'!V76)</f>
        <v/>
      </c>
      <c r="L455" s="188" t="str">
        <f>IF(ISBLANK('C5'!W76),"",'C5'!W76)</f>
        <v/>
      </c>
      <c r="M455" s="78" t="str">
        <f t="shared" si="10"/>
        <v>OK</v>
      </c>
      <c r="N455" s="79"/>
    </row>
    <row r="456" spans="1:14" ht="23.25" hidden="1">
      <c r="A456" s="80" t="s">
        <v>2595</v>
      </c>
      <c r="B456" s="186" t="s">
        <v>1503</v>
      </c>
      <c r="C456" s="187" t="s">
        <v>177</v>
      </c>
      <c r="D456" s="189" t="s">
        <v>1504</v>
      </c>
      <c r="E456" s="187" t="s">
        <v>452</v>
      </c>
      <c r="F456" s="187" t="s">
        <v>177</v>
      </c>
      <c r="G456" s="189" t="s">
        <v>696</v>
      </c>
      <c r="H456" s="188" t="str">
        <f>IF(OR(AND('C5'!V17="",'C5'!W17=""),AND('C5'!V47="",'C5'!W47=""),AND('C5'!W17="X",'C5'!W47="X"),OR('C5'!W17="M",'C5'!W47="M")),"",SUM('C5'!V17,'C5'!V47))</f>
        <v/>
      </c>
      <c r="I456" s="188" t="str">
        <f>IF(AND(AND('C5'!W17="X",'C5'!W47="X"),SUM('C5'!V17,'C5'!V47)=0,ISNUMBER('C5'!V77)),"",IF(OR('C5'!W17="M",'C5'!W47="M"),"M",IF(AND('C5'!W17='C5'!W47,OR('C5'!W17="X",'C5'!W17="W",'C5'!W17="Z")),UPPER('C5'!W17),"")))</f>
        <v/>
      </c>
      <c r="J456" s="81" t="s">
        <v>452</v>
      </c>
      <c r="K456" s="188" t="str">
        <f>IF(AND(ISBLANK('C5'!V77),$L$456&lt;&gt;"Z"),"",'C5'!V77)</f>
        <v/>
      </c>
      <c r="L456" s="188" t="str">
        <f>IF(ISBLANK('C5'!W77),"",'C5'!W77)</f>
        <v/>
      </c>
      <c r="M456" s="78" t="str">
        <f t="shared" si="10"/>
        <v>OK</v>
      </c>
      <c r="N456" s="79"/>
    </row>
    <row r="457" spans="1:14" ht="23.25" hidden="1">
      <c r="A457" s="80" t="s">
        <v>2595</v>
      </c>
      <c r="B457" s="186" t="s">
        <v>1505</v>
      </c>
      <c r="C457" s="187" t="s">
        <v>177</v>
      </c>
      <c r="D457" s="189" t="s">
        <v>1506</v>
      </c>
      <c r="E457" s="187" t="s">
        <v>452</v>
      </c>
      <c r="F457" s="187" t="s">
        <v>177</v>
      </c>
      <c r="G457" s="189" t="s">
        <v>699</v>
      </c>
      <c r="H457" s="188" t="str">
        <f>IF(OR(AND('C5'!V18="",'C5'!W18=""),AND('C5'!V48="",'C5'!W48=""),AND('C5'!W18="X",'C5'!W48="X"),OR('C5'!W18="M",'C5'!W48="M")),"",SUM('C5'!V18,'C5'!V48))</f>
        <v/>
      </c>
      <c r="I457" s="188" t="str">
        <f>IF(AND(AND('C5'!W18="X",'C5'!W48="X"),SUM('C5'!V18,'C5'!V48)=0,ISNUMBER('C5'!V78)),"",IF(OR('C5'!W18="M",'C5'!W48="M"),"M",IF(AND('C5'!W18='C5'!W48,OR('C5'!W18="X",'C5'!W18="W",'C5'!W18="Z")),UPPER('C5'!W18),"")))</f>
        <v/>
      </c>
      <c r="J457" s="81" t="s">
        <v>452</v>
      </c>
      <c r="K457" s="188" t="str">
        <f>IF(AND(ISBLANK('C5'!V78),$L$457&lt;&gt;"Z"),"",'C5'!V78)</f>
        <v/>
      </c>
      <c r="L457" s="188" t="str">
        <f>IF(ISBLANK('C5'!W78),"",'C5'!W78)</f>
        <v/>
      </c>
      <c r="M457" s="78" t="str">
        <f t="shared" si="10"/>
        <v>OK</v>
      </c>
      <c r="N457" s="79"/>
    </row>
    <row r="458" spans="1:14" ht="23.25" hidden="1">
      <c r="A458" s="80" t="s">
        <v>2595</v>
      </c>
      <c r="B458" s="186" t="s">
        <v>1507</v>
      </c>
      <c r="C458" s="187" t="s">
        <v>177</v>
      </c>
      <c r="D458" s="189" t="s">
        <v>1508</v>
      </c>
      <c r="E458" s="187" t="s">
        <v>452</v>
      </c>
      <c r="F458" s="187" t="s">
        <v>177</v>
      </c>
      <c r="G458" s="189" t="s">
        <v>702</v>
      </c>
      <c r="H458" s="188" t="str">
        <f>IF(OR(AND('C5'!V19="",'C5'!W19=""),AND('C5'!V49="",'C5'!W49=""),AND('C5'!W19="X",'C5'!W49="X"),OR('C5'!W19="M",'C5'!W49="M")),"",SUM('C5'!V19,'C5'!V49))</f>
        <v/>
      </c>
      <c r="I458" s="188" t="str">
        <f>IF(AND(AND('C5'!W19="X",'C5'!W49="X"),SUM('C5'!V19,'C5'!V49)=0,ISNUMBER('C5'!V79)),"",IF(OR('C5'!W19="M",'C5'!W49="M"),"M",IF(AND('C5'!W19='C5'!W49,OR('C5'!W19="X",'C5'!W19="W",'C5'!W19="Z")),UPPER('C5'!W19),"")))</f>
        <v/>
      </c>
      <c r="J458" s="81" t="s">
        <v>452</v>
      </c>
      <c r="K458" s="188" t="str">
        <f>IF(AND(ISBLANK('C5'!V79),$L$458&lt;&gt;"Z"),"",'C5'!V79)</f>
        <v/>
      </c>
      <c r="L458" s="188" t="str">
        <f>IF(ISBLANK('C5'!W79),"",'C5'!W79)</f>
        <v/>
      </c>
      <c r="M458" s="78" t="str">
        <f t="shared" si="10"/>
        <v>OK</v>
      </c>
      <c r="N458" s="79"/>
    </row>
    <row r="459" spans="1:14" ht="23.25" hidden="1">
      <c r="A459" s="80" t="s">
        <v>2595</v>
      </c>
      <c r="B459" s="186" t="s">
        <v>1509</v>
      </c>
      <c r="C459" s="187" t="s">
        <v>177</v>
      </c>
      <c r="D459" s="189" t="s">
        <v>1510</v>
      </c>
      <c r="E459" s="187" t="s">
        <v>452</v>
      </c>
      <c r="F459" s="187" t="s">
        <v>177</v>
      </c>
      <c r="G459" s="189" t="s">
        <v>705</v>
      </c>
      <c r="H459" s="188" t="str">
        <f>IF(OR(AND('C5'!V20="",'C5'!W20=""),AND('C5'!V50="",'C5'!W50=""),AND('C5'!W20="X",'C5'!W50="X"),OR('C5'!W20="M",'C5'!W50="M")),"",SUM('C5'!V20,'C5'!V50))</f>
        <v/>
      </c>
      <c r="I459" s="188" t="str">
        <f>IF(AND(AND('C5'!W20="X",'C5'!W50="X"),SUM('C5'!V20,'C5'!V50)=0,ISNUMBER('C5'!V80)),"",IF(OR('C5'!W20="M",'C5'!W50="M"),"M",IF(AND('C5'!W20='C5'!W50,OR('C5'!W20="X",'C5'!W20="W",'C5'!W20="Z")),UPPER('C5'!W20),"")))</f>
        <v/>
      </c>
      <c r="J459" s="81" t="s">
        <v>452</v>
      </c>
      <c r="K459" s="188" t="str">
        <f>IF(AND(ISBLANK('C5'!V80),$L$459&lt;&gt;"Z"),"",'C5'!V80)</f>
        <v/>
      </c>
      <c r="L459" s="188" t="str">
        <f>IF(ISBLANK('C5'!W80),"",'C5'!W80)</f>
        <v/>
      </c>
      <c r="M459" s="78" t="str">
        <f t="shared" si="10"/>
        <v>OK</v>
      </c>
      <c r="N459" s="79"/>
    </row>
    <row r="460" spans="1:14" ht="23.25" hidden="1">
      <c r="A460" s="80" t="s">
        <v>2595</v>
      </c>
      <c r="B460" s="186" t="s">
        <v>1511</v>
      </c>
      <c r="C460" s="187" t="s">
        <v>177</v>
      </c>
      <c r="D460" s="189" t="s">
        <v>1512</v>
      </c>
      <c r="E460" s="187" t="s">
        <v>452</v>
      </c>
      <c r="F460" s="187" t="s">
        <v>177</v>
      </c>
      <c r="G460" s="189" t="s">
        <v>708</v>
      </c>
      <c r="H460" s="188" t="str">
        <f>IF(OR(AND('C5'!V21="",'C5'!W21=""),AND('C5'!V51="",'C5'!W51=""),AND('C5'!W21="X",'C5'!W51="X"),OR('C5'!W21="M",'C5'!W51="M")),"",SUM('C5'!V21,'C5'!V51))</f>
        <v/>
      </c>
      <c r="I460" s="188" t="str">
        <f>IF(AND(AND('C5'!W21="X",'C5'!W51="X"),SUM('C5'!V21,'C5'!V51)=0,ISNUMBER('C5'!V81)),"",IF(OR('C5'!W21="M",'C5'!W51="M"),"M",IF(AND('C5'!W21='C5'!W51,OR('C5'!W21="X",'C5'!W21="W",'C5'!W21="Z")),UPPER('C5'!W21),"")))</f>
        <v/>
      </c>
      <c r="J460" s="81" t="s">
        <v>452</v>
      </c>
      <c r="K460" s="188" t="str">
        <f>IF(AND(ISBLANK('C5'!V81),$L$460&lt;&gt;"Z"),"",'C5'!V81)</f>
        <v/>
      </c>
      <c r="L460" s="188" t="str">
        <f>IF(ISBLANK('C5'!W81),"",'C5'!W81)</f>
        <v/>
      </c>
      <c r="M460" s="78" t="str">
        <f t="shared" si="10"/>
        <v>OK</v>
      </c>
      <c r="N460" s="79"/>
    </row>
    <row r="461" spans="1:14" ht="23.25" hidden="1">
      <c r="A461" s="80" t="s">
        <v>2595</v>
      </c>
      <c r="B461" s="186" t="s">
        <v>1513</v>
      </c>
      <c r="C461" s="187" t="s">
        <v>177</v>
      </c>
      <c r="D461" s="189" t="s">
        <v>1514</v>
      </c>
      <c r="E461" s="187" t="s">
        <v>452</v>
      </c>
      <c r="F461" s="187" t="s">
        <v>177</v>
      </c>
      <c r="G461" s="189" t="s">
        <v>711</v>
      </c>
      <c r="H461" s="188" t="str">
        <f>IF(OR(AND('C5'!V22="",'C5'!W22=""),AND('C5'!V52="",'C5'!W52=""),AND('C5'!W22="X",'C5'!W52="X"),OR('C5'!W22="M",'C5'!W52="M")),"",SUM('C5'!V22,'C5'!V52))</f>
        <v/>
      </c>
      <c r="I461" s="188" t="str">
        <f>IF(AND(AND('C5'!W22="X",'C5'!W52="X"),SUM('C5'!V22,'C5'!V52)=0,ISNUMBER('C5'!V82)),"",IF(OR('C5'!W22="M",'C5'!W52="M"),"M",IF(AND('C5'!W22='C5'!W52,OR('C5'!W22="X",'C5'!W22="W",'C5'!W22="Z")),UPPER('C5'!W22),"")))</f>
        <v/>
      </c>
      <c r="J461" s="81" t="s">
        <v>452</v>
      </c>
      <c r="K461" s="188" t="str">
        <f>IF(AND(ISBLANK('C5'!V82),$L$461&lt;&gt;"Z"),"",'C5'!V82)</f>
        <v/>
      </c>
      <c r="L461" s="188" t="str">
        <f>IF(ISBLANK('C5'!W82),"",'C5'!W82)</f>
        <v/>
      </c>
      <c r="M461" s="78" t="str">
        <f t="shared" si="10"/>
        <v>OK</v>
      </c>
      <c r="N461" s="79"/>
    </row>
    <row r="462" spans="1:14" ht="23.25" hidden="1">
      <c r="A462" s="80" t="s">
        <v>2595</v>
      </c>
      <c r="B462" s="186" t="s">
        <v>1515</v>
      </c>
      <c r="C462" s="187" t="s">
        <v>177</v>
      </c>
      <c r="D462" s="189" t="s">
        <v>1516</v>
      </c>
      <c r="E462" s="187" t="s">
        <v>452</v>
      </c>
      <c r="F462" s="187" t="s">
        <v>177</v>
      </c>
      <c r="G462" s="189" t="s">
        <v>714</v>
      </c>
      <c r="H462" s="188" t="str">
        <f>IF(OR(AND('C5'!V23="",'C5'!W23=""),AND('C5'!V53="",'C5'!W53=""),AND('C5'!W23="X",'C5'!W53="X"),OR('C5'!W23="M",'C5'!W53="M")),"",SUM('C5'!V23,'C5'!V53))</f>
        <v/>
      </c>
      <c r="I462" s="188" t="str">
        <f>IF(AND(AND('C5'!W23="X",'C5'!W53="X"),SUM('C5'!V23,'C5'!V53)=0,ISNUMBER('C5'!V83)),"",IF(OR('C5'!W23="M",'C5'!W53="M"),"M",IF(AND('C5'!W23='C5'!W53,OR('C5'!W23="X",'C5'!W23="W",'C5'!W23="Z")),UPPER('C5'!W23),"")))</f>
        <v/>
      </c>
      <c r="J462" s="81" t="s">
        <v>452</v>
      </c>
      <c r="K462" s="188" t="str">
        <f>IF(AND(ISBLANK('C5'!V83),$L$462&lt;&gt;"Z"),"",'C5'!V83)</f>
        <v/>
      </c>
      <c r="L462" s="188" t="str">
        <f>IF(ISBLANK('C5'!W83),"",'C5'!W83)</f>
        <v/>
      </c>
      <c r="M462" s="78" t="str">
        <f t="shared" si="10"/>
        <v>OK</v>
      </c>
      <c r="N462" s="79"/>
    </row>
    <row r="463" spans="1:14" ht="23.25" hidden="1">
      <c r="A463" s="80" t="s">
        <v>2595</v>
      </c>
      <c r="B463" s="186" t="s">
        <v>1517</v>
      </c>
      <c r="C463" s="187" t="s">
        <v>177</v>
      </c>
      <c r="D463" s="189" t="s">
        <v>1518</v>
      </c>
      <c r="E463" s="187" t="s">
        <v>452</v>
      </c>
      <c r="F463" s="187" t="s">
        <v>177</v>
      </c>
      <c r="G463" s="189" t="s">
        <v>717</v>
      </c>
      <c r="H463" s="188" t="str">
        <f>IF(OR(AND('C5'!V24="",'C5'!W24=""),AND('C5'!V54="",'C5'!W54=""),AND('C5'!W24="X",'C5'!W54="X"),OR('C5'!W24="M",'C5'!W54="M")),"",SUM('C5'!V24,'C5'!V54))</f>
        <v/>
      </c>
      <c r="I463" s="188" t="str">
        <f>IF(AND(AND('C5'!W24="X",'C5'!W54="X"),SUM('C5'!V24,'C5'!V54)=0,ISNUMBER('C5'!V84)),"",IF(OR('C5'!W24="M",'C5'!W54="M"),"M",IF(AND('C5'!W24='C5'!W54,OR('C5'!W24="X",'C5'!W24="W",'C5'!W24="Z")),UPPER('C5'!W24),"")))</f>
        <v/>
      </c>
      <c r="J463" s="81" t="s">
        <v>452</v>
      </c>
      <c r="K463" s="188" t="str">
        <f>IF(AND(ISBLANK('C5'!V84),$L$463&lt;&gt;"Z"),"",'C5'!V84)</f>
        <v/>
      </c>
      <c r="L463" s="188" t="str">
        <f>IF(ISBLANK('C5'!W84),"",'C5'!W84)</f>
        <v/>
      </c>
      <c r="M463" s="78" t="str">
        <f t="shared" si="10"/>
        <v>OK</v>
      </c>
      <c r="N463" s="79"/>
    </row>
    <row r="464" spans="1:14" ht="23.25" hidden="1">
      <c r="A464" s="80" t="s">
        <v>2595</v>
      </c>
      <c r="B464" s="186" t="s">
        <v>1519</v>
      </c>
      <c r="C464" s="187" t="s">
        <v>177</v>
      </c>
      <c r="D464" s="189" t="s">
        <v>1520</v>
      </c>
      <c r="E464" s="187" t="s">
        <v>452</v>
      </c>
      <c r="F464" s="187" t="s">
        <v>177</v>
      </c>
      <c r="G464" s="189" t="s">
        <v>720</v>
      </c>
      <c r="H464" s="188" t="str">
        <f>IF(OR(AND('C5'!V25="",'C5'!W25=""),AND('C5'!V55="",'C5'!W55=""),AND('C5'!W25="X",'C5'!W55="X"),OR('C5'!W25="M",'C5'!W55="M")),"",SUM('C5'!V25,'C5'!V55))</f>
        <v/>
      </c>
      <c r="I464" s="188" t="str">
        <f>IF(AND(AND('C5'!W25="X",'C5'!W55="X"),SUM('C5'!V25,'C5'!V55)=0,ISNUMBER('C5'!V85)),"",IF(OR('C5'!W25="M",'C5'!W55="M"),"M",IF(AND('C5'!W25='C5'!W55,OR('C5'!W25="X",'C5'!W25="W",'C5'!W25="Z")),UPPER('C5'!W25),"")))</f>
        <v/>
      </c>
      <c r="J464" s="81" t="s">
        <v>452</v>
      </c>
      <c r="K464" s="188" t="str">
        <f>IF(AND(ISBLANK('C5'!V85),$L$464&lt;&gt;"Z"),"",'C5'!V85)</f>
        <v/>
      </c>
      <c r="L464" s="188" t="str">
        <f>IF(ISBLANK('C5'!W85),"",'C5'!W85)</f>
        <v/>
      </c>
      <c r="M464" s="78" t="str">
        <f t="shared" si="10"/>
        <v>OK</v>
      </c>
      <c r="N464" s="79"/>
    </row>
    <row r="465" spans="1:14" ht="23.25" hidden="1">
      <c r="A465" s="80" t="s">
        <v>2595</v>
      </c>
      <c r="B465" s="186" t="s">
        <v>1521</v>
      </c>
      <c r="C465" s="187" t="s">
        <v>177</v>
      </c>
      <c r="D465" s="189" t="s">
        <v>1522</v>
      </c>
      <c r="E465" s="187" t="s">
        <v>452</v>
      </c>
      <c r="F465" s="187" t="s">
        <v>177</v>
      </c>
      <c r="G465" s="189" t="s">
        <v>723</v>
      </c>
      <c r="H465" s="188" t="str">
        <f>IF(OR(AND('C5'!V26="",'C5'!W26=""),AND('C5'!V56="",'C5'!W56=""),AND('C5'!W26="X",'C5'!W56="X"),OR('C5'!W26="M",'C5'!W56="M")),"",SUM('C5'!V26,'C5'!V56))</f>
        <v/>
      </c>
      <c r="I465" s="188" t="str">
        <f>IF(AND(AND('C5'!W26="X",'C5'!W56="X"),SUM('C5'!V26,'C5'!V56)=0,ISNUMBER('C5'!V86)),"",IF(OR('C5'!W26="M",'C5'!W56="M"),"M",IF(AND('C5'!W26='C5'!W56,OR('C5'!W26="X",'C5'!W26="W",'C5'!W26="Z")),UPPER('C5'!W26),"")))</f>
        <v/>
      </c>
      <c r="J465" s="81" t="s">
        <v>452</v>
      </c>
      <c r="K465" s="188" t="str">
        <f>IF(AND(ISBLANK('C5'!V86),$L$465&lt;&gt;"Z"),"",'C5'!V86)</f>
        <v/>
      </c>
      <c r="L465" s="188" t="str">
        <f>IF(ISBLANK('C5'!W86),"",'C5'!W86)</f>
        <v/>
      </c>
      <c r="M465" s="78" t="str">
        <f t="shared" si="10"/>
        <v>OK</v>
      </c>
      <c r="N465" s="79"/>
    </row>
    <row r="466" spans="1:14" ht="23.25" hidden="1">
      <c r="A466" s="80" t="s">
        <v>2595</v>
      </c>
      <c r="B466" s="186" t="s">
        <v>1523</v>
      </c>
      <c r="C466" s="187" t="s">
        <v>177</v>
      </c>
      <c r="D466" s="189" t="s">
        <v>1524</v>
      </c>
      <c r="E466" s="187" t="s">
        <v>452</v>
      </c>
      <c r="F466" s="187" t="s">
        <v>177</v>
      </c>
      <c r="G466" s="189" t="s">
        <v>726</v>
      </c>
      <c r="H466" s="188" t="str">
        <f>IF(OR(AND('C5'!V27="",'C5'!W27=""),AND('C5'!V57="",'C5'!W57=""),AND('C5'!W27="X",'C5'!W57="X"),OR('C5'!W27="M",'C5'!W57="M")),"",SUM('C5'!V27,'C5'!V57))</f>
        <v/>
      </c>
      <c r="I466" s="188" t="str">
        <f>IF(AND(AND('C5'!W27="X",'C5'!W57="X"),SUM('C5'!V27,'C5'!V57)=0,ISNUMBER('C5'!V87)),"",IF(OR('C5'!W27="M",'C5'!W57="M"),"M",IF(AND('C5'!W27='C5'!W57,OR('C5'!W27="X",'C5'!W27="W",'C5'!W27="Z")),UPPER('C5'!W27),"")))</f>
        <v/>
      </c>
      <c r="J466" s="81" t="s">
        <v>452</v>
      </c>
      <c r="K466" s="188" t="str">
        <f>IF(AND(ISBLANK('C5'!V87),$L$466&lt;&gt;"Z"),"",'C5'!V87)</f>
        <v/>
      </c>
      <c r="L466" s="188" t="str">
        <f>IF(ISBLANK('C5'!W87),"",'C5'!W87)</f>
        <v/>
      </c>
      <c r="M466" s="78" t="str">
        <f t="shared" si="10"/>
        <v>OK</v>
      </c>
      <c r="N466" s="79"/>
    </row>
    <row r="467" spans="1:14" ht="23.25" hidden="1">
      <c r="A467" s="80" t="s">
        <v>2595</v>
      </c>
      <c r="B467" s="186" t="s">
        <v>1525</v>
      </c>
      <c r="C467" s="187" t="s">
        <v>177</v>
      </c>
      <c r="D467" s="189" t="s">
        <v>1526</v>
      </c>
      <c r="E467" s="187" t="s">
        <v>452</v>
      </c>
      <c r="F467" s="187" t="s">
        <v>177</v>
      </c>
      <c r="G467" s="189" t="s">
        <v>729</v>
      </c>
      <c r="H467" s="188" t="str">
        <f>IF(OR(AND('C5'!V28="",'C5'!W28=""),AND('C5'!V58="",'C5'!W58=""),AND('C5'!W28="X",'C5'!W58="X"),OR('C5'!W28="M",'C5'!W58="M")),"",SUM('C5'!V28,'C5'!V58))</f>
        <v/>
      </c>
      <c r="I467" s="188" t="str">
        <f>IF(AND(AND('C5'!W28="X",'C5'!W58="X"),SUM('C5'!V28,'C5'!V58)=0,ISNUMBER('C5'!V88)),"",IF(OR('C5'!W28="M",'C5'!W58="M"),"M",IF(AND('C5'!W28='C5'!W58,OR('C5'!W28="X",'C5'!W28="W",'C5'!W28="Z")),UPPER('C5'!W28),"")))</f>
        <v/>
      </c>
      <c r="J467" s="81" t="s">
        <v>452</v>
      </c>
      <c r="K467" s="188" t="str">
        <f>IF(AND(ISBLANK('C5'!V88),$L$467&lt;&gt;"Z"),"",'C5'!V88)</f>
        <v/>
      </c>
      <c r="L467" s="188" t="str">
        <f>IF(ISBLANK('C5'!W88),"",'C5'!W88)</f>
        <v/>
      </c>
      <c r="M467" s="78" t="str">
        <f t="shared" si="10"/>
        <v>OK</v>
      </c>
      <c r="N467" s="79"/>
    </row>
    <row r="468" spans="1:14" ht="23.25" hidden="1">
      <c r="A468" s="80" t="s">
        <v>2595</v>
      </c>
      <c r="B468" s="186" t="s">
        <v>1527</v>
      </c>
      <c r="C468" s="187" t="s">
        <v>177</v>
      </c>
      <c r="D468" s="189" t="s">
        <v>1528</v>
      </c>
      <c r="E468" s="187" t="s">
        <v>452</v>
      </c>
      <c r="F468" s="187" t="s">
        <v>177</v>
      </c>
      <c r="G468" s="189" t="s">
        <v>732</v>
      </c>
      <c r="H468" s="188" t="str">
        <f>IF(OR(AND('C5'!V29="",'C5'!W29=""),AND('C5'!V59="",'C5'!W59=""),AND('C5'!W29="X",'C5'!W59="X"),OR('C5'!W29="M",'C5'!W59="M")),"",SUM('C5'!V29,'C5'!V59))</f>
        <v/>
      </c>
      <c r="I468" s="188" t="str">
        <f>IF(AND(AND('C5'!W29="X",'C5'!W59="X"),SUM('C5'!V29,'C5'!V59)=0,ISNUMBER('C5'!V89)),"",IF(OR('C5'!W29="M",'C5'!W59="M"),"M",IF(AND('C5'!W29='C5'!W59,OR('C5'!W29="X",'C5'!W29="W",'C5'!W29="Z")),UPPER('C5'!W29),"")))</f>
        <v/>
      </c>
      <c r="J468" s="81" t="s">
        <v>452</v>
      </c>
      <c r="K468" s="188" t="str">
        <f>IF(AND(ISBLANK('C5'!V89),$L$468&lt;&gt;"Z"),"",'C5'!V89)</f>
        <v/>
      </c>
      <c r="L468" s="188" t="str">
        <f>IF(ISBLANK('C5'!W89),"",'C5'!W89)</f>
        <v/>
      </c>
      <c r="M468" s="78" t="str">
        <f t="shared" si="10"/>
        <v>OK</v>
      </c>
      <c r="N468" s="79"/>
    </row>
    <row r="469" spans="1:14" ht="23.25" hidden="1">
      <c r="A469" s="80" t="s">
        <v>2595</v>
      </c>
      <c r="B469" s="186" t="s">
        <v>1529</v>
      </c>
      <c r="C469" s="187" t="s">
        <v>177</v>
      </c>
      <c r="D469" s="189" t="s">
        <v>1530</v>
      </c>
      <c r="E469" s="187" t="s">
        <v>452</v>
      </c>
      <c r="F469" s="187" t="s">
        <v>177</v>
      </c>
      <c r="G469" s="189" t="s">
        <v>735</v>
      </c>
      <c r="H469" s="188" t="str">
        <f>IF(OR(AND('C5'!V30="",'C5'!W30=""),AND('C5'!V60="",'C5'!W60=""),AND('C5'!W30="X",'C5'!W60="X"),OR('C5'!W30="M",'C5'!W60="M")),"",SUM('C5'!V30,'C5'!V60))</f>
        <v/>
      </c>
      <c r="I469" s="188" t="str">
        <f>IF(AND(AND('C5'!W30="X",'C5'!W60="X"),SUM('C5'!V30,'C5'!V60)=0,ISNUMBER('C5'!V90)),"",IF(OR('C5'!W30="M",'C5'!W60="M"),"M",IF(AND('C5'!W30='C5'!W60,OR('C5'!W30="X",'C5'!W30="W",'C5'!W30="Z")),UPPER('C5'!W30),"")))</f>
        <v/>
      </c>
      <c r="J469" s="81" t="s">
        <v>452</v>
      </c>
      <c r="K469" s="188" t="str">
        <f>IF(AND(ISBLANK('C5'!V90),$L$469&lt;&gt;"Z"),"",'C5'!V90)</f>
        <v/>
      </c>
      <c r="L469" s="188" t="str">
        <f>IF(ISBLANK('C5'!W90),"",'C5'!W90)</f>
        <v/>
      </c>
      <c r="M469" s="78" t="str">
        <f t="shared" si="10"/>
        <v>OK</v>
      </c>
      <c r="N469" s="79"/>
    </row>
    <row r="470" spans="1:14" ht="23.25" hidden="1">
      <c r="A470" s="80" t="s">
        <v>2595</v>
      </c>
      <c r="B470" s="186" t="s">
        <v>1531</v>
      </c>
      <c r="C470" s="187" t="s">
        <v>177</v>
      </c>
      <c r="D470" s="189" t="s">
        <v>1532</v>
      </c>
      <c r="E470" s="187" t="s">
        <v>452</v>
      </c>
      <c r="F470" s="187" t="s">
        <v>177</v>
      </c>
      <c r="G470" s="189" t="s">
        <v>738</v>
      </c>
      <c r="H470" s="188" t="str">
        <f>IF(OR(AND('C5'!V31="",'C5'!W31=""),AND('C5'!V61="",'C5'!W61=""),AND('C5'!W31="X",'C5'!W61="X"),OR('C5'!W31="M",'C5'!W61="M")),"",SUM('C5'!V31,'C5'!V61))</f>
        <v/>
      </c>
      <c r="I470" s="188" t="str">
        <f>IF(AND(AND('C5'!W31="X",'C5'!W61="X"),SUM('C5'!V31,'C5'!V61)=0,ISNUMBER('C5'!V91)),"",IF(OR('C5'!W31="M",'C5'!W61="M"),"M",IF(AND('C5'!W31='C5'!W61,OR('C5'!W31="X",'C5'!W31="W",'C5'!W31="Z")),UPPER('C5'!W31),"")))</f>
        <v/>
      </c>
      <c r="J470" s="81" t="s">
        <v>452</v>
      </c>
      <c r="K470" s="188" t="str">
        <f>IF(AND(ISBLANK('C5'!V91),$L$470&lt;&gt;"Z"),"",'C5'!V91)</f>
        <v/>
      </c>
      <c r="L470" s="188" t="str">
        <f>IF(ISBLANK('C5'!W91),"",'C5'!W91)</f>
        <v/>
      </c>
      <c r="M470" s="78" t="str">
        <f t="shared" si="10"/>
        <v>OK</v>
      </c>
      <c r="N470" s="79"/>
    </row>
    <row r="471" spans="1:14" ht="23.25" hidden="1">
      <c r="A471" s="80" t="s">
        <v>2595</v>
      </c>
      <c r="B471" s="186" t="s">
        <v>1533</v>
      </c>
      <c r="C471" s="187" t="s">
        <v>177</v>
      </c>
      <c r="D471" s="189" t="s">
        <v>1534</v>
      </c>
      <c r="E471" s="187" t="s">
        <v>452</v>
      </c>
      <c r="F471" s="187" t="s">
        <v>177</v>
      </c>
      <c r="G471" s="189" t="s">
        <v>741</v>
      </c>
      <c r="H471" s="188" t="str">
        <f>IF(OR(AND('C5'!V32="",'C5'!W32=""),AND('C5'!V62="",'C5'!W62=""),AND('C5'!W32="X",'C5'!W62="X"),OR('C5'!W32="M",'C5'!W62="M")),"",SUM('C5'!V32,'C5'!V62))</f>
        <v/>
      </c>
      <c r="I471" s="188" t="str">
        <f>IF(AND(AND('C5'!W32="X",'C5'!W62="X"),SUM('C5'!V32,'C5'!V62)=0,ISNUMBER('C5'!V92)),"",IF(OR('C5'!W32="M",'C5'!W62="M"),"M",IF(AND('C5'!W32='C5'!W62,OR('C5'!W32="X",'C5'!W32="W",'C5'!W32="Z")),UPPER('C5'!W32),"")))</f>
        <v/>
      </c>
      <c r="J471" s="81" t="s">
        <v>452</v>
      </c>
      <c r="K471" s="188" t="str">
        <f>IF(AND(ISBLANK('C5'!V92),$L$471&lt;&gt;"Z"),"",'C5'!V92)</f>
        <v/>
      </c>
      <c r="L471" s="188" t="str">
        <f>IF(ISBLANK('C5'!W92),"",'C5'!W92)</f>
        <v/>
      </c>
      <c r="M471" s="78" t="str">
        <f t="shared" si="10"/>
        <v>OK</v>
      </c>
      <c r="N471" s="79"/>
    </row>
    <row r="472" spans="1:14" ht="23.25" hidden="1">
      <c r="A472" s="80" t="s">
        <v>2595</v>
      </c>
      <c r="B472" s="186" t="s">
        <v>1535</v>
      </c>
      <c r="C472" s="187" t="s">
        <v>177</v>
      </c>
      <c r="D472" s="189" t="s">
        <v>1536</v>
      </c>
      <c r="E472" s="187" t="s">
        <v>452</v>
      </c>
      <c r="F472" s="187" t="s">
        <v>177</v>
      </c>
      <c r="G472" s="189" t="s">
        <v>744</v>
      </c>
      <c r="H472" s="188" t="str">
        <f>IF(OR(AND('C5'!V33="",'C5'!W33=""),AND('C5'!V63="",'C5'!W63=""),AND('C5'!W33="X",'C5'!W63="X"),OR('C5'!W33="M",'C5'!W63="M")),"",SUM('C5'!V33,'C5'!V63))</f>
        <v/>
      </c>
      <c r="I472" s="188" t="str">
        <f>IF(AND(AND('C5'!W33="X",'C5'!W63="X"),SUM('C5'!V33,'C5'!V63)=0,ISNUMBER('C5'!V93)),"",IF(OR('C5'!W33="M",'C5'!W63="M"),"M",IF(AND('C5'!W33='C5'!W63,OR('C5'!W33="X",'C5'!W33="W",'C5'!W33="Z")),UPPER('C5'!W33),"")))</f>
        <v/>
      </c>
      <c r="J472" s="81" t="s">
        <v>452</v>
      </c>
      <c r="K472" s="188" t="str">
        <f>IF(AND(ISBLANK('C5'!V93),$L$472&lt;&gt;"Z"),"",'C5'!V93)</f>
        <v/>
      </c>
      <c r="L472" s="188" t="str">
        <f>IF(ISBLANK('C5'!W93),"",'C5'!W93)</f>
        <v/>
      </c>
      <c r="M472" s="78" t="str">
        <f t="shared" si="10"/>
        <v>OK</v>
      </c>
      <c r="N472" s="79"/>
    </row>
    <row r="473" spans="1:14" ht="23.25" hidden="1">
      <c r="A473" s="80" t="s">
        <v>2595</v>
      </c>
      <c r="B473" s="186" t="s">
        <v>1537</v>
      </c>
      <c r="C473" s="187" t="s">
        <v>177</v>
      </c>
      <c r="D473" s="189" t="s">
        <v>1538</v>
      </c>
      <c r="E473" s="187" t="s">
        <v>452</v>
      </c>
      <c r="F473" s="187" t="s">
        <v>177</v>
      </c>
      <c r="G473" s="189" t="s">
        <v>747</v>
      </c>
      <c r="H473" s="188" t="str">
        <f>IF(OR(AND('C5'!V34="",'C5'!W34=""),AND('C5'!V64="",'C5'!W64=""),AND('C5'!W34="X",'C5'!W64="X"),OR('C5'!W34="M",'C5'!W64="M")),"",SUM('C5'!V34,'C5'!V64))</f>
        <v/>
      </c>
      <c r="I473" s="188" t="str">
        <f>IF(AND(AND('C5'!W34="X",'C5'!W64="X"),SUM('C5'!V34,'C5'!V64)=0,ISNUMBER('C5'!V94)),"",IF(OR('C5'!W34="M",'C5'!W64="M"),"M",IF(AND('C5'!W34='C5'!W64,OR('C5'!W34="X",'C5'!W34="W",'C5'!W34="Z")),UPPER('C5'!W34),"")))</f>
        <v/>
      </c>
      <c r="J473" s="81" t="s">
        <v>452</v>
      </c>
      <c r="K473" s="188" t="str">
        <f>IF(AND(ISBLANK('C5'!V94),$L$473&lt;&gt;"Z"),"",'C5'!V94)</f>
        <v/>
      </c>
      <c r="L473" s="188" t="str">
        <f>IF(ISBLANK('C5'!W94),"",'C5'!W94)</f>
        <v/>
      </c>
      <c r="M473" s="78" t="str">
        <f t="shared" si="10"/>
        <v>OK</v>
      </c>
      <c r="N473" s="79"/>
    </row>
    <row r="474" spans="1:14" ht="23.25" hidden="1">
      <c r="A474" s="80" t="s">
        <v>2595</v>
      </c>
      <c r="B474" s="186" t="s">
        <v>1539</v>
      </c>
      <c r="C474" s="187" t="s">
        <v>177</v>
      </c>
      <c r="D474" s="189" t="s">
        <v>1540</v>
      </c>
      <c r="E474" s="187" t="s">
        <v>452</v>
      </c>
      <c r="F474" s="187" t="s">
        <v>177</v>
      </c>
      <c r="G474" s="189" t="s">
        <v>750</v>
      </c>
      <c r="H474" s="188" t="str">
        <f>IF(OR(AND('C5'!V35="",'C5'!W35=""),AND('C5'!V65="",'C5'!W65=""),AND('C5'!W35="X",'C5'!W65="X"),OR('C5'!W35="M",'C5'!W65="M")),"",SUM('C5'!V35,'C5'!V65))</f>
        <v/>
      </c>
      <c r="I474" s="188" t="str">
        <f>IF(AND(AND('C5'!W35="X",'C5'!W65="X"),SUM('C5'!V35,'C5'!V65)=0,ISNUMBER('C5'!V95)),"",IF(OR('C5'!W35="M",'C5'!W65="M"),"M",IF(AND('C5'!W35='C5'!W65,OR('C5'!W35="X",'C5'!W35="W",'C5'!W35="Z")),UPPER('C5'!W35),"")))</f>
        <v/>
      </c>
      <c r="J474" s="81" t="s">
        <v>452</v>
      </c>
      <c r="K474" s="188" t="str">
        <f>IF(AND(ISBLANK('C5'!V95),$L$474&lt;&gt;"Z"),"",'C5'!V95)</f>
        <v/>
      </c>
      <c r="L474" s="188" t="str">
        <f>IF(ISBLANK('C5'!W95),"",'C5'!W95)</f>
        <v/>
      </c>
      <c r="M474" s="78" t="str">
        <f t="shared" si="10"/>
        <v>OK</v>
      </c>
      <c r="N474" s="79"/>
    </row>
    <row r="475" spans="1:14" ht="23.25" hidden="1">
      <c r="A475" s="80" t="s">
        <v>2595</v>
      </c>
      <c r="B475" s="186" t="s">
        <v>1541</v>
      </c>
      <c r="C475" s="187" t="s">
        <v>177</v>
      </c>
      <c r="D475" s="189" t="s">
        <v>1542</v>
      </c>
      <c r="E475" s="187" t="s">
        <v>452</v>
      </c>
      <c r="F475" s="187" t="s">
        <v>177</v>
      </c>
      <c r="G475" s="189" t="s">
        <v>753</v>
      </c>
      <c r="H475" s="188" t="str">
        <f>IF(OR(AND('C5'!V36="",'C5'!W36=""),AND('C5'!V66="",'C5'!W66=""),AND('C5'!W36="X",'C5'!W66="X"),OR('C5'!W36="M",'C5'!W66="M")),"",SUM('C5'!V36,'C5'!V66))</f>
        <v/>
      </c>
      <c r="I475" s="188" t="str">
        <f>IF(AND(AND('C5'!W36="X",'C5'!W66="X"),SUM('C5'!V36,'C5'!V66)=0,ISNUMBER('C5'!V96)),"",IF(OR('C5'!W36="M",'C5'!W66="M"),"M",IF(AND('C5'!W36='C5'!W66,OR('C5'!W36="X",'C5'!W36="W",'C5'!W36="Z")),UPPER('C5'!W36),"")))</f>
        <v/>
      </c>
      <c r="J475" s="81" t="s">
        <v>452</v>
      </c>
      <c r="K475" s="188" t="str">
        <f>IF(AND(ISBLANK('C5'!V96),$L$475&lt;&gt;"Z"),"",'C5'!V96)</f>
        <v/>
      </c>
      <c r="L475" s="188" t="str">
        <f>IF(ISBLANK('C5'!W96),"",'C5'!W96)</f>
        <v/>
      </c>
      <c r="M475" s="78" t="str">
        <f t="shared" si="10"/>
        <v>OK</v>
      </c>
      <c r="N475" s="79"/>
    </row>
    <row r="476" spans="1:14" ht="23.25" hidden="1">
      <c r="A476" s="80" t="s">
        <v>2595</v>
      </c>
      <c r="B476" s="186" t="s">
        <v>1543</v>
      </c>
      <c r="C476" s="187" t="s">
        <v>177</v>
      </c>
      <c r="D476" s="189" t="s">
        <v>1544</v>
      </c>
      <c r="E476" s="187" t="s">
        <v>452</v>
      </c>
      <c r="F476" s="187" t="s">
        <v>177</v>
      </c>
      <c r="G476" s="189" t="s">
        <v>756</v>
      </c>
      <c r="H476" s="188" t="str">
        <f>IF(OR(AND('C5'!V37="",'C5'!W37=""),AND('C5'!V67="",'C5'!W67=""),AND('C5'!W37="X",'C5'!W67="X"),OR('C5'!W37="M",'C5'!W67="M")),"",SUM('C5'!V37,'C5'!V67))</f>
        <v/>
      </c>
      <c r="I476" s="188" t="str">
        <f>IF(AND(AND('C5'!W37="X",'C5'!W67="X"),SUM('C5'!V37,'C5'!V67)=0,ISNUMBER('C5'!V97)),"",IF(OR('C5'!W37="M",'C5'!W67="M"),"M",IF(AND('C5'!W37='C5'!W67,OR('C5'!W37="X",'C5'!W37="W",'C5'!W37="Z")),UPPER('C5'!W37),"")))</f>
        <v/>
      </c>
      <c r="J476" s="81" t="s">
        <v>452</v>
      </c>
      <c r="K476" s="188" t="str">
        <f>IF(AND(ISBLANK('C5'!V97),$L$476&lt;&gt;"Z"),"",'C5'!V97)</f>
        <v/>
      </c>
      <c r="L476" s="188" t="str">
        <f>IF(ISBLANK('C5'!W97),"",'C5'!W97)</f>
        <v/>
      </c>
      <c r="M476" s="78" t="str">
        <f t="shared" si="10"/>
        <v>OK</v>
      </c>
      <c r="N476" s="79"/>
    </row>
    <row r="477" spans="1:14" ht="23.25" hidden="1">
      <c r="A477" s="80" t="s">
        <v>2595</v>
      </c>
      <c r="B477" s="186" t="s">
        <v>1545</v>
      </c>
      <c r="C477" s="187" t="s">
        <v>177</v>
      </c>
      <c r="D477" s="189" t="s">
        <v>1546</v>
      </c>
      <c r="E477" s="187" t="s">
        <v>452</v>
      </c>
      <c r="F477" s="187" t="s">
        <v>177</v>
      </c>
      <c r="G477" s="189" t="s">
        <v>759</v>
      </c>
      <c r="H477" s="188" t="str">
        <f>IF(OR(AND('C5'!V38="",'C5'!W38=""),AND('C5'!V68="",'C5'!W68=""),AND('C5'!W38="X",'C5'!W68="X"),OR('C5'!W38="M",'C5'!W68="M")),"",SUM('C5'!V38,'C5'!V68))</f>
        <v/>
      </c>
      <c r="I477" s="188" t="str">
        <f>IF(AND(AND('C5'!W38="X",'C5'!W68="X"),SUM('C5'!V38,'C5'!V68)=0,ISNUMBER('C5'!V98)),"",IF(OR('C5'!W38="M",'C5'!W68="M"),"M",IF(AND('C5'!W38='C5'!W68,OR('C5'!W38="X",'C5'!W38="W",'C5'!W38="Z")),UPPER('C5'!W38),"")))</f>
        <v/>
      </c>
      <c r="J477" s="81" t="s">
        <v>452</v>
      </c>
      <c r="K477" s="188" t="str">
        <f>IF(AND(ISBLANK('C5'!V98),$L$477&lt;&gt;"Z"),"",'C5'!V98)</f>
        <v/>
      </c>
      <c r="L477" s="188" t="str">
        <f>IF(ISBLANK('C5'!W98),"",'C5'!W98)</f>
        <v/>
      </c>
      <c r="M477" s="78" t="str">
        <f t="shared" si="10"/>
        <v>OK</v>
      </c>
      <c r="N477" s="79"/>
    </row>
    <row r="478" spans="1:14" ht="23.25" hidden="1">
      <c r="A478" s="80" t="s">
        <v>2595</v>
      </c>
      <c r="B478" s="186" t="s">
        <v>1547</v>
      </c>
      <c r="C478" s="187" t="s">
        <v>177</v>
      </c>
      <c r="D478" s="189" t="s">
        <v>1548</v>
      </c>
      <c r="E478" s="187" t="s">
        <v>452</v>
      </c>
      <c r="F478" s="187" t="s">
        <v>177</v>
      </c>
      <c r="G478" s="189" t="s">
        <v>762</v>
      </c>
      <c r="H478" s="188" t="str">
        <f>IF(OR(AND('C5'!V39="",'C5'!W39=""),AND('C5'!V69="",'C5'!W69=""),AND('C5'!W39="X",'C5'!W69="X"),OR('C5'!W39="M",'C5'!W69="M")),"",SUM('C5'!V39,'C5'!V69))</f>
        <v/>
      </c>
      <c r="I478" s="188" t="str">
        <f>IF(AND(AND('C5'!W39="X",'C5'!W69="X"),SUM('C5'!V39,'C5'!V69)=0,ISNUMBER('C5'!V99)),"",IF(OR('C5'!W39="M",'C5'!W69="M"),"M",IF(AND('C5'!W39='C5'!W69,OR('C5'!W39="X",'C5'!W39="W",'C5'!W39="Z")),UPPER('C5'!W39),"")))</f>
        <v/>
      </c>
      <c r="J478" s="81" t="s">
        <v>452</v>
      </c>
      <c r="K478" s="188" t="str">
        <f>IF(AND(ISBLANK('C5'!V99),$L$478&lt;&gt;"Z"),"",'C5'!V99)</f>
        <v/>
      </c>
      <c r="L478" s="188" t="str">
        <f>IF(ISBLANK('C5'!W99),"",'C5'!W99)</f>
        <v/>
      </c>
      <c r="M478" s="78" t="str">
        <f t="shared" si="10"/>
        <v>OK</v>
      </c>
      <c r="N478" s="79"/>
    </row>
    <row r="479" spans="1:14" ht="23.25" hidden="1">
      <c r="A479" s="80" t="s">
        <v>2595</v>
      </c>
      <c r="B479" s="186" t="s">
        <v>1549</v>
      </c>
      <c r="C479" s="187" t="s">
        <v>177</v>
      </c>
      <c r="D479" s="189" t="s">
        <v>1550</v>
      </c>
      <c r="E479" s="187" t="s">
        <v>452</v>
      </c>
      <c r="F479" s="187" t="s">
        <v>177</v>
      </c>
      <c r="G479" s="189" t="s">
        <v>765</v>
      </c>
      <c r="H479" s="188" t="str">
        <f>IF(OR(AND('C5'!V40="",'C5'!W40=""),AND('C5'!V70="",'C5'!W70=""),AND('C5'!W40="X",'C5'!W70="X"),OR('C5'!W40="M",'C5'!W70="M")),"",SUM('C5'!V40,'C5'!V70))</f>
        <v/>
      </c>
      <c r="I479" s="188" t="str">
        <f>IF(AND(AND('C5'!W40="X",'C5'!W70="X"),SUM('C5'!V40,'C5'!V70)=0,ISNUMBER('C5'!V100)),"",IF(OR('C5'!W40="M",'C5'!W70="M"),"M",IF(AND('C5'!W40='C5'!W70,OR('C5'!W40="X",'C5'!W40="W",'C5'!W40="Z")),UPPER('C5'!W40),"")))</f>
        <v/>
      </c>
      <c r="J479" s="81" t="s">
        <v>452</v>
      </c>
      <c r="K479" s="188" t="str">
        <f>IF(AND(ISBLANK('C5'!V100),$L$479&lt;&gt;"Z"),"",'C5'!V100)</f>
        <v/>
      </c>
      <c r="L479" s="188" t="str">
        <f>IF(ISBLANK('C5'!W100),"",'C5'!W100)</f>
        <v/>
      </c>
      <c r="M479" s="78" t="str">
        <f t="shared" si="10"/>
        <v>OK</v>
      </c>
      <c r="N479" s="79"/>
    </row>
    <row r="480" spans="1:14" ht="23.25" hidden="1">
      <c r="A480" s="80" t="s">
        <v>2595</v>
      </c>
      <c r="B480" s="186" t="s">
        <v>1551</v>
      </c>
      <c r="C480" s="187" t="s">
        <v>177</v>
      </c>
      <c r="D480" s="189" t="s">
        <v>1552</v>
      </c>
      <c r="E480" s="187" t="s">
        <v>452</v>
      </c>
      <c r="F480" s="187" t="s">
        <v>177</v>
      </c>
      <c r="G480" s="189" t="s">
        <v>768</v>
      </c>
      <c r="H480" s="188" t="str">
        <f>IF(OR(AND('C5'!V41="",'C5'!W41=""),AND('C5'!V71="",'C5'!W71=""),AND('C5'!W41="X",'C5'!W71="X"),OR('C5'!W41="M",'C5'!W71="M")),"",SUM('C5'!V41,'C5'!V71))</f>
        <v/>
      </c>
      <c r="I480" s="188" t="str">
        <f>IF(AND(AND('C5'!W41="X",'C5'!W71="X"),SUM('C5'!V41,'C5'!V71)=0,ISNUMBER('C5'!V101)),"",IF(OR('C5'!W41="M",'C5'!W71="M"),"M",IF(AND('C5'!W41='C5'!W71,OR('C5'!W41="X",'C5'!W41="W",'C5'!W41="Z")),UPPER('C5'!W41),"")))</f>
        <v/>
      </c>
      <c r="J480" s="81" t="s">
        <v>452</v>
      </c>
      <c r="K480" s="188" t="str">
        <f>IF(AND(ISBLANK('C5'!V101),$L$480&lt;&gt;"Z"),"",'C5'!V101)</f>
        <v/>
      </c>
      <c r="L480" s="188" t="str">
        <f>IF(ISBLANK('C5'!W101),"",'C5'!W101)</f>
        <v/>
      </c>
      <c r="M480" s="78" t="str">
        <f t="shared" si="10"/>
        <v>OK</v>
      </c>
      <c r="N480" s="79"/>
    </row>
    <row r="481" spans="1:14" ht="23.25" hidden="1">
      <c r="A481" s="80" t="s">
        <v>2595</v>
      </c>
      <c r="B481" s="186" t="s">
        <v>1553</v>
      </c>
      <c r="C481" s="187" t="s">
        <v>177</v>
      </c>
      <c r="D481" s="189" t="s">
        <v>1554</v>
      </c>
      <c r="E481" s="187" t="s">
        <v>452</v>
      </c>
      <c r="F481" s="187" t="s">
        <v>177</v>
      </c>
      <c r="G481" s="189" t="s">
        <v>464</v>
      </c>
      <c r="H481" s="188" t="str">
        <f>IF(OR(AND('C5'!V42="",'C5'!W42=""),AND('C5'!V72="",'C5'!W72=""),AND('C5'!W42="X",'C5'!W72="X"),OR('C5'!W42="M",'C5'!W72="M")),"",SUM('C5'!V42,'C5'!V72))</f>
        <v/>
      </c>
      <c r="I481" s="188" t="str">
        <f>IF(AND(AND('C5'!W42="X",'C5'!W72="X"),SUM('C5'!V42,'C5'!V72)=0,ISNUMBER('C5'!V102)),"",IF(OR('C5'!W42="M",'C5'!W72="M"),"M",IF(AND('C5'!W42='C5'!W72,OR('C5'!W42="X",'C5'!W42="W",'C5'!W42="Z")),UPPER('C5'!W42),"")))</f>
        <v/>
      </c>
      <c r="J481" s="81" t="s">
        <v>452</v>
      </c>
      <c r="K481" s="188" t="str">
        <f>IF(AND(ISBLANK('C5'!V102),$L$481&lt;&gt;"Z"),"",'C5'!V102)</f>
        <v/>
      </c>
      <c r="L481" s="188" t="str">
        <f>IF(ISBLANK('C5'!W102),"",'C5'!W102)</f>
        <v/>
      </c>
      <c r="M481" s="78" t="str">
        <f t="shared" si="10"/>
        <v>OK</v>
      </c>
      <c r="N481" s="79"/>
    </row>
    <row r="482" spans="1:14" ht="23.25" hidden="1">
      <c r="A482" s="80" t="s">
        <v>2595</v>
      </c>
      <c r="B482" s="186" t="s">
        <v>1555</v>
      </c>
      <c r="C482" s="187" t="s">
        <v>177</v>
      </c>
      <c r="D482" s="189" t="s">
        <v>1556</v>
      </c>
      <c r="E482" s="187" t="s">
        <v>452</v>
      </c>
      <c r="F482" s="187" t="s">
        <v>177</v>
      </c>
      <c r="G482" s="189" t="s">
        <v>600</v>
      </c>
      <c r="H482" s="188" t="str">
        <f>IF(OR(SUMPRODUCT(--('C5'!Y14:'C5'!Y41=""),--('C5'!Z14:'C5'!Z41=""))&gt;0,COUNTIF('C5'!Z14:'C5'!Z41,"M")&gt;0,COUNTIF('C5'!Z14:'C5'!Z41,"X")=28),"",SUM('C5'!Y14:'C5'!Y41))</f>
        <v/>
      </c>
      <c r="I482" s="188" t="str">
        <f>IF(AND(COUNTIF('C5'!Z14:'C5'!Z41,"X")=28,SUM('C5'!Y14:'C5'!Y41)=0,ISNUMBER('C5'!Y42)),"",IF(COUNTIF('C5'!Z14:'C5'!Z41,"M")&gt;0,"M",IF(AND(COUNTIF('C5'!Z14:'C5'!Z41,'C5'!Z14)=28,OR('C5'!Z14="X",'C5'!Z14="W",'C5'!Z14="Z")),UPPER('C5'!Z14),"")))</f>
        <v/>
      </c>
      <c r="J482" s="81" t="s">
        <v>452</v>
      </c>
      <c r="K482" s="188" t="str">
        <f>IF(AND(ISBLANK('C5'!Y42),$L$482&lt;&gt;"Z"),"",'C5'!Y42)</f>
        <v/>
      </c>
      <c r="L482" s="188" t="str">
        <f>IF(ISBLANK('C5'!Z42),"",'C5'!Z42)</f>
        <v/>
      </c>
      <c r="M482" s="78" t="str">
        <f t="shared" si="10"/>
        <v>OK</v>
      </c>
      <c r="N482" s="79"/>
    </row>
    <row r="483" spans="1:14" ht="23.25" hidden="1">
      <c r="A483" s="80" t="s">
        <v>2595</v>
      </c>
      <c r="B483" s="186" t="s">
        <v>1557</v>
      </c>
      <c r="C483" s="187" t="s">
        <v>177</v>
      </c>
      <c r="D483" s="189" t="s">
        <v>1558</v>
      </c>
      <c r="E483" s="187" t="s">
        <v>452</v>
      </c>
      <c r="F483" s="187" t="s">
        <v>177</v>
      </c>
      <c r="G483" s="189" t="s">
        <v>684</v>
      </c>
      <c r="H483" s="188" t="str">
        <f>IF(OR(SUMPRODUCT(--('C5'!Y44:'C5'!Y71=""),--('C5'!Z44:'C5'!Z71=""))&gt;0,COUNTIF('C5'!Z44:'C5'!Z71,"M")&gt;0,COUNTIF('C5'!Z44:'C5'!Z71,"X")=28),"",SUM('C5'!Y44:'C5'!Y71))</f>
        <v/>
      </c>
      <c r="I483" s="188" t="str">
        <f>IF(AND(COUNTIF('C5'!Z44:'C5'!Z71,"X")=28,SUM('C5'!Y44:'C5'!Y71)=0,ISNUMBER('C5'!Y72)),"",IF(COUNTIF('C5'!Z44:'C5'!Z71,"M")&gt;0,"M",IF(AND(COUNTIF('C5'!Z44:'C5'!Z71,'C5'!Z44)=28,OR('C5'!Z44="X",'C5'!Z44="W",'C5'!Z44="Z")),UPPER('C5'!Z44),"")))</f>
        <v/>
      </c>
      <c r="J483" s="81" t="s">
        <v>452</v>
      </c>
      <c r="K483" s="188" t="str">
        <f>IF(AND(ISBLANK('C5'!Y72),$L$483&lt;&gt;"Z"),"",'C5'!Y72)</f>
        <v/>
      </c>
      <c r="L483" s="188" t="str">
        <f>IF(ISBLANK('C5'!Z72),"",'C5'!Z72)</f>
        <v/>
      </c>
      <c r="M483" s="78" t="str">
        <f t="shared" si="10"/>
        <v>OK</v>
      </c>
      <c r="N483" s="79"/>
    </row>
    <row r="484" spans="1:14" ht="23.25" hidden="1">
      <c r="A484" s="80" t="s">
        <v>2595</v>
      </c>
      <c r="B484" s="186" t="s">
        <v>1559</v>
      </c>
      <c r="C484" s="187" t="s">
        <v>177</v>
      </c>
      <c r="D484" s="189" t="s">
        <v>1560</v>
      </c>
      <c r="E484" s="187" t="s">
        <v>452</v>
      </c>
      <c r="F484" s="187" t="s">
        <v>177</v>
      </c>
      <c r="G484" s="189" t="s">
        <v>686</v>
      </c>
      <c r="H484" s="188" t="str">
        <f>IF(OR(AND('C5'!Y14="",'C5'!Z14=""),AND('C5'!Y44="",'C5'!Z44=""),AND('C5'!Z14="X",'C5'!Z44="X"),OR('C5'!Z14="M",'C5'!Z44="M")),"",SUM('C5'!Y14,'C5'!Y44))</f>
        <v/>
      </c>
      <c r="I484" s="188" t="str">
        <f>IF(AND(AND('C5'!Z14="X",'C5'!Z44="X"),SUM('C5'!Y14,'C5'!Y44)=0,ISNUMBER('C5'!Y74)),"",IF(OR('C5'!Z14="M",'C5'!Z44="M"),"M",IF(AND('C5'!Z14='C5'!Z44,OR('C5'!Z14="X",'C5'!Z14="W",'C5'!Z14="Z")),UPPER('C5'!Z14),"")))</f>
        <v/>
      </c>
      <c r="J484" s="81" t="s">
        <v>452</v>
      </c>
      <c r="K484" s="188" t="str">
        <f>IF(AND(ISBLANK('C5'!Y74),$L$484&lt;&gt;"Z"),"",'C5'!Y74)</f>
        <v/>
      </c>
      <c r="L484" s="188" t="str">
        <f>IF(ISBLANK('C5'!Z74),"",'C5'!Z74)</f>
        <v/>
      </c>
      <c r="M484" s="78" t="str">
        <f t="shared" si="10"/>
        <v>OK</v>
      </c>
      <c r="N484" s="79"/>
    </row>
    <row r="485" spans="1:14" ht="23.25" hidden="1">
      <c r="A485" s="80" t="s">
        <v>2595</v>
      </c>
      <c r="B485" s="186" t="s">
        <v>1561</v>
      </c>
      <c r="C485" s="187" t="s">
        <v>177</v>
      </c>
      <c r="D485" s="189" t="s">
        <v>1562</v>
      </c>
      <c r="E485" s="187" t="s">
        <v>452</v>
      </c>
      <c r="F485" s="187" t="s">
        <v>177</v>
      </c>
      <c r="G485" s="189" t="s">
        <v>689</v>
      </c>
      <c r="H485" s="188" t="str">
        <f>IF(OR(AND('C5'!Y15="",'C5'!Z15=""),AND('C5'!Y45="",'C5'!Z45=""),AND('C5'!Z15="X",'C5'!Z45="X"),OR('C5'!Z15="M",'C5'!Z45="M")),"",SUM('C5'!Y15,'C5'!Y45))</f>
        <v/>
      </c>
      <c r="I485" s="188" t="str">
        <f>IF(AND(AND('C5'!Z15="X",'C5'!Z45="X"),SUM('C5'!Y15,'C5'!Y45)=0,ISNUMBER('C5'!Y75)),"",IF(OR('C5'!Z15="M",'C5'!Z45="M"),"M",IF(AND('C5'!Z15='C5'!Z45,OR('C5'!Z15="X",'C5'!Z15="W",'C5'!Z15="Z")),UPPER('C5'!Z15),"")))</f>
        <v/>
      </c>
      <c r="J485" s="81" t="s">
        <v>452</v>
      </c>
      <c r="K485" s="188" t="str">
        <f>IF(AND(ISBLANK('C5'!Y75),$L$485&lt;&gt;"Z"),"",'C5'!Y75)</f>
        <v/>
      </c>
      <c r="L485" s="188" t="str">
        <f>IF(ISBLANK('C5'!Z75),"",'C5'!Z75)</f>
        <v/>
      </c>
      <c r="M485" s="78" t="str">
        <f t="shared" si="10"/>
        <v>OK</v>
      </c>
      <c r="N485" s="79"/>
    </row>
    <row r="486" spans="1:14" ht="23.25" hidden="1">
      <c r="A486" s="80" t="s">
        <v>2595</v>
      </c>
      <c r="B486" s="186" t="s">
        <v>1563</v>
      </c>
      <c r="C486" s="187" t="s">
        <v>177</v>
      </c>
      <c r="D486" s="189" t="s">
        <v>1564</v>
      </c>
      <c r="E486" s="187" t="s">
        <v>452</v>
      </c>
      <c r="F486" s="187" t="s">
        <v>177</v>
      </c>
      <c r="G486" s="189" t="s">
        <v>692</v>
      </c>
      <c r="H486" s="188" t="str">
        <f>IF(OR(AND('C5'!Y16="",'C5'!Z16=""),AND('C5'!Y46="",'C5'!Z46=""),AND('C5'!Z16="X",'C5'!Z46="X"),OR('C5'!Z16="M",'C5'!Z46="M")),"",SUM('C5'!Y16,'C5'!Y46))</f>
        <v/>
      </c>
      <c r="I486" s="188" t="str">
        <f>IF(AND(AND('C5'!Z16="X",'C5'!Z46="X"),SUM('C5'!Y16,'C5'!Y46)=0,ISNUMBER('C5'!Y76)),"",IF(OR('C5'!Z16="M",'C5'!Z46="M"),"M",IF(AND('C5'!Z16='C5'!Z46,OR('C5'!Z16="X",'C5'!Z16="W",'C5'!Z16="Z")),UPPER('C5'!Z16),"")))</f>
        <v/>
      </c>
      <c r="J486" s="81" t="s">
        <v>452</v>
      </c>
      <c r="K486" s="188" t="str">
        <f>IF(AND(ISBLANK('C5'!Y76),$L$486&lt;&gt;"Z"),"",'C5'!Y76)</f>
        <v/>
      </c>
      <c r="L486" s="188" t="str">
        <f>IF(ISBLANK('C5'!Z76),"",'C5'!Z76)</f>
        <v/>
      </c>
      <c r="M486" s="78" t="str">
        <f t="shared" si="10"/>
        <v>OK</v>
      </c>
      <c r="N486" s="79"/>
    </row>
    <row r="487" spans="1:14" ht="23.25" hidden="1">
      <c r="A487" s="80" t="s">
        <v>2595</v>
      </c>
      <c r="B487" s="186" t="s">
        <v>1565</v>
      </c>
      <c r="C487" s="187" t="s">
        <v>177</v>
      </c>
      <c r="D487" s="189" t="s">
        <v>1566</v>
      </c>
      <c r="E487" s="187" t="s">
        <v>452</v>
      </c>
      <c r="F487" s="187" t="s">
        <v>177</v>
      </c>
      <c r="G487" s="189" t="s">
        <v>695</v>
      </c>
      <c r="H487" s="188" t="str">
        <f>IF(OR(AND('C5'!Y17="",'C5'!Z17=""),AND('C5'!Y47="",'C5'!Z47=""),AND('C5'!Z17="X",'C5'!Z47="X"),OR('C5'!Z17="M",'C5'!Z47="M")),"",SUM('C5'!Y17,'C5'!Y47))</f>
        <v/>
      </c>
      <c r="I487" s="188" t="str">
        <f>IF(AND(AND('C5'!Z17="X",'C5'!Z47="X"),SUM('C5'!Y17,'C5'!Y47)=0,ISNUMBER('C5'!Y77)),"",IF(OR('C5'!Z17="M",'C5'!Z47="M"),"M",IF(AND('C5'!Z17='C5'!Z47,OR('C5'!Z17="X",'C5'!Z17="W",'C5'!Z17="Z")),UPPER('C5'!Z17),"")))</f>
        <v/>
      </c>
      <c r="J487" s="81" t="s">
        <v>452</v>
      </c>
      <c r="K487" s="188" t="str">
        <f>IF(AND(ISBLANK('C5'!Y77),$L$487&lt;&gt;"Z"),"",'C5'!Y77)</f>
        <v/>
      </c>
      <c r="L487" s="188" t="str">
        <f>IF(ISBLANK('C5'!Z77),"",'C5'!Z77)</f>
        <v/>
      </c>
      <c r="M487" s="78" t="str">
        <f t="shared" si="10"/>
        <v>OK</v>
      </c>
      <c r="N487" s="79"/>
    </row>
    <row r="488" spans="1:14" ht="23.25" hidden="1">
      <c r="A488" s="80" t="s">
        <v>2595</v>
      </c>
      <c r="B488" s="186" t="s">
        <v>1567</v>
      </c>
      <c r="C488" s="187" t="s">
        <v>177</v>
      </c>
      <c r="D488" s="189" t="s">
        <v>1568</v>
      </c>
      <c r="E488" s="187" t="s">
        <v>452</v>
      </c>
      <c r="F488" s="187" t="s">
        <v>177</v>
      </c>
      <c r="G488" s="189" t="s">
        <v>698</v>
      </c>
      <c r="H488" s="188" t="str">
        <f>IF(OR(AND('C5'!Y18="",'C5'!Z18=""),AND('C5'!Y48="",'C5'!Z48=""),AND('C5'!Z18="X",'C5'!Z48="X"),OR('C5'!Z18="M",'C5'!Z48="M")),"",SUM('C5'!Y18,'C5'!Y48))</f>
        <v/>
      </c>
      <c r="I488" s="188" t="str">
        <f>IF(AND(AND('C5'!Z18="X",'C5'!Z48="X"),SUM('C5'!Y18,'C5'!Y48)=0,ISNUMBER('C5'!Y78)),"",IF(OR('C5'!Z18="M",'C5'!Z48="M"),"M",IF(AND('C5'!Z18='C5'!Z48,OR('C5'!Z18="X",'C5'!Z18="W",'C5'!Z18="Z")),UPPER('C5'!Z18),"")))</f>
        <v/>
      </c>
      <c r="J488" s="81" t="s">
        <v>452</v>
      </c>
      <c r="K488" s="188" t="str">
        <f>IF(AND(ISBLANK('C5'!Y78),$L$488&lt;&gt;"Z"),"",'C5'!Y78)</f>
        <v/>
      </c>
      <c r="L488" s="188" t="str">
        <f>IF(ISBLANK('C5'!Z78),"",'C5'!Z78)</f>
        <v/>
      </c>
      <c r="M488" s="78" t="str">
        <f t="shared" si="10"/>
        <v>OK</v>
      </c>
      <c r="N488" s="79"/>
    </row>
    <row r="489" spans="1:14" ht="23.25" hidden="1">
      <c r="A489" s="80" t="s">
        <v>2595</v>
      </c>
      <c r="B489" s="186" t="s">
        <v>1569</v>
      </c>
      <c r="C489" s="187" t="s">
        <v>177</v>
      </c>
      <c r="D489" s="189" t="s">
        <v>1570</v>
      </c>
      <c r="E489" s="187" t="s">
        <v>452</v>
      </c>
      <c r="F489" s="187" t="s">
        <v>177</v>
      </c>
      <c r="G489" s="189" t="s">
        <v>701</v>
      </c>
      <c r="H489" s="188" t="str">
        <f>IF(OR(AND('C5'!Y19="",'C5'!Z19=""),AND('C5'!Y49="",'C5'!Z49=""),AND('C5'!Z19="X",'C5'!Z49="X"),OR('C5'!Z19="M",'C5'!Z49="M")),"",SUM('C5'!Y19,'C5'!Y49))</f>
        <v/>
      </c>
      <c r="I489" s="188" t="str">
        <f>IF(AND(AND('C5'!Z19="X",'C5'!Z49="X"),SUM('C5'!Y19,'C5'!Y49)=0,ISNUMBER('C5'!Y79)),"",IF(OR('C5'!Z19="M",'C5'!Z49="M"),"M",IF(AND('C5'!Z19='C5'!Z49,OR('C5'!Z19="X",'C5'!Z19="W",'C5'!Z19="Z")),UPPER('C5'!Z19),"")))</f>
        <v/>
      </c>
      <c r="J489" s="81" t="s">
        <v>452</v>
      </c>
      <c r="K489" s="188" t="str">
        <f>IF(AND(ISBLANK('C5'!Y79),$L$489&lt;&gt;"Z"),"",'C5'!Y79)</f>
        <v/>
      </c>
      <c r="L489" s="188" t="str">
        <f>IF(ISBLANK('C5'!Z79),"",'C5'!Z79)</f>
        <v/>
      </c>
      <c r="M489" s="78" t="str">
        <f t="shared" si="10"/>
        <v>OK</v>
      </c>
      <c r="N489" s="79"/>
    </row>
    <row r="490" spans="1:14" ht="23.25" hidden="1">
      <c r="A490" s="80" t="s">
        <v>2595</v>
      </c>
      <c r="B490" s="186" t="s">
        <v>1571</v>
      </c>
      <c r="C490" s="187" t="s">
        <v>177</v>
      </c>
      <c r="D490" s="189" t="s">
        <v>1572</v>
      </c>
      <c r="E490" s="187" t="s">
        <v>452</v>
      </c>
      <c r="F490" s="187" t="s">
        <v>177</v>
      </c>
      <c r="G490" s="189" t="s">
        <v>704</v>
      </c>
      <c r="H490" s="188" t="str">
        <f>IF(OR(AND('C5'!Y20="",'C5'!Z20=""),AND('C5'!Y50="",'C5'!Z50=""),AND('C5'!Z20="X",'C5'!Z50="X"),OR('C5'!Z20="M",'C5'!Z50="M")),"",SUM('C5'!Y20,'C5'!Y50))</f>
        <v/>
      </c>
      <c r="I490" s="188" t="str">
        <f>IF(AND(AND('C5'!Z20="X",'C5'!Z50="X"),SUM('C5'!Y20,'C5'!Y50)=0,ISNUMBER('C5'!Y80)),"",IF(OR('C5'!Z20="M",'C5'!Z50="M"),"M",IF(AND('C5'!Z20='C5'!Z50,OR('C5'!Z20="X",'C5'!Z20="W",'C5'!Z20="Z")),UPPER('C5'!Z20),"")))</f>
        <v/>
      </c>
      <c r="J490" s="81" t="s">
        <v>452</v>
      </c>
      <c r="K490" s="188" t="str">
        <f>IF(AND(ISBLANK('C5'!Y80),$L$490&lt;&gt;"Z"),"",'C5'!Y80)</f>
        <v/>
      </c>
      <c r="L490" s="188" t="str">
        <f>IF(ISBLANK('C5'!Z80),"",'C5'!Z80)</f>
        <v/>
      </c>
      <c r="M490" s="78" t="str">
        <f t="shared" si="10"/>
        <v>OK</v>
      </c>
      <c r="N490" s="79"/>
    </row>
    <row r="491" spans="1:14" ht="23.25" hidden="1">
      <c r="A491" s="80" t="s">
        <v>2595</v>
      </c>
      <c r="B491" s="186" t="s">
        <v>1573</v>
      </c>
      <c r="C491" s="187" t="s">
        <v>177</v>
      </c>
      <c r="D491" s="189" t="s">
        <v>1574</v>
      </c>
      <c r="E491" s="187" t="s">
        <v>452</v>
      </c>
      <c r="F491" s="187" t="s">
        <v>177</v>
      </c>
      <c r="G491" s="189" t="s">
        <v>707</v>
      </c>
      <c r="H491" s="188" t="str">
        <f>IF(OR(AND('C5'!Y21="",'C5'!Z21=""),AND('C5'!Y51="",'C5'!Z51=""),AND('C5'!Z21="X",'C5'!Z51="X"),OR('C5'!Z21="M",'C5'!Z51="M")),"",SUM('C5'!Y21,'C5'!Y51))</f>
        <v/>
      </c>
      <c r="I491" s="188" t="str">
        <f>IF(AND(AND('C5'!Z21="X",'C5'!Z51="X"),SUM('C5'!Y21,'C5'!Y51)=0,ISNUMBER('C5'!Y81)),"",IF(OR('C5'!Z21="M",'C5'!Z51="M"),"M",IF(AND('C5'!Z21='C5'!Z51,OR('C5'!Z21="X",'C5'!Z21="W",'C5'!Z21="Z")),UPPER('C5'!Z21),"")))</f>
        <v/>
      </c>
      <c r="J491" s="81" t="s">
        <v>452</v>
      </c>
      <c r="K491" s="188" t="str">
        <f>IF(AND(ISBLANK('C5'!Y81),$L$491&lt;&gt;"Z"),"",'C5'!Y81)</f>
        <v/>
      </c>
      <c r="L491" s="188" t="str">
        <f>IF(ISBLANK('C5'!Z81),"",'C5'!Z81)</f>
        <v/>
      </c>
      <c r="M491" s="78" t="str">
        <f t="shared" si="10"/>
        <v>OK</v>
      </c>
      <c r="N491" s="79"/>
    </row>
    <row r="492" spans="1:14" ht="23.25" hidden="1">
      <c r="A492" s="80" t="s">
        <v>2595</v>
      </c>
      <c r="B492" s="186" t="s">
        <v>1575</v>
      </c>
      <c r="C492" s="187" t="s">
        <v>177</v>
      </c>
      <c r="D492" s="189" t="s">
        <v>1576</v>
      </c>
      <c r="E492" s="187" t="s">
        <v>452</v>
      </c>
      <c r="F492" s="187" t="s">
        <v>177</v>
      </c>
      <c r="G492" s="189" t="s">
        <v>710</v>
      </c>
      <c r="H492" s="188" t="str">
        <f>IF(OR(AND('C5'!Y22="",'C5'!Z22=""),AND('C5'!Y52="",'C5'!Z52=""),AND('C5'!Z22="X",'C5'!Z52="X"),OR('C5'!Z22="M",'C5'!Z52="M")),"",SUM('C5'!Y22,'C5'!Y52))</f>
        <v/>
      </c>
      <c r="I492" s="188" t="str">
        <f>IF(AND(AND('C5'!Z22="X",'C5'!Z52="X"),SUM('C5'!Y22,'C5'!Y52)=0,ISNUMBER('C5'!Y82)),"",IF(OR('C5'!Z22="M",'C5'!Z52="M"),"M",IF(AND('C5'!Z22='C5'!Z52,OR('C5'!Z22="X",'C5'!Z22="W",'C5'!Z22="Z")),UPPER('C5'!Z22),"")))</f>
        <v/>
      </c>
      <c r="J492" s="81" t="s">
        <v>452</v>
      </c>
      <c r="K492" s="188" t="str">
        <f>IF(AND(ISBLANK('C5'!Y82),$L$492&lt;&gt;"Z"),"",'C5'!Y82)</f>
        <v/>
      </c>
      <c r="L492" s="188" t="str">
        <f>IF(ISBLANK('C5'!Z82),"",'C5'!Z82)</f>
        <v/>
      </c>
      <c r="M492" s="78" t="str">
        <f t="shared" si="10"/>
        <v>OK</v>
      </c>
      <c r="N492" s="79"/>
    </row>
    <row r="493" spans="1:14" ht="23.25" hidden="1">
      <c r="A493" s="80" t="s">
        <v>2595</v>
      </c>
      <c r="B493" s="186" t="s">
        <v>1577</v>
      </c>
      <c r="C493" s="187" t="s">
        <v>177</v>
      </c>
      <c r="D493" s="189" t="s">
        <v>1578</v>
      </c>
      <c r="E493" s="187" t="s">
        <v>452</v>
      </c>
      <c r="F493" s="187" t="s">
        <v>177</v>
      </c>
      <c r="G493" s="189" t="s">
        <v>713</v>
      </c>
      <c r="H493" s="188" t="str">
        <f>IF(OR(AND('C5'!Y23="",'C5'!Z23=""),AND('C5'!Y53="",'C5'!Z53=""),AND('C5'!Z23="X",'C5'!Z53="X"),OR('C5'!Z23="M",'C5'!Z53="M")),"",SUM('C5'!Y23,'C5'!Y53))</f>
        <v/>
      </c>
      <c r="I493" s="188" t="str">
        <f>IF(AND(AND('C5'!Z23="X",'C5'!Z53="X"),SUM('C5'!Y23,'C5'!Y53)=0,ISNUMBER('C5'!Y83)),"",IF(OR('C5'!Z23="M",'C5'!Z53="M"),"M",IF(AND('C5'!Z23='C5'!Z53,OR('C5'!Z23="X",'C5'!Z23="W",'C5'!Z23="Z")),UPPER('C5'!Z23),"")))</f>
        <v/>
      </c>
      <c r="J493" s="81" t="s">
        <v>452</v>
      </c>
      <c r="K493" s="188" t="str">
        <f>IF(AND(ISBLANK('C5'!Y83),$L$493&lt;&gt;"Z"),"",'C5'!Y83)</f>
        <v/>
      </c>
      <c r="L493" s="188" t="str">
        <f>IF(ISBLANK('C5'!Z83),"",'C5'!Z83)</f>
        <v/>
      </c>
      <c r="M493" s="78" t="str">
        <f t="shared" si="10"/>
        <v>OK</v>
      </c>
      <c r="N493" s="79"/>
    </row>
    <row r="494" spans="1:14" ht="23.25" hidden="1">
      <c r="A494" s="80" t="s">
        <v>2595</v>
      </c>
      <c r="B494" s="186" t="s">
        <v>1579</v>
      </c>
      <c r="C494" s="187" t="s">
        <v>177</v>
      </c>
      <c r="D494" s="189" t="s">
        <v>1580</v>
      </c>
      <c r="E494" s="187" t="s">
        <v>452</v>
      </c>
      <c r="F494" s="187" t="s">
        <v>177</v>
      </c>
      <c r="G494" s="189" t="s">
        <v>716</v>
      </c>
      <c r="H494" s="188" t="str">
        <f>IF(OR(AND('C5'!Y24="",'C5'!Z24=""),AND('C5'!Y54="",'C5'!Z54=""),AND('C5'!Z24="X",'C5'!Z54="X"),OR('C5'!Z24="M",'C5'!Z54="M")),"",SUM('C5'!Y24,'C5'!Y54))</f>
        <v/>
      </c>
      <c r="I494" s="188" t="str">
        <f>IF(AND(AND('C5'!Z24="X",'C5'!Z54="X"),SUM('C5'!Y24,'C5'!Y54)=0,ISNUMBER('C5'!Y84)),"",IF(OR('C5'!Z24="M",'C5'!Z54="M"),"M",IF(AND('C5'!Z24='C5'!Z54,OR('C5'!Z24="X",'C5'!Z24="W",'C5'!Z24="Z")),UPPER('C5'!Z24),"")))</f>
        <v/>
      </c>
      <c r="J494" s="81" t="s">
        <v>452</v>
      </c>
      <c r="K494" s="188" t="str">
        <f>IF(AND(ISBLANK('C5'!Y84),$L$494&lt;&gt;"Z"),"",'C5'!Y84)</f>
        <v/>
      </c>
      <c r="L494" s="188" t="str">
        <f>IF(ISBLANK('C5'!Z84),"",'C5'!Z84)</f>
        <v/>
      </c>
      <c r="M494" s="78" t="str">
        <f t="shared" si="10"/>
        <v>OK</v>
      </c>
      <c r="N494" s="79"/>
    </row>
    <row r="495" spans="1:14" ht="23.25" hidden="1">
      <c r="A495" s="80" t="s">
        <v>2595</v>
      </c>
      <c r="B495" s="186" t="s">
        <v>1581</v>
      </c>
      <c r="C495" s="187" t="s">
        <v>177</v>
      </c>
      <c r="D495" s="189" t="s">
        <v>1582</v>
      </c>
      <c r="E495" s="187" t="s">
        <v>452</v>
      </c>
      <c r="F495" s="187" t="s">
        <v>177</v>
      </c>
      <c r="G495" s="189" t="s">
        <v>719</v>
      </c>
      <c r="H495" s="188" t="str">
        <f>IF(OR(AND('C5'!Y25="",'C5'!Z25=""),AND('C5'!Y55="",'C5'!Z55=""),AND('C5'!Z25="X",'C5'!Z55="X"),OR('C5'!Z25="M",'C5'!Z55="M")),"",SUM('C5'!Y25,'C5'!Y55))</f>
        <v/>
      </c>
      <c r="I495" s="188" t="str">
        <f>IF(AND(AND('C5'!Z25="X",'C5'!Z55="X"),SUM('C5'!Y25,'C5'!Y55)=0,ISNUMBER('C5'!Y85)),"",IF(OR('C5'!Z25="M",'C5'!Z55="M"),"M",IF(AND('C5'!Z25='C5'!Z55,OR('C5'!Z25="X",'C5'!Z25="W",'C5'!Z25="Z")),UPPER('C5'!Z25),"")))</f>
        <v/>
      </c>
      <c r="J495" s="81" t="s">
        <v>452</v>
      </c>
      <c r="K495" s="188" t="str">
        <f>IF(AND(ISBLANK('C5'!Y85),$L$495&lt;&gt;"Z"),"",'C5'!Y85)</f>
        <v/>
      </c>
      <c r="L495" s="188" t="str">
        <f>IF(ISBLANK('C5'!Z85),"",'C5'!Z85)</f>
        <v/>
      </c>
      <c r="M495" s="78" t="str">
        <f t="shared" si="10"/>
        <v>OK</v>
      </c>
      <c r="N495" s="79"/>
    </row>
    <row r="496" spans="1:14" ht="23.25" hidden="1">
      <c r="A496" s="80" t="s">
        <v>2595</v>
      </c>
      <c r="B496" s="186" t="s">
        <v>1583</v>
      </c>
      <c r="C496" s="187" t="s">
        <v>177</v>
      </c>
      <c r="D496" s="189" t="s">
        <v>1584</v>
      </c>
      <c r="E496" s="187" t="s">
        <v>452</v>
      </c>
      <c r="F496" s="187" t="s">
        <v>177</v>
      </c>
      <c r="G496" s="189" t="s">
        <v>722</v>
      </c>
      <c r="H496" s="188" t="str">
        <f>IF(OR(AND('C5'!Y26="",'C5'!Z26=""),AND('C5'!Y56="",'C5'!Z56=""),AND('C5'!Z26="X",'C5'!Z56="X"),OR('C5'!Z26="M",'C5'!Z56="M")),"",SUM('C5'!Y26,'C5'!Y56))</f>
        <v/>
      </c>
      <c r="I496" s="188" t="str">
        <f>IF(AND(AND('C5'!Z26="X",'C5'!Z56="X"),SUM('C5'!Y26,'C5'!Y56)=0,ISNUMBER('C5'!Y86)),"",IF(OR('C5'!Z26="M",'C5'!Z56="M"),"M",IF(AND('C5'!Z26='C5'!Z56,OR('C5'!Z26="X",'C5'!Z26="W",'C5'!Z26="Z")),UPPER('C5'!Z26),"")))</f>
        <v/>
      </c>
      <c r="J496" s="81" t="s">
        <v>452</v>
      </c>
      <c r="K496" s="188" t="str">
        <f>IF(AND(ISBLANK('C5'!Y86),$L$496&lt;&gt;"Z"),"",'C5'!Y86)</f>
        <v/>
      </c>
      <c r="L496" s="188" t="str">
        <f>IF(ISBLANK('C5'!Z86),"",'C5'!Z86)</f>
        <v/>
      </c>
      <c r="M496" s="78" t="str">
        <f t="shared" si="10"/>
        <v>OK</v>
      </c>
      <c r="N496" s="79"/>
    </row>
    <row r="497" spans="1:14" ht="23.25" hidden="1">
      <c r="A497" s="80" t="s">
        <v>2595</v>
      </c>
      <c r="B497" s="186" t="s">
        <v>1585</v>
      </c>
      <c r="C497" s="187" t="s">
        <v>177</v>
      </c>
      <c r="D497" s="189" t="s">
        <v>1586</v>
      </c>
      <c r="E497" s="187" t="s">
        <v>452</v>
      </c>
      <c r="F497" s="187" t="s">
        <v>177</v>
      </c>
      <c r="G497" s="189" t="s">
        <v>725</v>
      </c>
      <c r="H497" s="188" t="str">
        <f>IF(OR(AND('C5'!Y27="",'C5'!Z27=""),AND('C5'!Y57="",'C5'!Z57=""),AND('C5'!Z27="X",'C5'!Z57="X"),OR('C5'!Z27="M",'C5'!Z57="M")),"",SUM('C5'!Y27,'C5'!Y57))</f>
        <v/>
      </c>
      <c r="I497" s="188" t="str">
        <f>IF(AND(AND('C5'!Z27="X",'C5'!Z57="X"),SUM('C5'!Y27,'C5'!Y57)=0,ISNUMBER('C5'!Y87)),"",IF(OR('C5'!Z27="M",'C5'!Z57="M"),"M",IF(AND('C5'!Z27='C5'!Z57,OR('C5'!Z27="X",'C5'!Z27="W",'C5'!Z27="Z")),UPPER('C5'!Z27),"")))</f>
        <v/>
      </c>
      <c r="J497" s="81" t="s">
        <v>452</v>
      </c>
      <c r="K497" s="188" t="str">
        <f>IF(AND(ISBLANK('C5'!Y87),$L$497&lt;&gt;"Z"),"",'C5'!Y87)</f>
        <v/>
      </c>
      <c r="L497" s="188" t="str">
        <f>IF(ISBLANK('C5'!Z87),"",'C5'!Z87)</f>
        <v/>
      </c>
      <c r="M497" s="78" t="str">
        <f t="shared" si="10"/>
        <v>OK</v>
      </c>
      <c r="N497" s="79"/>
    </row>
    <row r="498" spans="1:14" ht="23.25" hidden="1">
      <c r="A498" s="80" t="s">
        <v>2595</v>
      </c>
      <c r="B498" s="186" t="s">
        <v>1587</v>
      </c>
      <c r="C498" s="187" t="s">
        <v>177</v>
      </c>
      <c r="D498" s="189" t="s">
        <v>1588</v>
      </c>
      <c r="E498" s="187" t="s">
        <v>452</v>
      </c>
      <c r="F498" s="187" t="s">
        <v>177</v>
      </c>
      <c r="G498" s="189" t="s">
        <v>728</v>
      </c>
      <c r="H498" s="188" t="str">
        <f>IF(OR(AND('C5'!Y28="",'C5'!Z28=""),AND('C5'!Y58="",'C5'!Z58=""),AND('C5'!Z28="X",'C5'!Z58="X"),OR('C5'!Z28="M",'C5'!Z58="M")),"",SUM('C5'!Y28,'C5'!Y58))</f>
        <v/>
      </c>
      <c r="I498" s="188" t="str">
        <f>IF(AND(AND('C5'!Z28="X",'C5'!Z58="X"),SUM('C5'!Y28,'C5'!Y58)=0,ISNUMBER('C5'!Y88)),"",IF(OR('C5'!Z28="M",'C5'!Z58="M"),"M",IF(AND('C5'!Z28='C5'!Z58,OR('C5'!Z28="X",'C5'!Z28="W",'C5'!Z28="Z")),UPPER('C5'!Z28),"")))</f>
        <v/>
      </c>
      <c r="J498" s="81" t="s">
        <v>452</v>
      </c>
      <c r="K498" s="188" t="str">
        <f>IF(AND(ISBLANK('C5'!Y88),$L$498&lt;&gt;"Z"),"",'C5'!Y88)</f>
        <v/>
      </c>
      <c r="L498" s="188" t="str">
        <f>IF(ISBLANK('C5'!Z88),"",'C5'!Z88)</f>
        <v/>
      </c>
      <c r="M498" s="78" t="str">
        <f t="shared" si="10"/>
        <v>OK</v>
      </c>
      <c r="N498" s="79"/>
    </row>
    <row r="499" spans="1:14" ht="23.25" hidden="1">
      <c r="A499" s="80" t="s">
        <v>2595</v>
      </c>
      <c r="B499" s="186" t="s">
        <v>1589</v>
      </c>
      <c r="C499" s="187" t="s">
        <v>177</v>
      </c>
      <c r="D499" s="189" t="s">
        <v>1590</v>
      </c>
      <c r="E499" s="187" t="s">
        <v>452</v>
      </c>
      <c r="F499" s="187" t="s">
        <v>177</v>
      </c>
      <c r="G499" s="189" t="s">
        <v>731</v>
      </c>
      <c r="H499" s="188" t="str">
        <f>IF(OR(AND('C5'!Y29="",'C5'!Z29=""),AND('C5'!Y59="",'C5'!Z59=""),AND('C5'!Z29="X",'C5'!Z59="X"),OR('C5'!Z29="M",'C5'!Z59="M")),"",SUM('C5'!Y29,'C5'!Y59))</f>
        <v/>
      </c>
      <c r="I499" s="188" t="str">
        <f>IF(AND(AND('C5'!Z29="X",'C5'!Z59="X"),SUM('C5'!Y29,'C5'!Y59)=0,ISNUMBER('C5'!Y89)),"",IF(OR('C5'!Z29="M",'C5'!Z59="M"),"M",IF(AND('C5'!Z29='C5'!Z59,OR('C5'!Z29="X",'C5'!Z29="W",'C5'!Z29="Z")),UPPER('C5'!Z29),"")))</f>
        <v/>
      </c>
      <c r="J499" s="81" t="s">
        <v>452</v>
      </c>
      <c r="K499" s="188" t="str">
        <f>IF(AND(ISBLANK('C5'!Y89),$L$499&lt;&gt;"Z"),"",'C5'!Y89)</f>
        <v/>
      </c>
      <c r="L499" s="188" t="str">
        <f>IF(ISBLANK('C5'!Z89),"",'C5'!Z89)</f>
        <v/>
      </c>
      <c r="M499" s="78" t="str">
        <f t="shared" si="10"/>
        <v>OK</v>
      </c>
      <c r="N499" s="79"/>
    </row>
    <row r="500" spans="1:14" ht="23.25" hidden="1">
      <c r="A500" s="80" t="s">
        <v>2595</v>
      </c>
      <c r="B500" s="186" t="s">
        <v>1591</v>
      </c>
      <c r="C500" s="187" t="s">
        <v>177</v>
      </c>
      <c r="D500" s="189" t="s">
        <v>1592</v>
      </c>
      <c r="E500" s="187" t="s">
        <v>452</v>
      </c>
      <c r="F500" s="187" t="s">
        <v>177</v>
      </c>
      <c r="G500" s="189" t="s">
        <v>734</v>
      </c>
      <c r="H500" s="188" t="str">
        <f>IF(OR(AND('C5'!Y30="",'C5'!Z30=""),AND('C5'!Y60="",'C5'!Z60=""),AND('C5'!Z30="X",'C5'!Z60="X"),OR('C5'!Z30="M",'C5'!Z60="M")),"",SUM('C5'!Y30,'C5'!Y60))</f>
        <v/>
      </c>
      <c r="I500" s="188" t="str">
        <f>IF(AND(AND('C5'!Z30="X",'C5'!Z60="X"),SUM('C5'!Y30,'C5'!Y60)=0,ISNUMBER('C5'!Y90)),"",IF(OR('C5'!Z30="M",'C5'!Z60="M"),"M",IF(AND('C5'!Z30='C5'!Z60,OR('C5'!Z30="X",'C5'!Z30="W",'C5'!Z30="Z")),UPPER('C5'!Z30),"")))</f>
        <v/>
      </c>
      <c r="J500" s="81" t="s">
        <v>452</v>
      </c>
      <c r="K500" s="188" t="str">
        <f>IF(AND(ISBLANK('C5'!Y90),$L$500&lt;&gt;"Z"),"",'C5'!Y90)</f>
        <v/>
      </c>
      <c r="L500" s="188" t="str">
        <f>IF(ISBLANK('C5'!Z90),"",'C5'!Z90)</f>
        <v/>
      </c>
      <c r="M500" s="78" t="str">
        <f t="shared" si="10"/>
        <v>OK</v>
      </c>
      <c r="N500" s="79"/>
    </row>
    <row r="501" spans="1:14" ht="23.25" hidden="1">
      <c r="A501" s="80" t="s">
        <v>2595</v>
      </c>
      <c r="B501" s="186" t="s">
        <v>1593</v>
      </c>
      <c r="C501" s="187" t="s">
        <v>177</v>
      </c>
      <c r="D501" s="189" t="s">
        <v>1594</v>
      </c>
      <c r="E501" s="187" t="s">
        <v>452</v>
      </c>
      <c r="F501" s="187" t="s">
        <v>177</v>
      </c>
      <c r="G501" s="189" t="s">
        <v>737</v>
      </c>
      <c r="H501" s="188" t="str">
        <f>IF(OR(AND('C5'!Y31="",'C5'!Z31=""),AND('C5'!Y61="",'C5'!Z61=""),AND('C5'!Z31="X",'C5'!Z61="X"),OR('C5'!Z31="M",'C5'!Z61="M")),"",SUM('C5'!Y31,'C5'!Y61))</f>
        <v/>
      </c>
      <c r="I501" s="188" t="str">
        <f>IF(AND(AND('C5'!Z31="X",'C5'!Z61="X"),SUM('C5'!Y31,'C5'!Y61)=0,ISNUMBER('C5'!Y91)),"",IF(OR('C5'!Z31="M",'C5'!Z61="M"),"M",IF(AND('C5'!Z31='C5'!Z61,OR('C5'!Z31="X",'C5'!Z31="W",'C5'!Z31="Z")),UPPER('C5'!Z31),"")))</f>
        <v/>
      </c>
      <c r="J501" s="81" t="s">
        <v>452</v>
      </c>
      <c r="K501" s="188" t="str">
        <f>IF(AND(ISBLANK('C5'!Y91),$L$501&lt;&gt;"Z"),"",'C5'!Y91)</f>
        <v/>
      </c>
      <c r="L501" s="188" t="str">
        <f>IF(ISBLANK('C5'!Z91),"",'C5'!Z91)</f>
        <v/>
      </c>
      <c r="M501" s="78" t="str">
        <f t="shared" si="10"/>
        <v>OK</v>
      </c>
      <c r="N501" s="79"/>
    </row>
    <row r="502" spans="1:14" ht="23.25" hidden="1">
      <c r="A502" s="80" t="s">
        <v>2595</v>
      </c>
      <c r="B502" s="186" t="s">
        <v>1595</v>
      </c>
      <c r="C502" s="187" t="s">
        <v>177</v>
      </c>
      <c r="D502" s="189" t="s">
        <v>1596</v>
      </c>
      <c r="E502" s="187" t="s">
        <v>452</v>
      </c>
      <c r="F502" s="187" t="s">
        <v>177</v>
      </c>
      <c r="G502" s="189" t="s">
        <v>740</v>
      </c>
      <c r="H502" s="188" t="str">
        <f>IF(OR(AND('C5'!Y32="",'C5'!Z32=""),AND('C5'!Y62="",'C5'!Z62=""),AND('C5'!Z32="X",'C5'!Z62="X"),OR('C5'!Z32="M",'C5'!Z62="M")),"",SUM('C5'!Y32,'C5'!Y62))</f>
        <v/>
      </c>
      <c r="I502" s="188" t="str">
        <f>IF(AND(AND('C5'!Z32="X",'C5'!Z62="X"),SUM('C5'!Y32,'C5'!Y62)=0,ISNUMBER('C5'!Y92)),"",IF(OR('C5'!Z32="M",'C5'!Z62="M"),"M",IF(AND('C5'!Z32='C5'!Z62,OR('C5'!Z32="X",'C5'!Z32="W",'C5'!Z32="Z")),UPPER('C5'!Z32),"")))</f>
        <v/>
      </c>
      <c r="J502" s="81" t="s">
        <v>452</v>
      </c>
      <c r="K502" s="188" t="str">
        <f>IF(AND(ISBLANK('C5'!Y92),$L$502&lt;&gt;"Z"),"",'C5'!Y92)</f>
        <v/>
      </c>
      <c r="L502" s="188" t="str">
        <f>IF(ISBLANK('C5'!Z92),"",'C5'!Z92)</f>
        <v/>
      </c>
      <c r="M502" s="78" t="str">
        <f t="shared" si="10"/>
        <v>OK</v>
      </c>
      <c r="N502" s="79"/>
    </row>
    <row r="503" spans="1:14" ht="23.25" hidden="1">
      <c r="A503" s="80" t="s">
        <v>2595</v>
      </c>
      <c r="B503" s="186" t="s">
        <v>1597</v>
      </c>
      <c r="C503" s="187" t="s">
        <v>177</v>
      </c>
      <c r="D503" s="189" t="s">
        <v>1598</v>
      </c>
      <c r="E503" s="187" t="s">
        <v>452</v>
      </c>
      <c r="F503" s="187" t="s">
        <v>177</v>
      </c>
      <c r="G503" s="189" t="s">
        <v>743</v>
      </c>
      <c r="H503" s="188" t="str">
        <f>IF(OR(AND('C5'!Y33="",'C5'!Z33=""),AND('C5'!Y63="",'C5'!Z63=""),AND('C5'!Z33="X",'C5'!Z63="X"),OR('C5'!Z33="M",'C5'!Z63="M")),"",SUM('C5'!Y33,'C5'!Y63))</f>
        <v/>
      </c>
      <c r="I503" s="188" t="str">
        <f>IF(AND(AND('C5'!Z33="X",'C5'!Z63="X"),SUM('C5'!Y33,'C5'!Y63)=0,ISNUMBER('C5'!Y93)),"",IF(OR('C5'!Z33="M",'C5'!Z63="M"),"M",IF(AND('C5'!Z33='C5'!Z63,OR('C5'!Z33="X",'C5'!Z33="W",'C5'!Z33="Z")),UPPER('C5'!Z33),"")))</f>
        <v/>
      </c>
      <c r="J503" s="81" t="s">
        <v>452</v>
      </c>
      <c r="K503" s="188" t="str">
        <f>IF(AND(ISBLANK('C5'!Y93),$L$503&lt;&gt;"Z"),"",'C5'!Y93)</f>
        <v/>
      </c>
      <c r="L503" s="188" t="str">
        <f>IF(ISBLANK('C5'!Z93),"",'C5'!Z93)</f>
        <v/>
      </c>
      <c r="M503" s="78" t="str">
        <f t="shared" si="10"/>
        <v>OK</v>
      </c>
      <c r="N503" s="79"/>
    </row>
    <row r="504" spans="1:14" ht="23.25" hidden="1">
      <c r="A504" s="80" t="s">
        <v>2595</v>
      </c>
      <c r="B504" s="186" t="s">
        <v>1599</v>
      </c>
      <c r="C504" s="187" t="s">
        <v>177</v>
      </c>
      <c r="D504" s="189" t="s">
        <v>1600</v>
      </c>
      <c r="E504" s="187" t="s">
        <v>452</v>
      </c>
      <c r="F504" s="187" t="s">
        <v>177</v>
      </c>
      <c r="G504" s="189" t="s">
        <v>746</v>
      </c>
      <c r="H504" s="188" t="str">
        <f>IF(OR(AND('C5'!Y34="",'C5'!Z34=""),AND('C5'!Y64="",'C5'!Z64=""),AND('C5'!Z34="X",'C5'!Z64="X"),OR('C5'!Z34="M",'C5'!Z64="M")),"",SUM('C5'!Y34,'C5'!Y64))</f>
        <v/>
      </c>
      <c r="I504" s="188" t="str">
        <f>IF(AND(AND('C5'!Z34="X",'C5'!Z64="X"),SUM('C5'!Y34,'C5'!Y64)=0,ISNUMBER('C5'!Y94)),"",IF(OR('C5'!Z34="M",'C5'!Z64="M"),"M",IF(AND('C5'!Z34='C5'!Z64,OR('C5'!Z34="X",'C5'!Z34="W",'C5'!Z34="Z")),UPPER('C5'!Z34),"")))</f>
        <v/>
      </c>
      <c r="J504" s="81" t="s">
        <v>452</v>
      </c>
      <c r="K504" s="188" t="str">
        <f>IF(AND(ISBLANK('C5'!Y94),$L$504&lt;&gt;"Z"),"",'C5'!Y94)</f>
        <v/>
      </c>
      <c r="L504" s="188" t="str">
        <f>IF(ISBLANK('C5'!Z94),"",'C5'!Z94)</f>
        <v/>
      </c>
      <c r="M504" s="78" t="str">
        <f t="shared" si="10"/>
        <v>OK</v>
      </c>
      <c r="N504" s="79"/>
    </row>
    <row r="505" spans="1:14" ht="23.25" hidden="1">
      <c r="A505" s="80" t="s">
        <v>2595</v>
      </c>
      <c r="B505" s="186" t="s">
        <v>1601</v>
      </c>
      <c r="C505" s="187" t="s">
        <v>177</v>
      </c>
      <c r="D505" s="189" t="s">
        <v>1602</v>
      </c>
      <c r="E505" s="187" t="s">
        <v>452</v>
      </c>
      <c r="F505" s="187" t="s">
        <v>177</v>
      </c>
      <c r="G505" s="189" t="s">
        <v>749</v>
      </c>
      <c r="H505" s="188" t="str">
        <f>IF(OR(AND('C5'!Y35="",'C5'!Z35=""),AND('C5'!Y65="",'C5'!Z65=""),AND('C5'!Z35="X",'C5'!Z65="X"),OR('C5'!Z35="M",'C5'!Z65="M")),"",SUM('C5'!Y35,'C5'!Y65))</f>
        <v/>
      </c>
      <c r="I505" s="188" t="str">
        <f>IF(AND(AND('C5'!Z35="X",'C5'!Z65="X"),SUM('C5'!Y35,'C5'!Y65)=0,ISNUMBER('C5'!Y95)),"",IF(OR('C5'!Z35="M",'C5'!Z65="M"),"M",IF(AND('C5'!Z35='C5'!Z65,OR('C5'!Z35="X",'C5'!Z35="W",'C5'!Z35="Z")),UPPER('C5'!Z35),"")))</f>
        <v/>
      </c>
      <c r="J505" s="81" t="s">
        <v>452</v>
      </c>
      <c r="K505" s="188" t="str">
        <f>IF(AND(ISBLANK('C5'!Y95),$L$505&lt;&gt;"Z"),"",'C5'!Y95)</f>
        <v/>
      </c>
      <c r="L505" s="188" t="str">
        <f>IF(ISBLANK('C5'!Z95),"",'C5'!Z95)</f>
        <v/>
      </c>
      <c r="M505" s="78" t="str">
        <f t="shared" si="10"/>
        <v>OK</v>
      </c>
      <c r="N505" s="79"/>
    </row>
    <row r="506" spans="1:14" ht="23.25" hidden="1">
      <c r="A506" s="80" t="s">
        <v>2595</v>
      </c>
      <c r="B506" s="186" t="s">
        <v>1603</v>
      </c>
      <c r="C506" s="187" t="s">
        <v>177</v>
      </c>
      <c r="D506" s="189" t="s">
        <v>1604</v>
      </c>
      <c r="E506" s="187" t="s">
        <v>452</v>
      </c>
      <c r="F506" s="187" t="s">
        <v>177</v>
      </c>
      <c r="G506" s="189" t="s">
        <v>752</v>
      </c>
      <c r="H506" s="188" t="str">
        <f>IF(OR(AND('C5'!Y36="",'C5'!Z36=""),AND('C5'!Y66="",'C5'!Z66=""),AND('C5'!Z36="X",'C5'!Z66="X"),OR('C5'!Z36="M",'C5'!Z66="M")),"",SUM('C5'!Y36,'C5'!Y66))</f>
        <v/>
      </c>
      <c r="I506" s="188" t="str">
        <f>IF(AND(AND('C5'!Z36="X",'C5'!Z66="X"),SUM('C5'!Y36,'C5'!Y66)=0,ISNUMBER('C5'!Y96)),"",IF(OR('C5'!Z36="M",'C5'!Z66="M"),"M",IF(AND('C5'!Z36='C5'!Z66,OR('C5'!Z36="X",'C5'!Z36="W",'C5'!Z36="Z")),UPPER('C5'!Z36),"")))</f>
        <v/>
      </c>
      <c r="J506" s="81" t="s">
        <v>452</v>
      </c>
      <c r="K506" s="188" t="str">
        <f>IF(AND(ISBLANK('C5'!Y96),$L$506&lt;&gt;"Z"),"",'C5'!Y96)</f>
        <v/>
      </c>
      <c r="L506" s="188" t="str">
        <f>IF(ISBLANK('C5'!Z96),"",'C5'!Z96)</f>
        <v/>
      </c>
      <c r="M506" s="78" t="str">
        <f t="shared" si="10"/>
        <v>OK</v>
      </c>
      <c r="N506" s="79"/>
    </row>
    <row r="507" spans="1:14" ht="23.25" hidden="1">
      <c r="A507" s="80" t="s">
        <v>2595</v>
      </c>
      <c r="B507" s="186" t="s">
        <v>1605</v>
      </c>
      <c r="C507" s="187" t="s">
        <v>177</v>
      </c>
      <c r="D507" s="189" t="s">
        <v>1606</v>
      </c>
      <c r="E507" s="187" t="s">
        <v>452</v>
      </c>
      <c r="F507" s="187" t="s">
        <v>177</v>
      </c>
      <c r="G507" s="189" t="s">
        <v>755</v>
      </c>
      <c r="H507" s="188" t="str">
        <f>IF(OR(AND('C5'!Y37="",'C5'!Z37=""),AND('C5'!Y67="",'C5'!Z67=""),AND('C5'!Z37="X",'C5'!Z67="X"),OR('C5'!Z37="M",'C5'!Z67="M")),"",SUM('C5'!Y37,'C5'!Y67))</f>
        <v/>
      </c>
      <c r="I507" s="188" t="str">
        <f>IF(AND(AND('C5'!Z37="X",'C5'!Z67="X"),SUM('C5'!Y37,'C5'!Y67)=0,ISNUMBER('C5'!Y97)),"",IF(OR('C5'!Z37="M",'C5'!Z67="M"),"M",IF(AND('C5'!Z37='C5'!Z67,OR('C5'!Z37="X",'C5'!Z37="W",'C5'!Z37="Z")),UPPER('C5'!Z37),"")))</f>
        <v/>
      </c>
      <c r="J507" s="81" t="s">
        <v>452</v>
      </c>
      <c r="K507" s="188" t="str">
        <f>IF(AND(ISBLANK('C5'!Y97),$L$507&lt;&gt;"Z"),"",'C5'!Y97)</f>
        <v/>
      </c>
      <c r="L507" s="188" t="str">
        <f>IF(ISBLANK('C5'!Z97),"",'C5'!Z97)</f>
        <v/>
      </c>
      <c r="M507" s="78" t="str">
        <f t="shared" si="10"/>
        <v>OK</v>
      </c>
      <c r="N507" s="79"/>
    </row>
    <row r="508" spans="1:14" ht="23.25" hidden="1">
      <c r="A508" s="80" t="s">
        <v>2595</v>
      </c>
      <c r="B508" s="186" t="s">
        <v>1607</v>
      </c>
      <c r="C508" s="187" t="s">
        <v>177</v>
      </c>
      <c r="D508" s="189" t="s">
        <v>1608</v>
      </c>
      <c r="E508" s="187" t="s">
        <v>452</v>
      </c>
      <c r="F508" s="187" t="s">
        <v>177</v>
      </c>
      <c r="G508" s="189" t="s">
        <v>758</v>
      </c>
      <c r="H508" s="188" t="str">
        <f>IF(OR(AND('C5'!Y38="",'C5'!Z38=""),AND('C5'!Y68="",'C5'!Z68=""),AND('C5'!Z38="X",'C5'!Z68="X"),OR('C5'!Z38="M",'C5'!Z68="M")),"",SUM('C5'!Y38,'C5'!Y68))</f>
        <v/>
      </c>
      <c r="I508" s="188" t="str">
        <f>IF(AND(AND('C5'!Z38="X",'C5'!Z68="X"),SUM('C5'!Y38,'C5'!Y68)=0,ISNUMBER('C5'!Y98)),"",IF(OR('C5'!Z38="M",'C5'!Z68="M"),"M",IF(AND('C5'!Z38='C5'!Z68,OR('C5'!Z38="X",'C5'!Z38="W",'C5'!Z38="Z")),UPPER('C5'!Z38),"")))</f>
        <v/>
      </c>
      <c r="J508" s="81" t="s">
        <v>452</v>
      </c>
      <c r="K508" s="188" t="str">
        <f>IF(AND(ISBLANK('C5'!Y98),$L$508&lt;&gt;"Z"),"",'C5'!Y98)</f>
        <v/>
      </c>
      <c r="L508" s="188" t="str">
        <f>IF(ISBLANK('C5'!Z98),"",'C5'!Z98)</f>
        <v/>
      </c>
      <c r="M508" s="78" t="str">
        <f t="shared" si="10"/>
        <v>OK</v>
      </c>
      <c r="N508" s="79"/>
    </row>
    <row r="509" spans="1:14" ht="23.25" hidden="1">
      <c r="A509" s="80" t="s">
        <v>2595</v>
      </c>
      <c r="B509" s="186" t="s">
        <v>1609</v>
      </c>
      <c r="C509" s="187" t="s">
        <v>177</v>
      </c>
      <c r="D509" s="189" t="s">
        <v>1610</v>
      </c>
      <c r="E509" s="187" t="s">
        <v>452</v>
      </c>
      <c r="F509" s="187" t="s">
        <v>177</v>
      </c>
      <c r="G509" s="189" t="s">
        <v>761</v>
      </c>
      <c r="H509" s="188" t="str">
        <f>IF(OR(AND('C5'!Y39="",'C5'!Z39=""),AND('C5'!Y69="",'C5'!Z69=""),AND('C5'!Z39="X",'C5'!Z69="X"),OR('C5'!Z39="M",'C5'!Z69="M")),"",SUM('C5'!Y39,'C5'!Y69))</f>
        <v/>
      </c>
      <c r="I509" s="188" t="str">
        <f>IF(AND(AND('C5'!Z39="X",'C5'!Z69="X"),SUM('C5'!Y39,'C5'!Y69)=0,ISNUMBER('C5'!Y99)),"",IF(OR('C5'!Z39="M",'C5'!Z69="M"),"M",IF(AND('C5'!Z39='C5'!Z69,OR('C5'!Z39="X",'C5'!Z39="W",'C5'!Z39="Z")),UPPER('C5'!Z39),"")))</f>
        <v/>
      </c>
      <c r="J509" s="81" t="s">
        <v>452</v>
      </c>
      <c r="K509" s="188" t="str">
        <f>IF(AND(ISBLANK('C5'!Y99),$L$509&lt;&gt;"Z"),"",'C5'!Y99)</f>
        <v/>
      </c>
      <c r="L509" s="188" t="str">
        <f>IF(ISBLANK('C5'!Z99),"",'C5'!Z99)</f>
        <v/>
      </c>
      <c r="M509" s="78" t="str">
        <f t="shared" si="10"/>
        <v>OK</v>
      </c>
      <c r="N509" s="79"/>
    </row>
    <row r="510" spans="1:14" ht="23.25" hidden="1">
      <c r="A510" s="80" t="s">
        <v>2595</v>
      </c>
      <c r="B510" s="186" t="s">
        <v>1611</v>
      </c>
      <c r="C510" s="187" t="s">
        <v>177</v>
      </c>
      <c r="D510" s="189" t="s">
        <v>1612</v>
      </c>
      <c r="E510" s="187" t="s">
        <v>452</v>
      </c>
      <c r="F510" s="187" t="s">
        <v>177</v>
      </c>
      <c r="G510" s="189" t="s">
        <v>764</v>
      </c>
      <c r="H510" s="188" t="str">
        <f>IF(OR(AND('C5'!Y40="",'C5'!Z40=""),AND('C5'!Y70="",'C5'!Z70=""),AND('C5'!Z40="X",'C5'!Z70="X"),OR('C5'!Z40="M",'C5'!Z70="M")),"",SUM('C5'!Y40,'C5'!Y70))</f>
        <v/>
      </c>
      <c r="I510" s="188" t="str">
        <f>IF(AND(AND('C5'!Z40="X",'C5'!Z70="X"),SUM('C5'!Y40,'C5'!Y70)=0,ISNUMBER('C5'!Y100)),"",IF(OR('C5'!Z40="M",'C5'!Z70="M"),"M",IF(AND('C5'!Z40='C5'!Z70,OR('C5'!Z40="X",'C5'!Z40="W",'C5'!Z40="Z")),UPPER('C5'!Z40),"")))</f>
        <v/>
      </c>
      <c r="J510" s="81" t="s">
        <v>452</v>
      </c>
      <c r="K510" s="188" t="str">
        <f>IF(AND(ISBLANK('C5'!Y100),$L$510&lt;&gt;"Z"),"",'C5'!Y100)</f>
        <v/>
      </c>
      <c r="L510" s="188" t="str">
        <f>IF(ISBLANK('C5'!Z100),"",'C5'!Z100)</f>
        <v/>
      </c>
      <c r="M510" s="78" t="str">
        <f t="shared" si="10"/>
        <v>OK</v>
      </c>
      <c r="N510" s="79"/>
    </row>
    <row r="511" spans="1:14" ht="23.25" hidden="1">
      <c r="A511" s="80" t="s">
        <v>2595</v>
      </c>
      <c r="B511" s="186" t="s">
        <v>1613</v>
      </c>
      <c r="C511" s="187" t="s">
        <v>177</v>
      </c>
      <c r="D511" s="189" t="s">
        <v>1614</v>
      </c>
      <c r="E511" s="187" t="s">
        <v>452</v>
      </c>
      <c r="F511" s="187" t="s">
        <v>177</v>
      </c>
      <c r="G511" s="189" t="s">
        <v>767</v>
      </c>
      <c r="H511" s="188" t="str">
        <f>IF(OR(AND('C5'!Y41="",'C5'!Z41=""),AND('C5'!Y71="",'C5'!Z71=""),AND('C5'!Z41="X",'C5'!Z71="X"),OR('C5'!Z41="M",'C5'!Z71="M")),"",SUM('C5'!Y41,'C5'!Y71))</f>
        <v/>
      </c>
      <c r="I511" s="188" t="str">
        <f>IF(AND(AND('C5'!Z41="X",'C5'!Z71="X"),SUM('C5'!Y41,'C5'!Y71)=0,ISNUMBER('C5'!Y101)),"",IF(OR('C5'!Z41="M",'C5'!Z71="M"),"M",IF(AND('C5'!Z41='C5'!Z71,OR('C5'!Z41="X",'C5'!Z41="W",'C5'!Z41="Z")),UPPER('C5'!Z41),"")))</f>
        <v/>
      </c>
      <c r="J511" s="81" t="s">
        <v>452</v>
      </c>
      <c r="K511" s="188" t="str">
        <f>IF(AND(ISBLANK('C5'!Y101),$L$511&lt;&gt;"Z"),"",'C5'!Y101)</f>
        <v/>
      </c>
      <c r="L511" s="188" t="str">
        <f>IF(ISBLANK('C5'!Z101),"",'C5'!Z101)</f>
        <v/>
      </c>
      <c r="M511" s="78" t="str">
        <f t="shared" si="10"/>
        <v>OK</v>
      </c>
      <c r="N511" s="79"/>
    </row>
    <row r="512" spans="1:14" ht="23.25" hidden="1">
      <c r="A512" s="80" t="s">
        <v>2595</v>
      </c>
      <c r="B512" s="186" t="s">
        <v>1615</v>
      </c>
      <c r="C512" s="187" t="s">
        <v>177</v>
      </c>
      <c r="D512" s="189" t="s">
        <v>1616</v>
      </c>
      <c r="E512" s="187" t="s">
        <v>452</v>
      </c>
      <c r="F512" s="187" t="s">
        <v>177</v>
      </c>
      <c r="G512" s="189" t="s">
        <v>770</v>
      </c>
      <c r="H512" s="188" t="str">
        <f>IF(OR(AND('C5'!Y42="",'C5'!Z42=""),AND('C5'!Y72="",'C5'!Z72=""),AND('C5'!Z42="X",'C5'!Z72="X"),OR('C5'!Z42="M",'C5'!Z72="M")),"",SUM('C5'!Y42,'C5'!Y72))</f>
        <v/>
      </c>
      <c r="I512" s="188" t="str">
        <f>IF(AND(AND('C5'!Z42="X",'C5'!Z72="X"),SUM('C5'!Y42,'C5'!Y72)=0,ISNUMBER('C5'!Y102)),"",IF(OR('C5'!Z42="M",'C5'!Z72="M"),"M",IF(AND('C5'!Z42='C5'!Z72,OR('C5'!Z42="X",'C5'!Z42="W",'C5'!Z42="Z")),UPPER('C5'!Z42),"")))</f>
        <v/>
      </c>
      <c r="J512" s="81" t="s">
        <v>452</v>
      </c>
      <c r="K512" s="188" t="str">
        <f>IF(AND(ISBLANK('C5'!Y102),$L$512&lt;&gt;"Z"),"",'C5'!Y102)</f>
        <v/>
      </c>
      <c r="L512" s="188" t="str">
        <f>IF(ISBLANK('C5'!Z102),"",'C5'!Z102)</f>
        <v/>
      </c>
      <c r="M512" s="78" t="str">
        <f t="shared" si="10"/>
        <v>OK</v>
      </c>
      <c r="N512" s="79"/>
    </row>
    <row r="513" spans="1:14" ht="23.25" hidden="1">
      <c r="A513" s="80" t="s">
        <v>2595</v>
      </c>
      <c r="B513" s="186" t="s">
        <v>2680</v>
      </c>
      <c r="C513" s="187" t="s">
        <v>177</v>
      </c>
      <c r="D513" s="189" t="s">
        <v>2681</v>
      </c>
      <c r="E513" s="187" t="s">
        <v>452</v>
      </c>
      <c r="F513" s="187" t="s">
        <v>177</v>
      </c>
      <c r="G513" s="189" t="s">
        <v>910</v>
      </c>
      <c r="H513" s="188" t="str">
        <f>IF(OR(SUMPRODUCT(--('C5'!AB14:'C5'!AB41=""),--('C5'!AC14:'C5'!AC41=""))&gt;0,COUNTIF('C5'!AC14:'C5'!AC41,"M")&gt;0,COUNTIF('C5'!AC14:'C5'!AC41,"X")=28),"",SUM('C5'!AB14:'C5'!AB41))</f>
        <v/>
      </c>
      <c r="I513" s="188" t="str">
        <f>IF(AND(COUNTIF('C5'!AC14:'C5'!AC41,"X")=28,SUM('C5'!AB14:'C5'!AB41)=0,ISNUMBER('C5'!AB42)),"",IF(COUNTIF('C5'!AC14:'C5'!AC41,"M")&gt;0,"M",IF(AND(COUNTIF('C5'!AC14:'C5'!AC41,'C5'!AC14)=28,OR('C5'!AC14="X",'C5'!AC14="W",'C5'!AC14="Z")),UPPER('C5'!AC14),"")))</f>
        <v/>
      </c>
      <c r="J513" s="81" t="s">
        <v>452</v>
      </c>
      <c r="K513" s="188" t="str">
        <f>IF(AND(ISBLANK('C5'!AB42),$L$513&lt;&gt;"Z"),"",'C5'!AB42)</f>
        <v/>
      </c>
      <c r="L513" s="188" t="str">
        <f>IF(ISBLANK('C5'!AC42),"",'C5'!AC42)</f>
        <v/>
      </c>
      <c r="M513" s="78" t="str">
        <f t="shared" si="10"/>
        <v>OK</v>
      </c>
      <c r="N513" s="79"/>
    </row>
    <row r="514" spans="1:14" ht="23.25" hidden="1">
      <c r="A514" s="80" t="s">
        <v>2595</v>
      </c>
      <c r="B514" s="186" t="s">
        <v>2682</v>
      </c>
      <c r="C514" s="187" t="s">
        <v>177</v>
      </c>
      <c r="D514" s="189" t="s">
        <v>2683</v>
      </c>
      <c r="E514" s="187" t="s">
        <v>452</v>
      </c>
      <c r="F514" s="187" t="s">
        <v>177</v>
      </c>
      <c r="G514" s="189" t="s">
        <v>2650</v>
      </c>
      <c r="H514" s="188" t="str">
        <f>IF(OR(SUMPRODUCT(--('C5'!AB44:'C5'!AB71=""),--('C5'!AC44:'C5'!AC71=""))&gt;0,COUNTIF('C5'!AC44:'C5'!AC71,"M")&gt;0,COUNTIF('C5'!AC44:'C5'!AC71,"X")=28),"",SUM('C5'!AB44:'C5'!AB71))</f>
        <v/>
      </c>
      <c r="I514" s="188" t="str">
        <f>IF(AND(COUNTIF('C5'!AC44:'C5'!AC71,"X")=28,SUM('C5'!AB44:'C5'!AB71)=0,ISNUMBER('C5'!AB72)),"",IF(COUNTIF('C5'!AC44:'C5'!AC71,"M")&gt;0,"M",IF(AND(COUNTIF('C5'!AC44:'C5'!AC71,'C5'!AC44)=28,OR('C5'!AC44="X",'C5'!AC44="W",'C5'!AC44="Z")),UPPER('C5'!AC44),"")))</f>
        <v/>
      </c>
      <c r="J514" s="81" t="s">
        <v>452</v>
      </c>
      <c r="K514" s="188" t="str">
        <f>IF(AND(ISBLANK('C5'!AB72),$L$514&lt;&gt;"Z"),"",'C5'!AB72)</f>
        <v/>
      </c>
      <c r="L514" s="188" t="str">
        <f>IF(ISBLANK('C5'!AC72),"",'C5'!AC72)</f>
        <v/>
      </c>
      <c r="M514" s="78" t="str">
        <f t="shared" si="10"/>
        <v>OK</v>
      </c>
      <c r="N514" s="79"/>
    </row>
    <row r="515" spans="1:14" ht="23.25" hidden="1">
      <c r="A515" s="80" t="s">
        <v>2595</v>
      </c>
      <c r="B515" s="186" t="s">
        <v>2684</v>
      </c>
      <c r="C515" s="187" t="s">
        <v>177</v>
      </c>
      <c r="D515" s="189" t="s">
        <v>2685</v>
      </c>
      <c r="E515" s="187" t="s">
        <v>452</v>
      </c>
      <c r="F515" s="187" t="s">
        <v>177</v>
      </c>
      <c r="G515" s="189" t="s">
        <v>2686</v>
      </c>
      <c r="H515" s="188" t="str">
        <f>IF(OR(AND('C5'!AB14="",'C5'!AC14=""),AND('C5'!AB44="",'C5'!AC44=""),AND('C5'!AC14="X",'C5'!AC44="X"),OR('C5'!AC14="M",'C5'!AC44="M")),"",SUM('C5'!AB14,'C5'!AB44))</f>
        <v/>
      </c>
      <c r="I515" s="188" t="str">
        <f>IF(AND(AND('C5'!AC14="X",'C5'!AC44="X"),SUM('C5'!AB14,'C5'!AB44)=0,ISNUMBER('C5'!AB74)),"",IF(OR('C5'!AC14="M",'C5'!AC44="M"),"M",IF(AND('C5'!AC14='C5'!AC44,OR('C5'!AC14="X",'C5'!AC14="W",'C5'!AC14="Z")),UPPER('C5'!AC14),"")))</f>
        <v/>
      </c>
      <c r="J515" s="81" t="s">
        <v>452</v>
      </c>
      <c r="K515" s="188" t="str">
        <f>IF(AND(ISBLANK('C5'!AB74),$L$515&lt;&gt;"Z"),"",'C5'!AB74)</f>
        <v/>
      </c>
      <c r="L515" s="188" t="str">
        <f>IF(ISBLANK('C5'!AC74),"",'C5'!AC74)</f>
        <v/>
      </c>
      <c r="M515" s="78" t="str">
        <f t="shared" si="10"/>
        <v>OK</v>
      </c>
      <c r="N515" s="79"/>
    </row>
    <row r="516" spans="1:14" ht="23.25" hidden="1">
      <c r="A516" s="80" t="s">
        <v>2595</v>
      </c>
      <c r="B516" s="186" t="s">
        <v>2687</v>
      </c>
      <c r="C516" s="187" t="s">
        <v>177</v>
      </c>
      <c r="D516" s="189" t="s">
        <v>2688</v>
      </c>
      <c r="E516" s="187" t="s">
        <v>452</v>
      </c>
      <c r="F516" s="187" t="s">
        <v>177</v>
      </c>
      <c r="G516" s="189" t="s">
        <v>2689</v>
      </c>
      <c r="H516" s="188" t="str">
        <f>IF(OR(AND('C5'!AB15="",'C5'!AC15=""),AND('C5'!AB45="",'C5'!AC45=""),AND('C5'!AC15="X",'C5'!AC45="X"),OR('C5'!AC15="M",'C5'!AC45="M")),"",SUM('C5'!AB15,'C5'!AB45))</f>
        <v/>
      </c>
      <c r="I516" s="188" t="str">
        <f>IF(AND(AND('C5'!AC15="X",'C5'!AC45="X"),SUM('C5'!AB15,'C5'!AB45)=0,ISNUMBER('C5'!AB75)),"",IF(OR('C5'!AC15="M",'C5'!AC45="M"),"M",IF(AND('C5'!AC15='C5'!AC45,OR('C5'!AC15="X",'C5'!AC15="W",'C5'!AC15="Z")),UPPER('C5'!AC15),"")))</f>
        <v/>
      </c>
      <c r="J516" s="81" t="s">
        <v>452</v>
      </c>
      <c r="K516" s="188" t="str">
        <f>IF(AND(ISBLANK('C5'!AB75),$L$516&lt;&gt;"Z"),"",'C5'!AB75)</f>
        <v/>
      </c>
      <c r="L516" s="188" t="str">
        <f>IF(ISBLANK('C5'!AC75),"",'C5'!AC75)</f>
        <v/>
      </c>
      <c r="M516" s="78" t="str">
        <f t="shared" si="10"/>
        <v>OK</v>
      </c>
      <c r="N516" s="79"/>
    </row>
    <row r="517" spans="1:14" ht="23.25" hidden="1">
      <c r="A517" s="80" t="s">
        <v>2595</v>
      </c>
      <c r="B517" s="186" t="s">
        <v>2690</v>
      </c>
      <c r="C517" s="187" t="s">
        <v>177</v>
      </c>
      <c r="D517" s="189" t="s">
        <v>2691</v>
      </c>
      <c r="E517" s="187" t="s">
        <v>452</v>
      </c>
      <c r="F517" s="187" t="s">
        <v>177</v>
      </c>
      <c r="G517" s="189" t="s">
        <v>2692</v>
      </c>
      <c r="H517" s="188" t="str">
        <f>IF(OR(AND('C5'!AB16="",'C5'!AC16=""),AND('C5'!AB46="",'C5'!AC46=""),AND('C5'!AC16="X",'C5'!AC46="X"),OR('C5'!AC16="M",'C5'!AC46="M")),"",SUM('C5'!AB16,'C5'!AB46))</f>
        <v/>
      </c>
      <c r="I517" s="188" t="str">
        <f>IF(AND(AND('C5'!AC16="X",'C5'!AC46="X"),SUM('C5'!AB16,'C5'!AB46)=0,ISNUMBER('C5'!AB76)),"",IF(OR('C5'!AC16="M",'C5'!AC46="M"),"M",IF(AND('C5'!AC16='C5'!AC46,OR('C5'!AC16="X",'C5'!AC16="W",'C5'!AC16="Z")),UPPER('C5'!AC16),"")))</f>
        <v/>
      </c>
      <c r="J517" s="81" t="s">
        <v>452</v>
      </c>
      <c r="K517" s="188" t="str">
        <f>IF(AND(ISBLANK('C5'!AB76),$L$517&lt;&gt;"Z"),"",'C5'!AB76)</f>
        <v/>
      </c>
      <c r="L517" s="188" t="str">
        <f>IF(ISBLANK('C5'!AC76),"",'C5'!AC76)</f>
        <v/>
      </c>
      <c r="M517" s="78" t="str">
        <f t="shared" si="10"/>
        <v>OK</v>
      </c>
      <c r="N517" s="79"/>
    </row>
    <row r="518" spans="1:14" ht="23.25" hidden="1">
      <c r="A518" s="80" t="s">
        <v>2595</v>
      </c>
      <c r="B518" s="186" t="s">
        <v>2693</v>
      </c>
      <c r="C518" s="187" t="s">
        <v>177</v>
      </c>
      <c r="D518" s="189" t="s">
        <v>2694</v>
      </c>
      <c r="E518" s="187" t="s">
        <v>452</v>
      </c>
      <c r="F518" s="187" t="s">
        <v>177</v>
      </c>
      <c r="G518" s="189" t="s">
        <v>2695</v>
      </c>
      <c r="H518" s="188" t="str">
        <f>IF(OR(AND('C5'!AB17="",'C5'!AC17=""),AND('C5'!AB47="",'C5'!AC47=""),AND('C5'!AC17="X",'C5'!AC47="X"),OR('C5'!AC17="M",'C5'!AC47="M")),"",SUM('C5'!AB17,'C5'!AB47))</f>
        <v/>
      </c>
      <c r="I518" s="188" t="str">
        <f>IF(AND(AND('C5'!AC17="X",'C5'!AC47="X"),SUM('C5'!AB17,'C5'!AB47)=0,ISNUMBER('C5'!AB77)),"",IF(OR('C5'!AC17="M",'C5'!AC47="M"),"M",IF(AND('C5'!AC17='C5'!AC47,OR('C5'!AC17="X",'C5'!AC17="W",'C5'!AC17="Z")),UPPER('C5'!AC17),"")))</f>
        <v/>
      </c>
      <c r="J518" s="81" t="s">
        <v>452</v>
      </c>
      <c r="K518" s="188" t="str">
        <f>IF(AND(ISBLANK('C5'!AB77),$L$518&lt;&gt;"Z"),"",'C5'!AB77)</f>
        <v/>
      </c>
      <c r="L518" s="188" t="str">
        <f>IF(ISBLANK('C5'!AC77),"",'C5'!AC77)</f>
        <v/>
      </c>
      <c r="M518" s="78" t="str">
        <f t="shared" si="10"/>
        <v>OK</v>
      </c>
      <c r="N518" s="79"/>
    </row>
    <row r="519" spans="1:14" ht="23.25" hidden="1">
      <c r="A519" s="80" t="s">
        <v>2595</v>
      </c>
      <c r="B519" s="186" t="s">
        <v>2696</v>
      </c>
      <c r="C519" s="187" t="s">
        <v>177</v>
      </c>
      <c r="D519" s="189" t="s">
        <v>2697</v>
      </c>
      <c r="E519" s="187" t="s">
        <v>452</v>
      </c>
      <c r="F519" s="187" t="s">
        <v>177</v>
      </c>
      <c r="G519" s="189" t="s">
        <v>2698</v>
      </c>
      <c r="H519" s="188" t="str">
        <f>IF(OR(AND('C5'!AB18="",'C5'!AC18=""),AND('C5'!AB48="",'C5'!AC48=""),AND('C5'!AC18="X",'C5'!AC48="X"),OR('C5'!AC18="M",'C5'!AC48="M")),"",SUM('C5'!AB18,'C5'!AB48))</f>
        <v/>
      </c>
      <c r="I519" s="188" t="str">
        <f>IF(AND(AND('C5'!AC18="X",'C5'!AC48="X"),SUM('C5'!AB18,'C5'!AB48)=0,ISNUMBER('C5'!AB78)),"",IF(OR('C5'!AC18="M",'C5'!AC48="M"),"M",IF(AND('C5'!AC18='C5'!AC48,OR('C5'!AC18="X",'C5'!AC18="W",'C5'!AC18="Z")),UPPER('C5'!AC18),"")))</f>
        <v/>
      </c>
      <c r="J519" s="81" t="s">
        <v>452</v>
      </c>
      <c r="K519" s="188" t="str">
        <f>IF(AND(ISBLANK('C5'!AB78),$L$519&lt;&gt;"Z"),"",'C5'!AB78)</f>
        <v/>
      </c>
      <c r="L519" s="188" t="str">
        <f>IF(ISBLANK('C5'!AC78),"",'C5'!AC78)</f>
        <v/>
      </c>
      <c r="M519" s="78" t="str">
        <f t="shared" si="10"/>
        <v>OK</v>
      </c>
      <c r="N519" s="79"/>
    </row>
    <row r="520" spans="1:14" ht="23.25" hidden="1">
      <c r="A520" s="80" t="s">
        <v>2595</v>
      </c>
      <c r="B520" s="186" t="s">
        <v>2699</v>
      </c>
      <c r="C520" s="187" t="s">
        <v>177</v>
      </c>
      <c r="D520" s="189" t="s">
        <v>2700</v>
      </c>
      <c r="E520" s="187" t="s">
        <v>452</v>
      </c>
      <c r="F520" s="187" t="s">
        <v>177</v>
      </c>
      <c r="G520" s="189" t="s">
        <v>2701</v>
      </c>
      <c r="H520" s="188" t="str">
        <f>IF(OR(AND('C5'!AB19="",'C5'!AC19=""),AND('C5'!AB49="",'C5'!AC49=""),AND('C5'!AC19="X",'C5'!AC49="X"),OR('C5'!AC19="M",'C5'!AC49="M")),"",SUM('C5'!AB19,'C5'!AB49))</f>
        <v/>
      </c>
      <c r="I520" s="188" t="str">
        <f>IF(AND(AND('C5'!AC19="X",'C5'!AC49="X"),SUM('C5'!AB19,'C5'!AB49)=0,ISNUMBER('C5'!AB79)),"",IF(OR('C5'!AC19="M",'C5'!AC49="M"),"M",IF(AND('C5'!AC19='C5'!AC49,OR('C5'!AC19="X",'C5'!AC19="W",'C5'!AC19="Z")),UPPER('C5'!AC19),"")))</f>
        <v/>
      </c>
      <c r="J520" s="81" t="s">
        <v>452</v>
      </c>
      <c r="K520" s="188" t="str">
        <f>IF(AND(ISBLANK('C5'!AB79),$L$520&lt;&gt;"Z"),"",'C5'!AB79)</f>
        <v/>
      </c>
      <c r="L520" s="188" t="str">
        <f>IF(ISBLANK('C5'!AC79),"",'C5'!AC79)</f>
        <v/>
      </c>
      <c r="M520" s="78" t="str">
        <f t="shared" si="10"/>
        <v>OK</v>
      </c>
      <c r="N520" s="79"/>
    </row>
    <row r="521" spans="1:14" ht="23.25" hidden="1">
      <c r="A521" s="80" t="s">
        <v>2595</v>
      </c>
      <c r="B521" s="186" t="s">
        <v>2702</v>
      </c>
      <c r="C521" s="187" t="s">
        <v>177</v>
      </c>
      <c r="D521" s="189" t="s">
        <v>2703</v>
      </c>
      <c r="E521" s="187" t="s">
        <v>452</v>
      </c>
      <c r="F521" s="187" t="s">
        <v>177</v>
      </c>
      <c r="G521" s="189" t="s">
        <v>2704</v>
      </c>
      <c r="H521" s="188" t="str">
        <f>IF(OR(AND('C5'!AB20="",'C5'!AC20=""),AND('C5'!AB50="",'C5'!AC50=""),AND('C5'!AC20="X",'C5'!AC50="X"),OR('C5'!AC20="M",'C5'!AC50="M")),"",SUM('C5'!AB20,'C5'!AB50))</f>
        <v/>
      </c>
      <c r="I521" s="188" t="str">
        <f>IF(AND(AND('C5'!AC20="X",'C5'!AC50="X"),SUM('C5'!AB20,'C5'!AB50)=0,ISNUMBER('C5'!AB80)),"",IF(OR('C5'!AC20="M",'C5'!AC50="M"),"M",IF(AND('C5'!AC20='C5'!AC50,OR('C5'!AC20="X",'C5'!AC20="W",'C5'!AC20="Z")),UPPER('C5'!AC20),"")))</f>
        <v/>
      </c>
      <c r="J521" s="81" t="s">
        <v>452</v>
      </c>
      <c r="K521" s="188" t="str">
        <f>IF(AND(ISBLANK('C5'!AB80),$L$521&lt;&gt;"Z"),"",'C5'!AB80)</f>
        <v/>
      </c>
      <c r="L521" s="188" t="str">
        <f>IF(ISBLANK('C5'!AC80),"",'C5'!AC80)</f>
        <v/>
      </c>
      <c r="M521" s="78" t="str">
        <f t="shared" si="10"/>
        <v>OK</v>
      </c>
      <c r="N521" s="79"/>
    </row>
    <row r="522" spans="1:14" ht="23.25" hidden="1">
      <c r="A522" s="80" t="s">
        <v>2595</v>
      </c>
      <c r="B522" s="186" t="s">
        <v>2705</v>
      </c>
      <c r="C522" s="187" t="s">
        <v>177</v>
      </c>
      <c r="D522" s="189" t="s">
        <v>2706</v>
      </c>
      <c r="E522" s="187" t="s">
        <v>452</v>
      </c>
      <c r="F522" s="187" t="s">
        <v>177</v>
      </c>
      <c r="G522" s="189" t="s">
        <v>2707</v>
      </c>
      <c r="H522" s="188" t="str">
        <f>IF(OR(AND('C5'!AB21="",'C5'!AC21=""),AND('C5'!AB51="",'C5'!AC51=""),AND('C5'!AC21="X",'C5'!AC51="X"),OR('C5'!AC21="M",'C5'!AC51="M")),"",SUM('C5'!AB21,'C5'!AB51))</f>
        <v/>
      </c>
      <c r="I522" s="188" t="str">
        <f>IF(AND(AND('C5'!AC21="X",'C5'!AC51="X"),SUM('C5'!AB21,'C5'!AB51)=0,ISNUMBER('C5'!AB81)),"",IF(OR('C5'!AC21="M",'C5'!AC51="M"),"M",IF(AND('C5'!AC21='C5'!AC51,OR('C5'!AC21="X",'C5'!AC21="W",'C5'!AC21="Z")),UPPER('C5'!AC21),"")))</f>
        <v/>
      </c>
      <c r="J522" s="81" t="s">
        <v>452</v>
      </c>
      <c r="K522" s="188" t="str">
        <f>IF(AND(ISBLANK('C5'!AB81),$L$522&lt;&gt;"Z"),"",'C5'!AB81)</f>
        <v/>
      </c>
      <c r="L522" s="188" t="str">
        <f>IF(ISBLANK('C5'!AC81),"",'C5'!AC81)</f>
        <v/>
      </c>
      <c r="M522" s="78" t="str">
        <f t="shared" si="10"/>
        <v>OK</v>
      </c>
      <c r="N522" s="79"/>
    </row>
    <row r="523" spans="1:14" ht="23.25" hidden="1">
      <c r="A523" s="80" t="s">
        <v>2595</v>
      </c>
      <c r="B523" s="186" t="s">
        <v>2708</v>
      </c>
      <c r="C523" s="187" t="s">
        <v>177</v>
      </c>
      <c r="D523" s="189" t="s">
        <v>2709</v>
      </c>
      <c r="E523" s="187" t="s">
        <v>452</v>
      </c>
      <c r="F523" s="187" t="s">
        <v>177</v>
      </c>
      <c r="G523" s="189" t="s">
        <v>2710</v>
      </c>
      <c r="H523" s="188" t="str">
        <f>IF(OR(AND('C5'!AB22="",'C5'!AC22=""),AND('C5'!AB52="",'C5'!AC52=""),AND('C5'!AC22="X",'C5'!AC52="X"),OR('C5'!AC22="M",'C5'!AC52="M")),"",SUM('C5'!AB22,'C5'!AB52))</f>
        <v/>
      </c>
      <c r="I523" s="188" t="str">
        <f>IF(AND(AND('C5'!AC22="X",'C5'!AC52="X"),SUM('C5'!AB22,'C5'!AB52)=0,ISNUMBER('C5'!AB82)),"",IF(OR('C5'!AC22="M",'C5'!AC52="M"),"M",IF(AND('C5'!AC22='C5'!AC52,OR('C5'!AC22="X",'C5'!AC22="W",'C5'!AC22="Z")),UPPER('C5'!AC22),"")))</f>
        <v/>
      </c>
      <c r="J523" s="81" t="s">
        <v>452</v>
      </c>
      <c r="K523" s="188" t="str">
        <f>IF(AND(ISBLANK('C5'!AB82),$L$523&lt;&gt;"Z"),"",'C5'!AB82)</f>
        <v/>
      </c>
      <c r="L523" s="188" t="str">
        <f>IF(ISBLANK('C5'!AC82),"",'C5'!AC82)</f>
        <v/>
      </c>
      <c r="M523" s="78" t="str">
        <f t="shared" si="10"/>
        <v>OK</v>
      </c>
      <c r="N523" s="79"/>
    </row>
    <row r="524" spans="1:14" ht="23.25" hidden="1">
      <c r="A524" s="80" t="s">
        <v>2595</v>
      </c>
      <c r="B524" s="186" t="s">
        <v>2711</v>
      </c>
      <c r="C524" s="187" t="s">
        <v>177</v>
      </c>
      <c r="D524" s="189" t="s">
        <v>2712</v>
      </c>
      <c r="E524" s="187" t="s">
        <v>452</v>
      </c>
      <c r="F524" s="187" t="s">
        <v>177</v>
      </c>
      <c r="G524" s="189" t="s">
        <v>2713</v>
      </c>
      <c r="H524" s="188" t="str">
        <f>IF(OR(AND('C5'!AB23="",'C5'!AC23=""),AND('C5'!AB53="",'C5'!AC53=""),AND('C5'!AC23="X",'C5'!AC53="X"),OR('C5'!AC23="M",'C5'!AC53="M")),"",SUM('C5'!AB23,'C5'!AB53))</f>
        <v/>
      </c>
      <c r="I524" s="188" t="str">
        <f>IF(AND(AND('C5'!AC23="X",'C5'!AC53="X"),SUM('C5'!AB23,'C5'!AB53)=0,ISNUMBER('C5'!AB83)),"",IF(OR('C5'!AC23="M",'C5'!AC53="M"),"M",IF(AND('C5'!AC23='C5'!AC53,OR('C5'!AC23="X",'C5'!AC23="W",'C5'!AC23="Z")),UPPER('C5'!AC23),"")))</f>
        <v/>
      </c>
      <c r="J524" s="81" t="s">
        <v>452</v>
      </c>
      <c r="K524" s="188" t="str">
        <f>IF(AND(ISBLANK('C5'!AB83),$L$524&lt;&gt;"Z"),"",'C5'!AB83)</f>
        <v/>
      </c>
      <c r="L524" s="188" t="str">
        <f>IF(ISBLANK('C5'!AC83),"",'C5'!AC83)</f>
        <v/>
      </c>
      <c r="M524" s="78" t="str">
        <f t="shared" si="10"/>
        <v>OK</v>
      </c>
      <c r="N524" s="79"/>
    </row>
    <row r="525" spans="1:14" ht="23.25" hidden="1">
      <c r="A525" s="80" t="s">
        <v>2595</v>
      </c>
      <c r="B525" s="186" t="s">
        <v>2714</v>
      </c>
      <c r="C525" s="187" t="s">
        <v>177</v>
      </c>
      <c r="D525" s="189" t="s">
        <v>2715</v>
      </c>
      <c r="E525" s="187" t="s">
        <v>452</v>
      </c>
      <c r="F525" s="187" t="s">
        <v>177</v>
      </c>
      <c r="G525" s="189" t="s">
        <v>2716</v>
      </c>
      <c r="H525" s="188" t="str">
        <f>IF(OR(AND('C5'!AB24="",'C5'!AC24=""),AND('C5'!AB54="",'C5'!AC54=""),AND('C5'!AC24="X",'C5'!AC54="X"),OR('C5'!AC24="M",'C5'!AC54="M")),"",SUM('C5'!AB24,'C5'!AB54))</f>
        <v/>
      </c>
      <c r="I525" s="188" t="str">
        <f>IF(AND(AND('C5'!AC24="X",'C5'!AC54="X"),SUM('C5'!AB24,'C5'!AB54)=0,ISNUMBER('C5'!AB84)),"",IF(OR('C5'!AC24="M",'C5'!AC54="M"),"M",IF(AND('C5'!AC24='C5'!AC54,OR('C5'!AC24="X",'C5'!AC24="W",'C5'!AC24="Z")),UPPER('C5'!AC24),"")))</f>
        <v/>
      </c>
      <c r="J525" s="81" t="s">
        <v>452</v>
      </c>
      <c r="K525" s="188" t="str">
        <f>IF(AND(ISBLANK('C5'!AB84),$L$525&lt;&gt;"Z"),"",'C5'!AB84)</f>
        <v/>
      </c>
      <c r="L525" s="188" t="str">
        <f>IF(ISBLANK('C5'!AC84),"",'C5'!AC84)</f>
        <v/>
      </c>
      <c r="M525" s="78" t="str">
        <f t="shared" si="10"/>
        <v>OK</v>
      </c>
      <c r="N525" s="79"/>
    </row>
    <row r="526" spans="1:14" ht="23.25" hidden="1">
      <c r="A526" s="80" t="s">
        <v>2595</v>
      </c>
      <c r="B526" s="186" t="s">
        <v>2717</v>
      </c>
      <c r="C526" s="187" t="s">
        <v>177</v>
      </c>
      <c r="D526" s="189" t="s">
        <v>2718</v>
      </c>
      <c r="E526" s="187" t="s">
        <v>452</v>
      </c>
      <c r="F526" s="187" t="s">
        <v>177</v>
      </c>
      <c r="G526" s="189" t="s">
        <v>2719</v>
      </c>
      <c r="H526" s="188" t="str">
        <f>IF(OR(AND('C5'!AB25="",'C5'!AC25=""),AND('C5'!AB55="",'C5'!AC55=""),AND('C5'!AC25="X",'C5'!AC55="X"),OR('C5'!AC25="M",'C5'!AC55="M")),"",SUM('C5'!AB25,'C5'!AB55))</f>
        <v/>
      </c>
      <c r="I526" s="188" t="str">
        <f>IF(AND(AND('C5'!AC25="X",'C5'!AC55="X"),SUM('C5'!AB25,'C5'!AB55)=0,ISNUMBER('C5'!AB85)),"",IF(OR('C5'!AC25="M",'C5'!AC55="M"),"M",IF(AND('C5'!AC25='C5'!AC55,OR('C5'!AC25="X",'C5'!AC25="W",'C5'!AC25="Z")),UPPER('C5'!AC25),"")))</f>
        <v/>
      </c>
      <c r="J526" s="81" t="s">
        <v>452</v>
      </c>
      <c r="K526" s="188" t="str">
        <f>IF(AND(ISBLANK('C5'!AB85),$L$526&lt;&gt;"Z"),"",'C5'!AB85)</f>
        <v/>
      </c>
      <c r="L526" s="188" t="str">
        <f>IF(ISBLANK('C5'!AC85),"",'C5'!AC85)</f>
        <v/>
      </c>
      <c r="M526" s="78" t="str">
        <f t="shared" si="10"/>
        <v>OK</v>
      </c>
      <c r="N526" s="79"/>
    </row>
    <row r="527" spans="1:14" ht="23.25" hidden="1">
      <c r="A527" s="80" t="s">
        <v>2595</v>
      </c>
      <c r="B527" s="186" t="s">
        <v>2720</v>
      </c>
      <c r="C527" s="187" t="s">
        <v>177</v>
      </c>
      <c r="D527" s="189" t="s">
        <v>2721</v>
      </c>
      <c r="E527" s="187" t="s">
        <v>452</v>
      </c>
      <c r="F527" s="187" t="s">
        <v>177</v>
      </c>
      <c r="G527" s="189" t="s">
        <v>2722</v>
      </c>
      <c r="H527" s="188" t="str">
        <f>IF(OR(AND('C5'!AB26="",'C5'!AC26=""),AND('C5'!AB56="",'C5'!AC56=""),AND('C5'!AC26="X",'C5'!AC56="X"),OR('C5'!AC26="M",'C5'!AC56="M")),"",SUM('C5'!AB26,'C5'!AB56))</f>
        <v/>
      </c>
      <c r="I527" s="188" t="str">
        <f>IF(AND(AND('C5'!AC26="X",'C5'!AC56="X"),SUM('C5'!AB26,'C5'!AB56)=0,ISNUMBER('C5'!AB86)),"",IF(OR('C5'!AC26="M",'C5'!AC56="M"),"M",IF(AND('C5'!AC26='C5'!AC56,OR('C5'!AC26="X",'C5'!AC26="W",'C5'!AC26="Z")),UPPER('C5'!AC26),"")))</f>
        <v/>
      </c>
      <c r="J527" s="81" t="s">
        <v>452</v>
      </c>
      <c r="K527" s="188" t="str">
        <f>IF(AND(ISBLANK('C5'!AB86),$L$527&lt;&gt;"Z"),"",'C5'!AB86)</f>
        <v/>
      </c>
      <c r="L527" s="188" t="str">
        <f>IF(ISBLANK('C5'!AC86),"",'C5'!AC86)</f>
        <v/>
      </c>
      <c r="M527" s="78" t="str">
        <f t="shared" si="10"/>
        <v>OK</v>
      </c>
      <c r="N527" s="79"/>
    </row>
    <row r="528" spans="1:14" ht="23.25" hidden="1">
      <c r="A528" s="80" t="s">
        <v>2595</v>
      </c>
      <c r="B528" s="186" t="s">
        <v>2723</v>
      </c>
      <c r="C528" s="187" t="s">
        <v>177</v>
      </c>
      <c r="D528" s="189" t="s">
        <v>2724</v>
      </c>
      <c r="E528" s="187" t="s">
        <v>452</v>
      </c>
      <c r="F528" s="187" t="s">
        <v>177</v>
      </c>
      <c r="G528" s="189" t="s">
        <v>2725</v>
      </c>
      <c r="H528" s="188" t="str">
        <f>IF(OR(AND('C5'!AB27="",'C5'!AC27=""),AND('C5'!AB57="",'C5'!AC57=""),AND('C5'!AC27="X",'C5'!AC57="X"),OR('C5'!AC27="M",'C5'!AC57="M")),"",SUM('C5'!AB27,'C5'!AB57))</f>
        <v/>
      </c>
      <c r="I528" s="188" t="str">
        <f>IF(AND(AND('C5'!AC27="X",'C5'!AC57="X"),SUM('C5'!AB27,'C5'!AB57)=0,ISNUMBER('C5'!AB87)),"",IF(OR('C5'!AC27="M",'C5'!AC57="M"),"M",IF(AND('C5'!AC27='C5'!AC57,OR('C5'!AC27="X",'C5'!AC27="W",'C5'!AC27="Z")),UPPER('C5'!AC27),"")))</f>
        <v/>
      </c>
      <c r="J528" s="81" t="s">
        <v>452</v>
      </c>
      <c r="K528" s="188" t="str">
        <f>IF(AND(ISBLANK('C5'!AB87),$L$528&lt;&gt;"Z"),"",'C5'!AB87)</f>
        <v/>
      </c>
      <c r="L528" s="188" t="str">
        <f>IF(ISBLANK('C5'!AC87),"",'C5'!AC87)</f>
        <v/>
      </c>
      <c r="M528" s="78" t="str">
        <f t="shared" si="10"/>
        <v>OK</v>
      </c>
      <c r="N528" s="79"/>
    </row>
    <row r="529" spans="1:14" ht="23.25" hidden="1">
      <c r="A529" s="80" t="s">
        <v>2595</v>
      </c>
      <c r="B529" s="186" t="s">
        <v>2726</v>
      </c>
      <c r="C529" s="187" t="s">
        <v>177</v>
      </c>
      <c r="D529" s="189" t="s">
        <v>2727</v>
      </c>
      <c r="E529" s="187" t="s">
        <v>452</v>
      </c>
      <c r="F529" s="187" t="s">
        <v>177</v>
      </c>
      <c r="G529" s="189" t="s">
        <v>2728</v>
      </c>
      <c r="H529" s="188" t="str">
        <f>IF(OR(AND('C5'!AB28="",'C5'!AC28=""),AND('C5'!AB58="",'C5'!AC58=""),AND('C5'!AC28="X",'C5'!AC58="X"),OR('C5'!AC28="M",'C5'!AC58="M")),"",SUM('C5'!AB28,'C5'!AB58))</f>
        <v/>
      </c>
      <c r="I529" s="188" t="str">
        <f>IF(AND(AND('C5'!AC28="X",'C5'!AC58="X"),SUM('C5'!AB28,'C5'!AB58)=0,ISNUMBER('C5'!AB88)),"",IF(OR('C5'!AC28="M",'C5'!AC58="M"),"M",IF(AND('C5'!AC28='C5'!AC58,OR('C5'!AC28="X",'C5'!AC28="W",'C5'!AC28="Z")),UPPER('C5'!AC28),"")))</f>
        <v/>
      </c>
      <c r="J529" s="81" t="s">
        <v>452</v>
      </c>
      <c r="K529" s="188" t="str">
        <f>IF(AND(ISBLANK('C5'!AB88),$L$529&lt;&gt;"Z"),"",'C5'!AB88)</f>
        <v/>
      </c>
      <c r="L529" s="188" t="str">
        <f>IF(ISBLANK('C5'!AC88),"",'C5'!AC88)</f>
        <v/>
      </c>
      <c r="M529" s="78" t="str">
        <f t="shared" si="10"/>
        <v>OK</v>
      </c>
      <c r="N529" s="79"/>
    </row>
    <row r="530" spans="1:14" ht="23.25" hidden="1">
      <c r="A530" s="80" t="s">
        <v>2595</v>
      </c>
      <c r="B530" s="186" t="s">
        <v>2729</v>
      </c>
      <c r="C530" s="187" t="s">
        <v>177</v>
      </c>
      <c r="D530" s="189" t="s">
        <v>2730</v>
      </c>
      <c r="E530" s="187" t="s">
        <v>452</v>
      </c>
      <c r="F530" s="187" t="s">
        <v>177</v>
      </c>
      <c r="G530" s="189" t="s">
        <v>2731</v>
      </c>
      <c r="H530" s="188" t="str">
        <f>IF(OR(AND('C5'!AB29="",'C5'!AC29=""),AND('C5'!AB59="",'C5'!AC59=""),AND('C5'!AC29="X",'C5'!AC59="X"),OR('C5'!AC29="M",'C5'!AC59="M")),"",SUM('C5'!AB29,'C5'!AB59))</f>
        <v/>
      </c>
      <c r="I530" s="188" t="str">
        <f>IF(AND(AND('C5'!AC29="X",'C5'!AC59="X"),SUM('C5'!AB29,'C5'!AB59)=0,ISNUMBER('C5'!AB89)),"",IF(OR('C5'!AC29="M",'C5'!AC59="M"),"M",IF(AND('C5'!AC29='C5'!AC59,OR('C5'!AC29="X",'C5'!AC29="W",'C5'!AC29="Z")),UPPER('C5'!AC29),"")))</f>
        <v/>
      </c>
      <c r="J530" s="81" t="s">
        <v>452</v>
      </c>
      <c r="K530" s="188" t="str">
        <f>IF(AND(ISBLANK('C5'!AB89),$L$530&lt;&gt;"Z"),"",'C5'!AB89)</f>
        <v/>
      </c>
      <c r="L530" s="188" t="str">
        <f>IF(ISBLANK('C5'!AC89),"",'C5'!AC89)</f>
        <v/>
      </c>
      <c r="M530" s="78" t="str">
        <f t="shared" si="10"/>
        <v>OK</v>
      </c>
      <c r="N530" s="79"/>
    </row>
    <row r="531" spans="1:14" ht="23.25" hidden="1">
      <c r="A531" s="80" t="s">
        <v>2595</v>
      </c>
      <c r="B531" s="186" t="s">
        <v>2732</v>
      </c>
      <c r="C531" s="187" t="s">
        <v>177</v>
      </c>
      <c r="D531" s="189" t="s">
        <v>2733</v>
      </c>
      <c r="E531" s="187" t="s">
        <v>452</v>
      </c>
      <c r="F531" s="187" t="s">
        <v>177</v>
      </c>
      <c r="G531" s="189" t="s">
        <v>2734</v>
      </c>
      <c r="H531" s="188" t="str">
        <f>IF(OR(AND('C5'!AB30="",'C5'!AC30=""),AND('C5'!AB60="",'C5'!AC60=""),AND('C5'!AC30="X",'C5'!AC60="X"),OR('C5'!AC30="M",'C5'!AC60="M")),"",SUM('C5'!AB30,'C5'!AB60))</f>
        <v/>
      </c>
      <c r="I531" s="188" t="str">
        <f>IF(AND(AND('C5'!AC30="X",'C5'!AC60="X"),SUM('C5'!AB30,'C5'!AB60)=0,ISNUMBER('C5'!AB90)),"",IF(OR('C5'!AC30="M",'C5'!AC60="M"),"M",IF(AND('C5'!AC30='C5'!AC60,OR('C5'!AC30="X",'C5'!AC30="W",'C5'!AC30="Z")),UPPER('C5'!AC30),"")))</f>
        <v/>
      </c>
      <c r="J531" s="81" t="s">
        <v>452</v>
      </c>
      <c r="K531" s="188" t="str">
        <f>IF(AND(ISBLANK('C5'!AB90),$L$531&lt;&gt;"Z"),"",'C5'!AB90)</f>
        <v/>
      </c>
      <c r="L531" s="188" t="str">
        <f>IF(ISBLANK('C5'!AC90),"",'C5'!AC90)</f>
        <v/>
      </c>
      <c r="M531" s="78" t="str">
        <f t="shared" si="10"/>
        <v>OK</v>
      </c>
      <c r="N531" s="79"/>
    </row>
    <row r="532" spans="1:14" ht="23.25" hidden="1">
      <c r="A532" s="80" t="s">
        <v>2595</v>
      </c>
      <c r="B532" s="186" t="s">
        <v>2735</v>
      </c>
      <c r="C532" s="187" t="s">
        <v>177</v>
      </c>
      <c r="D532" s="189" t="s">
        <v>2736</v>
      </c>
      <c r="E532" s="187" t="s">
        <v>452</v>
      </c>
      <c r="F532" s="187" t="s">
        <v>177</v>
      </c>
      <c r="G532" s="189" t="s">
        <v>2737</v>
      </c>
      <c r="H532" s="188" t="str">
        <f>IF(OR(AND('C5'!AB31="",'C5'!AC31=""),AND('C5'!AB61="",'C5'!AC61=""),AND('C5'!AC31="X",'C5'!AC61="X"),OR('C5'!AC31="M",'C5'!AC61="M")),"",SUM('C5'!AB31,'C5'!AB61))</f>
        <v/>
      </c>
      <c r="I532" s="188" t="str">
        <f>IF(AND(AND('C5'!AC31="X",'C5'!AC61="X"),SUM('C5'!AB31,'C5'!AB61)=0,ISNUMBER('C5'!AB91)),"",IF(OR('C5'!AC31="M",'C5'!AC61="M"),"M",IF(AND('C5'!AC31='C5'!AC61,OR('C5'!AC31="X",'C5'!AC31="W",'C5'!AC31="Z")),UPPER('C5'!AC31),"")))</f>
        <v/>
      </c>
      <c r="J532" s="81" t="s">
        <v>452</v>
      </c>
      <c r="K532" s="188" t="str">
        <f>IF(AND(ISBLANK('C5'!AB91),$L$532&lt;&gt;"Z"),"",'C5'!AB91)</f>
        <v/>
      </c>
      <c r="L532" s="188" t="str">
        <f>IF(ISBLANK('C5'!AC91),"",'C5'!AC91)</f>
        <v/>
      </c>
      <c r="M532" s="78" t="str">
        <f t="shared" si="10"/>
        <v>OK</v>
      </c>
      <c r="N532" s="79"/>
    </row>
    <row r="533" spans="1:14" ht="23.25" hidden="1">
      <c r="A533" s="80" t="s">
        <v>2595</v>
      </c>
      <c r="B533" s="186" t="s">
        <v>2738</v>
      </c>
      <c r="C533" s="187" t="s">
        <v>177</v>
      </c>
      <c r="D533" s="189" t="s">
        <v>2739</v>
      </c>
      <c r="E533" s="187" t="s">
        <v>452</v>
      </c>
      <c r="F533" s="187" t="s">
        <v>177</v>
      </c>
      <c r="G533" s="189" t="s">
        <v>2740</v>
      </c>
      <c r="H533" s="188" t="str">
        <f>IF(OR(AND('C5'!AB32="",'C5'!AC32=""),AND('C5'!AB62="",'C5'!AC62=""),AND('C5'!AC32="X",'C5'!AC62="X"),OR('C5'!AC32="M",'C5'!AC62="M")),"",SUM('C5'!AB32,'C5'!AB62))</f>
        <v/>
      </c>
      <c r="I533" s="188" t="str">
        <f>IF(AND(AND('C5'!AC32="X",'C5'!AC62="X"),SUM('C5'!AB32,'C5'!AB62)=0,ISNUMBER('C5'!AB92)),"",IF(OR('C5'!AC32="M",'C5'!AC62="M"),"M",IF(AND('C5'!AC32='C5'!AC62,OR('C5'!AC32="X",'C5'!AC32="W",'C5'!AC32="Z")),UPPER('C5'!AC32),"")))</f>
        <v/>
      </c>
      <c r="J533" s="81" t="s">
        <v>452</v>
      </c>
      <c r="K533" s="188" t="str">
        <f>IF(AND(ISBLANK('C5'!AB92),$L$533&lt;&gt;"Z"),"",'C5'!AB92)</f>
        <v/>
      </c>
      <c r="L533" s="188" t="str">
        <f>IF(ISBLANK('C5'!AC92),"",'C5'!AC92)</f>
        <v/>
      </c>
      <c r="M533" s="78" t="str">
        <f t="shared" si="10"/>
        <v>OK</v>
      </c>
      <c r="N533" s="79"/>
    </row>
    <row r="534" spans="1:14" ht="23.25" hidden="1">
      <c r="A534" s="80" t="s">
        <v>2595</v>
      </c>
      <c r="B534" s="186" t="s">
        <v>2741</v>
      </c>
      <c r="C534" s="187" t="s">
        <v>177</v>
      </c>
      <c r="D534" s="189" t="s">
        <v>2742</v>
      </c>
      <c r="E534" s="187" t="s">
        <v>452</v>
      </c>
      <c r="F534" s="187" t="s">
        <v>177</v>
      </c>
      <c r="G534" s="189" t="s">
        <v>2743</v>
      </c>
      <c r="H534" s="188" t="str">
        <f>IF(OR(AND('C5'!AB33="",'C5'!AC33=""),AND('C5'!AB63="",'C5'!AC63=""),AND('C5'!AC33="X",'C5'!AC63="X"),OR('C5'!AC33="M",'C5'!AC63="M")),"",SUM('C5'!AB33,'C5'!AB63))</f>
        <v/>
      </c>
      <c r="I534" s="188" t="str">
        <f>IF(AND(AND('C5'!AC33="X",'C5'!AC63="X"),SUM('C5'!AB33,'C5'!AB63)=0,ISNUMBER('C5'!AB93)),"",IF(OR('C5'!AC33="M",'C5'!AC63="M"),"M",IF(AND('C5'!AC33='C5'!AC63,OR('C5'!AC33="X",'C5'!AC33="W",'C5'!AC33="Z")),UPPER('C5'!AC33),"")))</f>
        <v/>
      </c>
      <c r="J534" s="81" t="s">
        <v>452</v>
      </c>
      <c r="K534" s="188" t="str">
        <f>IF(AND(ISBLANK('C5'!AB93),$L$534&lt;&gt;"Z"),"",'C5'!AB93)</f>
        <v/>
      </c>
      <c r="L534" s="188" t="str">
        <f>IF(ISBLANK('C5'!AC93),"",'C5'!AC93)</f>
        <v/>
      </c>
      <c r="M534" s="78" t="str">
        <f t="shared" si="10"/>
        <v>OK</v>
      </c>
      <c r="N534" s="79"/>
    </row>
    <row r="535" spans="1:14" ht="23.25" hidden="1">
      <c r="A535" s="80" t="s">
        <v>2595</v>
      </c>
      <c r="B535" s="186" t="s">
        <v>2744</v>
      </c>
      <c r="C535" s="187" t="s">
        <v>177</v>
      </c>
      <c r="D535" s="189" t="s">
        <v>2745</v>
      </c>
      <c r="E535" s="187" t="s">
        <v>452</v>
      </c>
      <c r="F535" s="187" t="s">
        <v>177</v>
      </c>
      <c r="G535" s="189" t="s">
        <v>2746</v>
      </c>
      <c r="H535" s="188" t="str">
        <f>IF(OR(AND('C5'!AB34="",'C5'!AC34=""),AND('C5'!AB64="",'C5'!AC64=""),AND('C5'!AC34="X",'C5'!AC64="X"),OR('C5'!AC34="M",'C5'!AC64="M")),"",SUM('C5'!AB34,'C5'!AB64))</f>
        <v/>
      </c>
      <c r="I535" s="188" t="str">
        <f>IF(AND(AND('C5'!AC34="X",'C5'!AC64="X"),SUM('C5'!AB34,'C5'!AB64)=0,ISNUMBER('C5'!AB94)),"",IF(OR('C5'!AC34="M",'C5'!AC64="M"),"M",IF(AND('C5'!AC34='C5'!AC64,OR('C5'!AC34="X",'C5'!AC34="W",'C5'!AC34="Z")),UPPER('C5'!AC34),"")))</f>
        <v/>
      </c>
      <c r="J535" s="81" t="s">
        <v>452</v>
      </c>
      <c r="K535" s="188" t="str">
        <f>IF(AND(ISBLANK('C5'!AB94),$L$535&lt;&gt;"Z"),"",'C5'!AB94)</f>
        <v/>
      </c>
      <c r="L535" s="188" t="str">
        <f>IF(ISBLANK('C5'!AC94),"",'C5'!AC94)</f>
        <v/>
      </c>
      <c r="M535" s="78" t="str">
        <f t="shared" si="10"/>
        <v>OK</v>
      </c>
      <c r="N535" s="79"/>
    </row>
    <row r="536" spans="1:14" ht="23.25" hidden="1">
      <c r="A536" s="80" t="s">
        <v>2595</v>
      </c>
      <c r="B536" s="186" t="s">
        <v>2747</v>
      </c>
      <c r="C536" s="187" t="s">
        <v>177</v>
      </c>
      <c r="D536" s="189" t="s">
        <v>2748</v>
      </c>
      <c r="E536" s="187" t="s">
        <v>452</v>
      </c>
      <c r="F536" s="187" t="s">
        <v>177</v>
      </c>
      <c r="G536" s="189" t="s">
        <v>2749</v>
      </c>
      <c r="H536" s="188" t="str">
        <f>IF(OR(AND('C5'!AB35="",'C5'!AC35=""),AND('C5'!AB65="",'C5'!AC65=""),AND('C5'!AC35="X",'C5'!AC65="X"),OR('C5'!AC35="M",'C5'!AC65="M")),"",SUM('C5'!AB35,'C5'!AB65))</f>
        <v/>
      </c>
      <c r="I536" s="188" t="str">
        <f>IF(AND(AND('C5'!AC35="X",'C5'!AC65="X"),SUM('C5'!AB35,'C5'!AB65)=0,ISNUMBER('C5'!AB95)),"",IF(OR('C5'!AC35="M",'C5'!AC65="M"),"M",IF(AND('C5'!AC35='C5'!AC65,OR('C5'!AC35="X",'C5'!AC35="W",'C5'!AC35="Z")),UPPER('C5'!AC35),"")))</f>
        <v/>
      </c>
      <c r="J536" s="81" t="s">
        <v>452</v>
      </c>
      <c r="K536" s="188" t="str">
        <f>IF(AND(ISBLANK('C5'!AB95),$L$536&lt;&gt;"Z"),"",'C5'!AB95)</f>
        <v/>
      </c>
      <c r="L536" s="188" t="str">
        <f>IF(ISBLANK('C5'!AC95),"",'C5'!AC95)</f>
        <v/>
      </c>
      <c r="M536" s="78" t="str">
        <f t="shared" si="10"/>
        <v>OK</v>
      </c>
      <c r="N536" s="79"/>
    </row>
    <row r="537" spans="1:14" ht="23.25" hidden="1">
      <c r="A537" s="80" t="s">
        <v>2595</v>
      </c>
      <c r="B537" s="186" t="s">
        <v>2750</v>
      </c>
      <c r="C537" s="187" t="s">
        <v>177</v>
      </c>
      <c r="D537" s="189" t="s">
        <v>2751</v>
      </c>
      <c r="E537" s="187" t="s">
        <v>452</v>
      </c>
      <c r="F537" s="187" t="s">
        <v>177</v>
      </c>
      <c r="G537" s="189" t="s">
        <v>2752</v>
      </c>
      <c r="H537" s="188" t="str">
        <f>IF(OR(AND('C5'!AB36="",'C5'!AC36=""),AND('C5'!AB66="",'C5'!AC66=""),AND('C5'!AC36="X",'C5'!AC66="X"),OR('C5'!AC36="M",'C5'!AC66="M")),"",SUM('C5'!AB36,'C5'!AB66))</f>
        <v/>
      </c>
      <c r="I537" s="188" t="str">
        <f>IF(AND(AND('C5'!AC36="X",'C5'!AC66="X"),SUM('C5'!AB36,'C5'!AB66)=0,ISNUMBER('C5'!AB96)),"",IF(OR('C5'!AC36="M",'C5'!AC66="M"),"M",IF(AND('C5'!AC36='C5'!AC66,OR('C5'!AC36="X",'C5'!AC36="W",'C5'!AC36="Z")),UPPER('C5'!AC36),"")))</f>
        <v/>
      </c>
      <c r="J537" s="81" t="s">
        <v>452</v>
      </c>
      <c r="K537" s="188" t="str">
        <f>IF(AND(ISBLANK('C5'!AB96),$L$537&lt;&gt;"Z"),"",'C5'!AB96)</f>
        <v/>
      </c>
      <c r="L537" s="188" t="str">
        <f>IF(ISBLANK('C5'!AC96),"",'C5'!AC96)</f>
        <v/>
      </c>
      <c r="M537" s="78" t="str">
        <f t="shared" si="10"/>
        <v>OK</v>
      </c>
      <c r="N537" s="79"/>
    </row>
    <row r="538" spans="1:14" ht="23.25" hidden="1">
      <c r="A538" s="80" t="s">
        <v>2595</v>
      </c>
      <c r="B538" s="186" t="s">
        <v>2753</v>
      </c>
      <c r="C538" s="187" t="s">
        <v>177</v>
      </c>
      <c r="D538" s="189" t="s">
        <v>2754</v>
      </c>
      <c r="E538" s="187" t="s">
        <v>452</v>
      </c>
      <c r="F538" s="187" t="s">
        <v>177</v>
      </c>
      <c r="G538" s="189" t="s">
        <v>2755</v>
      </c>
      <c r="H538" s="188" t="str">
        <f>IF(OR(AND('C5'!AB37="",'C5'!AC37=""),AND('C5'!AB67="",'C5'!AC67=""),AND('C5'!AC37="X",'C5'!AC67="X"),OR('C5'!AC37="M",'C5'!AC67="M")),"",SUM('C5'!AB37,'C5'!AB67))</f>
        <v/>
      </c>
      <c r="I538" s="188" t="str">
        <f>IF(AND(AND('C5'!AC37="X",'C5'!AC67="X"),SUM('C5'!AB37,'C5'!AB67)=0,ISNUMBER('C5'!AB97)),"",IF(OR('C5'!AC37="M",'C5'!AC67="M"),"M",IF(AND('C5'!AC37='C5'!AC67,OR('C5'!AC37="X",'C5'!AC37="W",'C5'!AC37="Z")),UPPER('C5'!AC37),"")))</f>
        <v/>
      </c>
      <c r="J538" s="81" t="s">
        <v>452</v>
      </c>
      <c r="K538" s="188" t="str">
        <f>IF(AND(ISBLANK('C5'!AB97),$L$538&lt;&gt;"Z"),"",'C5'!AB97)</f>
        <v/>
      </c>
      <c r="L538" s="188" t="str">
        <f>IF(ISBLANK('C5'!AC97),"",'C5'!AC97)</f>
        <v/>
      </c>
      <c r="M538" s="78" t="str">
        <f t="shared" si="10"/>
        <v>OK</v>
      </c>
      <c r="N538" s="79"/>
    </row>
    <row r="539" spans="1:14" ht="23.25" hidden="1">
      <c r="A539" s="80" t="s">
        <v>2595</v>
      </c>
      <c r="B539" s="186" t="s">
        <v>2756</v>
      </c>
      <c r="C539" s="187" t="s">
        <v>177</v>
      </c>
      <c r="D539" s="189" t="s">
        <v>2757</v>
      </c>
      <c r="E539" s="187" t="s">
        <v>452</v>
      </c>
      <c r="F539" s="187" t="s">
        <v>177</v>
      </c>
      <c r="G539" s="189" t="s">
        <v>2758</v>
      </c>
      <c r="H539" s="188" t="str">
        <f>IF(OR(AND('C5'!AB38="",'C5'!AC38=""),AND('C5'!AB68="",'C5'!AC68=""),AND('C5'!AC38="X",'C5'!AC68="X"),OR('C5'!AC38="M",'C5'!AC68="M")),"",SUM('C5'!AB38,'C5'!AB68))</f>
        <v/>
      </c>
      <c r="I539" s="188" t="str">
        <f>IF(AND(AND('C5'!AC38="X",'C5'!AC68="X"),SUM('C5'!AB38,'C5'!AB68)=0,ISNUMBER('C5'!AB98)),"",IF(OR('C5'!AC38="M",'C5'!AC68="M"),"M",IF(AND('C5'!AC38='C5'!AC68,OR('C5'!AC38="X",'C5'!AC38="W",'C5'!AC38="Z")),UPPER('C5'!AC38),"")))</f>
        <v/>
      </c>
      <c r="J539" s="81" t="s">
        <v>452</v>
      </c>
      <c r="K539" s="188" t="str">
        <f>IF(AND(ISBLANK('C5'!AB98),$L$539&lt;&gt;"Z"),"",'C5'!AB98)</f>
        <v/>
      </c>
      <c r="L539" s="188" t="str">
        <f>IF(ISBLANK('C5'!AC98),"",'C5'!AC98)</f>
        <v/>
      </c>
      <c r="M539" s="78" t="str">
        <f t="shared" si="10"/>
        <v>OK</v>
      </c>
      <c r="N539" s="79"/>
    </row>
    <row r="540" spans="1:14" ht="23.25" hidden="1">
      <c r="A540" s="80" t="s">
        <v>2595</v>
      </c>
      <c r="B540" s="186" t="s">
        <v>2759</v>
      </c>
      <c r="C540" s="187" t="s">
        <v>177</v>
      </c>
      <c r="D540" s="189" t="s">
        <v>2760</v>
      </c>
      <c r="E540" s="187" t="s">
        <v>452</v>
      </c>
      <c r="F540" s="187" t="s">
        <v>177</v>
      </c>
      <c r="G540" s="189" t="s">
        <v>2761</v>
      </c>
      <c r="H540" s="188" t="str">
        <f>IF(OR(AND('C5'!AB39="",'C5'!AC39=""),AND('C5'!AB69="",'C5'!AC69=""),AND('C5'!AC39="X",'C5'!AC69="X"),OR('C5'!AC39="M",'C5'!AC69="M")),"",SUM('C5'!AB39,'C5'!AB69))</f>
        <v/>
      </c>
      <c r="I540" s="188" t="str">
        <f>IF(AND(AND('C5'!AC39="X",'C5'!AC69="X"),SUM('C5'!AB39,'C5'!AB69)=0,ISNUMBER('C5'!AB99)),"",IF(OR('C5'!AC39="M",'C5'!AC69="M"),"M",IF(AND('C5'!AC39='C5'!AC69,OR('C5'!AC39="X",'C5'!AC39="W",'C5'!AC39="Z")),UPPER('C5'!AC39),"")))</f>
        <v/>
      </c>
      <c r="J540" s="81" t="s">
        <v>452</v>
      </c>
      <c r="K540" s="188" t="str">
        <f>IF(AND(ISBLANK('C5'!AB99),$L$540&lt;&gt;"Z"),"",'C5'!AB99)</f>
        <v/>
      </c>
      <c r="L540" s="188" t="str">
        <f>IF(ISBLANK('C5'!AC99),"",'C5'!AC99)</f>
        <v/>
      </c>
      <c r="M540" s="78" t="str">
        <f t="shared" si="10"/>
        <v>OK</v>
      </c>
      <c r="N540" s="79"/>
    </row>
    <row r="541" spans="1:14" ht="23.25" hidden="1">
      <c r="A541" s="80" t="s">
        <v>2595</v>
      </c>
      <c r="B541" s="186" t="s">
        <v>2762</v>
      </c>
      <c r="C541" s="187" t="s">
        <v>177</v>
      </c>
      <c r="D541" s="189" t="s">
        <v>2763</v>
      </c>
      <c r="E541" s="187" t="s">
        <v>452</v>
      </c>
      <c r="F541" s="187" t="s">
        <v>177</v>
      </c>
      <c r="G541" s="189" t="s">
        <v>2764</v>
      </c>
      <c r="H541" s="188" t="str">
        <f>IF(OR(AND('C5'!AB40="",'C5'!AC40=""),AND('C5'!AB70="",'C5'!AC70=""),AND('C5'!AC40="X",'C5'!AC70="X"),OR('C5'!AC40="M",'C5'!AC70="M")),"",SUM('C5'!AB40,'C5'!AB70))</f>
        <v/>
      </c>
      <c r="I541" s="188" t="str">
        <f>IF(AND(AND('C5'!AC40="X",'C5'!AC70="X"),SUM('C5'!AB40,'C5'!AB70)=0,ISNUMBER('C5'!AB100)),"",IF(OR('C5'!AC40="M",'C5'!AC70="M"),"M",IF(AND('C5'!AC40='C5'!AC70,OR('C5'!AC40="X",'C5'!AC40="W",'C5'!AC40="Z")),UPPER('C5'!AC40),"")))</f>
        <v/>
      </c>
      <c r="J541" s="81" t="s">
        <v>452</v>
      </c>
      <c r="K541" s="188" t="str">
        <f>IF(AND(ISBLANK('C5'!AB100),$L$541&lt;&gt;"Z"),"",'C5'!AB100)</f>
        <v/>
      </c>
      <c r="L541" s="188" t="str">
        <f>IF(ISBLANK('C5'!AC100),"",'C5'!AC100)</f>
        <v/>
      </c>
      <c r="M541" s="78" t="str">
        <f t="shared" si="10"/>
        <v>OK</v>
      </c>
      <c r="N541" s="79"/>
    </row>
    <row r="542" spans="1:14" ht="23.25" hidden="1">
      <c r="A542" s="80" t="s">
        <v>2595</v>
      </c>
      <c r="B542" s="186" t="s">
        <v>2765</v>
      </c>
      <c r="C542" s="187" t="s">
        <v>177</v>
      </c>
      <c r="D542" s="189" t="s">
        <v>2766</v>
      </c>
      <c r="E542" s="187" t="s">
        <v>452</v>
      </c>
      <c r="F542" s="187" t="s">
        <v>177</v>
      </c>
      <c r="G542" s="189" t="s">
        <v>2767</v>
      </c>
      <c r="H542" s="188" t="str">
        <f>IF(OR(AND('C5'!AB41="",'C5'!AC41=""),AND('C5'!AB71="",'C5'!AC71=""),AND('C5'!AC41="X",'C5'!AC71="X"),OR('C5'!AC41="M",'C5'!AC71="M")),"",SUM('C5'!AB41,'C5'!AB71))</f>
        <v/>
      </c>
      <c r="I542" s="188" t="str">
        <f>IF(AND(AND('C5'!AC41="X",'C5'!AC71="X"),SUM('C5'!AB41,'C5'!AB71)=0,ISNUMBER('C5'!AB101)),"",IF(OR('C5'!AC41="M",'C5'!AC71="M"),"M",IF(AND('C5'!AC41='C5'!AC71,OR('C5'!AC41="X",'C5'!AC41="W",'C5'!AC41="Z")),UPPER('C5'!AC41),"")))</f>
        <v/>
      </c>
      <c r="J542" s="81" t="s">
        <v>452</v>
      </c>
      <c r="K542" s="188" t="str">
        <f>IF(AND(ISBLANK('C5'!AB101),$L$542&lt;&gt;"Z"),"",'C5'!AB101)</f>
        <v/>
      </c>
      <c r="L542" s="188" t="str">
        <f>IF(ISBLANK('C5'!AC101),"",'C5'!AC101)</f>
        <v/>
      </c>
      <c r="M542" s="78" t="str">
        <f t="shared" si="10"/>
        <v>OK</v>
      </c>
      <c r="N542" s="79"/>
    </row>
    <row r="543" spans="1:14" ht="23.25" hidden="1">
      <c r="A543" s="80" t="s">
        <v>2595</v>
      </c>
      <c r="B543" s="186" t="s">
        <v>2768</v>
      </c>
      <c r="C543" s="187" t="s">
        <v>177</v>
      </c>
      <c r="D543" s="189" t="s">
        <v>2769</v>
      </c>
      <c r="E543" s="187" t="s">
        <v>452</v>
      </c>
      <c r="F543" s="187" t="s">
        <v>177</v>
      </c>
      <c r="G543" s="189" t="s">
        <v>2652</v>
      </c>
      <c r="H543" s="188" t="str">
        <f>IF(OR(AND('C5'!AB42="",'C5'!AC42=""),AND('C5'!AB72="",'C5'!AC72=""),AND('C5'!AC42="X",'C5'!AC72="X"),OR('C5'!AC42="M",'C5'!AC72="M")),"",SUM('C5'!AB42,'C5'!AB72))</f>
        <v/>
      </c>
      <c r="I543" s="188" t="str">
        <f>IF(AND(AND('C5'!AC42="X",'C5'!AC72="X"),SUM('C5'!AB42,'C5'!AB72)=0,ISNUMBER('C5'!AB102)),"",IF(OR('C5'!AC42="M",'C5'!AC72="M"),"M",IF(AND('C5'!AC42='C5'!AC72,OR('C5'!AC42="X",'C5'!AC42="W",'C5'!AC42="Z")),UPPER('C5'!AC42),"")))</f>
        <v/>
      </c>
      <c r="J543" s="81" t="s">
        <v>452</v>
      </c>
      <c r="K543" s="188" t="str">
        <f>IF(AND(ISBLANK('C5'!AB102),$L$543&lt;&gt;"Z"),"",'C5'!AB102)</f>
        <v/>
      </c>
      <c r="L543" s="188" t="str">
        <f>IF(ISBLANK('C5'!AC102),"",'C5'!AC102)</f>
        <v/>
      </c>
      <c r="M543" s="78" t="str">
        <f t="shared" si="10"/>
        <v>OK</v>
      </c>
      <c r="N543" s="79"/>
    </row>
    <row r="544" spans="1:14" ht="23.25" hidden="1">
      <c r="A544" s="80" t="s">
        <v>2595</v>
      </c>
      <c r="B544" s="186" t="s">
        <v>1617</v>
      </c>
      <c r="C544" s="187" t="s">
        <v>430</v>
      </c>
      <c r="D544" s="189" t="s">
        <v>1618</v>
      </c>
      <c r="E544" s="187" t="s">
        <v>452</v>
      </c>
      <c r="F544" s="187" t="s">
        <v>430</v>
      </c>
      <c r="G544" s="189" t="s">
        <v>676</v>
      </c>
      <c r="H544" s="188" t="str">
        <f>IF(OR(SUMPRODUCT(--('C6'!V14:'C6'!V68=""),--('C6'!W14:'C6'!W68=""))&gt;0,COUNTIF('C6'!W14:'C6'!W68,"M")&gt;0,COUNTIF('C6'!W14:'C6'!W68,"X")=55),"",SUM('C6'!V14:'C6'!V68))</f>
        <v/>
      </c>
      <c r="I544" s="188" t="str">
        <f>IF(AND(COUNTIF('C6'!W14:'C6'!W68,"X")=55,SUM('C6'!V14:'C6'!V68)=0,ISNUMBER('C6'!V69)),"",IF(COUNTIF('C6'!W14:'C6'!W68,"M")&gt;0,"M",IF(AND(COUNTIF('C6'!W14:'C6'!W68,'C6'!W14)=55,OR('C6'!W14="X",'C6'!W14="W",'C6'!W14="Z")),UPPER('C6'!W14),"")))</f>
        <v/>
      </c>
      <c r="J544" s="81" t="s">
        <v>452</v>
      </c>
      <c r="K544" s="188" t="str">
        <f>IF(AND(ISBLANK('C6'!V69),$L$544&lt;&gt;"Z"),"",'C6'!V69)</f>
        <v/>
      </c>
      <c r="L544" s="188" t="str">
        <f>IF(ISBLANK('C6'!W69),"",'C6'!W69)</f>
        <v/>
      </c>
      <c r="M544" s="78" t="str">
        <f t="shared" si="10"/>
        <v>OK</v>
      </c>
      <c r="N544" s="79"/>
    </row>
    <row r="545" spans="1:14" ht="23.25" hidden="1">
      <c r="A545" s="80" t="s">
        <v>2595</v>
      </c>
      <c r="B545" s="186" t="s">
        <v>1619</v>
      </c>
      <c r="C545" s="187" t="s">
        <v>430</v>
      </c>
      <c r="D545" s="189" t="s">
        <v>1620</v>
      </c>
      <c r="E545" s="187" t="s">
        <v>452</v>
      </c>
      <c r="F545" s="187" t="s">
        <v>430</v>
      </c>
      <c r="G545" s="189" t="s">
        <v>687</v>
      </c>
      <c r="H545" s="188" t="str">
        <f>IF(OR(SUMPRODUCT(--('C6'!V70:'C6'!V73=""),--('C6'!W70:'C6'!W73=""))&gt;0,COUNTIF('C6'!W70:'C6'!W73,"M")&gt;0,COUNTIF('C6'!W70:'C6'!W73,"X")=4),"",SUM('C6'!V70:'C6'!V73))</f>
        <v/>
      </c>
      <c r="I545" s="188" t="str">
        <f>IF(AND(COUNTIF('C6'!W70:'C6'!W73,"X")=4,SUM('C6'!V70:'C6'!V73)=0,ISNUMBER('C6'!V74)),"",IF(COUNTIF('C6'!W70:'C6'!W73,"M")&gt;0,"M",IF(AND(COUNTIF('C6'!W70:'C6'!W73,'C6'!W70)=4,OR('C6'!W70="X",'C6'!W70="W",'C6'!W70="Z")),UPPER('C6'!W70),"")))</f>
        <v/>
      </c>
      <c r="J545" s="81" t="s">
        <v>452</v>
      </c>
      <c r="K545" s="188" t="str">
        <f>IF(AND(ISBLANK('C6'!V74),$L$545&lt;&gt;"Z"),"",'C6'!V74)</f>
        <v/>
      </c>
      <c r="L545" s="188" t="str">
        <f>IF(ISBLANK('C6'!W74),"",'C6'!W74)</f>
        <v/>
      </c>
      <c r="M545" s="78" t="str">
        <f t="shared" ref="M545:M608" si="11">IF(AND(ISNUMBER(H545),ISNUMBER(K545)),IF(OR(ROUND(H545,0)&lt;&gt;ROUND(K545,0),I545&lt;&gt;L545),"Check","OK"),IF(OR(AND(H545&lt;&gt;K545,I545&lt;&gt;"Z",L545&lt;&gt;"Z"),I545&lt;&gt;L545),"Check","OK"))</f>
        <v>OK</v>
      </c>
      <c r="N545" s="79"/>
    </row>
    <row r="546" spans="1:14" ht="23.25" hidden="1">
      <c r="A546" s="80" t="s">
        <v>2595</v>
      </c>
      <c r="B546" s="186" t="s">
        <v>1621</v>
      </c>
      <c r="C546" s="187" t="s">
        <v>430</v>
      </c>
      <c r="D546" s="189" t="s">
        <v>1622</v>
      </c>
      <c r="E546" s="187" t="s">
        <v>452</v>
      </c>
      <c r="F546" s="187" t="s">
        <v>430</v>
      </c>
      <c r="G546" s="189" t="s">
        <v>1010</v>
      </c>
      <c r="H546" s="188" t="str">
        <f>IF(OR(SUMPRODUCT(--('C6'!V75:'C6'!V117=""),--('C6'!W75:'C6'!W117=""))&gt;0,COUNTIF('C6'!W75:'C6'!W117,"M")&gt;0,COUNTIF('C6'!W75:'C6'!W117,"X")=43),"",SUM('C6'!V75:'C6'!V117))</f>
        <v/>
      </c>
      <c r="I546" s="188" t="str">
        <f>IF(AND(COUNTIF('C6'!W75:'C6'!W117,"X")=43,SUM('C6'!V75:'C6'!V117)=0,ISNUMBER('C6'!V118)),"",IF(COUNTIF('C6'!W75:'C6'!W117,"M")&gt;0,"M",IF(AND(COUNTIF('C6'!W75:'C6'!W117,'C6'!W75)=43,OR('C6'!W75="X",'C6'!W75="W",'C6'!W75="Z")),UPPER('C6'!W75),"")))</f>
        <v/>
      </c>
      <c r="J546" s="81" t="s">
        <v>452</v>
      </c>
      <c r="K546" s="188" t="str">
        <f>IF(AND(ISBLANK('C6'!V118),$L$546&lt;&gt;"Z"),"",'C6'!V118)</f>
        <v/>
      </c>
      <c r="L546" s="188" t="str">
        <f>IF(ISBLANK('C6'!W118),"",'C6'!W118)</f>
        <v/>
      </c>
      <c r="M546" s="78" t="str">
        <f t="shared" si="11"/>
        <v>OK</v>
      </c>
      <c r="N546" s="79"/>
    </row>
    <row r="547" spans="1:14" ht="23.25" hidden="1">
      <c r="A547" s="80" t="s">
        <v>2595</v>
      </c>
      <c r="B547" s="186" t="s">
        <v>1623</v>
      </c>
      <c r="C547" s="187" t="s">
        <v>430</v>
      </c>
      <c r="D547" s="189" t="s">
        <v>1624</v>
      </c>
      <c r="E547" s="187" t="s">
        <v>452</v>
      </c>
      <c r="F547" s="187" t="s">
        <v>430</v>
      </c>
      <c r="G547" s="189" t="s">
        <v>1011</v>
      </c>
      <c r="H547" s="188" t="str">
        <f>IF(OR(SUMPRODUCT(--('C6'!V119:'C6'!V169=""),--('C6'!W119:'C6'!W169=""))&gt;0,COUNTIF('C6'!W119:'C6'!W169,"M")&gt;0,COUNTIF('C6'!W119:'C6'!W169,"X")=51),"",SUM('C6'!V119:'C6'!V169))</f>
        <v/>
      </c>
      <c r="I547" s="188" t="str">
        <f>IF(AND(COUNTIF('C6'!W119:'C6'!W169,"X")=51,SUM('C6'!V119:'C6'!V169)=0,ISNUMBER('C6'!V170)),"",IF(COUNTIF('C6'!W119:'C6'!W169,"M")&gt;0,"M",IF(AND(COUNTIF('C6'!W119:'C6'!W169,'C6'!W119)=51,OR('C6'!W119="X",'C6'!W119="W",'C6'!W119="Z")),UPPER('C6'!W119),"")))</f>
        <v/>
      </c>
      <c r="J547" s="81" t="s">
        <v>452</v>
      </c>
      <c r="K547" s="188" t="str">
        <f>IF(AND(ISBLANK('C6'!V170),$L$547&lt;&gt;"Z"),"",'C6'!V170)</f>
        <v/>
      </c>
      <c r="L547" s="188" t="str">
        <f>IF(ISBLANK('C6'!W170),"",'C6'!W170)</f>
        <v/>
      </c>
      <c r="M547" s="78" t="str">
        <f t="shared" si="11"/>
        <v>OK</v>
      </c>
      <c r="N547" s="79"/>
    </row>
    <row r="548" spans="1:14" ht="23.25" hidden="1">
      <c r="A548" s="80" t="s">
        <v>2595</v>
      </c>
      <c r="B548" s="186" t="s">
        <v>1625</v>
      </c>
      <c r="C548" s="187" t="s">
        <v>430</v>
      </c>
      <c r="D548" s="189" t="s">
        <v>1626</v>
      </c>
      <c r="E548" s="187" t="s">
        <v>452</v>
      </c>
      <c r="F548" s="187" t="s">
        <v>430</v>
      </c>
      <c r="G548" s="189" t="s">
        <v>1012</v>
      </c>
      <c r="H548" s="188" t="str">
        <f>IF(OR(SUMPRODUCT(--('C6'!V171:'C6'!V216=""),--('C6'!W171:'C6'!W216=""))&gt;0,COUNTIF('C6'!W171:'C6'!W216,"M")&gt;0,COUNTIF('C6'!W171:'C6'!W216,"X")=46),"",SUM('C6'!V171:'C6'!V216))</f>
        <v/>
      </c>
      <c r="I548" s="188" t="str">
        <f>IF(AND(COUNTIF('C6'!W171:'C6'!W216,"X")=46,SUM('C6'!V171:'C6'!V216)=0,ISNUMBER('C6'!V217)),"",IF(COUNTIF('C6'!W171:'C6'!W216,"M")&gt;0,"M",IF(AND(COUNTIF('C6'!W171:'C6'!W216,'C6'!W171)=46,OR('C6'!W171="X",'C6'!W171="W",'C6'!W171="Z")),UPPER('C6'!W171),"")))</f>
        <v/>
      </c>
      <c r="J548" s="81" t="s">
        <v>452</v>
      </c>
      <c r="K548" s="188" t="str">
        <f>IF(AND(ISBLANK('C6'!V217),$L$548&lt;&gt;"Z"),"",'C6'!V217)</f>
        <v/>
      </c>
      <c r="L548" s="188" t="str">
        <f>IF(ISBLANK('C6'!W217),"",'C6'!W217)</f>
        <v/>
      </c>
      <c r="M548" s="78" t="str">
        <f t="shared" si="11"/>
        <v>OK</v>
      </c>
      <c r="N548" s="79"/>
    </row>
    <row r="549" spans="1:14" ht="23.25" hidden="1">
      <c r="A549" s="80" t="s">
        <v>2595</v>
      </c>
      <c r="B549" s="186" t="s">
        <v>1627</v>
      </c>
      <c r="C549" s="187" t="s">
        <v>430</v>
      </c>
      <c r="D549" s="189" t="s">
        <v>1628</v>
      </c>
      <c r="E549" s="187" t="s">
        <v>452</v>
      </c>
      <c r="F549" s="187" t="s">
        <v>430</v>
      </c>
      <c r="G549" s="189" t="s">
        <v>1013</v>
      </c>
      <c r="H549" s="188" t="str">
        <f>IF(OR(SUMPRODUCT(--('C6'!V218:'C6'!V235=""),--('C6'!W218:'C6'!W235=""))&gt;0,COUNTIF('C6'!W218:'C6'!W235,"M")&gt;0,COUNTIF('C6'!W218:'C6'!W235,"X")=18),"",SUM('C6'!V218:'C6'!V235))</f>
        <v/>
      </c>
      <c r="I549" s="188" t="str">
        <f>IF(AND(COUNTIF('C6'!W218:'C6'!W235,"X")=18,SUM('C6'!V218:'C6'!V235)=0,ISNUMBER('C6'!V236)),"",IF(COUNTIF('C6'!W218:'C6'!W235,"M")&gt;0,"M",IF(AND(COUNTIF('C6'!W218:'C6'!W235,'C6'!W218)=18,OR('C6'!W218="X",'C6'!W218="W",'C6'!W218="Z")),UPPER('C6'!W218),"")))</f>
        <v/>
      </c>
      <c r="J549" s="81" t="s">
        <v>452</v>
      </c>
      <c r="K549" s="188" t="str">
        <f>IF(AND(ISBLANK('C6'!V236),$L$549&lt;&gt;"Z"),"",'C6'!V236)</f>
        <v/>
      </c>
      <c r="L549" s="188" t="str">
        <f>IF(ISBLANK('C6'!W236),"",'C6'!W236)</f>
        <v/>
      </c>
      <c r="M549" s="78" t="str">
        <f t="shared" si="11"/>
        <v>OK</v>
      </c>
      <c r="N549" s="79"/>
    </row>
    <row r="550" spans="1:14" ht="23.25" hidden="1">
      <c r="A550" s="80" t="s">
        <v>2595</v>
      </c>
      <c r="B550" s="186" t="s">
        <v>1629</v>
      </c>
      <c r="C550" s="187" t="s">
        <v>430</v>
      </c>
      <c r="D550" s="189" t="s">
        <v>1630</v>
      </c>
      <c r="E550" s="187" t="s">
        <v>452</v>
      </c>
      <c r="F550" s="187" t="s">
        <v>430</v>
      </c>
      <c r="G550" s="189" t="s">
        <v>771</v>
      </c>
      <c r="H550" s="188" t="str">
        <f>IF(OR(AND('C6'!V69="",'C6'!W69=""),AND('C6'!V74="",'C6'!W74=""),,AND('C6'!V118="",'C6'!W118=""),AND('C6'!V170="",'C6'!W170=""),AND('C6'!V217="",'C6'!W217=""),AND('C6'!V236="",'C6'!W236=""),AND('C6'!V237="",'C6'!W237=""),AND('C6'!W69="X",'C6'!W74="X",'C6'!W118="X",'C6'!W170="X",'C6'!W217="X",'C6'!W236="X",'C6'!W237="X"),OR('C6'!W69="M",'C6'!W74="M",'C6'!W118="M",'C6'!W170="M",'C6'!W217="M",'C6'!W236="M",'C6'!W237="M")),"",SUM('C6'!V69,'C6'!V74,'C6'!V118,'C6'!V170,'C6'!V217,'C6'!V236,'C6'!V237))</f>
        <v/>
      </c>
      <c r="I550" s="188" t="str">
        <f>IF(AND(AND('C6'!W69="X",'C6'!W74="X",'C6'!W118="X",'C6'!W170="X",'C6'!W217="X",'C6'!W236="X",'C6'!W237="X"),SUM('C6'!V69,'C6'!V74,'C6'!V118,'C6'!V170,'C6'!V217,'C6'!V236,'C6'!V237)=0,ISNUMBER('C6'!V238)),"",IF(OR('C6'!W69="M",'C6'!W74="M",'C6'!W118="M",'C6'!W170="M",'C6'!W217="M",'C6'!W236="M",'C6'!W237="M"),"M",IF(AND('C6'!W69='C6'!W74, 'C6'!W69='C6'!W118, 'C6'!W69='C6'!W170, 'C6'!W69='C6'!W217, 'C6'!W69='C6'!W236, 'C6'!W69='C6'!W237,OR('C6'!W69="X", 'C6'!W69="W", 'C6'!W69="Z")),UPPER('C6'!W69),"")))</f>
        <v/>
      </c>
      <c r="J550" s="81" t="s">
        <v>452</v>
      </c>
      <c r="K550" s="188" t="str">
        <f>IF(AND(ISBLANK('C6'!V238),$L$550&lt;&gt;"Z"),"",'C6'!V238)</f>
        <v/>
      </c>
      <c r="L550" s="188" t="str">
        <f>IF(ISBLANK('C6'!W238),"",'C6'!W238)</f>
        <v/>
      </c>
      <c r="M550" s="78" t="str">
        <f t="shared" si="11"/>
        <v>OK</v>
      </c>
      <c r="N550" s="79"/>
    </row>
    <row r="551" spans="1:14" ht="23.25" hidden="1">
      <c r="A551" s="80" t="s">
        <v>2595</v>
      </c>
      <c r="B551" s="186" t="s">
        <v>1631</v>
      </c>
      <c r="C551" s="187" t="s">
        <v>430</v>
      </c>
      <c r="D551" s="189" t="s">
        <v>1632</v>
      </c>
      <c r="E551" s="187" t="s">
        <v>452</v>
      </c>
      <c r="F551" s="187" t="s">
        <v>430</v>
      </c>
      <c r="G551" s="189" t="s">
        <v>1014</v>
      </c>
      <c r="H551" s="188" t="str">
        <f>IF(OR(SUMPRODUCT(--('C6'!V240:'C6'!V294=""),--('C6'!W240:'C6'!W294=""))&gt;0,COUNTIF('C6'!W240:'C6'!W294,"M")&gt;0,COUNTIF('C6'!W240:'C6'!W294,"X")=55),"",SUM('C6'!V240:'C6'!V294))</f>
        <v/>
      </c>
      <c r="I551" s="188" t="str">
        <f>IF(AND(COUNTIF('C6'!W240:'C6'!W294,"X")=55,SUM('C6'!V240:'C6'!V294)=0,ISNUMBER('C6'!V295)),"",IF(COUNTIF('C6'!W240:'C6'!W294,"M")&gt;0,"M",IF(AND(COUNTIF('C6'!W240:'C6'!W294,'C6'!W240)=55,OR('C6'!W240="X",'C6'!W240="W",'C6'!W240="Z")),UPPER('C6'!W240),"")))</f>
        <v/>
      </c>
      <c r="J551" s="81" t="s">
        <v>452</v>
      </c>
      <c r="K551" s="188" t="str">
        <f>IF(AND(ISBLANK('C6'!V295),$L$551&lt;&gt;"Z"),"",'C6'!V295)</f>
        <v/>
      </c>
      <c r="L551" s="188" t="str">
        <f>IF(ISBLANK('C6'!W295),"",'C6'!W295)</f>
        <v/>
      </c>
      <c r="M551" s="78" t="str">
        <f t="shared" si="11"/>
        <v>OK</v>
      </c>
      <c r="N551" s="79"/>
    </row>
    <row r="552" spans="1:14" ht="23.25" hidden="1">
      <c r="A552" s="80" t="s">
        <v>2595</v>
      </c>
      <c r="B552" s="186" t="s">
        <v>1633</v>
      </c>
      <c r="C552" s="187" t="s">
        <v>430</v>
      </c>
      <c r="D552" s="189" t="s">
        <v>1634</v>
      </c>
      <c r="E552" s="187" t="s">
        <v>452</v>
      </c>
      <c r="F552" s="187" t="s">
        <v>430</v>
      </c>
      <c r="G552" s="189" t="s">
        <v>1015</v>
      </c>
      <c r="H552" s="188" t="str">
        <f>IF(OR(SUMPRODUCT(--('C6'!V296:'C6'!V299=""),--('C6'!W296:'C6'!W299=""))&gt;0,COUNTIF('C6'!W296:'C6'!W299,"M")&gt;0,COUNTIF('C6'!W296:'C6'!W299,"X")=4),"",SUM('C6'!V296:'C6'!V299))</f>
        <v/>
      </c>
      <c r="I552" s="188" t="str">
        <f>IF(AND(COUNTIF('C6'!W296:'C6'!W299,"X")=4,SUM('C6'!V296:'C6'!V299)=0,ISNUMBER('C6'!V300)),"",IF(COUNTIF('C6'!W296:'C6'!W299,"M")&gt;0,"M",IF(AND(COUNTIF('C6'!W296:'C6'!W299,'C6'!W296)=4,OR('C6'!W296="X",'C6'!W296="W",'C6'!W296="Z")),UPPER('C6'!W296),"")))</f>
        <v/>
      </c>
      <c r="J552" s="81" t="s">
        <v>452</v>
      </c>
      <c r="K552" s="188" t="str">
        <f>IF(AND(ISBLANK('C6'!V300),$L$552&lt;&gt;"Z"),"",'C6'!V300)</f>
        <v/>
      </c>
      <c r="L552" s="188" t="str">
        <f>IF(ISBLANK('C6'!W300),"",'C6'!W300)</f>
        <v/>
      </c>
      <c r="M552" s="78" t="str">
        <f t="shared" si="11"/>
        <v>OK</v>
      </c>
      <c r="N552" s="79"/>
    </row>
    <row r="553" spans="1:14" ht="23.25" hidden="1">
      <c r="A553" s="80" t="s">
        <v>2595</v>
      </c>
      <c r="B553" s="186" t="s">
        <v>1635</v>
      </c>
      <c r="C553" s="187" t="s">
        <v>430</v>
      </c>
      <c r="D553" s="189" t="s">
        <v>1636</v>
      </c>
      <c r="E553" s="187" t="s">
        <v>452</v>
      </c>
      <c r="F553" s="187" t="s">
        <v>430</v>
      </c>
      <c r="G553" s="189" t="s">
        <v>1016</v>
      </c>
      <c r="H553" s="188" t="str">
        <f>IF(OR(SUMPRODUCT(--('C6'!V301:'C6'!V343=""),--('C6'!W301:'C6'!W343=""))&gt;0,COUNTIF('C6'!W301:'C6'!W343,"M")&gt;0,COUNTIF('C6'!W301:'C6'!W343,"X")=43),"",SUM('C6'!V301:'C6'!V343))</f>
        <v/>
      </c>
      <c r="I553" s="188" t="str">
        <f>IF(AND(COUNTIF('C6'!W301:'C6'!W343,"X")=43,SUM('C6'!V301:'C6'!V343)=0,ISNUMBER('C6'!V344)),"",IF(COUNTIF('C6'!W301:'C6'!W343,"M")&gt;0,"M",IF(AND(COUNTIF('C6'!W301:'C6'!W343,'C6'!W301)=43,OR('C6'!W301="X",'C6'!W301="W",'C6'!W301="Z")),UPPER('C6'!W301),"")))</f>
        <v/>
      </c>
      <c r="J553" s="81" t="s">
        <v>452</v>
      </c>
      <c r="K553" s="188" t="str">
        <f>IF(AND(ISBLANK('C6'!V344),$L$553&lt;&gt;"Z"),"",'C6'!V344)</f>
        <v/>
      </c>
      <c r="L553" s="188" t="str">
        <f>IF(ISBLANK('C6'!W344),"",'C6'!W344)</f>
        <v/>
      </c>
      <c r="M553" s="78" t="str">
        <f t="shared" si="11"/>
        <v>OK</v>
      </c>
      <c r="N553" s="79"/>
    </row>
    <row r="554" spans="1:14" ht="23.25" hidden="1">
      <c r="A554" s="80" t="s">
        <v>2595</v>
      </c>
      <c r="B554" s="186" t="s">
        <v>1637</v>
      </c>
      <c r="C554" s="187" t="s">
        <v>430</v>
      </c>
      <c r="D554" s="189" t="s">
        <v>1638</v>
      </c>
      <c r="E554" s="187" t="s">
        <v>452</v>
      </c>
      <c r="F554" s="187" t="s">
        <v>430</v>
      </c>
      <c r="G554" s="189" t="s">
        <v>1017</v>
      </c>
      <c r="H554" s="188" t="str">
        <f>IF(OR(SUMPRODUCT(--('C6'!V345:'C6'!V395=""),--('C6'!W345:'C6'!W395=""))&gt;0,COUNTIF('C6'!W345:'C6'!W395,"M")&gt;0,COUNTIF('C6'!W345:'C6'!W395,"X")=51),"",SUM('C6'!V345:'C6'!V395))</f>
        <v/>
      </c>
      <c r="I554" s="188" t="str">
        <f>IF(AND(COUNTIF('C6'!W345:'C6'!W395,"X")=51,SUM('C6'!V345:'C6'!V395)=0,ISNUMBER('C6'!V396)),"",IF(COUNTIF('C6'!W345:'C6'!W395,"M")&gt;0,"M",IF(AND(COUNTIF('C6'!W345:'C6'!W395,'C6'!W345)=51,OR('C6'!W345="X",'C6'!W345="W",'C6'!W345="Z")),UPPER('C6'!W345),"")))</f>
        <v/>
      </c>
      <c r="J554" s="81" t="s">
        <v>452</v>
      </c>
      <c r="K554" s="188" t="str">
        <f>IF(AND(ISBLANK('C6'!V396),$L$554&lt;&gt;"Z"),"",'C6'!V396)</f>
        <v/>
      </c>
      <c r="L554" s="188" t="str">
        <f>IF(ISBLANK('C6'!W396),"",'C6'!W396)</f>
        <v/>
      </c>
      <c r="M554" s="78" t="str">
        <f t="shared" si="11"/>
        <v>OK</v>
      </c>
      <c r="N554" s="79"/>
    </row>
    <row r="555" spans="1:14" ht="23.25" hidden="1">
      <c r="A555" s="80" t="s">
        <v>2595</v>
      </c>
      <c r="B555" s="186" t="s">
        <v>1639</v>
      </c>
      <c r="C555" s="187" t="s">
        <v>430</v>
      </c>
      <c r="D555" s="189" t="s">
        <v>1640</v>
      </c>
      <c r="E555" s="187" t="s">
        <v>452</v>
      </c>
      <c r="F555" s="187" t="s">
        <v>430</v>
      </c>
      <c r="G555" s="189" t="s">
        <v>1018</v>
      </c>
      <c r="H555" s="188" t="str">
        <f>IF(OR(SUMPRODUCT(--('C6'!V397:'C6'!V442=""),--('C6'!W397:'C6'!W442=""))&gt;0,COUNTIF('C6'!W397:'C6'!W442,"M")&gt;0,COUNTIF('C6'!W397:'C6'!W442,"X")=46),"",SUM('C6'!V397:'C6'!V442))</f>
        <v/>
      </c>
      <c r="I555" s="188" t="str">
        <f>IF(AND(COUNTIF('C6'!W397:'C6'!W442,"X")=46,SUM('C6'!V397:'C6'!V442)=0,ISNUMBER('C6'!V443)),"",IF(COUNTIF('C6'!W397:'C6'!W442,"M")&gt;0,"M",IF(AND(COUNTIF('C6'!W397:'C6'!W442,'C6'!W397)=46,OR('C6'!W397="X",'C6'!W397="W",'C6'!W397="Z")),UPPER('C6'!W397),"")))</f>
        <v/>
      </c>
      <c r="J555" s="81" t="s">
        <v>452</v>
      </c>
      <c r="K555" s="188" t="str">
        <f>IF(AND(ISBLANK('C6'!V443),$L$555&lt;&gt;"Z"),"",'C6'!V443)</f>
        <v/>
      </c>
      <c r="L555" s="188" t="str">
        <f>IF(ISBLANK('C6'!W443),"",'C6'!W443)</f>
        <v/>
      </c>
      <c r="M555" s="78" t="str">
        <f t="shared" si="11"/>
        <v>OK</v>
      </c>
      <c r="N555" s="79"/>
    </row>
    <row r="556" spans="1:14" ht="23.25" hidden="1">
      <c r="A556" s="80" t="s">
        <v>2595</v>
      </c>
      <c r="B556" s="186" t="s">
        <v>1641</v>
      </c>
      <c r="C556" s="187" t="s">
        <v>430</v>
      </c>
      <c r="D556" s="189" t="s">
        <v>1642</v>
      </c>
      <c r="E556" s="187" t="s">
        <v>452</v>
      </c>
      <c r="F556" s="187" t="s">
        <v>430</v>
      </c>
      <c r="G556" s="189" t="s">
        <v>1019</v>
      </c>
      <c r="H556" s="188" t="str">
        <f>IF(OR(SUMPRODUCT(--('C6'!V444:'C6'!V461=""),--('C6'!W444:'C6'!W461=""))&gt;0,COUNTIF('C6'!W444:'C6'!W461,"M")&gt;0,COUNTIF('C6'!W444:'C6'!W461,"X")=18),"",SUM('C6'!V444:'C6'!V461))</f>
        <v/>
      </c>
      <c r="I556" s="188" t="str">
        <f>IF(AND(COUNTIF('C6'!W444:'C6'!W461,"X")=18,SUM('C6'!V444:'C6'!V461)=0,ISNUMBER('C6'!V462)),"",IF(COUNTIF('C6'!W444:'C6'!W461,"M")&gt;0,"M",IF(AND(COUNTIF('C6'!W444:'C6'!W461,'C6'!W444)=18,OR('C6'!W444="X",'C6'!W444="W",'C6'!W444="Z")),UPPER('C6'!W444),"")))</f>
        <v/>
      </c>
      <c r="J556" s="81" t="s">
        <v>452</v>
      </c>
      <c r="K556" s="188" t="str">
        <f>IF(AND(ISBLANK('C6'!V462),$L$556&lt;&gt;"Z"),"",'C6'!V462)</f>
        <v/>
      </c>
      <c r="L556" s="188" t="str">
        <f>IF(ISBLANK('C6'!W462),"",'C6'!W462)</f>
        <v/>
      </c>
      <c r="M556" s="78" t="str">
        <f t="shared" si="11"/>
        <v>OK</v>
      </c>
      <c r="N556" s="79"/>
    </row>
    <row r="557" spans="1:14" ht="23.25" hidden="1">
      <c r="A557" s="80" t="s">
        <v>2595</v>
      </c>
      <c r="B557" s="186" t="s">
        <v>1643</v>
      </c>
      <c r="C557" s="187" t="s">
        <v>430</v>
      </c>
      <c r="D557" s="189" t="s">
        <v>1644</v>
      </c>
      <c r="E557" s="187" t="s">
        <v>452</v>
      </c>
      <c r="F557" s="187" t="s">
        <v>430</v>
      </c>
      <c r="G557" s="189" t="s">
        <v>772</v>
      </c>
      <c r="H557" s="188" t="str">
        <f>IF(OR(AND('C6'!V295="",'C6'!W295=""),AND('C6'!V300="",'C6'!W300=""),,AND('C6'!V344="",'C6'!W344=""),AND('C6'!V396="",'C6'!W396=""),AND('C6'!V443="",'C6'!W443=""),AND('C6'!V462="",'C6'!W462=""),AND('C6'!V463="",'C6'!W463=""),AND('C6'!W295="X",'C6'!W300="X",'C6'!W344="X",'C6'!W396="X",'C6'!W443="X",'C6'!W462="X",'C6'!W463="X"),OR('C6'!W295="M",'C6'!W300="M",'C6'!W344="M",'C6'!W396="M",'C6'!W443="M",'C6'!W462="M",'C6'!W463="M")),"",SUM('C6'!V295,'C6'!V300,'C6'!V344,'C6'!V396,'C6'!V443,'C6'!V462,'C6'!V463))</f>
        <v/>
      </c>
      <c r="I557" s="188" t="str">
        <f>IF(AND(AND('C6'!W295="X",'C6'!W300="X",'C6'!W344="X",'C6'!W396="X",'C6'!W443="X",'C6'!W462="X",'C6'!W463="X"),SUM('C6'!V295,'C6'!V300,'C6'!V344,'C6'!V396,'C6'!V443,'C6'!V462,'C6'!V463)=0,ISNUMBER('C6'!V464)),"",IF(OR('C6'!W295="M",'C6'!W300="M",'C6'!W344="M",'C6'!W396="M",'C6'!W443="M",'C6'!W462="M",'C6'!W463="M"),"M",IF(AND('C6'!W295='C6'!W300, 'C6'!W295='C6'!W344, 'C6'!W295='C6'!W396, 'C6'!W295='C6'!W443, 'C6'!W295='C6'!W462, 'C6'!W295='C6'!W463,OR('C6'!W295="X", 'C6'!W295="W", 'C6'!W295="Z")),UPPER('C6'!W295),"")))</f>
        <v/>
      </c>
      <c r="J557" s="81" t="s">
        <v>452</v>
      </c>
      <c r="K557" s="188" t="str">
        <f>IF(AND(ISBLANK('C6'!V464),$L$557&lt;&gt;"Z"),"",'C6'!V464)</f>
        <v/>
      </c>
      <c r="L557" s="188" t="str">
        <f>IF(ISBLANK('C6'!W464),"",'C6'!W464)</f>
        <v/>
      </c>
      <c r="M557" s="78" t="str">
        <f t="shared" si="11"/>
        <v>OK</v>
      </c>
      <c r="N557" s="79"/>
    </row>
    <row r="558" spans="1:14" ht="23.25" hidden="1">
      <c r="A558" s="80" t="s">
        <v>2595</v>
      </c>
      <c r="B558" s="186" t="s">
        <v>1645</v>
      </c>
      <c r="C558" s="187" t="s">
        <v>430</v>
      </c>
      <c r="D558" s="189" t="s">
        <v>1646</v>
      </c>
      <c r="E558" s="187" t="s">
        <v>452</v>
      </c>
      <c r="F558" s="187" t="s">
        <v>430</v>
      </c>
      <c r="G558" s="189" t="s">
        <v>1020</v>
      </c>
      <c r="H558" s="188" t="str">
        <f>IF(OR(AND('C6'!V14="",'C6'!W14=""),AND('C6'!V240="",'C6'!W240=""),AND('C6'!W14="X",'C6'!W240="X"),OR('C6'!W14="M",'C6'!W240="M")),"",SUM('C6'!V14,'C6'!V240))</f>
        <v/>
      </c>
      <c r="I558" s="188" t="str">
        <f>IF(AND(AND('C6'!W14="X",'C6'!W240="X"),SUM('C6'!V14,'C6'!V240)=0,ISNUMBER('C6'!V466)),"",IF(OR('C6'!W14="M",'C6'!W240="M"),"M",IF(AND('C6'!W14='C6'!W240,OR('C6'!W14="X",'C6'!W14="W",'C6'!W14="Z")),UPPER('C6'!W14),"")))</f>
        <v/>
      </c>
      <c r="J558" s="81" t="s">
        <v>452</v>
      </c>
      <c r="K558" s="188" t="str">
        <f>IF(AND(ISBLANK('C6'!V466),$L$558&lt;&gt;"Z"),"",'C6'!V466)</f>
        <v/>
      </c>
      <c r="L558" s="188" t="str">
        <f>IF(ISBLANK('C6'!W466),"",'C6'!W466)</f>
        <v/>
      </c>
      <c r="M558" s="78" t="str">
        <f t="shared" si="11"/>
        <v>OK</v>
      </c>
      <c r="N558" s="79"/>
    </row>
    <row r="559" spans="1:14" ht="23.25" hidden="1">
      <c r="A559" s="80" t="s">
        <v>2595</v>
      </c>
      <c r="B559" s="186" t="s">
        <v>1647</v>
      </c>
      <c r="C559" s="187" t="s">
        <v>430</v>
      </c>
      <c r="D559" s="189" t="s">
        <v>1648</v>
      </c>
      <c r="E559" s="187" t="s">
        <v>452</v>
      </c>
      <c r="F559" s="187" t="s">
        <v>430</v>
      </c>
      <c r="G559" s="189" t="s">
        <v>1021</v>
      </c>
      <c r="H559" s="188" t="str">
        <f>IF(OR(AND('C6'!V15="",'C6'!W15=""),AND('C6'!V241="",'C6'!W241=""),AND('C6'!W15="X",'C6'!W241="X"),OR('C6'!W15="M",'C6'!W241="M")),"",SUM('C6'!V15,'C6'!V241))</f>
        <v/>
      </c>
      <c r="I559" s="188" t="str">
        <f>IF(AND(AND('C6'!W15="X",'C6'!W241="X"),SUM('C6'!V15,'C6'!V241)=0,ISNUMBER('C6'!V467)),"",IF(OR('C6'!W15="M",'C6'!W241="M"),"M",IF(AND('C6'!W15='C6'!W241,OR('C6'!W15="X",'C6'!W15="W",'C6'!W15="Z")),UPPER('C6'!W15),"")))</f>
        <v/>
      </c>
      <c r="J559" s="81" t="s">
        <v>452</v>
      </c>
      <c r="K559" s="188" t="str">
        <f>IF(AND(ISBLANK('C6'!V467),$L$559&lt;&gt;"Z"),"",'C6'!V467)</f>
        <v/>
      </c>
      <c r="L559" s="188" t="str">
        <f>IF(ISBLANK('C6'!W467),"",'C6'!W467)</f>
        <v/>
      </c>
      <c r="M559" s="78" t="str">
        <f t="shared" si="11"/>
        <v>OK</v>
      </c>
      <c r="N559" s="79"/>
    </row>
    <row r="560" spans="1:14" ht="23.25" hidden="1">
      <c r="A560" s="80" t="s">
        <v>2595</v>
      </c>
      <c r="B560" s="186" t="s">
        <v>1649</v>
      </c>
      <c r="C560" s="187" t="s">
        <v>430</v>
      </c>
      <c r="D560" s="189" t="s">
        <v>1650</v>
      </c>
      <c r="E560" s="187" t="s">
        <v>452</v>
      </c>
      <c r="F560" s="187" t="s">
        <v>430</v>
      </c>
      <c r="G560" s="189" t="s">
        <v>1022</v>
      </c>
      <c r="H560" s="188" t="str">
        <f>IF(OR(AND('C6'!V16="",'C6'!W16=""),AND('C6'!V242="",'C6'!W242=""),AND('C6'!W16="X",'C6'!W242="X"),OR('C6'!W16="M",'C6'!W242="M")),"",SUM('C6'!V16,'C6'!V242))</f>
        <v/>
      </c>
      <c r="I560" s="188" t="str">
        <f>IF(AND(AND('C6'!W16="X",'C6'!W242="X"),SUM('C6'!V16,'C6'!V242)=0,ISNUMBER('C6'!V468)),"",IF(OR('C6'!W16="M",'C6'!W242="M"),"M",IF(AND('C6'!W16='C6'!W242,OR('C6'!W16="X",'C6'!W16="W",'C6'!W16="Z")),UPPER('C6'!W16),"")))</f>
        <v/>
      </c>
      <c r="J560" s="81" t="s">
        <v>452</v>
      </c>
      <c r="K560" s="188" t="str">
        <f>IF(AND(ISBLANK('C6'!V468),$L$560&lt;&gt;"Z"),"",'C6'!V468)</f>
        <v/>
      </c>
      <c r="L560" s="188" t="str">
        <f>IF(ISBLANK('C6'!W468),"",'C6'!W468)</f>
        <v/>
      </c>
      <c r="M560" s="78" t="str">
        <f t="shared" si="11"/>
        <v>OK</v>
      </c>
      <c r="N560" s="79"/>
    </row>
    <row r="561" spans="1:14" ht="23.25" hidden="1">
      <c r="A561" s="80" t="s">
        <v>2595</v>
      </c>
      <c r="B561" s="186" t="s">
        <v>1651</v>
      </c>
      <c r="C561" s="187" t="s">
        <v>430</v>
      </c>
      <c r="D561" s="189" t="s">
        <v>1652</v>
      </c>
      <c r="E561" s="187" t="s">
        <v>452</v>
      </c>
      <c r="F561" s="187" t="s">
        <v>430</v>
      </c>
      <c r="G561" s="189" t="s">
        <v>1023</v>
      </c>
      <c r="H561" s="188" t="str">
        <f>IF(OR(AND('C6'!V17="",'C6'!W17=""),AND('C6'!V243="",'C6'!W243=""),AND('C6'!W17="X",'C6'!W243="X"),OR('C6'!W17="M",'C6'!W243="M")),"",SUM('C6'!V17,'C6'!V243))</f>
        <v/>
      </c>
      <c r="I561" s="188" t="str">
        <f>IF(AND(AND('C6'!W17="X",'C6'!W243="X"),SUM('C6'!V17,'C6'!V243)=0,ISNUMBER('C6'!V469)),"",IF(OR('C6'!W17="M",'C6'!W243="M"),"M",IF(AND('C6'!W17='C6'!W243,OR('C6'!W17="X",'C6'!W17="W",'C6'!W17="Z")),UPPER('C6'!W17),"")))</f>
        <v/>
      </c>
      <c r="J561" s="81" t="s">
        <v>452</v>
      </c>
      <c r="K561" s="188" t="str">
        <f>IF(AND(ISBLANK('C6'!V469),$L$561&lt;&gt;"Z"),"",'C6'!V469)</f>
        <v/>
      </c>
      <c r="L561" s="188" t="str">
        <f>IF(ISBLANK('C6'!W469),"",'C6'!W469)</f>
        <v/>
      </c>
      <c r="M561" s="78" t="str">
        <f t="shared" si="11"/>
        <v>OK</v>
      </c>
      <c r="N561" s="79"/>
    </row>
    <row r="562" spans="1:14" ht="23.25" hidden="1">
      <c r="A562" s="80" t="s">
        <v>2595</v>
      </c>
      <c r="B562" s="186" t="s">
        <v>1653</v>
      </c>
      <c r="C562" s="187" t="s">
        <v>430</v>
      </c>
      <c r="D562" s="189" t="s">
        <v>1654</v>
      </c>
      <c r="E562" s="187" t="s">
        <v>452</v>
      </c>
      <c r="F562" s="187" t="s">
        <v>430</v>
      </c>
      <c r="G562" s="189" t="s">
        <v>1024</v>
      </c>
      <c r="H562" s="188" t="str">
        <f>IF(OR(AND('C6'!V18="",'C6'!W18=""),AND('C6'!V244="",'C6'!W244=""),AND('C6'!W18="X",'C6'!W244="X"),OR('C6'!W18="M",'C6'!W244="M")),"",SUM('C6'!V18,'C6'!V244))</f>
        <v/>
      </c>
      <c r="I562" s="188" t="str">
        <f>IF(AND(AND('C6'!W18="X",'C6'!W244="X"),SUM('C6'!V18,'C6'!V244)=0,ISNUMBER('C6'!V470)),"",IF(OR('C6'!W18="M",'C6'!W244="M"),"M",IF(AND('C6'!W18='C6'!W244,OR('C6'!W18="X",'C6'!W18="W",'C6'!W18="Z")),UPPER('C6'!W18),"")))</f>
        <v/>
      </c>
      <c r="J562" s="81" t="s">
        <v>452</v>
      </c>
      <c r="K562" s="188" t="str">
        <f>IF(AND(ISBLANK('C6'!V470),$L$562&lt;&gt;"Z"),"",'C6'!V470)</f>
        <v/>
      </c>
      <c r="L562" s="188" t="str">
        <f>IF(ISBLANK('C6'!W470),"",'C6'!W470)</f>
        <v/>
      </c>
      <c r="M562" s="78" t="str">
        <f t="shared" si="11"/>
        <v>OK</v>
      </c>
      <c r="N562" s="79"/>
    </row>
    <row r="563" spans="1:14" ht="23.25" hidden="1">
      <c r="A563" s="80" t="s">
        <v>2595</v>
      </c>
      <c r="B563" s="186" t="s">
        <v>1655</v>
      </c>
      <c r="C563" s="187" t="s">
        <v>430</v>
      </c>
      <c r="D563" s="189" t="s">
        <v>1656</v>
      </c>
      <c r="E563" s="187" t="s">
        <v>452</v>
      </c>
      <c r="F563" s="187" t="s">
        <v>430</v>
      </c>
      <c r="G563" s="189" t="s">
        <v>1025</v>
      </c>
      <c r="H563" s="188" t="str">
        <f>IF(OR(AND('C6'!V19="",'C6'!W19=""),AND('C6'!V245="",'C6'!W245=""),AND('C6'!W19="X",'C6'!W245="X"),OR('C6'!W19="M",'C6'!W245="M")),"",SUM('C6'!V19,'C6'!V245))</f>
        <v/>
      </c>
      <c r="I563" s="188" t="str">
        <f>IF(AND(AND('C6'!W19="X",'C6'!W245="X"),SUM('C6'!V19,'C6'!V245)=0,ISNUMBER('C6'!V471)),"",IF(OR('C6'!W19="M",'C6'!W245="M"),"M",IF(AND('C6'!W19='C6'!W245,OR('C6'!W19="X",'C6'!W19="W",'C6'!W19="Z")),UPPER('C6'!W19),"")))</f>
        <v/>
      </c>
      <c r="J563" s="81" t="s">
        <v>452</v>
      </c>
      <c r="K563" s="188" t="str">
        <f>IF(AND(ISBLANK('C6'!V471),$L$563&lt;&gt;"Z"),"",'C6'!V471)</f>
        <v/>
      </c>
      <c r="L563" s="188" t="str">
        <f>IF(ISBLANK('C6'!W471),"",'C6'!W471)</f>
        <v/>
      </c>
      <c r="M563" s="78" t="str">
        <f t="shared" si="11"/>
        <v>OK</v>
      </c>
      <c r="N563" s="79"/>
    </row>
    <row r="564" spans="1:14" ht="23.25" hidden="1">
      <c r="A564" s="80" t="s">
        <v>2595</v>
      </c>
      <c r="B564" s="186" t="s">
        <v>1657</v>
      </c>
      <c r="C564" s="187" t="s">
        <v>430</v>
      </c>
      <c r="D564" s="189" t="s">
        <v>1658</v>
      </c>
      <c r="E564" s="187" t="s">
        <v>452</v>
      </c>
      <c r="F564" s="187" t="s">
        <v>430</v>
      </c>
      <c r="G564" s="189" t="s">
        <v>1026</v>
      </c>
      <c r="H564" s="188" t="str">
        <f>IF(OR(AND('C6'!V20="",'C6'!W20=""),AND('C6'!V246="",'C6'!W246=""),AND('C6'!W20="X",'C6'!W246="X"),OR('C6'!W20="M",'C6'!W246="M")),"",SUM('C6'!V20,'C6'!V246))</f>
        <v/>
      </c>
      <c r="I564" s="188" t="str">
        <f>IF(AND(AND('C6'!W20="X",'C6'!W246="X"),SUM('C6'!V20,'C6'!V246)=0,ISNUMBER('C6'!V472)),"",IF(OR('C6'!W20="M",'C6'!W246="M"),"M",IF(AND('C6'!W20='C6'!W246,OR('C6'!W20="X",'C6'!W20="W",'C6'!W20="Z")),UPPER('C6'!W20),"")))</f>
        <v/>
      </c>
      <c r="J564" s="81" t="s">
        <v>452</v>
      </c>
      <c r="K564" s="188" t="str">
        <f>IF(AND(ISBLANK('C6'!V472),$L$564&lt;&gt;"Z"),"",'C6'!V472)</f>
        <v/>
      </c>
      <c r="L564" s="188" t="str">
        <f>IF(ISBLANK('C6'!W472),"",'C6'!W472)</f>
        <v/>
      </c>
      <c r="M564" s="78" t="str">
        <f t="shared" si="11"/>
        <v>OK</v>
      </c>
      <c r="N564" s="79"/>
    </row>
    <row r="565" spans="1:14" ht="23.25" hidden="1">
      <c r="A565" s="80" t="s">
        <v>2595</v>
      </c>
      <c r="B565" s="186" t="s">
        <v>1659</v>
      </c>
      <c r="C565" s="187" t="s">
        <v>430</v>
      </c>
      <c r="D565" s="189" t="s">
        <v>1660</v>
      </c>
      <c r="E565" s="187" t="s">
        <v>452</v>
      </c>
      <c r="F565" s="187" t="s">
        <v>430</v>
      </c>
      <c r="G565" s="189" t="s">
        <v>1027</v>
      </c>
      <c r="H565" s="188" t="str">
        <f>IF(OR(AND('C6'!V21="",'C6'!W21=""),AND('C6'!V247="",'C6'!W247=""),AND('C6'!W21="X",'C6'!W247="X"),OR('C6'!W21="M",'C6'!W247="M")),"",SUM('C6'!V21,'C6'!V247))</f>
        <v/>
      </c>
      <c r="I565" s="188" t="str">
        <f>IF(AND(AND('C6'!W21="X",'C6'!W247="X"),SUM('C6'!V21,'C6'!V247)=0,ISNUMBER('C6'!V473)),"",IF(OR('C6'!W21="M",'C6'!W247="M"),"M",IF(AND('C6'!W21='C6'!W247,OR('C6'!W21="X",'C6'!W21="W",'C6'!W21="Z")),UPPER('C6'!W21),"")))</f>
        <v/>
      </c>
      <c r="J565" s="81" t="s">
        <v>452</v>
      </c>
      <c r="K565" s="188" t="str">
        <f>IF(AND(ISBLANK('C6'!V473),$L$565&lt;&gt;"Z"),"",'C6'!V473)</f>
        <v/>
      </c>
      <c r="L565" s="188" t="str">
        <f>IF(ISBLANK('C6'!W473),"",'C6'!W473)</f>
        <v/>
      </c>
      <c r="M565" s="78" t="str">
        <f t="shared" si="11"/>
        <v>OK</v>
      </c>
      <c r="N565" s="79"/>
    </row>
    <row r="566" spans="1:14" ht="23.25" hidden="1">
      <c r="A566" s="80" t="s">
        <v>2595</v>
      </c>
      <c r="B566" s="186" t="s">
        <v>1661</v>
      </c>
      <c r="C566" s="187" t="s">
        <v>430</v>
      </c>
      <c r="D566" s="189" t="s">
        <v>1662</v>
      </c>
      <c r="E566" s="187" t="s">
        <v>452</v>
      </c>
      <c r="F566" s="187" t="s">
        <v>430</v>
      </c>
      <c r="G566" s="189" t="s">
        <v>1028</v>
      </c>
      <c r="H566" s="188" t="str">
        <f>IF(OR(AND('C6'!V22="",'C6'!W22=""),AND('C6'!V248="",'C6'!W248=""),AND('C6'!W22="X",'C6'!W248="X"),OR('C6'!W22="M",'C6'!W248="M")),"",SUM('C6'!V22,'C6'!V248))</f>
        <v/>
      </c>
      <c r="I566" s="188" t="str">
        <f>IF(AND(AND('C6'!W22="X",'C6'!W248="X"),SUM('C6'!V22,'C6'!V248)=0,ISNUMBER('C6'!V474)),"",IF(OR('C6'!W22="M",'C6'!W248="M"),"M",IF(AND('C6'!W22='C6'!W248,OR('C6'!W22="X",'C6'!W22="W",'C6'!W22="Z")),UPPER('C6'!W22),"")))</f>
        <v/>
      </c>
      <c r="J566" s="81" t="s">
        <v>452</v>
      </c>
      <c r="K566" s="188" t="str">
        <f>IF(AND(ISBLANK('C6'!V474),$L$566&lt;&gt;"Z"),"",'C6'!V474)</f>
        <v/>
      </c>
      <c r="L566" s="188" t="str">
        <f>IF(ISBLANK('C6'!W474),"",'C6'!W474)</f>
        <v/>
      </c>
      <c r="M566" s="78" t="str">
        <f t="shared" si="11"/>
        <v>OK</v>
      </c>
      <c r="N566" s="79"/>
    </row>
    <row r="567" spans="1:14" ht="23.25" hidden="1">
      <c r="A567" s="80" t="s">
        <v>2595</v>
      </c>
      <c r="B567" s="186" t="s">
        <v>1663</v>
      </c>
      <c r="C567" s="187" t="s">
        <v>430</v>
      </c>
      <c r="D567" s="189" t="s">
        <v>1664</v>
      </c>
      <c r="E567" s="187" t="s">
        <v>452</v>
      </c>
      <c r="F567" s="187" t="s">
        <v>430</v>
      </c>
      <c r="G567" s="189" t="s">
        <v>1029</v>
      </c>
      <c r="H567" s="188" t="str">
        <f>IF(OR(AND('C6'!V23="",'C6'!W23=""),AND('C6'!V249="",'C6'!W249=""),AND('C6'!W23="X",'C6'!W249="X"),OR('C6'!W23="M",'C6'!W249="M")),"",SUM('C6'!V23,'C6'!V249))</f>
        <v/>
      </c>
      <c r="I567" s="188" t="str">
        <f>IF(AND(AND('C6'!W23="X",'C6'!W249="X"),SUM('C6'!V23,'C6'!V249)=0,ISNUMBER('C6'!V475)),"",IF(OR('C6'!W23="M",'C6'!W249="M"),"M",IF(AND('C6'!W23='C6'!W249,OR('C6'!W23="X",'C6'!W23="W",'C6'!W23="Z")),UPPER('C6'!W23),"")))</f>
        <v/>
      </c>
      <c r="J567" s="81" t="s">
        <v>452</v>
      </c>
      <c r="K567" s="188" t="str">
        <f>IF(AND(ISBLANK('C6'!V475),$L$567&lt;&gt;"Z"),"",'C6'!V475)</f>
        <v/>
      </c>
      <c r="L567" s="188" t="str">
        <f>IF(ISBLANK('C6'!W475),"",'C6'!W475)</f>
        <v/>
      </c>
      <c r="M567" s="78" t="str">
        <f t="shared" si="11"/>
        <v>OK</v>
      </c>
      <c r="N567" s="79"/>
    </row>
    <row r="568" spans="1:14" ht="23.25" hidden="1">
      <c r="A568" s="80" t="s">
        <v>2595</v>
      </c>
      <c r="B568" s="186" t="s">
        <v>1665</v>
      </c>
      <c r="C568" s="187" t="s">
        <v>430</v>
      </c>
      <c r="D568" s="189" t="s">
        <v>1666</v>
      </c>
      <c r="E568" s="187" t="s">
        <v>452</v>
      </c>
      <c r="F568" s="187" t="s">
        <v>430</v>
      </c>
      <c r="G568" s="189" t="s">
        <v>1030</v>
      </c>
      <c r="H568" s="188" t="str">
        <f>IF(OR(AND('C6'!V24="",'C6'!W24=""),AND('C6'!V250="",'C6'!W250=""),AND('C6'!W24="X",'C6'!W250="X"),OR('C6'!W24="M",'C6'!W250="M")),"",SUM('C6'!V24,'C6'!V250))</f>
        <v/>
      </c>
      <c r="I568" s="188" t="str">
        <f>IF(AND(AND('C6'!W24="X",'C6'!W250="X"),SUM('C6'!V24,'C6'!V250)=0,ISNUMBER('C6'!V476)),"",IF(OR('C6'!W24="M",'C6'!W250="M"),"M",IF(AND('C6'!W24='C6'!W250,OR('C6'!W24="X",'C6'!W24="W",'C6'!W24="Z")),UPPER('C6'!W24),"")))</f>
        <v/>
      </c>
      <c r="J568" s="81" t="s">
        <v>452</v>
      </c>
      <c r="K568" s="188" t="str">
        <f>IF(AND(ISBLANK('C6'!V476),$L$568&lt;&gt;"Z"),"",'C6'!V476)</f>
        <v/>
      </c>
      <c r="L568" s="188" t="str">
        <f>IF(ISBLANK('C6'!W476),"",'C6'!W476)</f>
        <v/>
      </c>
      <c r="M568" s="78" t="str">
        <f t="shared" si="11"/>
        <v>OK</v>
      </c>
      <c r="N568" s="79"/>
    </row>
    <row r="569" spans="1:14" ht="23.25" hidden="1">
      <c r="A569" s="80" t="s">
        <v>2595</v>
      </c>
      <c r="B569" s="186" t="s">
        <v>1667</v>
      </c>
      <c r="C569" s="187" t="s">
        <v>430</v>
      </c>
      <c r="D569" s="189" t="s">
        <v>1668</v>
      </c>
      <c r="E569" s="187" t="s">
        <v>452</v>
      </c>
      <c r="F569" s="187" t="s">
        <v>430</v>
      </c>
      <c r="G569" s="189" t="s">
        <v>1031</v>
      </c>
      <c r="H569" s="188" t="str">
        <f>IF(OR(AND('C6'!V25="",'C6'!W25=""),AND('C6'!V251="",'C6'!W251=""),AND('C6'!W25="X",'C6'!W251="X"),OR('C6'!W25="M",'C6'!W251="M")),"",SUM('C6'!V25,'C6'!V251))</f>
        <v/>
      </c>
      <c r="I569" s="188" t="str">
        <f>IF(AND(AND('C6'!W25="X",'C6'!W251="X"),SUM('C6'!V25,'C6'!V251)=0,ISNUMBER('C6'!V477)),"",IF(OR('C6'!W25="M",'C6'!W251="M"),"M",IF(AND('C6'!W25='C6'!W251,OR('C6'!W25="X",'C6'!W25="W",'C6'!W25="Z")),UPPER('C6'!W25),"")))</f>
        <v/>
      </c>
      <c r="J569" s="81" t="s">
        <v>452</v>
      </c>
      <c r="K569" s="188" t="str">
        <f>IF(AND(ISBLANK('C6'!V477),$L$569&lt;&gt;"Z"),"",'C6'!V477)</f>
        <v/>
      </c>
      <c r="L569" s="188" t="str">
        <f>IF(ISBLANK('C6'!W477),"",'C6'!W477)</f>
        <v/>
      </c>
      <c r="M569" s="78" t="str">
        <f t="shared" si="11"/>
        <v>OK</v>
      </c>
      <c r="N569" s="79"/>
    </row>
    <row r="570" spans="1:14" ht="23.25" hidden="1">
      <c r="A570" s="80" t="s">
        <v>2595</v>
      </c>
      <c r="B570" s="186" t="s">
        <v>1669</v>
      </c>
      <c r="C570" s="187" t="s">
        <v>430</v>
      </c>
      <c r="D570" s="189" t="s">
        <v>1670</v>
      </c>
      <c r="E570" s="187" t="s">
        <v>452</v>
      </c>
      <c r="F570" s="187" t="s">
        <v>430</v>
      </c>
      <c r="G570" s="189" t="s">
        <v>1032</v>
      </c>
      <c r="H570" s="188" t="str">
        <f>IF(OR(AND('C6'!V26="",'C6'!W26=""),AND('C6'!V252="",'C6'!W252=""),AND('C6'!W26="X",'C6'!W252="X"),OR('C6'!W26="M",'C6'!W252="M")),"",SUM('C6'!V26,'C6'!V252))</f>
        <v/>
      </c>
      <c r="I570" s="188" t="str">
        <f>IF(AND(AND('C6'!W26="X",'C6'!W252="X"),SUM('C6'!V26,'C6'!V252)=0,ISNUMBER('C6'!V478)),"",IF(OR('C6'!W26="M",'C6'!W252="M"),"M",IF(AND('C6'!W26='C6'!W252,OR('C6'!W26="X",'C6'!W26="W",'C6'!W26="Z")),UPPER('C6'!W26),"")))</f>
        <v/>
      </c>
      <c r="J570" s="81" t="s">
        <v>452</v>
      </c>
      <c r="K570" s="188" t="str">
        <f>IF(AND(ISBLANK('C6'!V478),$L$570&lt;&gt;"Z"),"",'C6'!V478)</f>
        <v/>
      </c>
      <c r="L570" s="188" t="str">
        <f>IF(ISBLANK('C6'!W478),"",'C6'!W478)</f>
        <v/>
      </c>
      <c r="M570" s="78" t="str">
        <f t="shared" si="11"/>
        <v>OK</v>
      </c>
      <c r="N570" s="79"/>
    </row>
    <row r="571" spans="1:14" ht="23.25" hidden="1">
      <c r="A571" s="80" t="s">
        <v>2595</v>
      </c>
      <c r="B571" s="186" t="s">
        <v>1671</v>
      </c>
      <c r="C571" s="187" t="s">
        <v>430</v>
      </c>
      <c r="D571" s="189" t="s">
        <v>1672</v>
      </c>
      <c r="E571" s="187" t="s">
        <v>452</v>
      </c>
      <c r="F571" s="187" t="s">
        <v>430</v>
      </c>
      <c r="G571" s="189" t="s">
        <v>1033</v>
      </c>
      <c r="H571" s="188" t="str">
        <f>IF(OR(AND('C6'!V27="",'C6'!W27=""),AND('C6'!V253="",'C6'!W253=""),AND('C6'!W27="X",'C6'!W253="X"),OR('C6'!W27="M",'C6'!W253="M")),"",SUM('C6'!V27,'C6'!V253))</f>
        <v/>
      </c>
      <c r="I571" s="188" t="str">
        <f>IF(AND(AND('C6'!W27="X",'C6'!W253="X"),SUM('C6'!V27,'C6'!V253)=0,ISNUMBER('C6'!V479)),"",IF(OR('C6'!W27="M",'C6'!W253="M"),"M",IF(AND('C6'!W27='C6'!W253,OR('C6'!W27="X",'C6'!W27="W",'C6'!W27="Z")),UPPER('C6'!W27),"")))</f>
        <v/>
      </c>
      <c r="J571" s="81" t="s">
        <v>452</v>
      </c>
      <c r="K571" s="188" t="str">
        <f>IF(AND(ISBLANK('C6'!V479),$L$571&lt;&gt;"Z"),"",'C6'!V479)</f>
        <v/>
      </c>
      <c r="L571" s="188" t="str">
        <f>IF(ISBLANK('C6'!W479),"",'C6'!W479)</f>
        <v/>
      </c>
      <c r="M571" s="78" t="str">
        <f t="shared" si="11"/>
        <v>OK</v>
      </c>
      <c r="N571" s="79"/>
    </row>
    <row r="572" spans="1:14" ht="23.25" hidden="1">
      <c r="A572" s="80" t="s">
        <v>2595</v>
      </c>
      <c r="B572" s="186" t="s">
        <v>1673</v>
      </c>
      <c r="C572" s="187" t="s">
        <v>430</v>
      </c>
      <c r="D572" s="189" t="s">
        <v>1674</v>
      </c>
      <c r="E572" s="187" t="s">
        <v>452</v>
      </c>
      <c r="F572" s="187" t="s">
        <v>430</v>
      </c>
      <c r="G572" s="189" t="s">
        <v>1034</v>
      </c>
      <c r="H572" s="188" t="str">
        <f>IF(OR(AND('C6'!V28="",'C6'!W28=""),AND('C6'!V254="",'C6'!W254=""),AND('C6'!W28="X",'C6'!W254="X"),OR('C6'!W28="M",'C6'!W254="M")),"",SUM('C6'!V28,'C6'!V254))</f>
        <v/>
      </c>
      <c r="I572" s="188" t="str">
        <f>IF(AND(AND('C6'!W28="X",'C6'!W254="X"),SUM('C6'!V28,'C6'!V254)=0,ISNUMBER('C6'!V480)),"",IF(OR('C6'!W28="M",'C6'!W254="M"),"M",IF(AND('C6'!W28='C6'!W254,OR('C6'!W28="X",'C6'!W28="W",'C6'!W28="Z")),UPPER('C6'!W28),"")))</f>
        <v/>
      </c>
      <c r="J572" s="81" t="s">
        <v>452</v>
      </c>
      <c r="K572" s="188" t="str">
        <f>IF(AND(ISBLANK('C6'!V480),$L$572&lt;&gt;"Z"),"",'C6'!V480)</f>
        <v/>
      </c>
      <c r="L572" s="188" t="str">
        <f>IF(ISBLANK('C6'!W480),"",'C6'!W480)</f>
        <v/>
      </c>
      <c r="M572" s="78" t="str">
        <f t="shared" si="11"/>
        <v>OK</v>
      </c>
      <c r="N572" s="79"/>
    </row>
    <row r="573" spans="1:14" ht="23.25" hidden="1">
      <c r="A573" s="80" t="s">
        <v>2595</v>
      </c>
      <c r="B573" s="186" t="s">
        <v>1675</v>
      </c>
      <c r="C573" s="187" t="s">
        <v>430</v>
      </c>
      <c r="D573" s="189" t="s">
        <v>1676</v>
      </c>
      <c r="E573" s="187" t="s">
        <v>452</v>
      </c>
      <c r="F573" s="187" t="s">
        <v>430</v>
      </c>
      <c r="G573" s="189" t="s">
        <v>1035</v>
      </c>
      <c r="H573" s="188" t="str">
        <f>IF(OR(AND('C6'!V29="",'C6'!W29=""),AND('C6'!V255="",'C6'!W255=""),AND('C6'!W29="X",'C6'!W255="X"),OR('C6'!W29="M",'C6'!W255="M")),"",SUM('C6'!V29,'C6'!V255))</f>
        <v/>
      </c>
      <c r="I573" s="188" t="str">
        <f>IF(AND(AND('C6'!W29="X",'C6'!W255="X"),SUM('C6'!V29,'C6'!V255)=0,ISNUMBER('C6'!V481)),"",IF(OR('C6'!W29="M",'C6'!W255="M"),"M",IF(AND('C6'!W29='C6'!W255,OR('C6'!W29="X",'C6'!W29="W",'C6'!W29="Z")),UPPER('C6'!W29),"")))</f>
        <v/>
      </c>
      <c r="J573" s="81" t="s">
        <v>452</v>
      </c>
      <c r="K573" s="188" t="str">
        <f>IF(AND(ISBLANK('C6'!V481),$L$573&lt;&gt;"Z"),"",'C6'!V481)</f>
        <v/>
      </c>
      <c r="L573" s="188" t="str">
        <f>IF(ISBLANK('C6'!W481),"",'C6'!W481)</f>
        <v/>
      </c>
      <c r="M573" s="78" t="str">
        <f t="shared" si="11"/>
        <v>OK</v>
      </c>
      <c r="N573" s="79"/>
    </row>
    <row r="574" spans="1:14" ht="23.25" hidden="1">
      <c r="A574" s="80" t="s">
        <v>2595</v>
      </c>
      <c r="B574" s="186" t="s">
        <v>1677</v>
      </c>
      <c r="C574" s="187" t="s">
        <v>430</v>
      </c>
      <c r="D574" s="189" t="s">
        <v>1678</v>
      </c>
      <c r="E574" s="187" t="s">
        <v>452</v>
      </c>
      <c r="F574" s="187" t="s">
        <v>430</v>
      </c>
      <c r="G574" s="189" t="s">
        <v>1036</v>
      </c>
      <c r="H574" s="188" t="str">
        <f>IF(OR(AND('C6'!V30="",'C6'!W30=""),AND('C6'!V256="",'C6'!W256=""),AND('C6'!W30="X",'C6'!W256="X"),OR('C6'!W30="M",'C6'!W256="M")),"",SUM('C6'!V30,'C6'!V256))</f>
        <v/>
      </c>
      <c r="I574" s="188" t="str">
        <f>IF(AND(AND('C6'!W30="X",'C6'!W256="X"),SUM('C6'!V30,'C6'!V256)=0,ISNUMBER('C6'!V482)),"",IF(OR('C6'!W30="M",'C6'!W256="M"),"M",IF(AND('C6'!W30='C6'!W256,OR('C6'!W30="X",'C6'!W30="W",'C6'!W30="Z")),UPPER('C6'!W30),"")))</f>
        <v/>
      </c>
      <c r="J574" s="81" t="s">
        <v>452</v>
      </c>
      <c r="K574" s="188" t="str">
        <f>IF(AND(ISBLANK('C6'!V482),$L$574&lt;&gt;"Z"),"",'C6'!V482)</f>
        <v/>
      </c>
      <c r="L574" s="188" t="str">
        <f>IF(ISBLANK('C6'!W482),"",'C6'!W482)</f>
        <v/>
      </c>
      <c r="M574" s="78" t="str">
        <f t="shared" si="11"/>
        <v>OK</v>
      </c>
      <c r="N574" s="79"/>
    </row>
    <row r="575" spans="1:14" ht="23.25" hidden="1">
      <c r="A575" s="80" t="s">
        <v>2595</v>
      </c>
      <c r="B575" s="186" t="s">
        <v>1679</v>
      </c>
      <c r="C575" s="187" t="s">
        <v>430</v>
      </c>
      <c r="D575" s="189" t="s">
        <v>1680</v>
      </c>
      <c r="E575" s="187" t="s">
        <v>452</v>
      </c>
      <c r="F575" s="187" t="s">
        <v>430</v>
      </c>
      <c r="G575" s="189" t="s">
        <v>1037</v>
      </c>
      <c r="H575" s="188" t="str">
        <f>IF(OR(AND('C6'!V31="",'C6'!W31=""),AND('C6'!V257="",'C6'!W257=""),AND('C6'!W31="X",'C6'!W257="X"),OR('C6'!W31="M",'C6'!W257="M")),"",SUM('C6'!V31,'C6'!V257))</f>
        <v/>
      </c>
      <c r="I575" s="188" t="str">
        <f>IF(AND(AND('C6'!W31="X",'C6'!W257="X"),SUM('C6'!V31,'C6'!V257)=0,ISNUMBER('C6'!V483)),"",IF(OR('C6'!W31="M",'C6'!W257="M"),"M",IF(AND('C6'!W31='C6'!W257,OR('C6'!W31="X",'C6'!W31="W",'C6'!W31="Z")),UPPER('C6'!W31),"")))</f>
        <v/>
      </c>
      <c r="J575" s="81" t="s">
        <v>452</v>
      </c>
      <c r="K575" s="188" t="str">
        <f>IF(AND(ISBLANK('C6'!V483),$L$575&lt;&gt;"Z"),"",'C6'!V483)</f>
        <v/>
      </c>
      <c r="L575" s="188" t="str">
        <f>IF(ISBLANK('C6'!W483),"",'C6'!W483)</f>
        <v/>
      </c>
      <c r="M575" s="78" t="str">
        <f t="shared" si="11"/>
        <v>OK</v>
      </c>
      <c r="N575" s="79"/>
    </row>
    <row r="576" spans="1:14" ht="23.25" hidden="1">
      <c r="A576" s="80" t="s">
        <v>2595</v>
      </c>
      <c r="B576" s="186" t="s">
        <v>1681</v>
      </c>
      <c r="C576" s="187" t="s">
        <v>430</v>
      </c>
      <c r="D576" s="189" t="s">
        <v>1682</v>
      </c>
      <c r="E576" s="187" t="s">
        <v>452</v>
      </c>
      <c r="F576" s="187" t="s">
        <v>430</v>
      </c>
      <c r="G576" s="189" t="s">
        <v>1038</v>
      </c>
      <c r="H576" s="188" t="str">
        <f>IF(OR(AND('C6'!V32="",'C6'!W32=""),AND('C6'!V258="",'C6'!W258=""),AND('C6'!W32="X",'C6'!W258="X"),OR('C6'!W32="M",'C6'!W258="M")),"",SUM('C6'!V32,'C6'!V258))</f>
        <v/>
      </c>
      <c r="I576" s="188" t="str">
        <f>IF(AND(AND('C6'!W32="X",'C6'!W258="X"),SUM('C6'!V32,'C6'!V258)=0,ISNUMBER('C6'!V484)),"",IF(OR('C6'!W32="M",'C6'!W258="M"),"M",IF(AND('C6'!W32='C6'!W258,OR('C6'!W32="X",'C6'!W32="W",'C6'!W32="Z")),UPPER('C6'!W32),"")))</f>
        <v/>
      </c>
      <c r="J576" s="81" t="s">
        <v>452</v>
      </c>
      <c r="K576" s="188" t="str">
        <f>IF(AND(ISBLANK('C6'!V484),$L$576&lt;&gt;"Z"),"",'C6'!V484)</f>
        <v/>
      </c>
      <c r="L576" s="188" t="str">
        <f>IF(ISBLANK('C6'!W484),"",'C6'!W484)</f>
        <v/>
      </c>
      <c r="M576" s="78" t="str">
        <f t="shared" si="11"/>
        <v>OK</v>
      </c>
      <c r="N576" s="79"/>
    </row>
    <row r="577" spans="1:14" ht="23.25" hidden="1">
      <c r="A577" s="80" t="s">
        <v>2595</v>
      </c>
      <c r="B577" s="186" t="s">
        <v>1683</v>
      </c>
      <c r="C577" s="187" t="s">
        <v>430</v>
      </c>
      <c r="D577" s="189" t="s">
        <v>1684</v>
      </c>
      <c r="E577" s="187" t="s">
        <v>452</v>
      </c>
      <c r="F577" s="187" t="s">
        <v>430</v>
      </c>
      <c r="G577" s="189" t="s">
        <v>1039</v>
      </c>
      <c r="H577" s="188" t="str">
        <f>IF(OR(AND('C6'!V33="",'C6'!W33=""),AND('C6'!V259="",'C6'!W259=""),AND('C6'!W33="X",'C6'!W259="X"),OR('C6'!W33="M",'C6'!W259="M")),"",SUM('C6'!V33,'C6'!V259))</f>
        <v/>
      </c>
      <c r="I577" s="188" t="str">
        <f>IF(AND(AND('C6'!W33="X",'C6'!W259="X"),SUM('C6'!V33,'C6'!V259)=0,ISNUMBER('C6'!V485)),"",IF(OR('C6'!W33="M",'C6'!W259="M"),"M",IF(AND('C6'!W33='C6'!W259,OR('C6'!W33="X",'C6'!W33="W",'C6'!W33="Z")),UPPER('C6'!W33),"")))</f>
        <v/>
      </c>
      <c r="J577" s="81" t="s">
        <v>452</v>
      </c>
      <c r="K577" s="188" t="str">
        <f>IF(AND(ISBLANK('C6'!V485),$L$577&lt;&gt;"Z"),"",'C6'!V485)</f>
        <v/>
      </c>
      <c r="L577" s="188" t="str">
        <f>IF(ISBLANK('C6'!W485),"",'C6'!W485)</f>
        <v/>
      </c>
      <c r="M577" s="78" t="str">
        <f t="shared" si="11"/>
        <v>OK</v>
      </c>
      <c r="N577" s="79"/>
    </row>
    <row r="578" spans="1:14" ht="23.25" hidden="1">
      <c r="A578" s="80" t="s">
        <v>2595</v>
      </c>
      <c r="B578" s="186" t="s">
        <v>1685</v>
      </c>
      <c r="C578" s="187" t="s">
        <v>430</v>
      </c>
      <c r="D578" s="189" t="s">
        <v>1686</v>
      </c>
      <c r="E578" s="187" t="s">
        <v>452</v>
      </c>
      <c r="F578" s="187" t="s">
        <v>430</v>
      </c>
      <c r="G578" s="189" t="s">
        <v>1040</v>
      </c>
      <c r="H578" s="188" t="str">
        <f>IF(OR(AND('C6'!V34="",'C6'!W34=""),AND('C6'!V260="",'C6'!W260=""),AND('C6'!W34="X",'C6'!W260="X"),OR('C6'!W34="M",'C6'!W260="M")),"",SUM('C6'!V34,'C6'!V260))</f>
        <v/>
      </c>
      <c r="I578" s="188" t="str">
        <f>IF(AND(AND('C6'!W34="X",'C6'!W260="X"),SUM('C6'!V34,'C6'!V260)=0,ISNUMBER('C6'!V486)),"",IF(OR('C6'!W34="M",'C6'!W260="M"),"M",IF(AND('C6'!W34='C6'!W260,OR('C6'!W34="X",'C6'!W34="W",'C6'!W34="Z")),UPPER('C6'!W34),"")))</f>
        <v/>
      </c>
      <c r="J578" s="81" t="s">
        <v>452</v>
      </c>
      <c r="K578" s="188" t="str">
        <f>IF(AND(ISBLANK('C6'!V486),$L$578&lt;&gt;"Z"),"",'C6'!V486)</f>
        <v/>
      </c>
      <c r="L578" s="188" t="str">
        <f>IF(ISBLANK('C6'!W486),"",'C6'!W486)</f>
        <v/>
      </c>
      <c r="M578" s="78" t="str">
        <f t="shared" si="11"/>
        <v>OK</v>
      </c>
      <c r="N578" s="79"/>
    </row>
    <row r="579" spans="1:14" ht="23.25" hidden="1">
      <c r="A579" s="80" t="s">
        <v>2595</v>
      </c>
      <c r="B579" s="186" t="s">
        <v>1687</v>
      </c>
      <c r="C579" s="187" t="s">
        <v>430</v>
      </c>
      <c r="D579" s="189" t="s">
        <v>1688</v>
      </c>
      <c r="E579" s="187" t="s">
        <v>452</v>
      </c>
      <c r="F579" s="187" t="s">
        <v>430</v>
      </c>
      <c r="G579" s="189" t="s">
        <v>1041</v>
      </c>
      <c r="H579" s="188" t="str">
        <f>IF(OR(AND('C6'!V35="",'C6'!W35=""),AND('C6'!V261="",'C6'!W261=""),AND('C6'!W35="X",'C6'!W261="X"),OR('C6'!W35="M",'C6'!W261="M")),"",SUM('C6'!V35,'C6'!V261))</f>
        <v/>
      </c>
      <c r="I579" s="188" t="str">
        <f>IF(AND(AND('C6'!W35="X",'C6'!W261="X"),SUM('C6'!V35,'C6'!V261)=0,ISNUMBER('C6'!V487)),"",IF(OR('C6'!W35="M",'C6'!W261="M"),"M",IF(AND('C6'!W35='C6'!W261,OR('C6'!W35="X",'C6'!W35="W",'C6'!W35="Z")),UPPER('C6'!W35),"")))</f>
        <v/>
      </c>
      <c r="J579" s="81" t="s">
        <v>452</v>
      </c>
      <c r="K579" s="188" t="str">
        <f>IF(AND(ISBLANK('C6'!V487),$L$579&lt;&gt;"Z"),"",'C6'!V487)</f>
        <v/>
      </c>
      <c r="L579" s="188" t="str">
        <f>IF(ISBLANK('C6'!W487),"",'C6'!W487)</f>
        <v/>
      </c>
      <c r="M579" s="78" t="str">
        <f t="shared" si="11"/>
        <v>OK</v>
      </c>
      <c r="N579" s="79"/>
    </row>
    <row r="580" spans="1:14" ht="23.25" hidden="1">
      <c r="A580" s="80" t="s">
        <v>2595</v>
      </c>
      <c r="B580" s="186" t="s">
        <v>1689</v>
      </c>
      <c r="C580" s="187" t="s">
        <v>430</v>
      </c>
      <c r="D580" s="189" t="s">
        <v>1690</v>
      </c>
      <c r="E580" s="187" t="s">
        <v>452</v>
      </c>
      <c r="F580" s="187" t="s">
        <v>430</v>
      </c>
      <c r="G580" s="189" t="s">
        <v>1042</v>
      </c>
      <c r="H580" s="188" t="str">
        <f>IF(OR(AND('C6'!V36="",'C6'!W36=""),AND('C6'!V262="",'C6'!W262=""),AND('C6'!W36="X",'C6'!W262="X"),OR('C6'!W36="M",'C6'!W262="M")),"",SUM('C6'!V36,'C6'!V262))</f>
        <v/>
      </c>
      <c r="I580" s="188" t="str">
        <f>IF(AND(AND('C6'!W36="X",'C6'!W262="X"),SUM('C6'!V36,'C6'!V262)=0,ISNUMBER('C6'!V488)),"",IF(OR('C6'!W36="M",'C6'!W262="M"),"M",IF(AND('C6'!W36='C6'!W262,OR('C6'!W36="X",'C6'!W36="W",'C6'!W36="Z")),UPPER('C6'!W36),"")))</f>
        <v/>
      </c>
      <c r="J580" s="81" t="s">
        <v>452</v>
      </c>
      <c r="K580" s="188" t="str">
        <f>IF(AND(ISBLANK('C6'!V488),$L$580&lt;&gt;"Z"),"",'C6'!V488)</f>
        <v/>
      </c>
      <c r="L580" s="188" t="str">
        <f>IF(ISBLANK('C6'!W488),"",'C6'!W488)</f>
        <v/>
      </c>
      <c r="M580" s="78" t="str">
        <f t="shared" si="11"/>
        <v>OK</v>
      </c>
      <c r="N580" s="79"/>
    </row>
    <row r="581" spans="1:14" ht="23.25" hidden="1">
      <c r="A581" s="80" t="s">
        <v>2595</v>
      </c>
      <c r="B581" s="186" t="s">
        <v>1691</v>
      </c>
      <c r="C581" s="187" t="s">
        <v>430</v>
      </c>
      <c r="D581" s="189" t="s">
        <v>1692</v>
      </c>
      <c r="E581" s="187" t="s">
        <v>452</v>
      </c>
      <c r="F581" s="187" t="s">
        <v>430</v>
      </c>
      <c r="G581" s="189" t="s">
        <v>1043</v>
      </c>
      <c r="H581" s="188" t="str">
        <f>IF(OR(AND('C6'!V37="",'C6'!W37=""),AND('C6'!V263="",'C6'!W263=""),AND('C6'!W37="X",'C6'!W263="X"),OR('C6'!W37="M",'C6'!W263="M")),"",SUM('C6'!V37,'C6'!V263))</f>
        <v/>
      </c>
      <c r="I581" s="188" t="str">
        <f>IF(AND(AND('C6'!W37="X",'C6'!W263="X"),SUM('C6'!V37,'C6'!V263)=0,ISNUMBER('C6'!V489)),"",IF(OR('C6'!W37="M",'C6'!W263="M"),"M",IF(AND('C6'!W37='C6'!W263,OR('C6'!W37="X",'C6'!W37="W",'C6'!W37="Z")),UPPER('C6'!W37),"")))</f>
        <v/>
      </c>
      <c r="J581" s="81" t="s">
        <v>452</v>
      </c>
      <c r="K581" s="188" t="str">
        <f>IF(AND(ISBLANK('C6'!V489),$L$581&lt;&gt;"Z"),"",'C6'!V489)</f>
        <v/>
      </c>
      <c r="L581" s="188" t="str">
        <f>IF(ISBLANK('C6'!W489),"",'C6'!W489)</f>
        <v/>
      </c>
      <c r="M581" s="78" t="str">
        <f t="shared" si="11"/>
        <v>OK</v>
      </c>
      <c r="N581" s="79"/>
    </row>
    <row r="582" spans="1:14" ht="23.25" hidden="1">
      <c r="A582" s="80" t="s">
        <v>2595</v>
      </c>
      <c r="B582" s="186" t="s">
        <v>1693</v>
      </c>
      <c r="C582" s="187" t="s">
        <v>430</v>
      </c>
      <c r="D582" s="189" t="s">
        <v>1694</v>
      </c>
      <c r="E582" s="187" t="s">
        <v>452</v>
      </c>
      <c r="F582" s="187" t="s">
        <v>430</v>
      </c>
      <c r="G582" s="189" t="s">
        <v>1044</v>
      </c>
      <c r="H582" s="188" t="str">
        <f>IF(OR(AND('C6'!V38="",'C6'!W38=""),AND('C6'!V264="",'C6'!W264=""),AND('C6'!W38="X",'C6'!W264="X"),OR('C6'!W38="M",'C6'!W264="M")),"",SUM('C6'!V38,'C6'!V264))</f>
        <v/>
      </c>
      <c r="I582" s="188" t="str">
        <f>IF(AND(AND('C6'!W38="X",'C6'!W264="X"),SUM('C6'!V38,'C6'!V264)=0,ISNUMBER('C6'!V490)),"",IF(OR('C6'!W38="M",'C6'!W264="M"),"M",IF(AND('C6'!W38='C6'!W264,OR('C6'!W38="X",'C6'!W38="W",'C6'!W38="Z")),UPPER('C6'!W38),"")))</f>
        <v/>
      </c>
      <c r="J582" s="81" t="s">
        <v>452</v>
      </c>
      <c r="K582" s="188" t="str">
        <f>IF(AND(ISBLANK('C6'!V490),$L$582&lt;&gt;"Z"),"",'C6'!V490)</f>
        <v/>
      </c>
      <c r="L582" s="188" t="str">
        <f>IF(ISBLANK('C6'!W490),"",'C6'!W490)</f>
        <v/>
      </c>
      <c r="M582" s="78" t="str">
        <f t="shared" si="11"/>
        <v>OK</v>
      </c>
      <c r="N582" s="79"/>
    </row>
    <row r="583" spans="1:14" ht="23.25" hidden="1">
      <c r="A583" s="80" t="s">
        <v>2595</v>
      </c>
      <c r="B583" s="186" t="s">
        <v>1695</v>
      </c>
      <c r="C583" s="187" t="s">
        <v>430</v>
      </c>
      <c r="D583" s="189" t="s">
        <v>1696</v>
      </c>
      <c r="E583" s="187" t="s">
        <v>452</v>
      </c>
      <c r="F583" s="187" t="s">
        <v>430</v>
      </c>
      <c r="G583" s="189" t="s">
        <v>1045</v>
      </c>
      <c r="H583" s="188" t="str">
        <f>IF(OR(AND('C6'!V39="",'C6'!W39=""),AND('C6'!V265="",'C6'!W265=""),AND('C6'!W39="X",'C6'!W265="X"),OR('C6'!W39="M",'C6'!W265="M")),"",SUM('C6'!V39,'C6'!V265))</f>
        <v/>
      </c>
      <c r="I583" s="188" t="str">
        <f>IF(AND(AND('C6'!W39="X",'C6'!W265="X"),SUM('C6'!V39,'C6'!V265)=0,ISNUMBER('C6'!V491)),"",IF(OR('C6'!W39="M",'C6'!W265="M"),"M",IF(AND('C6'!W39='C6'!W265,OR('C6'!W39="X",'C6'!W39="W",'C6'!W39="Z")),UPPER('C6'!W39),"")))</f>
        <v/>
      </c>
      <c r="J583" s="81" t="s">
        <v>452</v>
      </c>
      <c r="K583" s="188" t="str">
        <f>IF(AND(ISBLANK('C6'!V491),$L$583&lt;&gt;"Z"),"",'C6'!V491)</f>
        <v/>
      </c>
      <c r="L583" s="188" t="str">
        <f>IF(ISBLANK('C6'!W491),"",'C6'!W491)</f>
        <v/>
      </c>
      <c r="M583" s="78" t="str">
        <f t="shared" si="11"/>
        <v>OK</v>
      </c>
      <c r="N583" s="79"/>
    </row>
    <row r="584" spans="1:14" ht="23.25" hidden="1">
      <c r="A584" s="80" t="s">
        <v>2595</v>
      </c>
      <c r="B584" s="186" t="s">
        <v>1697</v>
      </c>
      <c r="C584" s="187" t="s">
        <v>430</v>
      </c>
      <c r="D584" s="189" t="s">
        <v>1698</v>
      </c>
      <c r="E584" s="187" t="s">
        <v>452</v>
      </c>
      <c r="F584" s="187" t="s">
        <v>430</v>
      </c>
      <c r="G584" s="189" t="s">
        <v>1046</v>
      </c>
      <c r="H584" s="188" t="str">
        <f>IF(OR(AND('C6'!V40="",'C6'!W40=""),AND('C6'!V266="",'C6'!W266=""),AND('C6'!W40="X",'C6'!W266="X"),OR('C6'!W40="M",'C6'!W266="M")),"",SUM('C6'!V40,'C6'!V266))</f>
        <v/>
      </c>
      <c r="I584" s="188" t="str">
        <f>IF(AND(AND('C6'!W40="X",'C6'!W266="X"),SUM('C6'!V40,'C6'!V266)=0,ISNUMBER('C6'!V492)),"",IF(OR('C6'!W40="M",'C6'!W266="M"),"M",IF(AND('C6'!W40='C6'!W266,OR('C6'!W40="X",'C6'!W40="W",'C6'!W40="Z")),UPPER('C6'!W40),"")))</f>
        <v/>
      </c>
      <c r="J584" s="81" t="s">
        <v>452</v>
      </c>
      <c r="K584" s="188" t="str">
        <f>IF(AND(ISBLANK('C6'!V492),$L$584&lt;&gt;"Z"),"",'C6'!V492)</f>
        <v/>
      </c>
      <c r="L584" s="188" t="str">
        <f>IF(ISBLANK('C6'!W492),"",'C6'!W492)</f>
        <v/>
      </c>
      <c r="M584" s="78" t="str">
        <f t="shared" si="11"/>
        <v>OK</v>
      </c>
      <c r="N584" s="79"/>
    </row>
    <row r="585" spans="1:14" ht="23.25" hidden="1">
      <c r="A585" s="80" t="s">
        <v>2595</v>
      </c>
      <c r="B585" s="186" t="s">
        <v>1699</v>
      </c>
      <c r="C585" s="187" t="s">
        <v>430</v>
      </c>
      <c r="D585" s="189" t="s">
        <v>1700</v>
      </c>
      <c r="E585" s="187" t="s">
        <v>452</v>
      </c>
      <c r="F585" s="187" t="s">
        <v>430</v>
      </c>
      <c r="G585" s="189" t="s">
        <v>1047</v>
      </c>
      <c r="H585" s="188" t="str">
        <f>IF(OR(AND('C6'!V41="",'C6'!W41=""),AND('C6'!V267="",'C6'!W267=""),AND('C6'!W41="X",'C6'!W267="X"),OR('C6'!W41="M",'C6'!W267="M")),"",SUM('C6'!V41,'C6'!V267))</f>
        <v/>
      </c>
      <c r="I585" s="188" t="str">
        <f>IF(AND(AND('C6'!W41="X",'C6'!W267="X"),SUM('C6'!V41,'C6'!V267)=0,ISNUMBER('C6'!V493)),"",IF(OR('C6'!W41="M",'C6'!W267="M"),"M",IF(AND('C6'!W41='C6'!W267,OR('C6'!W41="X",'C6'!W41="W",'C6'!W41="Z")),UPPER('C6'!W41),"")))</f>
        <v/>
      </c>
      <c r="J585" s="81" t="s">
        <v>452</v>
      </c>
      <c r="K585" s="188" t="str">
        <f>IF(AND(ISBLANK('C6'!V493),$L$585&lt;&gt;"Z"),"",'C6'!V493)</f>
        <v/>
      </c>
      <c r="L585" s="188" t="str">
        <f>IF(ISBLANK('C6'!W493),"",'C6'!W493)</f>
        <v/>
      </c>
      <c r="M585" s="78" t="str">
        <f t="shared" si="11"/>
        <v>OK</v>
      </c>
      <c r="N585" s="79"/>
    </row>
    <row r="586" spans="1:14" ht="23.25" hidden="1">
      <c r="A586" s="80" t="s">
        <v>2595</v>
      </c>
      <c r="B586" s="186" t="s">
        <v>1701</v>
      </c>
      <c r="C586" s="187" t="s">
        <v>430</v>
      </c>
      <c r="D586" s="189" t="s">
        <v>1702</v>
      </c>
      <c r="E586" s="187" t="s">
        <v>452</v>
      </c>
      <c r="F586" s="187" t="s">
        <v>430</v>
      </c>
      <c r="G586" s="189" t="s">
        <v>1048</v>
      </c>
      <c r="H586" s="188" t="str">
        <f>IF(OR(AND('C6'!V42="",'C6'!W42=""),AND('C6'!V268="",'C6'!W268=""),AND('C6'!W42="X",'C6'!W268="X"),OR('C6'!W42="M",'C6'!W268="M")),"",SUM('C6'!V42,'C6'!V268))</f>
        <v/>
      </c>
      <c r="I586" s="188" t="str">
        <f>IF(AND(AND('C6'!W42="X",'C6'!W268="X"),SUM('C6'!V42,'C6'!V268)=0,ISNUMBER('C6'!V494)),"",IF(OR('C6'!W42="M",'C6'!W268="M"),"M",IF(AND('C6'!W42='C6'!W268,OR('C6'!W42="X",'C6'!W42="W",'C6'!W42="Z")),UPPER('C6'!W42),"")))</f>
        <v/>
      </c>
      <c r="J586" s="81" t="s">
        <v>452</v>
      </c>
      <c r="K586" s="188" t="str">
        <f>IF(AND(ISBLANK('C6'!V494),$L$586&lt;&gt;"Z"),"",'C6'!V494)</f>
        <v/>
      </c>
      <c r="L586" s="188" t="str">
        <f>IF(ISBLANK('C6'!W494),"",'C6'!W494)</f>
        <v/>
      </c>
      <c r="M586" s="78" t="str">
        <f t="shared" si="11"/>
        <v>OK</v>
      </c>
      <c r="N586" s="79"/>
    </row>
    <row r="587" spans="1:14" ht="23.25" hidden="1">
      <c r="A587" s="80" t="s">
        <v>2595</v>
      </c>
      <c r="B587" s="186" t="s">
        <v>1703</v>
      </c>
      <c r="C587" s="187" t="s">
        <v>430</v>
      </c>
      <c r="D587" s="189" t="s">
        <v>1704</v>
      </c>
      <c r="E587" s="187" t="s">
        <v>452</v>
      </c>
      <c r="F587" s="187" t="s">
        <v>430</v>
      </c>
      <c r="G587" s="189" t="s">
        <v>1049</v>
      </c>
      <c r="H587" s="188" t="str">
        <f>IF(OR(AND('C6'!V43="",'C6'!W43=""),AND('C6'!V269="",'C6'!W269=""),AND('C6'!W43="X",'C6'!W269="X"),OR('C6'!W43="M",'C6'!W269="M")),"",SUM('C6'!V43,'C6'!V269))</f>
        <v/>
      </c>
      <c r="I587" s="188" t="str">
        <f>IF(AND(AND('C6'!W43="X",'C6'!W269="X"),SUM('C6'!V43,'C6'!V269)=0,ISNUMBER('C6'!V495)),"",IF(OR('C6'!W43="M",'C6'!W269="M"),"M",IF(AND('C6'!W43='C6'!W269,OR('C6'!W43="X",'C6'!W43="W",'C6'!W43="Z")),UPPER('C6'!W43),"")))</f>
        <v/>
      </c>
      <c r="J587" s="81" t="s">
        <v>452</v>
      </c>
      <c r="K587" s="188" t="str">
        <f>IF(AND(ISBLANK('C6'!V495),$L$587&lt;&gt;"Z"),"",'C6'!V495)</f>
        <v/>
      </c>
      <c r="L587" s="188" t="str">
        <f>IF(ISBLANK('C6'!W495),"",'C6'!W495)</f>
        <v/>
      </c>
      <c r="M587" s="78" t="str">
        <f t="shared" si="11"/>
        <v>OK</v>
      </c>
      <c r="N587" s="79"/>
    </row>
    <row r="588" spans="1:14" ht="23.25" hidden="1">
      <c r="A588" s="80" t="s">
        <v>2595</v>
      </c>
      <c r="B588" s="186" t="s">
        <v>1705</v>
      </c>
      <c r="C588" s="187" t="s">
        <v>430</v>
      </c>
      <c r="D588" s="189" t="s">
        <v>1706</v>
      </c>
      <c r="E588" s="187" t="s">
        <v>452</v>
      </c>
      <c r="F588" s="187" t="s">
        <v>430</v>
      </c>
      <c r="G588" s="189" t="s">
        <v>1050</v>
      </c>
      <c r="H588" s="188" t="str">
        <f>IF(OR(AND('C6'!V44="",'C6'!W44=""),AND('C6'!V270="",'C6'!W270=""),AND('C6'!W44="X",'C6'!W270="X"),OR('C6'!W44="M",'C6'!W270="M")),"",SUM('C6'!V44,'C6'!V270))</f>
        <v/>
      </c>
      <c r="I588" s="188" t="str">
        <f>IF(AND(AND('C6'!W44="X",'C6'!W270="X"),SUM('C6'!V44,'C6'!V270)=0,ISNUMBER('C6'!V496)),"",IF(OR('C6'!W44="M",'C6'!W270="M"),"M",IF(AND('C6'!W44='C6'!W270,OR('C6'!W44="X",'C6'!W44="W",'C6'!W44="Z")),UPPER('C6'!W44),"")))</f>
        <v/>
      </c>
      <c r="J588" s="81" t="s">
        <v>452</v>
      </c>
      <c r="K588" s="188" t="str">
        <f>IF(AND(ISBLANK('C6'!V496),$L$588&lt;&gt;"Z"),"",'C6'!V496)</f>
        <v/>
      </c>
      <c r="L588" s="188" t="str">
        <f>IF(ISBLANK('C6'!W496),"",'C6'!W496)</f>
        <v/>
      </c>
      <c r="M588" s="78" t="str">
        <f t="shared" si="11"/>
        <v>OK</v>
      </c>
      <c r="N588" s="79"/>
    </row>
    <row r="589" spans="1:14" ht="23.25" hidden="1">
      <c r="A589" s="80" t="s">
        <v>2595</v>
      </c>
      <c r="B589" s="186" t="s">
        <v>1707</v>
      </c>
      <c r="C589" s="187" t="s">
        <v>430</v>
      </c>
      <c r="D589" s="189" t="s">
        <v>1708</v>
      </c>
      <c r="E589" s="187" t="s">
        <v>452</v>
      </c>
      <c r="F589" s="187" t="s">
        <v>430</v>
      </c>
      <c r="G589" s="189" t="s">
        <v>1051</v>
      </c>
      <c r="H589" s="188" t="str">
        <f>IF(OR(AND('C6'!V45="",'C6'!W45=""),AND('C6'!V271="",'C6'!W271=""),AND('C6'!W45="X",'C6'!W271="X"),OR('C6'!W45="M",'C6'!W271="M")),"",SUM('C6'!V45,'C6'!V271))</f>
        <v/>
      </c>
      <c r="I589" s="188" t="str">
        <f>IF(AND(AND('C6'!W45="X",'C6'!W271="X"),SUM('C6'!V45,'C6'!V271)=0,ISNUMBER('C6'!V497)),"",IF(OR('C6'!W45="M",'C6'!W271="M"),"M",IF(AND('C6'!W45='C6'!W271,OR('C6'!W45="X",'C6'!W45="W",'C6'!W45="Z")),UPPER('C6'!W45),"")))</f>
        <v/>
      </c>
      <c r="J589" s="81" t="s">
        <v>452</v>
      </c>
      <c r="K589" s="188" t="str">
        <f>IF(AND(ISBLANK('C6'!V497),$L$589&lt;&gt;"Z"),"",'C6'!V497)</f>
        <v/>
      </c>
      <c r="L589" s="188" t="str">
        <f>IF(ISBLANK('C6'!W497),"",'C6'!W497)</f>
        <v/>
      </c>
      <c r="M589" s="78" t="str">
        <f t="shared" si="11"/>
        <v>OK</v>
      </c>
      <c r="N589" s="79"/>
    </row>
    <row r="590" spans="1:14" ht="23.25" hidden="1">
      <c r="A590" s="80" t="s">
        <v>2595</v>
      </c>
      <c r="B590" s="186" t="s">
        <v>1709</v>
      </c>
      <c r="C590" s="187" t="s">
        <v>430</v>
      </c>
      <c r="D590" s="189" t="s">
        <v>1710</v>
      </c>
      <c r="E590" s="187" t="s">
        <v>452</v>
      </c>
      <c r="F590" s="187" t="s">
        <v>430</v>
      </c>
      <c r="G590" s="189" t="s">
        <v>1052</v>
      </c>
      <c r="H590" s="188" t="str">
        <f>IF(OR(AND('C6'!V46="",'C6'!W46=""),AND('C6'!V272="",'C6'!W272=""),AND('C6'!W46="X",'C6'!W272="X"),OR('C6'!W46="M",'C6'!W272="M")),"",SUM('C6'!V46,'C6'!V272))</f>
        <v/>
      </c>
      <c r="I590" s="188" t="str">
        <f>IF(AND(AND('C6'!W46="X",'C6'!W272="X"),SUM('C6'!V46,'C6'!V272)=0,ISNUMBER('C6'!V498)),"",IF(OR('C6'!W46="M",'C6'!W272="M"),"M",IF(AND('C6'!W46='C6'!W272,OR('C6'!W46="X",'C6'!W46="W",'C6'!W46="Z")),UPPER('C6'!W46),"")))</f>
        <v/>
      </c>
      <c r="J590" s="81" t="s">
        <v>452</v>
      </c>
      <c r="K590" s="188" t="str">
        <f>IF(AND(ISBLANK('C6'!V498),$L$590&lt;&gt;"Z"),"",'C6'!V498)</f>
        <v/>
      </c>
      <c r="L590" s="188" t="str">
        <f>IF(ISBLANK('C6'!W498),"",'C6'!W498)</f>
        <v/>
      </c>
      <c r="M590" s="78" t="str">
        <f t="shared" si="11"/>
        <v>OK</v>
      </c>
      <c r="N590" s="79"/>
    </row>
    <row r="591" spans="1:14" ht="23.25" hidden="1">
      <c r="A591" s="80" t="s">
        <v>2595</v>
      </c>
      <c r="B591" s="186" t="s">
        <v>1711</v>
      </c>
      <c r="C591" s="187" t="s">
        <v>430</v>
      </c>
      <c r="D591" s="189" t="s">
        <v>1712</v>
      </c>
      <c r="E591" s="187" t="s">
        <v>452</v>
      </c>
      <c r="F591" s="187" t="s">
        <v>430</v>
      </c>
      <c r="G591" s="189" t="s">
        <v>1053</v>
      </c>
      <c r="H591" s="188" t="str">
        <f>IF(OR(AND('C6'!V47="",'C6'!W47=""),AND('C6'!V273="",'C6'!W273=""),AND('C6'!W47="X",'C6'!W273="X"),OR('C6'!W47="M",'C6'!W273="M")),"",SUM('C6'!V47,'C6'!V273))</f>
        <v/>
      </c>
      <c r="I591" s="188" t="str">
        <f>IF(AND(AND('C6'!W47="X",'C6'!W273="X"),SUM('C6'!V47,'C6'!V273)=0,ISNUMBER('C6'!V499)),"",IF(OR('C6'!W47="M",'C6'!W273="M"),"M",IF(AND('C6'!W47='C6'!W273,OR('C6'!W47="X",'C6'!W47="W",'C6'!W47="Z")),UPPER('C6'!W47),"")))</f>
        <v/>
      </c>
      <c r="J591" s="81" t="s">
        <v>452</v>
      </c>
      <c r="K591" s="188" t="str">
        <f>IF(AND(ISBLANK('C6'!V499),$L$591&lt;&gt;"Z"),"",'C6'!V499)</f>
        <v/>
      </c>
      <c r="L591" s="188" t="str">
        <f>IF(ISBLANK('C6'!W499),"",'C6'!W499)</f>
        <v/>
      </c>
      <c r="M591" s="78" t="str">
        <f t="shared" si="11"/>
        <v>OK</v>
      </c>
      <c r="N591" s="79"/>
    </row>
    <row r="592" spans="1:14" ht="23.25" hidden="1">
      <c r="A592" s="80" t="s">
        <v>2595</v>
      </c>
      <c r="B592" s="186" t="s">
        <v>1713</v>
      </c>
      <c r="C592" s="187" t="s">
        <v>430</v>
      </c>
      <c r="D592" s="189" t="s">
        <v>1714</v>
      </c>
      <c r="E592" s="187" t="s">
        <v>452</v>
      </c>
      <c r="F592" s="187" t="s">
        <v>430</v>
      </c>
      <c r="G592" s="189" t="s">
        <v>1054</v>
      </c>
      <c r="H592" s="188" t="str">
        <f>IF(OR(AND('C6'!V48="",'C6'!W48=""),AND('C6'!V274="",'C6'!W274=""),AND('C6'!W48="X",'C6'!W274="X"),OR('C6'!W48="M",'C6'!W274="M")),"",SUM('C6'!V48,'C6'!V274))</f>
        <v/>
      </c>
      <c r="I592" s="188" t="str">
        <f>IF(AND(AND('C6'!W48="X",'C6'!W274="X"),SUM('C6'!V48,'C6'!V274)=0,ISNUMBER('C6'!V500)),"",IF(OR('C6'!W48="M",'C6'!W274="M"),"M",IF(AND('C6'!W48='C6'!W274,OR('C6'!W48="X",'C6'!W48="W",'C6'!W48="Z")),UPPER('C6'!W48),"")))</f>
        <v/>
      </c>
      <c r="J592" s="81" t="s">
        <v>452</v>
      </c>
      <c r="K592" s="188" t="str">
        <f>IF(AND(ISBLANK('C6'!V500),$L$592&lt;&gt;"Z"),"",'C6'!V500)</f>
        <v/>
      </c>
      <c r="L592" s="188" t="str">
        <f>IF(ISBLANK('C6'!W500),"",'C6'!W500)</f>
        <v/>
      </c>
      <c r="M592" s="78" t="str">
        <f t="shared" si="11"/>
        <v>OK</v>
      </c>
      <c r="N592" s="79"/>
    </row>
    <row r="593" spans="1:14" ht="23.25" hidden="1">
      <c r="A593" s="80" t="s">
        <v>2595</v>
      </c>
      <c r="B593" s="186" t="s">
        <v>1715</v>
      </c>
      <c r="C593" s="187" t="s">
        <v>430</v>
      </c>
      <c r="D593" s="189" t="s">
        <v>1716</v>
      </c>
      <c r="E593" s="187" t="s">
        <v>452</v>
      </c>
      <c r="F593" s="187" t="s">
        <v>430</v>
      </c>
      <c r="G593" s="189" t="s">
        <v>1055</v>
      </c>
      <c r="H593" s="188" t="str">
        <f>IF(OR(AND('C6'!V49="",'C6'!W49=""),AND('C6'!V275="",'C6'!W275=""),AND('C6'!W49="X",'C6'!W275="X"),OR('C6'!W49="M",'C6'!W275="M")),"",SUM('C6'!V49,'C6'!V275))</f>
        <v/>
      </c>
      <c r="I593" s="188" t="str">
        <f>IF(AND(AND('C6'!W49="X",'C6'!W275="X"),SUM('C6'!V49,'C6'!V275)=0,ISNUMBER('C6'!V501)),"",IF(OR('C6'!W49="M",'C6'!W275="M"),"M",IF(AND('C6'!W49='C6'!W275,OR('C6'!W49="X",'C6'!W49="W",'C6'!W49="Z")),UPPER('C6'!W49),"")))</f>
        <v/>
      </c>
      <c r="J593" s="81" t="s">
        <v>452</v>
      </c>
      <c r="K593" s="188" t="str">
        <f>IF(AND(ISBLANK('C6'!V501),$L$593&lt;&gt;"Z"),"",'C6'!V501)</f>
        <v/>
      </c>
      <c r="L593" s="188" t="str">
        <f>IF(ISBLANK('C6'!W501),"",'C6'!W501)</f>
        <v/>
      </c>
      <c r="M593" s="78" t="str">
        <f t="shared" si="11"/>
        <v>OK</v>
      </c>
      <c r="N593" s="79"/>
    </row>
    <row r="594" spans="1:14" ht="23.25" hidden="1">
      <c r="A594" s="80" t="s">
        <v>2595</v>
      </c>
      <c r="B594" s="186" t="s">
        <v>1717</v>
      </c>
      <c r="C594" s="187" t="s">
        <v>430</v>
      </c>
      <c r="D594" s="189" t="s">
        <v>1718</v>
      </c>
      <c r="E594" s="187" t="s">
        <v>452</v>
      </c>
      <c r="F594" s="187" t="s">
        <v>430</v>
      </c>
      <c r="G594" s="189" t="s">
        <v>1056</v>
      </c>
      <c r="H594" s="188" t="str">
        <f>IF(OR(AND('C6'!V50="",'C6'!W50=""),AND('C6'!V276="",'C6'!W276=""),AND('C6'!W50="X",'C6'!W276="X"),OR('C6'!W50="M",'C6'!W276="M")),"",SUM('C6'!V50,'C6'!V276))</f>
        <v/>
      </c>
      <c r="I594" s="188" t="str">
        <f>IF(AND(AND('C6'!W50="X",'C6'!W276="X"),SUM('C6'!V50,'C6'!V276)=0,ISNUMBER('C6'!V502)),"",IF(OR('C6'!W50="M",'C6'!W276="M"),"M",IF(AND('C6'!W50='C6'!W276,OR('C6'!W50="X",'C6'!W50="W",'C6'!W50="Z")),UPPER('C6'!W50),"")))</f>
        <v/>
      </c>
      <c r="J594" s="81" t="s">
        <v>452</v>
      </c>
      <c r="K594" s="188" t="str">
        <f>IF(AND(ISBLANK('C6'!V502),$L$594&lt;&gt;"Z"),"",'C6'!V502)</f>
        <v/>
      </c>
      <c r="L594" s="188" t="str">
        <f>IF(ISBLANK('C6'!W502),"",'C6'!W502)</f>
        <v/>
      </c>
      <c r="M594" s="78" t="str">
        <f t="shared" si="11"/>
        <v>OK</v>
      </c>
      <c r="N594" s="79"/>
    </row>
    <row r="595" spans="1:14" ht="23.25" hidden="1">
      <c r="A595" s="80" t="s">
        <v>2595</v>
      </c>
      <c r="B595" s="186" t="s">
        <v>1719</v>
      </c>
      <c r="C595" s="187" t="s">
        <v>430</v>
      </c>
      <c r="D595" s="189" t="s">
        <v>1720</v>
      </c>
      <c r="E595" s="187" t="s">
        <v>452</v>
      </c>
      <c r="F595" s="187" t="s">
        <v>430</v>
      </c>
      <c r="G595" s="189" t="s">
        <v>1057</v>
      </c>
      <c r="H595" s="188" t="str">
        <f>IF(OR(AND('C6'!V51="",'C6'!W51=""),AND('C6'!V277="",'C6'!W277=""),AND('C6'!W51="X",'C6'!W277="X"),OR('C6'!W51="M",'C6'!W277="M")),"",SUM('C6'!V51,'C6'!V277))</f>
        <v/>
      </c>
      <c r="I595" s="188" t="str">
        <f>IF(AND(AND('C6'!W51="X",'C6'!W277="X"),SUM('C6'!V51,'C6'!V277)=0,ISNUMBER('C6'!V503)),"",IF(OR('C6'!W51="M",'C6'!W277="M"),"M",IF(AND('C6'!W51='C6'!W277,OR('C6'!W51="X",'C6'!W51="W",'C6'!W51="Z")),UPPER('C6'!W51),"")))</f>
        <v/>
      </c>
      <c r="J595" s="81" t="s">
        <v>452</v>
      </c>
      <c r="K595" s="188" t="str">
        <f>IF(AND(ISBLANK('C6'!V503),$L$595&lt;&gt;"Z"),"",'C6'!V503)</f>
        <v/>
      </c>
      <c r="L595" s="188" t="str">
        <f>IF(ISBLANK('C6'!W503),"",'C6'!W503)</f>
        <v/>
      </c>
      <c r="M595" s="78" t="str">
        <f t="shared" si="11"/>
        <v>OK</v>
      </c>
      <c r="N595" s="79"/>
    </row>
    <row r="596" spans="1:14" ht="23.25" hidden="1">
      <c r="A596" s="80" t="s">
        <v>2595</v>
      </c>
      <c r="B596" s="186" t="s">
        <v>1721</v>
      </c>
      <c r="C596" s="187" t="s">
        <v>430</v>
      </c>
      <c r="D596" s="189" t="s">
        <v>1722</v>
      </c>
      <c r="E596" s="187" t="s">
        <v>452</v>
      </c>
      <c r="F596" s="187" t="s">
        <v>430</v>
      </c>
      <c r="G596" s="189" t="s">
        <v>1058</v>
      </c>
      <c r="H596" s="188" t="str">
        <f>IF(OR(AND('C6'!V52="",'C6'!W52=""),AND('C6'!V278="",'C6'!W278=""),AND('C6'!W52="X",'C6'!W278="X"),OR('C6'!W52="M",'C6'!W278="M")),"",SUM('C6'!V52,'C6'!V278))</f>
        <v/>
      </c>
      <c r="I596" s="188" t="str">
        <f>IF(AND(AND('C6'!W52="X",'C6'!W278="X"),SUM('C6'!V52,'C6'!V278)=0,ISNUMBER('C6'!V504)),"",IF(OR('C6'!W52="M",'C6'!W278="M"),"M",IF(AND('C6'!W52='C6'!W278,OR('C6'!W52="X",'C6'!W52="W",'C6'!W52="Z")),UPPER('C6'!W52),"")))</f>
        <v/>
      </c>
      <c r="J596" s="81" t="s">
        <v>452</v>
      </c>
      <c r="K596" s="188" t="str">
        <f>IF(AND(ISBLANK('C6'!V504),$L$596&lt;&gt;"Z"),"",'C6'!V504)</f>
        <v/>
      </c>
      <c r="L596" s="188" t="str">
        <f>IF(ISBLANK('C6'!W504),"",'C6'!W504)</f>
        <v/>
      </c>
      <c r="M596" s="78" t="str">
        <f t="shared" si="11"/>
        <v>OK</v>
      </c>
      <c r="N596" s="79"/>
    </row>
    <row r="597" spans="1:14" ht="23.25" hidden="1">
      <c r="A597" s="80" t="s">
        <v>2595</v>
      </c>
      <c r="B597" s="186" t="s">
        <v>1723</v>
      </c>
      <c r="C597" s="187" t="s">
        <v>430</v>
      </c>
      <c r="D597" s="189" t="s">
        <v>1724</v>
      </c>
      <c r="E597" s="187" t="s">
        <v>452</v>
      </c>
      <c r="F597" s="187" t="s">
        <v>430</v>
      </c>
      <c r="G597" s="189" t="s">
        <v>1059</v>
      </c>
      <c r="H597" s="188" t="str">
        <f>IF(OR(AND('C6'!V53="",'C6'!W53=""),AND('C6'!V279="",'C6'!W279=""),AND('C6'!W53="X",'C6'!W279="X"),OR('C6'!W53="M",'C6'!W279="M")),"",SUM('C6'!V53,'C6'!V279))</f>
        <v/>
      </c>
      <c r="I597" s="188" t="str">
        <f>IF(AND(AND('C6'!W53="X",'C6'!W279="X"),SUM('C6'!V53,'C6'!V279)=0,ISNUMBER('C6'!V505)),"",IF(OR('C6'!W53="M",'C6'!W279="M"),"M",IF(AND('C6'!W53='C6'!W279,OR('C6'!W53="X",'C6'!W53="W",'C6'!W53="Z")),UPPER('C6'!W53),"")))</f>
        <v/>
      </c>
      <c r="J597" s="81" t="s">
        <v>452</v>
      </c>
      <c r="K597" s="188" t="str">
        <f>IF(AND(ISBLANK('C6'!V505),$L$597&lt;&gt;"Z"),"",'C6'!V505)</f>
        <v/>
      </c>
      <c r="L597" s="188" t="str">
        <f>IF(ISBLANK('C6'!W505),"",'C6'!W505)</f>
        <v/>
      </c>
      <c r="M597" s="78" t="str">
        <f t="shared" si="11"/>
        <v>OK</v>
      </c>
      <c r="N597" s="79"/>
    </row>
    <row r="598" spans="1:14" ht="23.25" hidden="1">
      <c r="A598" s="80" t="s">
        <v>2595</v>
      </c>
      <c r="B598" s="186" t="s">
        <v>1725</v>
      </c>
      <c r="C598" s="187" t="s">
        <v>430</v>
      </c>
      <c r="D598" s="189" t="s">
        <v>1726</v>
      </c>
      <c r="E598" s="187" t="s">
        <v>452</v>
      </c>
      <c r="F598" s="187" t="s">
        <v>430</v>
      </c>
      <c r="G598" s="189" t="s">
        <v>1060</v>
      </c>
      <c r="H598" s="188" t="str">
        <f>IF(OR(AND('C6'!V54="",'C6'!W54=""),AND('C6'!V280="",'C6'!W280=""),AND('C6'!W54="X",'C6'!W280="X"),OR('C6'!W54="M",'C6'!W280="M")),"",SUM('C6'!V54,'C6'!V280))</f>
        <v/>
      </c>
      <c r="I598" s="188" t="str">
        <f>IF(AND(AND('C6'!W54="X",'C6'!W280="X"),SUM('C6'!V54,'C6'!V280)=0,ISNUMBER('C6'!V506)),"",IF(OR('C6'!W54="M",'C6'!W280="M"),"M",IF(AND('C6'!W54='C6'!W280,OR('C6'!W54="X",'C6'!W54="W",'C6'!W54="Z")),UPPER('C6'!W54),"")))</f>
        <v/>
      </c>
      <c r="J598" s="81" t="s">
        <v>452</v>
      </c>
      <c r="K598" s="188" t="str">
        <f>IF(AND(ISBLANK('C6'!V506),$L$598&lt;&gt;"Z"),"",'C6'!V506)</f>
        <v/>
      </c>
      <c r="L598" s="188" t="str">
        <f>IF(ISBLANK('C6'!W506),"",'C6'!W506)</f>
        <v/>
      </c>
      <c r="M598" s="78" t="str">
        <f t="shared" si="11"/>
        <v>OK</v>
      </c>
      <c r="N598" s="79"/>
    </row>
    <row r="599" spans="1:14" ht="23.25" hidden="1">
      <c r="A599" s="80" t="s">
        <v>2595</v>
      </c>
      <c r="B599" s="186" t="s">
        <v>1727</v>
      </c>
      <c r="C599" s="187" t="s">
        <v>430</v>
      </c>
      <c r="D599" s="189" t="s">
        <v>1728</v>
      </c>
      <c r="E599" s="187" t="s">
        <v>452</v>
      </c>
      <c r="F599" s="187" t="s">
        <v>430</v>
      </c>
      <c r="G599" s="189" t="s">
        <v>1061</v>
      </c>
      <c r="H599" s="188" t="str">
        <f>IF(OR(AND('C6'!V55="",'C6'!W55=""),AND('C6'!V281="",'C6'!W281=""),AND('C6'!W55="X",'C6'!W281="X"),OR('C6'!W55="M",'C6'!W281="M")),"",SUM('C6'!V55,'C6'!V281))</f>
        <v/>
      </c>
      <c r="I599" s="188" t="str">
        <f>IF(AND(AND('C6'!W55="X",'C6'!W281="X"),SUM('C6'!V55,'C6'!V281)=0,ISNUMBER('C6'!V507)),"",IF(OR('C6'!W55="M",'C6'!W281="M"),"M",IF(AND('C6'!W55='C6'!W281,OR('C6'!W55="X",'C6'!W55="W",'C6'!W55="Z")),UPPER('C6'!W55),"")))</f>
        <v/>
      </c>
      <c r="J599" s="81" t="s">
        <v>452</v>
      </c>
      <c r="K599" s="188" t="str">
        <f>IF(AND(ISBLANK('C6'!V507),$L$599&lt;&gt;"Z"),"",'C6'!V507)</f>
        <v/>
      </c>
      <c r="L599" s="188" t="str">
        <f>IF(ISBLANK('C6'!W507),"",'C6'!W507)</f>
        <v/>
      </c>
      <c r="M599" s="78" t="str">
        <f t="shared" si="11"/>
        <v>OK</v>
      </c>
      <c r="N599" s="79"/>
    </row>
    <row r="600" spans="1:14" ht="23.25" hidden="1">
      <c r="A600" s="80" t="s">
        <v>2595</v>
      </c>
      <c r="B600" s="186" t="s">
        <v>1729</v>
      </c>
      <c r="C600" s="187" t="s">
        <v>430</v>
      </c>
      <c r="D600" s="189" t="s">
        <v>1730</v>
      </c>
      <c r="E600" s="187" t="s">
        <v>452</v>
      </c>
      <c r="F600" s="187" t="s">
        <v>430</v>
      </c>
      <c r="G600" s="189" t="s">
        <v>1062</v>
      </c>
      <c r="H600" s="188" t="str">
        <f>IF(OR(AND('C6'!V56="",'C6'!W56=""),AND('C6'!V282="",'C6'!W282=""),AND('C6'!W56="X",'C6'!W282="X"),OR('C6'!W56="M",'C6'!W282="M")),"",SUM('C6'!V56,'C6'!V282))</f>
        <v/>
      </c>
      <c r="I600" s="188" t="str">
        <f>IF(AND(AND('C6'!W56="X",'C6'!W282="X"),SUM('C6'!V56,'C6'!V282)=0,ISNUMBER('C6'!V508)),"",IF(OR('C6'!W56="M",'C6'!W282="M"),"M",IF(AND('C6'!W56='C6'!W282,OR('C6'!W56="X",'C6'!W56="W",'C6'!W56="Z")),UPPER('C6'!W56),"")))</f>
        <v/>
      </c>
      <c r="J600" s="81" t="s">
        <v>452</v>
      </c>
      <c r="K600" s="188" t="str">
        <f>IF(AND(ISBLANK('C6'!V508),$L$600&lt;&gt;"Z"),"",'C6'!V508)</f>
        <v/>
      </c>
      <c r="L600" s="188" t="str">
        <f>IF(ISBLANK('C6'!W508),"",'C6'!W508)</f>
        <v/>
      </c>
      <c r="M600" s="78" t="str">
        <f t="shared" si="11"/>
        <v>OK</v>
      </c>
      <c r="N600" s="79"/>
    </row>
    <row r="601" spans="1:14" ht="23.25" hidden="1">
      <c r="A601" s="80" t="s">
        <v>2595</v>
      </c>
      <c r="B601" s="186" t="s">
        <v>1731</v>
      </c>
      <c r="C601" s="187" t="s">
        <v>430</v>
      </c>
      <c r="D601" s="189" t="s">
        <v>1732</v>
      </c>
      <c r="E601" s="187" t="s">
        <v>452</v>
      </c>
      <c r="F601" s="187" t="s">
        <v>430</v>
      </c>
      <c r="G601" s="189" t="s">
        <v>1063</v>
      </c>
      <c r="H601" s="188" t="str">
        <f>IF(OR(AND('C6'!V57="",'C6'!W57=""),AND('C6'!V283="",'C6'!W283=""),AND('C6'!W57="X",'C6'!W283="X"),OR('C6'!W57="M",'C6'!W283="M")),"",SUM('C6'!V57,'C6'!V283))</f>
        <v/>
      </c>
      <c r="I601" s="188" t="str">
        <f>IF(AND(AND('C6'!W57="X",'C6'!W283="X"),SUM('C6'!V57,'C6'!V283)=0,ISNUMBER('C6'!V509)),"",IF(OR('C6'!W57="M",'C6'!W283="M"),"M",IF(AND('C6'!W57='C6'!W283,OR('C6'!W57="X",'C6'!W57="W",'C6'!W57="Z")),UPPER('C6'!W57),"")))</f>
        <v/>
      </c>
      <c r="J601" s="81" t="s">
        <v>452</v>
      </c>
      <c r="K601" s="188" t="str">
        <f>IF(AND(ISBLANK('C6'!V509),$L$601&lt;&gt;"Z"),"",'C6'!V509)</f>
        <v/>
      </c>
      <c r="L601" s="188" t="str">
        <f>IF(ISBLANK('C6'!W509),"",'C6'!W509)</f>
        <v/>
      </c>
      <c r="M601" s="78" t="str">
        <f t="shared" si="11"/>
        <v>OK</v>
      </c>
      <c r="N601" s="79"/>
    </row>
    <row r="602" spans="1:14" ht="23.25" hidden="1">
      <c r="A602" s="80" t="s">
        <v>2595</v>
      </c>
      <c r="B602" s="186" t="s">
        <v>1733</v>
      </c>
      <c r="C602" s="187" t="s">
        <v>430</v>
      </c>
      <c r="D602" s="189" t="s">
        <v>1734</v>
      </c>
      <c r="E602" s="187" t="s">
        <v>452</v>
      </c>
      <c r="F602" s="187" t="s">
        <v>430</v>
      </c>
      <c r="G602" s="189" t="s">
        <v>1064</v>
      </c>
      <c r="H602" s="188" t="str">
        <f>IF(OR(AND('C6'!V58="",'C6'!W58=""),AND('C6'!V284="",'C6'!W284=""),AND('C6'!W58="X",'C6'!W284="X"),OR('C6'!W58="M",'C6'!W284="M")),"",SUM('C6'!V58,'C6'!V284))</f>
        <v/>
      </c>
      <c r="I602" s="188" t="str">
        <f>IF(AND(AND('C6'!W58="X",'C6'!W284="X"),SUM('C6'!V58,'C6'!V284)=0,ISNUMBER('C6'!V510)),"",IF(OR('C6'!W58="M",'C6'!W284="M"),"M",IF(AND('C6'!W58='C6'!W284,OR('C6'!W58="X",'C6'!W58="W",'C6'!W58="Z")),UPPER('C6'!W58),"")))</f>
        <v/>
      </c>
      <c r="J602" s="81" t="s">
        <v>452</v>
      </c>
      <c r="K602" s="188" t="str">
        <f>IF(AND(ISBLANK('C6'!V510),$L$602&lt;&gt;"Z"),"",'C6'!V510)</f>
        <v/>
      </c>
      <c r="L602" s="188" t="str">
        <f>IF(ISBLANK('C6'!W510),"",'C6'!W510)</f>
        <v/>
      </c>
      <c r="M602" s="78" t="str">
        <f t="shared" si="11"/>
        <v>OK</v>
      </c>
      <c r="N602" s="79"/>
    </row>
    <row r="603" spans="1:14" ht="23.25" hidden="1">
      <c r="A603" s="80" t="s">
        <v>2595</v>
      </c>
      <c r="B603" s="186" t="s">
        <v>1735</v>
      </c>
      <c r="C603" s="187" t="s">
        <v>430</v>
      </c>
      <c r="D603" s="189" t="s">
        <v>1736</v>
      </c>
      <c r="E603" s="187" t="s">
        <v>452</v>
      </c>
      <c r="F603" s="187" t="s">
        <v>430</v>
      </c>
      <c r="G603" s="189" t="s">
        <v>1065</v>
      </c>
      <c r="H603" s="188" t="str">
        <f>IF(OR(AND('C6'!V59="",'C6'!W59=""),AND('C6'!V285="",'C6'!W285=""),AND('C6'!W59="X",'C6'!W285="X"),OR('C6'!W59="M",'C6'!W285="M")),"",SUM('C6'!V59,'C6'!V285))</f>
        <v/>
      </c>
      <c r="I603" s="188" t="str">
        <f>IF(AND(AND('C6'!W59="X",'C6'!W285="X"),SUM('C6'!V59,'C6'!V285)=0,ISNUMBER('C6'!V511)),"",IF(OR('C6'!W59="M",'C6'!W285="M"),"M",IF(AND('C6'!W59='C6'!W285,OR('C6'!W59="X",'C6'!W59="W",'C6'!W59="Z")),UPPER('C6'!W59),"")))</f>
        <v/>
      </c>
      <c r="J603" s="81" t="s">
        <v>452</v>
      </c>
      <c r="K603" s="188" t="str">
        <f>IF(AND(ISBLANK('C6'!V511),$L$603&lt;&gt;"Z"),"",'C6'!V511)</f>
        <v/>
      </c>
      <c r="L603" s="188" t="str">
        <f>IF(ISBLANK('C6'!W511),"",'C6'!W511)</f>
        <v/>
      </c>
      <c r="M603" s="78" t="str">
        <f t="shared" si="11"/>
        <v>OK</v>
      </c>
      <c r="N603" s="79"/>
    </row>
    <row r="604" spans="1:14" ht="23.25" hidden="1">
      <c r="A604" s="80" t="s">
        <v>2595</v>
      </c>
      <c r="B604" s="186" t="s">
        <v>1737</v>
      </c>
      <c r="C604" s="187" t="s">
        <v>430</v>
      </c>
      <c r="D604" s="189" t="s">
        <v>1738</v>
      </c>
      <c r="E604" s="187" t="s">
        <v>452</v>
      </c>
      <c r="F604" s="187" t="s">
        <v>430</v>
      </c>
      <c r="G604" s="189" t="s">
        <v>1066</v>
      </c>
      <c r="H604" s="188" t="str">
        <f>IF(OR(AND('C6'!V60="",'C6'!W60=""),AND('C6'!V286="",'C6'!W286=""),AND('C6'!W60="X",'C6'!W286="X"),OR('C6'!W60="M",'C6'!W286="M")),"",SUM('C6'!V60,'C6'!V286))</f>
        <v/>
      </c>
      <c r="I604" s="188" t="str">
        <f>IF(AND(AND('C6'!W60="X",'C6'!W286="X"),SUM('C6'!V60,'C6'!V286)=0,ISNUMBER('C6'!V512)),"",IF(OR('C6'!W60="M",'C6'!W286="M"),"M",IF(AND('C6'!W60='C6'!W286,OR('C6'!W60="X",'C6'!W60="W",'C6'!W60="Z")),UPPER('C6'!W60),"")))</f>
        <v/>
      </c>
      <c r="J604" s="81" t="s">
        <v>452</v>
      </c>
      <c r="K604" s="188" t="str">
        <f>IF(AND(ISBLANK('C6'!V512),$L$604&lt;&gt;"Z"),"",'C6'!V512)</f>
        <v/>
      </c>
      <c r="L604" s="188" t="str">
        <f>IF(ISBLANK('C6'!W512),"",'C6'!W512)</f>
        <v/>
      </c>
      <c r="M604" s="78" t="str">
        <f t="shared" si="11"/>
        <v>OK</v>
      </c>
      <c r="N604" s="79"/>
    </row>
    <row r="605" spans="1:14" ht="23.25" hidden="1">
      <c r="A605" s="80" t="s">
        <v>2595</v>
      </c>
      <c r="B605" s="186" t="s">
        <v>1739</v>
      </c>
      <c r="C605" s="187" t="s">
        <v>430</v>
      </c>
      <c r="D605" s="189" t="s">
        <v>1740</v>
      </c>
      <c r="E605" s="187" t="s">
        <v>452</v>
      </c>
      <c r="F605" s="187" t="s">
        <v>430</v>
      </c>
      <c r="G605" s="189" t="s">
        <v>1067</v>
      </c>
      <c r="H605" s="188" t="str">
        <f>IF(OR(AND('C6'!V61="",'C6'!W61=""),AND('C6'!V287="",'C6'!W287=""),AND('C6'!W61="X",'C6'!W287="X"),OR('C6'!W61="M",'C6'!W287="M")),"",SUM('C6'!V61,'C6'!V287))</f>
        <v/>
      </c>
      <c r="I605" s="188" t="str">
        <f>IF(AND(AND('C6'!W61="X",'C6'!W287="X"),SUM('C6'!V61,'C6'!V287)=0,ISNUMBER('C6'!V513)),"",IF(OR('C6'!W61="M",'C6'!W287="M"),"M",IF(AND('C6'!W61='C6'!W287,OR('C6'!W61="X",'C6'!W61="W",'C6'!W61="Z")),UPPER('C6'!W61),"")))</f>
        <v/>
      </c>
      <c r="J605" s="81" t="s">
        <v>452</v>
      </c>
      <c r="K605" s="188" t="str">
        <f>IF(AND(ISBLANK('C6'!V513),$L$605&lt;&gt;"Z"),"",'C6'!V513)</f>
        <v/>
      </c>
      <c r="L605" s="188" t="str">
        <f>IF(ISBLANK('C6'!W513),"",'C6'!W513)</f>
        <v/>
      </c>
      <c r="M605" s="78" t="str">
        <f t="shared" si="11"/>
        <v>OK</v>
      </c>
      <c r="N605" s="79"/>
    </row>
    <row r="606" spans="1:14" ht="23.25" hidden="1">
      <c r="A606" s="80" t="s">
        <v>2595</v>
      </c>
      <c r="B606" s="186" t="s">
        <v>1741</v>
      </c>
      <c r="C606" s="187" t="s">
        <v>430</v>
      </c>
      <c r="D606" s="189" t="s">
        <v>1742</v>
      </c>
      <c r="E606" s="187" t="s">
        <v>452</v>
      </c>
      <c r="F606" s="187" t="s">
        <v>430</v>
      </c>
      <c r="G606" s="189" t="s">
        <v>1068</v>
      </c>
      <c r="H606" s="188" t="str">
        <f>IF(OR(AND('C6'!V62="",'C6'!W62=""),AND('C6'!V288="",'C6'!W288=""),AND('C6'!W62="X",'C6'!W288="X"),OR('C6'!W62="M",'C6'!W288="M")),"",SUM('C6'!V62,'C6'!V288))</f>
        <v/>
      </c>
      <c r="I606" s="188" t="str">
        <f>IF(AND(AND('C6'!W62="X",'C6'!W288="X"),SUM('C6'!V62,'C6'!V288)=0,ISNUMBER('C6'!V514)),"",IF(OR('C6'!W62="M",'C6'!W288="M"),"M",IF(AND('C6'!W62='C6'!W288,OR('C6'!W62="X",'C6'!W62="W",'C6'!W62="Z")),UPPER('C6'!W62),"")))</f>
        <v/>
      </c>
      <c r="J606" s="81" t="s">
        <v>452</v>
      </c>
      <c r="K606" s="188" t="str">
        <f>IF(AND(ISBLANK('C6'!V514),$L$606&lt;&gt;"Z"),"",'C6'!V514)</f>
        <v/>
      </c>
      <c r="L606" s="188" t="str">
        <f>IF(ISBLANK('C6'!W514),"",'C6'!W514)</f>
        <v/>
      </c>
      <c r="M606" s="78" t="str">
        <f t="shared" si="11"/>
        <v>OK</v>
      </c>
      <c r="N606" s="79"/>
    </row>
    <row r="607" spans="1:14" ht="23.25" hidden="1">
      <c r="A607" s="80" t="s">
        <v>2595</v>
      </c>
      <c r="B607" s="186" t="s">
        <v>1743</v>
      </c>
      <c r="C607" s="187" t="s">
        <v>430</v>
      </c>
      <c r="D607" s="189" t="s">
        <v>1744</v>
      </c>
      <c r="E607" s="187" t="s">
        <v>452</v>
      </c>
      <c r="F607" s="187" t="s">
        <v>430</v>
      </c>
      <c r="G607" s="189" t="s">
        <v>1069</v>
      </c>
      <c r="H607" s="188" t="str">
        <f>IF(OR(AND('C6'!V63="",'C6'!W63=""),AND('C6'!V289="",'C6'!W289=""),AND('C6'!W63="X",'C6'!W289="X"),OR('C6'!W63="M",'C6'!W289="M")),"",SUM('C6'!V63,'C6'!V289))</f>
        <v/>
      </c>
      <c r="I607" s="188" t="str">
        <f>IF(AND(AND('C6'!W63="X",'C6'!W289="X"),SUM('C6'!V63,'C6'!V289)=0,ISNUMBER('C6'!V515)),"",IF(OR('C6'!W63="M",'C6'!W289="M"),"M",IF(AND('C6'!W63='C6'!W289,OR('C6'!W63="X",'C6'!W63="W",'C6'!W63="Z")),UPPER('C6'!W63),"")))</f>
        <v/>
      </c>
      <c r="J607" s="81" t="s">
        <v>452</v>
      </c>
      <c r="K607" s="188" t="str">
        <f>IF(AND(ISBLANK('C6'!V515),$L$607&lt;&gt;"Z"),"",'C6'!V515)</f>
        <v/>
      </c>
      <c r="L607" s="188" t="str">
        <f>IF(ISBLANK('C6'!W515),"",'C6'!W515)</f>
        <v/>
      </c>
      <c r="M607" s="78" t="str">
        <f t="shared" si="11"/>
        <v>OK</v>
      </c>
      <c r="N607" s="79"/>
    </row>
    <row r="608" spans="1:14" ht="23.25" hidden="1">
      <c r="A608" s="80" t="s">
        <v>2595</v>
      </c>
      <c r="B608" s="186" t="s">
        <v>1745</v>
      </c>
      <c r="C608" s="187" t="s">
        <v>430</v>
      </c>
      <c r="D608" s="189" t="s">
        <v>1746</v>
      </c>
      <c r="E608" s="187" t="s">
        <v>452</v>
      </c>
      <c r="F608" s="187" t="s">
        <v>430</v>
      </c>
      <c r="G608" s="189" t="s">
        <v>1070</v>
      </c>
      <c r="H608" s="188" t="str">
        <f>IF(OR(AND('C6'!V64="",'C6'!W64=""),AND('C6'!V290="",'C6'!W290=""),AND('C6'!W64="X",'C6'!W290="X"),OR('C6'!W64="M",'C6'!W290="M")),"",SUM('C6'!V64,'C6'!V290))</f>
        <v/>
      </c>
      <c r="I608" s="188" t="str">
        <f>IF(AND(AND('C6'!W64="X",'C6'!W290="X"),SUM('C6'!V64,'C6'!V290)=0,ISNUMBER('C6'!V516)),"",IF(OR('C6'!W64="M",'C6'!W290="M"),"M",IF(AND('C6'!W64='C6'!W290,OR('C6'!W64="X",'C6'!W64="W",'C6'!W64="Z")),UPPER('C6'!W64),"")))</f>
        <v/>
      </c>
      <c r="J608" s="81" t="s">
        <v>452</v>
      </c>
      <c r="K608" s="188" t="str">
        <f>IF(AND(ISBLANK('C6'!V516),$L$608&lt;&gt;"Z"),"",'C6'!V516)</f>
        <v/>
      </c>
      <c r="L608" s="188" t="str">
        <f>IF(ISBLANK('C6'!W516),"",'C6'!W516)</f>
        <v/>
      </c>
      <c r="M608" s="78" t="str">
        <f t="shared" si="11"/>
        <v>OK</v>
      </c>
      <c r="N608" s="79"/>
    </row>
    <row r="609" spans="1:14" ht="23.25" hidden="1">
      <c r="A609" s="80" t="s">
        <v>2595</v>
      </c>
      <c r="B609" s="186" t="s">
        <v>1747</v>
      </c>
      <c r="C609" s="187" t="s">
        <v>430</v>
      </c>
      <c r="D609" s="189" t="s">
        <v>1748</v>
      </c>
      <c r="E609" s="187" t="s">
        <v>452</v>
      </c>
      <c r="F609" s="187" t="s">
        <v>430</v>
      </c>
      <c r="G609" s="189" t="s">
        <v>1071</v>
      </c>
      <c r="H609" s="188" t="str">
        <f>IF(OR(AND('C6'!V65="",'C6'!W65=""),AND('C6'!V291="",'C6'!W291=""),AND('C6'!W65="X",'C6'!W291="X"),OR('C6'!W65="M",'C6'!W291="M")),"",SUM('C6'!V65,'C6'!V291))</f>
        <v/>
      </c>
      <c r="I609" s="188" t="str">
        <f>IF(AND(AND('C6'!W65="X",'C6'!W291="X"),SUM('C6'!V65,'C6'!V291)=0,ISNUMBER('C6'!V517)),"",IF(OR('C6'!W65="M",'C6'!W291="M"),"M",IF(AND('C6'!W65='C6'!W291,OR('C6'!W65="X",'C6'!W65="W",'C6'!W65="Z")),UPPER('C6'!W65),"")))</f>
        <v/>
      </c>
      <c r="J609" s="81" t="s">
        <v>452</v>
      </c>
      <c r="K609" s="188" t="str">
        <f>IF(AND(ISBLANK('C6'!V517),$L$609&lt;&gt;"Z"),"",'C6'!V517)</f>
        <v/>
      </c>
      <c r="L609" s="188" t="str">
        <f>IF(ISBLANK('C6'!W517),"",'C6'!W517)</f>
        <v/>
      </c>
      <c r="M609" s="78" t="str">
        <f t="shared" ref="M609:M672" si="12">IF(AND(ISNUMBER(H609),ISNUMBER(K609)),IF(OR(ROUND(H609,0)&lt;&gt;ROUND(K609,0),I609&lt;&gt;L609),"Check","OK"),IF(OR(AND(H609&lt;&gt;K609,I609&lt;&gt;"Z",L609&lt;&gt;"Z"),I609&lt;&gt;L609),"Check","OK"))</f>
        <v>OK</v>
      </c>
      <c r="N609" s="79"/>
    </row>
    <row r="610" spans="1:14" ht="23.25" hidden="1">
      <c r="A610" s="80" t="s">
        <v>2595</v>
      </c>
      <c r="B610" s="186" t="s">
        <v>1749</v>
      </c>
      <c r="C610" s="187" t="s">
        <v>430</v>
      </c>
      <c r="D610" s="189" t="s">
        <v>1750</v>
      </c>
      <c r="E610" s="187" t="s">
        <v>452</v>
      </c>
      <c r="F610" s="187" t="s">
        <v>430</v>
      </c>
      <c r="G610" s="189" t="s">
        <v>1072</v>
      </c>
      <c r="H610" s="188" t="str">
        <f>IF(OR(AND('C6'!V66="",'C6'!W66=""),AND('C6'!V292="",'C6'!W292=""),AND('C6'!W66="X",'C6'!W292="X"),OR('C6'!W66="M",'C6'!W292="M")),"",SUM('C6'!V66,'C6'!V292))</f>
        <v/>
      </c>
      <c r="I610" s="188" t="str">
        <f>IF(AND(AND('C6'!W66="X",'C6'!W292="X"),SUM('C6'!V66,'C6'!V292)=0,ISNUMBER('C6'!V518)),"",IF(OR('C6'!W66="M",'C6'!W292="M"),"M",IF(AND('C6'!W66='C6'!W292,OR('C6'!W66="X",'C6'!W66="W",'C6'!W66="Z")),UPPER('C6'!W66),"")))</f>
        <v/>
      </c>
      <c r="J610" s="81" t="s">
        <v>452</v>
      </c>
      <c r="K610" s="188" t="str">
        <f>IF(AND(ISBLANK('C6'!V518),$L$610&lt;&gt;"Z"),"",'C6'!V518)</f>
        <v/>
      </c>
      <c r="L610" s="188" t="str">
        <f>IF(ISBLANK('C6'!W518),"",'C6'!W518)</f>
        <v/>
      </c>
      <c r="M610" s="78" t="str">
        <f t="shared" si="12"/>
        <v>OK</v>
      </c>
      <c r="N610" s="79"/>
    </row>
    <row r="611" spans="1:14" ht="23.25" hidden="1">
      <c r="A611" s="80" t="s">
        <v>2595</v>
      </c>
      <c r="B611" s="186" t="s">
        <v>1751</v>
      </c>
      <c r="C611" s="187" t="s">
        <v>430</v>
      </c>
      <c r="D611" s="189" t="s">
        <v>1752</v>
      </c>
      <c r="E611" s="187" t="s">
        <v>452</v>
      </c>
      <c r="F611" s="187" t="s">
        <v>430</v>
      </c>
      <c r="G611" s="189" t="s">
        <v>1073</v>
      </c>
      <c r="H611" s="188" t="str">
        <f>IF(OR(AND('C6'!V67="",'C6'!W67=""),AND('C6'!V293="",'C6'!W293=""),AND('C6'!W67="X",'C6'!W293="X"),OR('C6'!W67="M",'C6'!W293="M")),"",SUM('C6'!V67,'C6'!V293))</f>
        <v/>
      </c>
      <c r="I611" s="188" t="str">
        <f>IF(AND(AND('C6'!W67="X",'C6'!W293="X"),SUM('C6'!V67,'C6'!V293)=0,ISNUMBER('C6'!V519)),"",IF(OR('C6'!W67="M",'C6'!W293="M"),"M",IF(AND('C6'!W67='C6'!W293,OR('C6'!W67="X",'C6'!W67="W",'C6'!W67="Z")),UPPER('C6'!W67),"")))</f>
        <v/>
      </c>
      <c r="J611" s="81" t="s">
        <v>452</v>
      </c>
      <c r="K611" s="188" t="str">
        <f>IF(AND(ISBLANK('C6'!V519),$L$611&lt;&gt;"Z"),"",'C6'!V519)</f>
        <v/>
      </c>
      <c r="L611" s="188" t="str">
        <f>IF(ISBLANK('C6'!W519),"",'C6'!W519)</f>
        <v/>
      </c>
      <c r="M611" s="78" t="str">
        <f t="shared" si="12"/>
        <v>OK</v>
      </c>
      <c r="N611" s="79"/>
    </row>
    <row r="612" spans="1:14" ht="23.25" hidden="1">
      <c r="A612" s="80" t="s">
        <v>2595</v>
      </c>
      <c r="B612" s="186" t="s">
        <v>1753</v>
      </c>
      <c r="C612" s="187" t="s">
        <v>430</v>
      </c>
      <c r="D612" s="189" t="s">
        <v>1754</v>
      </c>
      <c r="E612" s="187" t="s">
        <v>452</v>
      </c>
      <c r="F612" s="187" t="s">
        <v>430</v>
      </c>
      <c r="G612" s="189" t="s">
        <v>1074</v>
      </c>
      <c r="H612" s="188" t="str">
        <f>IF(OR(AND('C6'!V68="",'C6'!W68=""),AND('C6'!V294="",'C6'!W294=""),AND('C6'!W68="X",'C6'!W294="X"),OR('C6'!W68="M",'C6'!W294="M")),"",SUM('C6'!V68,'C6'!V294))</f>
        <v/>
      </c>
      <c r="I612" s="188" t="str">
        <f>IF(AND(AND('C6'!W68="X",'C6'!W294="X"),SUM('C6'!V68,'C6'!V294)=0,ISNUMBER('C6'!V520)),"",IF(OR('C6'!W68="M",'C6'!W294="M"),"M",IF(AND('C6'!W68='C6'!W294,OR('C6'!W68="X",'C6'!W68="W",'C6'!W68="Z")),UPPER('C6'!W68),"")))</f>
        <v/>
      </c>
      <c r="J612" s="81" t="s">
        <v>452</v>
      </c>
      <c r="K612" s="188" t="str">
        <f>IF(AND(ISBLANK('C6'!V520),$L$612&lt;&gt;"Z"),"",'C6'!V520)</f>
        <v/>
      </c>
      <c r="L612" s="188" t="str">
        <f>IF(ISBLANK('C6'!W520),"",'C6'!W520)</f>
        <v/>
      </c>
      <c r="M612" s="78" t="str">
        <f t="shared" si="12"/>
        <v>OK</v>
      </c>
      <c r="N612" s="79"/>
    </row>
    <row r="613" spans="1:14" ht="23.25" hidden="1">
      <c r="A613" s="80" t="s">
        <v>2595</v>
      </c>
      <c r="B613" s="186" t="s">
        <v>1755</v>
      </c>
      <c r="C613" s="187" t="s">
        <v>430</v>
      </c>
      <c r="D613" s="189" t="s">
        <v>1756</v>
      </c>
      <c r="E613" s="187" t="s">
        <v>452</v>
      </c>
      <c r="F613" s="187" t="s">
        <v>430</v>
      </c>
      <c r="G613" s="189" t="s">
        <v>1075</v>
      </c>
      <c r="H613" s="188" t="str">
        <f>IF(OR(AND('C6'!V69="",'C6'!W69=""),AND('C6'!V295="",'C6'!W295=""),AND('C6'!W69="X",'C6'!W295="X"),OR('C6'!W69="M",'C6'!W295="M")),"",SUM('C6'!V69,'C6'!V295))</f>
        <v/>
      </c>
      <c r="I613" s="188" t="str">
        <f>IF(AND(AND('C6'!W69="X",'C6'!W295="X"),SUM('C6'!V69,'C6'!V295)=0,ISNUMBER('C6'!V521)),"",IF(OR('C6'!W69="M",'C6'!W295="M"),"M",IF(AND('C6'!W69='C6'!W295,OR('C6'!W69="X",'C6'!W69="W",'C6'!W69="Z")),UPPER('C6'!W69),"")))</f>
        <v/>
      </c>
      <c r="J613" s="81" t="s">
        <v>452</v>
      </c>
      <c r="K613" s="188" t="str">
        <f>IF(AND(ISBLANK('C6'!V521),$L$613&lt;&gt;"Z"),"",'C6'!V521)</f>
        <v/>
      </c>
      <c r="L613" s="188" t="str">
        <f>IF(ISBLANK('C6'!W521),"",'C6'!W521)</f>
        <v/>
      </c>
      <c r="M613" s="78" t="str">
        <f t="shared" si="12"/>
        <v>OK</v>
      </c>
      <c r="N613" s="79"/>
    </row>
    <row r="614" spans="1:14" ht="23.25" hidden="1">
      <c r="A614" s="80" t="s">
        <v>2595</v>
      </c>
      <c r="B614" s="186" t="s">
        <v>1757</v>
      </c>
      <c r="C614" s="187" t="s">
        <v>430</v>
      </c>
      <c r="D614" s="189" t="s">
        <v>1758</v>
      </c>
      <c r="E614" s="187" t="s">
        <v>452</v>
      </c>
      <c r="F614" s="187" t="s">
        <v>430</v>
      </c>
      <c r="G614" s="189" t="s">
        <v>1076</v>
      </c>
      <c r="H614" s="188" t="str">
        <f>IF(OR(AND('C6'!V70="",'C6'!W70=""),AND('C6'!V296="",'C6'!W296=""),AND('C6'!W70="X",'C6'!W296="X"),OR('C6'!W70="M",'C6'!W296="M")),"",SUM('C6'!V70,'C6'!V296))</f>
        <v/>
      </c>
      <c r="I614" s="188" t="str">
        <f>IF(AND(AND('C6'!W70="X",'C6'!W296="X"),SUM('C6'!V70,'C6'!V296)=0,ISNUMBER('C6'!V522)),"",IF(OR('C6'!W70="M",'C6'!W296="M"),"M",IF(AND('C6'!W70='C6'!W296,OR('C6'!W70="X",'C6'!W70="W",'C6'!W70="Z")),UPPER('C6'!W70),"")))</f>
        <v/>
      </c>
      <c r="J614" s="81" t="s">
        <v>452</v>
      </c>
      <c r="K614" s="188" t="str">
        <f>IF(AND(ISBLANK('C6'!V522),$L$614&lt;&gt;"Z"),"",'C6'!V522)</f>
        <v/>
      </c>
      <c r="L614" s="188" t="str">
        <f>IF(ISBLANK('C6'!W522),"",'C6'!W522)</f>
        <v/>
      </c>
      <c r="M614" s="78" t="str">
        <f t="shared" si="12"/>
        <v>OK</v>
      </c>
      <c r="N614" s="79"/>
    </row>
    <row r="615" spans="1:14" ht="23.25" hidden="1">
      <c r="A615" s="80" t="s">
        <v>2595</v>
      </c>
      <c r="B615" s="186" t="s">
        <v>1759</v>
      </c>
      <c r="C615" s="187" t="s">
        <v>430</v>
      </c>
      <c r="D615" s="189" t="s">
        <v>1760</v>
      </c>
      <c r="E615" s="187" t="s">
        <v>452</v>
      </c>
      <c r="F615" s="187" t="s">
        <v>430</v>
      </c>
      <c r="G615" s="189" t="s">
        <v>1077</v>
      </c>
      <c r="H615" s="188" t="str">
        <f>IF(OR(AND('C6'!V71="",'C6'!W71=""),AND('C6'!V297="",'C6'!W297=""),AND('C6'!W71="X",'C6'!W297="X"),OR('C6'!W71="M",'C6'!W297="M")),"",SUM('C6'!V71,'C6'!V297))</f>
        <v/>
      </c>
      <c r="I615" s="188" t="str">
        <f>IF(AND(AND('C6'!W71="X",'C6'!W297="X"),SUM('C6'!V71,'C6'!V297)=0,ISNUMBER('C6'!V523)),"",IF(OR('C6'!W71="M",'C6'!W297="M"),"M",IF(AND('C6'!W71='C6'!W297,OR('C6'!W71="X",'C6'!W71="W",'C6'!W71="Z")),UPPER('C6'!W71),"")))</f>
        <v/>
      </c>
      <c r="J615" s="81" t="s">
        <v>452</v>
      </c>
      <c r="K615" s="188" t="str">
        <f>IF(AND(ISBLANK('C6'!V523),$L$615&lt;&gt;"Z"),"",'C6'!V523)</f>
        <v/>
      </c>
      <c r="L615" s="188" t="str">
        <f>IF(ISBLANK('C6'!W523),"",'C6'!W523)</f>
        <v/>
      </c>
      <c r="M615" s="78" t="str">
        <f t="shared" si="12"/>
        <v>OK</v>
      </c>
      <c r="N615" s="79"/>
    </row>
    <row r="616" spans="1:14" ht="23.25" hidden="1">
      <c r="A616" s="80" t="s">
        <v>2595</v>
      </c>
      <c r="B616" s="186" t="s">
        <v>1761</v>
      </c>
      <c r="C616" s="187" t="s">
        <v>430</v>
      </c>
      <c r="D616" s="189" t="s">
        <v>1762</v>
      </c>
      <c r="E616" s="187" t="s">
        <v>452</v>
      </c>
      <c r="F616" s="187" t="s">
        <v>430</v>
      </c>
      <c r="G616" s="189" t="s">
        <v>1078</v>
      </c>
      <c r="H616" s="188" t="str">
        <f>IF(OR(AND('C6'!V72="",'C6'!W72=""),AND('C6'!V298="",'C6'!W298=""),AND('C6'!W72="X",'C6'!W298="X"),OR('C6'!W72="M",'C6'!W298="M")),"",SUM('C6'!V72,'C6'!V298))</f>
        <v/>
      </c>
      <c r="I616" s="188" t="str">
        <f>IF(AND(AND('C6'!W72="X",'C6'!W298="X"),SUM('C6'!V72,'C6'!V298)=0,ISNUMBER('C6'!V524)),"",IF(OR('C6'!W72="M",'C6'!W298="M"),"M",IF(AND('C6'!W72='C6'!W298,OR('C6'!W72="X",'C6'!W72="W",'C6'!W72="Z")),UPPER('C6'!W72),"")))</f>
        <v/>
      </c>
      <c r="J616" s="81" t="s">
        <v>452</v>
      </c>
      <c r="K616" s="188" t="str">
        <f>IF(AND(ISBLANK('C6'!V524),$L$616&lt;&gt;"Z"),"",'C6'!V524)</f>
        <v/>
      </c>
      <c r="L616" s="188" t="str">
        <f>IF(ISBLANK('C6'!W524),"",'C6'!W524)</f>
        <v/>
      </c>
      <c r="M616" s="78" t="str">
        <f t="shared" si="12"/>
        <v>OK</v>
      </c>
      <c r="N616" s="79"/>
    </row>
    <row r="617" spans="1:14" ht="23.25" hidden="1">
      <c r="A617" s="80" t="s">
        <v>2595</v>
      </c>
      <c r="B617" s="186" t="s">
        <v>1763</v>
      </c>
      <c r="C617" s="187" t="s">
        <v>430</v>
      </c>
      <c r="D617" s="189" t="s">
        <v>1764</v>
      </c>
      <c r="E617" s="187" t="s">
        <v>452</v>
      </c>
      <c r="F617" s="187" t="s">
        <v>430</v>
      </c>
      <c r="G617" s="189" t="s">
        <v>1079</v>
      </c>
      <c r="H617" s="188" t="str">
        <f>IF(OR(AND('C6'!V73="",'C6'!W73=""),AND('C6'!V299="",'C6'!W299=""),AND('C6'!W73="X",'C6'!W299="X"),OR('C6'!W73="M",'C6'!W299="M")),"",SUM('C6'!V73,'C6'!V299))</f>
        <v/>
      </c>
      <c r="I617" s="188" t="str">
        <f>IF(AND(AND('C6'!W73="X",'C6'!W299="X"),SUM('C6'!V73,'C6'!V299)=0,ISNUMBER('C6'!V525)),"",IF(OR('C6'!W73="M",'C6'!W299="M"),"M",IF(AND('C6'!W73='C6'!W299,OR('C6'!W73="X",'C6'!W73="W",'C6'!W73="Z")),UPPER('C6'!W73),"")))</f>
        <v/>
      </c>
      <c r="J617" s="81" t="s">
        <v>452</v>
      </c>
      <c r="K617" s="188" t="str">
        <f>IF(AND(ISBLANK('C6'!V525),$L$617&lt;&gt;"Z"),"",'C6'!V525)</f>
        <v/>
      </c>
      <c r="L617" s="188" t="str">
        <f>IF(ISBLANK('C6'!W525),"",'C6'!W525)</f>
        <v/>
      </c>
      <c r="M617" s="78" t="str">
        <f t="shared" si="12"/>
        <v>OK</v>
      </c>
      <c r="N617" s="79"/>
    </row>
    <row r="618" spans="1:14" ht="23.25" hidden="1">
      <c r="A618" s="80" t="s">
        <v>2595</v>
      </c>
      <c r="B618" s="186" t="s">
        <v>1765</v>
      </c>
      <c r="C618" s="187" t="s">
        <v>430</v>
      </c>
      <c r="D618" s="189" t="s">
        <v>1766</v>
      </c>
      <c r="E618" s="187" t="s">
        <v>452</v>
      </c>
      <c r="F618" s="187" t="s">
        <v>430</v>
      </c>
      <c r="G618" s="189" t="s">
        <v>1080</v>
      </c>
      <c r="H618" s="188" t="str">
        <f>IF(OR(AND('C6'!V74="",'C6'!W74=""),AND('C6'!V300="",'C6'!W300=""),AND('C6'!W74="X",'C6'!W300="X"),OR('C6'!W74="M",'C6'!W300="M")),"",SUM('C6'!V74,'C6'!V300))</f>
        <v/>
      </c>
      <c r="I618" s="188" t="str">
        <f>IF(AND(AND('C6'!W74="X",'C6'!W300="X"),SUM('C6'!V74,'C6'!V300)=0,ISNUMBER('C6'!V526)),"",IF(OR('C6'!W74="M",'C6'!W300="M"),"M",IF(AND('C6'!W74='C6'!W300,OR('C6'!W74="X",'C6'!W74="W",'C6'!W74="Z")),UPPER('C6'!W74),"")))</f>
        <v/>
      </c>
      <c r="J618" s="81" t="s">
        <v>452</v>
      </c>
      <c r="K618" s="188" t="str">
        <f>IF(AND(ISBLANK('C6'!V526),$L$618&lt;&gt;"Z"),"",'C6'!V526)</f>
        <v/>
      </c>
      <c r="L618" s="188" t="str">
        <f>IF(ISBLANK('C6'!W526),"",'C6'!W526)</f>
        <v/>
      </c>
      <c r="M618" s="78" t="str">
        <f t="shared" si="12"/>
        <v>OK</v>
      </c>
      <c r="N618" s="79"/>
    </row>
    <row r="619" spans="1:14" ht="23.25" hidden="1">
      <c r="A619" s="80" t="s">
        <v>2595</v>
      </c>
      <c r="B619" s="186" t="s">
        <v>1767</v>
      </c>
      <c r="C619" s="187" t="s">
        <v>430</v>
      </c>
      <c r="D619" s="189" t="s">
        <v>1768</v>
      </c>
      <c r="E619" s="187" t="s">
        <v>452</v>
      </c>
      <c r="F619" s="187" t="s">
        <v>430</v>
      </c>
      <c r="G619" s="189" t="s">
        <v>1081</v>
      </c>
      <c r="H619" s="188" t="str">
        <f>IF(OR(AND('C6'!V75="",'C6'!W75=""),AND('C6'!V301="",'C6'!W301=""),AND('C6'!W75="X",'C6'!W301="X"),OR('C6'!W75="M",'C6'!W301="M")),"",SUM('C6'!V75,'C6'!V301))</f>
        <v/>
      </c>
      <c r="I619" s="188" t="str">
        <f>IF(AND(AND('C6'!W75="X",'C6'!W301="X"),SUM('C6'!V75,'C6'!V301)=0,ISNUMBER('C6'!V527)),"",IF(OR('C6'!W75="M",'C6'!W301="M"),"M",IF(AND('C6'!W75='C6'!W301,OR('C6'!W75="X",'C6'!W75="W",'C6'!W75="Z")),UPPER('C6'!W75),"")))</f>
        <v/>
      </c>
      <c r="J619" s="81" t="s">
        <v>452</v>
      </c>
      <c r="K619" s="188" t="str">
        <f>IF(AND(ISBLANK('C6'!V527),$L$619&lt;&gt;"Z"),"",'C6'!V527)</f>
        <v/>
      </c>
      <c r="L619" s="188" t="str">
        <f>IF(ISBLANK('C6'!W527),"",'C6'!W527)</f>
        <v/>
      </c>
      <c r="M619" s="78" t="str">
        <f t="shared" si="12"/>
        <v>OK</v>
      </c>
      <c r="N619" s="79"/>
    </row>
    <row r="620" spans="1:14" ht="23.25" hidden="1">
      <c r="A620" s="80" t="s">
        <v>2595</v>
      </c>
      <c r="B620" s="186" t="s">
        <v>1769</v>
      </c>
      <c r="C620" s="187" t="s">
        <v>430</v>
      </c>
      <c r="D620" s="189" t="s">
        <v>1770</v>
      </c>
      <c r="E620" s="187" t="s">
        <v>452</v>
      </c>
      <c r="F620" s="187" t="s">
        <v>430</v>
      </c>
      <c r="G620" s="189" t="s">
        <v>1082</v>
      </c>
      <c r="H620" s="188" t="str">
        <f>IF(OR(AND('C6'!V76="",'C6'!W76=""),AND('C6'!V302="",'C6'!W302=""),AND('C6'!W76="X",'C6'!W302="X"),OR('C6'!W76="M",'C6'!W302="M")),"",SUM('C6'!V76,'C6'!V302))</f>
        <v/>
      </c>
      <c r="I620" s="188" t="str">
        <f>IF(AND(AND('C6'!W76="X",'C6'!W302="X"),SUM('C6'!V76,'C6'!V302)=0,ISNUMBER('C6'!V528)),"",IF(OR('C6'!W76="M",'C6'!W302="M"),"M",IF(AND('C6'!W76='C6'!W302,OR('C6'!W76="X",'C6'!W76="W",'C6'!W76="Z")),UPPER('C6'!W76),"")))</f>
        <v/>
      </c>
      <c r="J620" s="81" t="s">
        <v>452</v>
      </c>
      <c r="K620" s="188" t="str">
        <f>IF(AND(ISBLANK('C6'!V528),$L$620&lt;&gt;"Z"),"",'C6'!V528)</f>
        <v/>
      </c>
      <c r="L620" s="188" t="str">
        <f>IF(ISBLANK('C6'!W528),"",'C6'!W528)</f>
        <v/>
      </c>
      <c r="M620" s="78" t="str">
        <f t="shared" si="12"/>
        <v>OK</v>
      </c>
      <c r="N620" s="79"/>
    </row>
    <row r="621" spans="1:14" ht="23.25" hidden="1">
      <c r="A621" s="80" t="s">
        <v>2595</v>
      </c>
      <c r="B621" s="186" t="s">
        <v>1771</v>
      </c>
      <c r="C621" s="187" t="s">
        <v>430</v>
      </c>
      <c r="D621" s="189" t="s">
        <v>1772</v>
      </c>
      <c r="E621" s="187" t="s">
        <v>452</v>
      </c>
      <c r="F621" s="187" t="s">
        <v>430</v>
      </c>
      <c r="G621" s="189" t="s">
        <v>1083</v>
      </c>
      <c r="H621" s="188" t="str">
        <f>IF(OR(AND('C6'!V77="",'C6'!W77=""),AND('C6'!V303="",'C6'!W303=""),AND('C6'!W77="X",'C6'!W303="X"),OR('C6'!W77="M",'C6'!W303="M")),"",SUM('C6'!V77,'C6'!V303))</f>
        <v/>
      </c>
      <c r="I621" s="188" t="str">
        <f>IF(AND(AND('C6'!W77="X",'C6'!W303="X"),SUM('C6'!V77,'C6'!V303)=0,ISNUMBER('C6'!V529)),"",IF(OR('C6'!W77="M",'C6'!W303="M"),"M",IF(AND('C6'!W77='C6'!W303,OR('C6'!W77="X",'C6'!W77="W",'C6'!W77="Z")),UPPER('C6'!W77),"")))</f>
        <v/>
      </c>
      <c r="J621" s="81" t="s">
        <v>452</v>
      </c>
      <c r="K621" s="188" t="str">
        <f>IF(AND(ISBLANK('C6'!V529),$L$621&lt;&gt;"Z"),"",'C6'!V529)</f>
        <v/>
      </c>
      <c r="L621" s="188" t="str">
        <f>IF(ISBLANK('C6'!W529),"",'C6'!W529)</f>
        <v/>
      </c>
      <c r="M621" s="78" t="str">
        <f t="shared" si="12"/>
        <v>OK</v>
      </c>
      <c r="N621" s="79"/>
    </row>
    <row r="622" spans="1:14" ht="23.25" hidden="1">
      <c r="A622" s="80" t="s">
        <v>2595</v>
      </c>
      <c r="B622" s="186" t="s">
        <v>1773</v>
      </c>
      <c r="C622" s="187" t="s">
        <v>430</v>
      </c>
      <c r="D622" s="189" t="s">
        <v>1774</v>
      </c>
      <c r="E622" s="187" t="s">
        <v>452</v>
      </c>
      <c r="F622" s="187" t="s">
        <v>430</v>
      </c>
      <c r="G622" s="189" t="s">
        <v>1084</v>
      </c>
      <c r="H622" s="188" t="str">
        <f>IF(OR(AND('C6'!V78="",'C6'!W78=""),AND('C6'!V304="",'C6'!W304=""),AND('C6'!W78="X",'C6'!W304="X"),OR('C6'!W78="M",'C6'!W304="M")),"",SUM('C6'!V78,'C6'!V304))</f>
        <v/>
      </c>
      <c r="I622" s="188" t="str">
        <f>IF(AND(AND('C6'!W78="X",'C6'!W304="X"),SUM('C6'!V78,'C6'!V304)=0,ISNUMBER('C6'!V530)),"",IF(OR('C6'!W78="M",'C6'!W304="M"),"M",IF(AND('C6'!W78='C6'!W304,OR('C6'!W78="X",'C6'!W78="W",'C6'!W78="Z")),UPPER('C6'!W78),"")))</f>
        <v/>
      </c>
      <c r="J622" s="81" t="s">
        <v>452</v>
      </c>
      <c r="K622" s="188" t="str">
        <f>IF(AND(ISBLANK('C6'!V530),$L$622&lt;&gt;"Z"),"",'C6'!V530)</f>
        <v/>
      </c>
      <c r="L622" s="188" t="str">
        <f>IF(ISBLANK('C6'!W530),"",'C6'!W530)</f>
        <v/>
      </c>
      <c r="M622" s="78" t="str">
        <f t="shared" si="12"/>
        <v>OK</v>
      </c>
      <c r="N622" s="79"/>
    </row>
    <row r="623" spans="1:14" ht="23.25" hidden="1">
      <c r="A623" s="80" t="s">
        <v>2595</v>
      </c>
      <c r="B623" s="186" t="s">
        <v>1775</v>
      </c>
      <c r="C623" s="187" t="s">
        <v>430</v>
      </c>
      <c r="D623" s="189" t="s">
        <v>1776</v>
      </c>
      <c r="E623" s="187" t="s">
        <v>452</v>
      </c>
      <c r="F623" s="187" t="s">
        <v>430</v>
      </c>
      <c r="G623" s="189" t="s">
        <v>1085</v>
      </c>
      <c r="H623" s="188" t="str">
        <f>IF(OR(AND('C6'!V79="",'C6'!W79=""),AND('C6'!V305="",'C6'!W305=""),AND('C6'!W79="X",'C6'!W305="X"),OR('C6'!W79="M",'C6'!W305="M")),"",SUM('C6'!V79,'C6'!V305))</f>
        <v/>
      </c>
      <c r="I623" s="188" t="str">
        <f>IF(AND(AND('C6'!W79="X",'C6'!W305="X"),SUM('C6'!V79,'C6'!V305)=0,ISNUMBER('C6'!V531)),"",IF(OR('C6'!W79="M",'C6'!W305="M"),"M",IF(AND('C6'!W79='C6'!W305,OR('C6'!W79="X",'C6'!W79="W",'C6'!W79="Z")),UPPER('C6'!W79),"")))</f>
        <v/>
      </c>
      <c r="J623" s="81" t="s">
        <v>452</v>
      </c>
      <c r="K623" s="188" t="str">
        <f>IF(AND(ISBLANK('C6'!V531),$L$623&lt;&gt;"Z"),"",'C6'!V531)</f>
        <v/>
      </c>
      <c r="L623" s="188" t="str">
        <f>IF(ISBLANK('C6'!W531),"",'C6'!W531)</f>
        <v/>
      </c>
      <c r="M623" s="78" t="str">
        <f t="shared" si="12"/>
        <v>OK</v>
      </c>
      <c r="N623" s="79"/>
    </row>
    <row r="624" spans="1:14" ht="23.25" hidden="1">
      <c r="A624" s="80" t="s">
        <v>2595</v>
      </c>
      <c r="B624" s="186" t="s">
        <v>1777</v>
      </c>
      <c r="C624" s="187" t="s">
        <v>430</v>
      </c>
      <c r="D624" s="189" t="s">
        <v>1778</v>
      </c>
      <c r="E624" s="187" t="s">
        <v>452</v>
      </c>
      <c r="F624" s="187" t="s">
        <v>430</v>
      </c>
      <c r="G624" s="189" t="s">
        <v>1086</v>
      </c>
      <c r="H624" s="188" t="str">
        <f>IF(OR(AND('C6'!V80="",'C6'!W80=""),AND('C6'!V306="",'C6'!W306=""),AND('C6'!W80="X",'C6'!W306="X"),OR('C6'!W80="M",'C6'!W306="M")),"",SUM('C6'!V80,'C6'!V306))</f>
        <v/>
      </c>
      <c r="I624" s="188" t="str">
        <f>IF(AND(AND('C6'!W80="X",'C6'!W306="X"),SUM('C6'!V80,'C6'!V306)=0,ISNUMBER('C6'!V532)),"",IF(OR('C6'!W80="M",'C6'!W306="M"),"M",IF(AND('C6'!W80='C6'!W306,OR('C6'!W80="X",'C6'!W80="W",'C6'!W80="Z")),UPPER('C6'!W80),"")))</f>
        <v/>
      </c>
      <c r="J624" s="81" t="s">
        <v>452</v>
      </c>
      <c r="K624" s="188" t="str">
        <f>IF(AND(ISBLANK('C6'!V532),$L$624&lt;&gt;"Z"),"",'C6'!V532)</f>
        <v/>
      </c>
      <c r="L624" s="188" t="str">
        <f>IF(ISBLANK('C6'!W532),"",'C6'!W532)</f>
        <v/>
      </c>
      <c r="M624" s="78" t="str">
        <f t="shared" si="12"/>
        <v>OK</v>
      </c>
      <c r="N624" s="79"/>
    </row>
    <row r="625" spans="1:14" ht="23.25" hidden="1">
      <c r="A625" s="80" t="s">
        <v>2595</v>
      </c>
      <c r="B625" s="186" t="s">
        <v>1779</v>
      </c>
      <c r="C625" s="187" t="s">
        <v>430</v>
      </c>
      <c r="D625" s="189" t="s">
        <v>1780</v>
      </c>
      <c r="E625" s="187" t="s">
        <v>452</v>
      </c>
      <c r="F625" s="187" t="s">
        <v>430</v>
      </c>
      <c r="G625" s="189" t="s">
        <v>1087</v>
      </c>
      <c r="H625" s="188" t="str">
        <f>IF(OR(AND('C6'!V81="",'C6'!W81=""),AND('C6'!V307="",'C6'!W307=""),AND('C6'!W81="X",'C6'!W307="X"),OR('C6'!W81="M",'C6'!W307="M")),"",SUM('C6'!V81,'C6'!V307))</f>
        <v/>
      </c>
      <c r="I625" s="188" t="str">
        <f>IF(AND(AND('C6'!W81="X",'C6'!W307="X"),SUM('C6'!V81,'C6'!V307)=0,ISNUMBER('C6'!V533)),"",IF(OR('C6'!W81="M",'C6'!W307="M"),"M",IF(AND('C6'!W81='C6'!W307,OR('C6'!W81="X",'C6'!W81="W",'C6'!W81="Z")),UPPER('C6'!W81),"")))</f>
        <v/>
      </c>
      <c r="J625" s="81" t="s">
        <v>452</v>
      </c>
      <c r="K625" s="188" t="str">
        <f>IF(AND(ISBLANK('C6'!V533),$L$625&lt;&gt;"Z"),"",'C6'!V533)</f>
        <v/>
      </c>
      <c r="L625" s="188" t="str">
        <f>IF(ISBLANK('C6'!W533),"",'C6'!W533)</f>
        <v/>
      </c>
      <c r="M625" s="78" t="str">
        <f t="shared" si="12"/>
        <v>OK</v>
      </c>
      <c r="N625" s="79"/>
    </row>
    <row r="626" spans="1:14" ht="23.25" hidden="1">
      <c r="A626" s="80" t="s">
        <v>2595</v>
      </c>
      <c r="B626" s="186" t="s">
        <v>1781</v>
      </c>
      <c r="C626" s="187" t="s">
        <v>430</v>
      </c>
      <c r="D626" s="189" t="s">
        <v>1782</v>
      </c>
      <c r="E626" s="187" t="s">
        <v>452</v>
      </c>
      <c r="F626" s="187" t="s">
        <v>430</v>
      </c>
      <c r="G626" s="189" t="s">
        <v>1088</v>
      </c>
      <c r="H626" s="188" t="str">
        <f>IF(OR(AND('C6'!V82="",'C6'!W82=""),AND('C6'!V308="",'C6'!W308=""),AND('C6'!W82="X",'C6'!W308="X"),OR('C6'!W82="M",'C6'!W308="M")),"",SUM('C6'!V82,'C6'!V308))</f>
        <v/>
      </c>
      <c r="I626" s="188" t="str">
        <f>IF(AND(AND('C6'!W82="X",'C6'!W308="X"),SUM('C6'!V82,'C6'!V308)=0,ISNUMBER('C6'!V534)),"",IF(OR('C6'!W82="M",'C6'!W308="M"),"M",IF(AND('C6'!W82='C6'!W308,OR('C6'!W82="X",'C6'!W82="W",'C6'!W82="Z")),UPPER('C6'!W82),"")))</f>
        <v/>
      </c>
      <c r="J626" s="81" t="s">
        <v>452</v>
      </c>
      <c r="K626" s="188" t="str">
        <f>IF(AND(ISBLANK('C6'!V534),$L$626&lt;&gt;"Z"),"",'C6'!V534)</f>
        <v/>
      </c>
      <c r="L626" s="188" t="str">
        <f>IF(ISBLANK('C6'!W534),"",'C6'!W534)</f>
        <v/>
      </c>
      <c r="M626" s="78" t="str">
        <f t="shared" si="12"/>
        <v>OK</v>
      </c>
      <c r="N626" s="79"/>
    </row>
    <row r="627" spans="1:14" ht="23.25" hidden="1">
      <c r="A627" s="80" t="s">
        <v>2595</v>
      </c>
      <c r="B627" s="186" t="s">
        <v>1783</v>
      </c>
      <c r="C627" s="187" t="s">
        <v>430</v>
      </c>
      <c r="D627" s="189" t="s">
        <v>1784</v>
      </c>
      <c r="E627" s="187" t="s">
        <v>452</v>
      </c>
      <c r="F627" s="187" t="s">
        <v>430</v>
      </c>
      <c r="G627" s="189" t="s">
        <v>1089</v>
      </c>
      <c r="H627" s="188" t="str">
        <f>IF(OR(AND('C6'!V83="",'C6'!W83=""),AND('C6'!V309="",'C6'!W309=""),AND('C6'!W83="X",'C6'!W309="X"),OR('C6'!W83="M",'C6'!W309="M")),"",SUM('C6'!V83,'C6'!V309))</f>
        <v/>
      </c>
      <c r="I627" s="188" t="str">
        <f>IF(AND(AND('C6'!W83="X",'C6'!W309="X"),SUM('C6'!V83,'C6'!V309)=0,ISNUMBER('C6'!V535)),"",IF(OR('C6'!W83="M",'C6'!W309="M"),"M",IF(AND('C6'!W83='C6'!W309,OR('C6'!W83="X",'C6'!W83="W",'C6'!W83="Z")),UPPER('C6'!W83),"")))</f>
        <v/>
      </c>
      <c r="J627" s="81" t="s">
        <v>452</v>
      </c>
      <c r="K627" s="188" t="str">
        <f>IF(AND(ISBLANK('C6'!V535),$L$627&lt;&gt;"Z"),"",'C6'!V535)</f>
        <v/>
      </c>
      <c r="L627" s="188" t="str">
        <f>IF(ISBLANK('C6'!W535),"",'C6'!W535)</f>
        <v/>
      </c>
      <c r="M627" s="78" t="str">
        <f t="shared" si="12"/>
        <v>OK</v>
      </c>
      <c r="N627" s="79"/>
    </row>
    <row r="628" spans="1:14" ht="23.25" hidden="1">
      <c r="A628" s="80" t="s">
        <v>2595</v>
      </c>
      <c r="B628" s="186" t="s">
        <v>1785</v>
      </c>
      <c r="C628" s="187" t="s">
        <v>430</v>
      </c>
      <c r="D628" s="189" t="s">
        <v>1786</v>
      </c>
      <c r="E628" s="187" t="s">
        <v>452</v>
      </c>
      <c r="F628" s="187" t="s">
        <v>430</v>
      </c>
      <c r="G628" s="189" t="s">
        <v>1090</v>
      </c>
      <c r="H628" s="188" t="str">
        <f>IF(OR(AND('C6'!V84="",'C6'!W84=""),AND('C6'!V310="",'C6'!W310=""),AND('C6'!W84="X",'C6'!W310="X"),OR('C6'!W84="M",'C6'!W310="M")),"",SUM('C6'!V84,'C6'!V310))</f>
        <v/>
      </c>
      <c r="I628" s="188" t="str">
        <f>IF(AND(AND('C6'!W84="X",'C6'!W310="X"),SUM('C6'!V84,'C6'!V310)=0,ISNUMBER('C6'!V536)),"",IF(OR('C6'!W84="M",'C6'!W310="M"),"M",IF(AND('C6'!W84='C6'!W310,OR('C6'!W84="X",'C6'!W84="W",'C6'!W84="Z")),UPPER('C6'!W84),"")))</f>
        <v/>
      </c>
      <c r="J628" s="81" t="s">
        <v>452</v>
      </c>
      <c r="K628" s="188" t="str">
        <f>IF(AND(ISBLANK('C6'!V536),$L$628&lt;&gt;"Z"),"",'C6'!V536)</f>
        <v/>
      </c>
      <c r="L628" s="188" t="str">
        <f>IF(ISBLANK('C6'!W536),"",'C6'!W536)</f>
        <v/>
      </c>
      <c r="M628" s="78" t="str">
        <f t="shared" si="12"/>
        <v>OK</v>
      </c>
      <c r="N628" s="79"/>
    </row>
    <row r="629" spans="1:14" ht="23.25" hidden="1">
      <c r="A629" s="80" t="s">
        <v>2595</v>
      </c>
      <c r="B629" s="186" t="s">
        <v>1787</v>
      </c>
      <c r="C629" s="187" t="s">
        <v>430</v>
      </c>
      <c r="D629" s="189" t="s">
        <v>1788</v>
      </c>
      <c r="E629" s="187" t="s">
        <v>452</v>
      </c>
      <c r="F629" s="187" t="s">
        <v>430</v>
      </c>
      <c r="G629" s="189" t="s">
        <v>1091</v>
      </c>
      <c r="H629" s="188" t="str">
        <f>IF(OR(AND('C6'!V85="",'C6'!W85=""),AND('C6'!V311="",'C6'!W311=""),AND('C6'!W85="X",'C6'!W311="X"),OR('C6'!W85="M",'C6'!W311="M")),"",SUM('C6'!V85,'C6'!V311))</f>
        <v/>
      </c>
      <c r="I629" s="188" t="str">
        <f>IF(AND(AND('C6'!W85="X",'C6'!W311="X"),SUM('C6'!V85,'C6'!V311)=0,ISNUMBER('C6'!V537)),"",IF(OR('C6'!W85="M",'C6'!W311="M"),"M",IF(AND('C6'!W85='C6'!W311,OR('C6'!W85="X",'C6'!W85="W",'C6'!W85="Z")),UPPER('C6'!W85),"")))</f>
        <v/>
      </c>
      <c r="J629" s="81" t="s">
        <v>452</v>
      </c>
      <c r="K629" s="188" t="str">
        <f>IF(AND(ISBLANK('C6'!V537),$L$629&lt;&gt;"Z"),"",'C6'!V537)</f>
        <v/>
      </c>
      <c r="L629" s="188" t="str">
        <f>IF(ISBLANK('C6'!W537),"",'C6'!W537)</f>
        <v/>
      </c>
      <c r="M629" s="78" t="str">
        <f t="shared" si="12"/>
        <v>OK</v>
      </c>
      <c r="N629" s="79"/>
    </row>
    <row r="630" spans="1:14" ht="23.25" hidden="1">
      <c r="A630" s="80" t="s">
        <v>2595</v>
      </c>
      <c r="B630" s="186" t="s">
        <v>1789</v>
      </c>
      <c r="C630" s="187" t="s">
        <v>430</v>
      </c>
      <c r="D630" s="189" t="s">
        <v>1790</v>
      </c>
      <c r="E630" s="187" t="s">
        <v>452</v>
      </c>
      <c r="F630" s="187" t="s">
        <v>430</v>
      </c>
      <c r="G630" s="189" t="s">
        <v>1092</v>
      </c>
      <c r="H630" s="188" t="str">
        <f>IF(OR(AND('C6'!V86="",'C6'!W86=""),AND('C6'!V312="",'C6'!W312=""),AND('C6'!W86="X",'C6'!W312="X"),OR('C6'!W86="M",'C6'!W312="M")),"",SUM('C6'!V86,'C6'!V312))</f>
        <v/>
      </c>
      <c r="I630" s="188" t="str">
        <f>IF(AND(AND('C6'!W86="X",'C6'!W312="X"),SUM('C6'!V86,'C6'!V312)=0,ISNUMBER('C6'!V538)),"",IF(OR('C6'!W86="M",'C6'!W312="M"),"M",IF(AND('C6'!W86='C6'!W312,OR('C6'!W86="X",'C6'!W86="W",'C6'!W86="Z")),UPPER('C6'!W86),"")))</f>
        <v/>
      </c>
      <c r="J630" s="81" t="s">
        <v>452</v>
      </c>
      <c r="K630" s="188" t="str">
        <f>IF(AND(ISBLANK('C6'!V538),$L$630&lt;&gt;"Z"),"",'C6'!V538)</f>
        <v/>
      </c>
      <c r="L630" s="188" t="str">
        <f>IF(ISBLANK('C6'!W538),"",'C6'!W538)</f>
        <v/>
      </c>
      <c r="M630" s="78" t="str">
        <f t="shared" si="12"/>
        <v>OK</v>
      </c>
      <c r="N630" s="79"/>
    </row>
    <row r="631" spans="1:14" ht="23.25" hidden="1">
      <c r="A631" s="80" t="s">
        <v>2595</v>
      </c>
      <c r="B631" s="186" t="s">
        <v>1791</v>
      </c>
      <c r="C631" s="187" t="s">
        <v>430</v>
      </c>
      <c r="D631" s="189" t="s">
        <v>1792</v>
      </c>
      <c r="E631" s="187" t="s">
        <v>452</v>
      </c>
      <c r="F631" s="187" t="s">
        <v>430</v>
      </c>
      <c r="G631" s="189" t="s">
        <v>1093</v>
      </c>
      <c r="H631" s="188" t="str">
        <f>IF(OR(AND('C6'!V87="",'C6'!W87=""),AND('C6'!V313="",'C6'!W313=""),AND('C6'!W87="X",'C6'!W313="X"),OR('C6'!W87="M",'C6'!W313="M")),"",SUM('C6'!V87,'C6'!V313))</f>
        <v/>
      </c>
      <c r="I631" s="188" t="str">
        <f>IF(AND(AND('C6'!W87="X",'C6'!W313="X"),SUM('C6'!V87,'C6'!V313)=0,ISNUMBER('C6'!V539)),"",IF(OR('C6'!W87="M",'C6'!W313="M"),"M",IF(AND('C6'!W87='C6'!W313,OR('C6'!W87="X",'C6'!W87="W",'C6'!W87="Z")),UPPER('C6'!W87),"")))</f>
        <v/>
      </c>
      <c r="J631" s="81" t="s">
        <v>452</v>
      </c>
      <c r="K631" s="188" t="str">
        <f>IF(AND(ISBLANK('C6'!V539),$L$631&lt;&gt;"Z"),"",'C6'!V539)</f>
        <v/>
      </c>
      <c r="L631" s="188" t="str">
        <f>IF(ISBLANK('C6'!W539),"",'C6'!W539)</f>
        <v/>
      </c>
      <c r="M631" s="78" t="str">
        <f t="shared" si="12"/>
        <v>OK</v>
      </c>
      <c r="N631" s="79"/>
    </row>
    <row r="632" spans="1:14" ht="23.25" hidden="1">
      <c r="A632" s="80" t="s">
        <v>2595</v>
      </c>
      <c r="B632" s="186" t="s">
        <v>1793</v>
      </c>
      <c r="C632" s="187" t="s">
        <v>430</v>
      </c>
      <c r="D632" s="189" t="s">
        <v>1794</v>
      </c>
      <c r="E632" s="187" t="s">
        <v>452</v>
      </c>
      <c r="F632" s="187" t="s">
        <v>430</v>
      </c>
      <c r="G632" s="189" t="s">
        <v>1094</v>
      </c>
      <c r="H632" s="188" t="str">
        <f>IF(OR(AND('C6'!V88="",'C6'!W88=""),AND('C6'!V314="",'C6'!W314=""),AND('C6'!W88="X",'C6'!W314="X"),OR('C6'!W88="M",'C6'!W314="M")),"",SUM('C6'!V88,'C6'!V314))</f>
        <v/>
      </c>
      <c r="I632" s="188" t="str">
        <f>IF(AND(AND('C6'!W88="X",'C6'!W314="X"),SUM('C6'!V88,'C6'!V314)=0,ISNUMBER('C6'!V540)),"",IF(OR('C6'!W88="M",'C6'!W314="M"),"M",IF(AND('C6'!W88='C6'!W314,OR('C6'!W88="X",'C6'!W88="W",'C6'!W88="Z")),UPPER('C6'!W88),"")))</f>
        <v/>
      </c>
      <c r="J632" s="81" t="s">
        <v>452</v>
      </c>
      <c r="K632" s="188" t="str">
        <f>IF(AND(ISBLANK('C6'!V540),$L$632&lt;&gt;"Z"),"",'C6'!V540)</f>
        <v/>
      </c>
      <c r="L632" s="188" t="str">
        <f>IF(ISBLANK('C6'!W540),"",'C6'!W540)</f>
        <v/>
      </c>
      <c r="M632" s="78" t="str">
        <f t="shared" si="12"/>
        <v>OK</v>
      </c>
      <c r="N632" s="79"/>
    </row>
    <row r="633" spans="1:14" ht="23.25" hidden="1">
      <c r="A633" s="80" t="s">
        <v>2595</v>
      </c>
      <c r="B633" s="186" t="s">
        <v>1795</v>
      </c>
      <c r="C633" s="187" t="s">
        <v>430</v>
      </c>
      <c r="D633" s="189" t="s">
        <v>1796</v>
      </c>
      <c r="E633" s="187" t="s">
        <v>452</v>
      </c>
      <c r="F633" s="187" t="s">
        <v>430</v>
      </c>
      <c r="G633" s="189" t="s">
        <v>1095</v>
      </c>
      <c r="H633" s="188" t="str">
        <f>IF(OR(AND('C6'!V89="",'C6'!W89=""),AND('C6'!V315="",'C6'!W315=""),AND('C6'!W89="X",'C6'!W315="X"),OR('C6'!W89="M",'C6'!W315="M")),"",SUM('C6'!V89,'C6'!V315))</f>
        <v/>
      </c>
      <c r="I633" s="188" t="str">
        <f>IF(AND(AND('C6'!W89="X",'C6'!W315="X"),SUM('C6'!V89,'C6'!V315)=0,ISNUMBER('C6'!V541)),"",IF(OR('C6'!W89="M",'C6'!W315="M"),"M",IF(AND('C6'!W89='C6'!W315,OR('C6'!W89="X",'C6'!W89="W",'C6'!W89="Z")),UPPER('C6'!W89),"")))</f>
        <v/>
      </c>
      <c r="J633" s="81" t="s">
        <v>452</v>
      </c>
      <c r="K633" s="188" t="str">
        <f>IF(AND(ISBLANK('C6'!V541),$L$633&lt;&gt;"Z"),"",'C6'!V541)</f>
        <v/>
      </c>
      <c r="L633" s="188" t="str">
        <f>IF(ISBLANK('C6'!W541),"",'C6'!W541)</f>
        <v/>
      </c>
      <c r="M633" s="78" t="str">
        <f t="shared" si="12"/>
        <v>OK</v>
      </c>
      <c r="N633" s="79"/>
    </row>
    <row r="634" spans="1:14" ht="23.25" hidden="1">
      <c r="A634" s="80" t="s">
        <v>2595</v>
      </c>
      <c r="B634" s="186" t="s">
        <v>1797</v>
      </c>
      <c r="C634" s="187" t="s">
        <v>430</v>
      </c>
      <c r="D634" s="189" t="s">
        <v>1798</v>
      </c>
      <c r="E634" s="187" t="s">
        <v>452</v>
      </c>
      <c r="F634" s="187" t="s">
        <v>430</v>
      </c>
      <c r="G634" s="189" t="s">
        <v>1096</v>
      </c>
      <c r="H634" s="188" t="str">
        <f>IF(OR(AND('C6'!V90="",'C6'!W90=""),AND('C6'!V316="",'C6'!W316=""),AND('C6'!W90="X",'C6'!W316="X"),OR('C6'!W90="M",'C6'!W316="M")),"",SUM('C6'!V90,'C6'!V316))</f>
        <v/>
      </c>
      <c r="I634" s="188" t="str">
        <f>IF(AND(AND('C6'!W90="X",'C6'!W316="X"),SUM('C6'!V90,'C6'!V316)=0,ISNUMBER('C6'!V542)),"",IF(OR('C6'!W90="M",'C6'!W316="M"),"M",IF(AND('C6'!W90='C6'!W316,OR('C6'!W90="X",'C6'!W90="W",'C6'!W90="Z")),UPPER('C6'!W90),"")))</f>
        <v/>
      </c>
      <c r="J634" s="81" t="s">
        <v>452</v>
      </c>
      <c r="K634" s="188" t="str">
        <f>IF(AND(ISBLANK('C6'!V542),$L$634&lt;&gt;"Z"),"",'C6'!V542)</f>
        <v/>
      </c>
      <c r="L634" s="188" t="str">
        <f>IF(ISBLANK('C6'!W542),"",'C6'!W542)</f>
        <v/>
      </c>
      <c r="M634" s="78" t="str">
        <f t="shared" si="12"/>
        <v>OK</v>
      </c>
      <c r="N634" s="79"/>
    </row>
    <row r="635" spans="1:14" ht="23.25" hidden="1">
      <c r="A635" s="80" t="s">
        <v>2595</v>
      </c>
      <c r="B635" s="186" t="s">
        <v>1799</v>
      </c>
      <c r="C635" s="187" t="s">
        <v>430</v>
      </c>
      <c r="D635" s="189" t="s">
        <v>1800</v>
      </c>
      <c r="E635" s="187" t="s">
        <v>452</v>
      </c>
      <c r="F635" s="187" t="s">
        <v>430</v>
      </c>
      <c r="G635" s="189" t="s">
        <v>1097</v>
      </c>
      <c r="H635" s="188" t="str">
        <f>IF(OR(AND('C6'!V91="",'C6'!W91=""),AND('C6'!V317="",'C6'!W317=""),AND('C6'!W91="X",'C6'!W317="X"),OR('C6'!W91="M",'C6'!W317="M")),"",SUM('C6'!V91,'C6'!V317))</f>
        <v/>
      </c>
      <c r="I635" s="188" t="str">
        <f>IF(AND(AND('C6'!W91="X",'C6'!W317="X"),SUM('C6'!V91,'C6'!V317)=0,ISNUMBER('C6'!V543)),"",IF(OR('C6'!W91="M",'C6'!W317="M"),"M",IF(AND('C6'!W91='C6'!W317,OR('C6'!W91="X",'C6'!W91="W",'C6'!W91="Z")),UPPER('C6'!W91),"")))</f>
        <v/>
      </c>
      <c r="J635" s="81" t="s">
        <v>452</v>
      </c>
      <c r="K635" s="188" t="str">
        <f>IF(AND(ISBLANK('C6'!V543),$L$635&lt;&gt;"Z"),"",'C6'!V543)</f>
        <v/>
      </c>
      <c r="L635" s="188" t="str">
        <f>IF(ISBLANK('C6'!W543),"",'C6'!W543)</f>
        <v/>
      </c>
      <c r="M635" s="78" t="str">
        <f t="shared" si="12"/>
        <v>OK</v>
      </c>
      <c r="N635" s="79"/>
    </row>
    <row r="636" spans="1:14" ht="23.25" hidden="1">
      <c r="A636" s="80" t="s">
        <v>2595</v>
      </c>
      <c r="B636" s="186" t="s">
        <v>1801</v>
      </c>
      <c r="C636" s="187" t="s">
        <v>430</v>
      </c>
      <c r="D636" s="189" t="s">
        <v>1802</v>
      </c>
      <c r="E636" s="187" t="s">
        <v>452</v>
      </c>
      <c r="F636" s="187" t="s">
        <v>430</v>
      </c>
      <c r="G636" s="189" t="s">
        <v>1098</v>
      </c>
      <c r="H636" s="188" t="str">
        <f>IF(OR(AND('C6'!V92="",'C6'!W92=""),AND('C6'!V318="",'C6'!W318=""),AND('C6'!W92="X",'C6'!W318="X"),OR('C6'!W92="M",'C6'!W318="M")),"",SUM('C6'!V92,'C6'!V318))</f>
        <v/>
      </c>
      <c r="I636" s="188" t="str">
        <f>IF(AND(AND('C6'!W92="X",'C6'!W318="X"),SUM('C6'!V92,'C6'!V318)=0,ISNUMBER('C6'!V544)),"",IF(OR('C6'!W92="M",'C6'!W318="M"),"M",IF(AND('C6'!W92='C6'!W318,OR('C6'!W92="X",'C6'!W92="W",'C6'!W92="Z")),UPPER('C6'!W92),"")))</f>
        <v/>
      </c>
      <c r="J636" s="81" t="s">
        <v>452</v>
      </c>
      <c r="K636" s="188" t="str">
        <f>IF(AND(ISBLANK('C6'!V544),$L$636&lt;&gt;"Z"),"",'C6'!V544)</f>
        <v/>
      </c>
      <c r="L636" s="188" t="str">
        <f>IF(ISBLANK('C6'!W544),"",'C6'!W544)</f>
        <v/>
      </c>
      <c r="M636" s="78" t="str">
        <f t="shared" si="12"/>
        <v>OK</v>
      </c>
      <c r="N636" s="79"/>
    </row>
    <row r="637" spans="1:14" ht="23.25" hidden="1">
      <c r="A637" s="80" t="s">
        <v>2595</v>
      </c>
      <c r="B637" s="186" t="s">
        <v>1803</v>
      </c>
      <c r="C637" s="187" t="s">
        <v>430</v>
      </c>
      <c r="D637" s="189" t="s">
        <v>1804</v>
      </c>
      <c r="E637" s="187" t="s">
        <v>452</v>
      </c>
      <c r="F637" s="187" t="s">
        <v>430</v>
      </c>
      <c r="G637" s="189" t="s">
        <v>1099</v>
      </c>
      <c r="H637" s="188" t="str">
        <f>IF(OR(AND('C6'!V93="",'C6'!W93=""),AND('C6'!V319="",'C6'!W319=""),AND('C6'!W93="X",'C6'!W319="X"),OR('C6'!W93="M",'C6'!W319="M")),"",SUM('C6'!V93,'C6'!V319))</f>
        <v/>
      </c>
      <c r="I637" s="188" t="str">
        <f>IF(AND(AND('C6'!W93="X",'C6'!W319="X"),SUM('C6'!V93,'C6'!V319)=0,ISNUMBER('C6'!V545)),"",IF(OR('C6'!W93="M",'C6'!W319="M"),"M",IF(AND('C6'!W93='C6'!W319,OR('C6'!W93="X",'C6'!W93="W",'C6'!W93="Z")),UPPER('C6'!W93),"")))</f>
        <v/>
      </c>
      <c r="J637" s="81" t="s">
        <v>452</v>
      </c>
      <c r="K637" s="188" t="str">
        <f>IF(AND(ISBLANK('C6'!V545),$L$637&lt;&gt;"Z"),"",'C6'!V545)</f>
        <v/>
      </c>
      <c r="L637" s="188" t="str">
        <f>IF(ISBLANK('C6'!W545),"",'C6'!W545)</f>
        <v/>
      </c>
      <c r="M637" s="78" t="str">
        <f t="shared" si="12"/>
        <v>OK</v>
      </c>
      <c r="N637" s="79"/>
    </row>
    <row r="638" spans="1:14" ht="23.25" hidden="1">
      <c r="A638" s="80" t="s">
        <v>2595</v>
      </c>
      <c r="B638" s="186" t="s">
        <v>1805</v>
      </c>
      <c r="C638" s="187" t="s">
        <v>430</v>
      </c>
      <c r="D638" s="189" t="s">
        <v>1806</v>
      </c>
      <c r="E638" s="187" t="s">
        <v>452</v>
      </c>
      <c r="F638" s="187" t="s">
        <v>430</v>
      </c>
      <c r="G638" s="189" t="s">
        <v>1100</v>
      </c>
      <c r="H638" s="188" t="str">
        <f>IF(OR(AND('C6'!V94="",'C6'!W94=""),AND('C6'!V320="",'C6'!W320=""),AND('C6'!W94="X",'C6'!W320="X"),OR('C6'!W94="M",'C6'!W320="M")),"",SUM('C6'!V94,'C6'!V320))</f>
        <v/>
      </c>
      <c r="I638" s="188" t="str">
        <f>IF(AND(AND('C6'!W94="X",'C6'!W320="X"),SUM('C6'!V94,'C6'!V320)=0,ISNUMBER('C6'!V546)),"",IF(OR('C6'!W94="M",'C6'!W320="M"),"M",IF(AND('C6'!W94='C6'!W320,OR('C6'!W94="X",'C6'!W94="W",'C6'!W94="Z")),UPPER('C6'!W94),"")))</f>
        <v/>
      </c>
      <c r="J638" s="81" t="s">
        <v>452</v>
      </c>
      <c r="K638" s="188" t="str">
        <f>IF(AND(ISBLANK('C6'!V546),$L$638&lt;&gt;"Z"),"",'C6'!V546)</f>
        <v/>
      </c>
      <c r="L638" s="188" t="str">
        <f>IF(ISBLANK('C6'!W546),"",'C6'!W546)</f>
        <v/>
      </c>
      <c r="M638" s="78" t="str">
        <f t="shared" si="12"/>
        <v>OK</v>
      </c>
      <c r="N638" s="79"/>
    </row>
    <row r="639" spans="1:14" ht="23.25" hidden="1">
      <c r="A639" s="80" t="s">
        <v>2595</v>
      </c>
      <c r="B639" s="186" t="s">
        <v>1807</v>
      </c>
      <c r="C639" s="187" t="s">
        <v>430</v>
      </c>
      <c r="D639" s="189" t="s">
        <v>1808</v>
      </c>
      <c r="E639" s="187" t="s">
        <v>452</v>
      </c>
      <c r="F639" s="187" t="s">
        <v>430</v>
      </c>
      <c r="G639" s="189" t="s">
        <v>1101</v>
      </c>
      <c r="H639" s="188" t="str">
        <f>IF(OR(AND('C6'!V95="",'C6'!W95=""),AND('C6'!V321="",'C6'!W321=""),AND('C6'!W95="X",'C6'!W321="X"),OR('C6'!W95="M",'C6'!W321="M")),"",SUM('C6'!V95,'C6'!V321))</f>
        <v/>
      </c>
      <c r="I639" s="188" t="str">
        <f>IF(AND(AND('C6'!W95="X",'C6'!W321="X"),SUM('C6'!V95,'C6'!V321)=0,ISNUMBER('C6'!V547)),"",IF(OR('C6'!W95="M",'C6'!W321="M"),"M",IF(AND('C6'!W95='C6'!W321,OR('C6'!W95="X",'C6'!W95="W",'C6'!W95="Z")),UPPER('C6'!W95),"")))</f>
        <v/>
      </c>
      <c r="J639" s="81" t="s">
        <v>452</v>
      </c>
      <c r="K639" s="188" t="str">
        <f>IF(AND(ISBLANK('C6'!V547),$L$639&lt;&gt;"Z"),"",'C6'!V547)</f>
        <v/>
      </c>
      <c r="L639" s="188" t="str">
        <f>IF(ISBLANK('C6'!W547),"",'C6'!W547)</f>
        <v/>
      </c>
      <c r="M639" s="78" t="str">
        <f t="shared" si="12"/>
        <v>OK</v>
      </c>
      <c r="N639" s="79"/>
    </row>
    <row r="640" spans="1:14" ht="23.25" hidden="1">
      <c r="A640" s="80" t="s">
        <v>2595</v>
      </c>
      <c r="B640" s="186" t="s">
        <v>1809</v>
      </c>
      <c r="C640" s="187" t="s">
        <v>430</v>
      </c>
      <c r="D640" s="189" t="s">
        <v>1810</v>
      </c>
      <c r="E640" s="187" t="s">
        <v>452</v>
      </c>
      <c r="F640" s="187" t="s">
        <v>430</v>
      </c>
      <c r="G640" s="189" t="s">
        <v>1102</v>
      </c>
      <c r="H640" s="188" t="str">
        <f>IF(OR(AND('C6'!V96="",'C6'!W96=""),AND('C6'!V322="",'C6'!W322=""),AND('C6'!W96="X",'C6'!W322="X"),OR('C6'!W96="M",'C6'!W322="M")),"",SUM('C6'!V96,'C6'!V322))</f>
        <v/>
      </c>
      <c r="I640" s="188" t="str">
        <f>IF(AND(AND('C6'!W96="X",'C6'!W322="X"),SUM('C6'!V96,'C6'!V322)=0,ISNUMBER('C6'!V548)),"",IF(OR('C6'!W96="M",'C6'!W322="M"),"M",IF(AND('C6'!W96='C6'!W322,OR('C6'!W96="X",'C6'!W96="W",'C6'!W96="Z")),UPPER('C6'!W96),"")))</f>
        <v/>
      </c>
      <c r="J640" s="81" t="s">
        <v>452</v>
      </c>
      <c r="K640" s="188" t="str">
        <f>IF(AND(ISBLANK('C6'!V548),$L$640&lt;&gt;"Z"),"",'C6'!V548)</f>
        <v/>
      </c>
      <c r="L640" s="188" t="str">
        <f>IF(ISBLANK('C6'!W548),"",'C6'!W548)</f>
        <v/>
      </c>
      <c r="M640" s="78" t="str">
        <f t="shared" si="12"/>
        <v>OK</v>
      </c>
      <c r="N640" s="79"/>
    </row>
    <row r="641" spans="1:14" ht="23.25" hidden="1">
      <c r="A641" s="80" t="s">
        <v>2595</v>
      </c>
      <c r="B641" s="186" t="s">
        <v>1811</v>
      </c>
      <c r="C641" s="187" t="s">
        <v>430</v>
      </c>
      <c r="D641" s="189" t="s">
        <v>1812</v>
      </c>
      <c r="E641" s="187" t="s">
        <v>452</v>
      </c>
      <c r="F641" s="187" t="s">
        <v>430</v>
      </c>
      <c r="G641" s="189" t="s">
        <v>1103</v>
      </c>
      <c r="H641" s="188" t="str">
        <f>IF(OR(AND('C6'!V97="",'C6'!W97=""),AND('C6'!V323="",'C6'!W323=""),AND('C6'!W97="X",'C6'!W323="X"),OR('C6'!W97="M",'C6'!W323="M")),"",SUM('C6'!V97,'C6'!V323))</f>
        <v/>
      </c>
      <c r="I641" s="188" t="str">
        <f>IF(AND(AND('C6'!W97="X",'C6'!W323="X"),SUM('C6'!V97,'C6'!V323)=0,ISNUMBER('C6'!V549)),"",IF(OR('C6'!W97="M",'C6'!W323="M"),"M",IF(AND('C6'!W97='C6'!W323,OR('C6'!W97="X",'C6'!W97="W",'C6'!W97="Z")),UPPER('C6'!W97),"")))</f>
        <v/>
      </c>
      <c r="J641" s="81" t="s">
        <v>452</v>
      </c>
      <c r="K641" s="188" t="str">
        <f>IF(AND(ISBLANK('C6'!V549),$L$641&lt;&gt;"Z"),"",'C6'!V549)</f>
        <v/>
      </c>
      <c r="L641" s="188" t="str">
        <f>IF(ISBLANK('C6'!W549),"",'C6'!W549)</f>
        <v/>
      </c>
      <c r="M641" s="78" t="str">
        <f t="shared" si="12"/>
        <v>OK</v>
      </c>
      <c r="N641" s="79"/>
    </row>
    <row r="642" spans="1:14" ht="23.25" hidden="1">
      <c r="A642" s="80" t="s">
        <v>2595</v>
      </c>
      <c r="B642" s="186" t="s">
        <v>1813</v>
      </c>
      <c r="C642" s="187" t="s">
        <v>430</v>
      </c>
      <c r="D642" s="189" t="s">
        <v>1814</v>
      </c>
      <c r="E642" s="187" t="s">
        <v>452</v>
      </c>
      <c r="F642" s="187" t="s">
        <v>430</v>
      </c>
      <c r="G642" s="189" t="s">
        <v>1104</v>
      </c>
      <c r="H642" s="188" t="str">
        <f>IF(OR(AND('C6'!V98="",'C6'!W98=""),AND('C6'!V324="",'C6'!W324=""),AND('C6'!W98="X",'C6'!W324="X"),OR('C6'!W98="M",'C6'!W324="M")),"",SUM('C6'!V98,'C6'!V324))</f>
        <v/>
      </c>
      <c r="I642" s="188" t="str">
        <f>IF(AND(AND('C6'!W98="X",'C6'!W324="X"),SUM('C6'!V98,'C6'!V324)=0,ISNUMBER('C6'!V550)),"",IF(OR('C6'!W98="M",'C6'!W324="M"),"M",IF(AND('C6'!W98='C6'!W324,OR('C6'!W98="X",'C6'!W98="W",'C6'!W98="Z")),UPPER('C6'!W98),"")))</f>
        <v/>
      </c>
      <c r="J642" s="81" t="s">
        <v>452</v>
      </c>
      <c r="K642" s="188" t="str">
        <f>IF(AND(ISBLANK('C6'!V550),$L$642&lt;&gt;"Z"),"",'C6'!V550)</f>
        <v/>
      </c>
      <c r="L642" s="188" t="str">
        <f>IF(ISBLANK('C6'!W550),"",'C6'!W550)</f>
        <v/>
      </c>
      <c r="M642" s="78" t="str">
        <f t="shared" si="12"/>
        <v>OK</v>
      </c>
      <c r="N642" s="79"/>
    </row>
    <row r="643" spans="1:14" ht="23.25" hidden="1">
      <c r="A643" s="80" t="s">
        <v>2595</v>
      </c>
      <c r="B643" s="186" t="s">
        <v>1815</v>
      </c>
      <c r="C643" s="187" t="s">
        <v>430</v>
      </c>
      <c r="D643" s="189" t="s">
        <v>1816</v>
      </c>
      <c r="E643" s="187" t="s">
        <v>452</v>
      </c>
      <c r="F643" s="187" t="s">
        <v>430</v>
      </c>
      <c r="G643" s="189" t="s">
        <v>1105</v>
      </c>
      <c r="H643" s="188" t="str">
        <f>IF(OR(AND('C6'!V99="",'C6'!W99=""),AND('C6'!V325="",'C6'!W325=""),AND('C6'!W99="X",'C6'!W325="X"),OR('C6'!W99="M",'C6'!W325="M")),"",SUM('C6'!V99,'C6'!V325))</f>
        <v/>
      </c>
      <c r="I643" s="188" t="str">
        <f>IF(AND(AND('C6'!W99="X",'C6'!W325="X"),SUM('C6'!V99,'C6'!V325)=0,ISNUMBER('C6'!V551)),"",IF(OR('C6'!W99="M",'C6'!W325="M"),"M",IF(AND('C6'!W99='C6'!W325,OR('C6'!W99="X",'C6'!W99="W",'C6'!W99="Z")),UPPER('C6'!W99),"")))</f>
        <v/>
      </c>
      <c r="J643" s="81" t="s">
        <v>452</v>
      </c>
      <c r="K643" s="188" t="str">
        <f>IF(AND(ISBLANK('C6'!V551),$L$643&lt;&gt;"Z"),"",'C6'!V551)</f>
        <v/>
      </c>
      <c r="L643" s="188" t="str">
        <f>IF(ISBLANK('C6'!W551),"",'C6'!W551)</f>
        <v/>
      </c>
      <c r="M643" s="78" t="str">
        <f t="shared" si="12"/>
        <v>OK</v>
      </c>
      <c r="N643" s="79"/>
    </row>
    <row r="644" spans="1:14" ht="23.25" hidden="1">
      <c r="A644" s="80" t="s">
        <v>2595</v>
      </c>
      <c r="B644" s="186" t="s">
        <v>1817</v>
      </c>
      <c r="C644" s="187" t="s">
        <v>430</v>
      </c>
      <c r="D644" s="189" t="s">
        <v>1818</v>
      </c>
      <c r="E644" s="187" t="s">
        <v>452</v>
      </c>
      <c r="F644" s="187" t="s">
        <v>430</v>
      </c>
      <c r="G644" s="189" t="s">
        <v>1106</v>
      </c>
      <c r="H644" s="188" t="str">
        <f>IF(OR(AND('C6'!V100="",'C6'!W100=""),AND('C6'!V326="",'C6'!W326=""),AND('C6'!W100="X",'C6'!W326="X"),OR('C6'!W100="M",'C6'!W326="M")),"",SUM('C6'!V100,'C6'!V326))</f>
        <v/>
      </c>
      <c r="I644" s="188" t="str">
        <f>IF(AND(AND('C6'!W100="X",'C6'!W326="X"),SUM('C6'!V100,'C6'!V326)=0,ISNUMBER('C6'!V552)),"",IF(OR('C6'!W100="M",'C6'!W326="M"),"M",IF(AND('C6'!W100='C6'!W326,OR('C6'!W100="X",'C6'!W100="W",'C6'!W100="Z")),UPPER('C6'!W100),"")))</f>
        <v/>
      </c>
      <c r="J644" s="81" t="s">
        <v>452</v>
      </c>
      <c r="K644" s="188" t="str">
        <f>IF(AND(ISBLANK('C6'!V552),$L$644&lt;&gt;"Z"),"",'C6'!V552)</f>
        <v/>
      </c>
      <c r="L644" s="188" t="str">
        <f>IF(ISBLANK('C6'!W552),"",'C6'!W552)</f>
        <v/>
      </c>
      <c r="M644" s="78" t="str">
        <f t="shared" si="12"/>
        <v>OK</v>
      </c>
      <c r="N644" s="79"/>
    </row>
    <row r="645" spans="1:14" ht="23.25" hidden="1">
      <c r="A645" s="80" t="s">
        <v>2595</v>
      </c>
      <c r="B645" s="186" t="s">
        <v>1819</v>
      </c>
      <c r="C645" s="187" t="s">
        <v>430</v>
      </c>
      <c r="D645" s="189" t="s">
        <v>1820</v>
      </c>
      <c r="E645" s="187" t="s">
        <v>452</v>
      </c>
      <c r="F645" s="187" t="s">
        <v>430</v>
      </c>
      <c r="G645" s="189" t="s">
        <v>1107</v>
      </c>
      <c r="H645" s="188" t="str">
        <f>IF(OR(AND('C6'!V101="",'C6'!W101=""),AND('C6'!V327="",'C6'!W327=""),AND('C6'!W101="X",'C6'!W327="X"),OR('C6'!W101="M",'C6'!W327="M")),"",SUM('C6'!V101,'C6'!V327))</f>
        <v/>
      </c>
      <c r="I645" s="188" t="str">
        <f>IF(AND(AND('C6'!W101="X",'C6'!W327="X"),SUM('C6'!V101,'C6'!V327)=0,ISNUMBER('C6'!V553)),"",IF(OR('C6'!W101="M",'C6'!W327="M"),"M",IF(AND('C6'!W101='C6'!W327,OR('C6'!W101="X",'C6'!W101="W",'C6'!W101="Z")),UPPER('C6'!W101),"")))</f>
        <v/>
      </c>
      <c r="J645" s="81" t="s">
        <v>452</v>
      </c>
      <c r="K645" s="188" t="str">
        <f>IF(AND(ISBLANK('C6'!V553),$L$645&lt;&gt;"Z"),"",'C6'!V553)</f>
        <v/>
      </c>
      <c r="L645" s="188" t="str">
        <f>IF(ISBLANK('C6'!W553),"",'C6'!W553)</f>
        <v/>
      </c>
      <c r="M645" s="78" t="str">
        <f t="shared" si="12"/>
        <v>OK</v>
      </c>
      <c r="N645" s="79"/>
    </row>
    <row r="646" spans="1:14" ht="23.25" hidden="1">
      <c r="A646" s="80" t="s">
        <v>2595</v>
      </c>
      <c r="B646" s="186" t="s">
        <v>1821</v>
      </c>
      <c r="C646" s="187" t="s">
        <v>430</v>
      </c>
      <c r="D646" s="189" t="s">
        <v>1822</v>
      </c>
      <c r="E646" s="187" t="s">
        <v>452</v>
      </c>
      <c r="F646" s="187" t="s">
        <v>430</v>
      </c>
      <c r="G646" s="189" t="s">
        <v>1108</v>
      </c>
      <c r="H646" s="188" t="str">
        <f>IF(OR(AND('C6'!V102="",'C6'!W102=""),AND('C6'!V328="",'C6'!W328=""),AND('C6'!W102="X",'C6'!W328="X"),OR('C6'!W102="M",'C6'!W328="M")),"",SUM('C6'!V102,'C6'!V328))</f>
        <v/>
      </c>
      <c r="I646" s="188" t="str">
        <f>IF(AND(AND('C6'!W102="X",'C6'!W328="X"),SUM('C6'!V102,'C6'!V328)=0,ISNUMBER('C6'!V554)),"",IF(OR('C6'!W102="M",'C6'!W328="M"),"M",IF(AND('C6'!W102='C6'!W328,OR('C6'!W102="X",'C6'!W102="W",'C6'!W102="Z")),UPPER('C6'!W102),"")))</f>
        <v/>
      </c>
      <c r="J646" s="81" t="s">
        <v>452</v>
      </c>
      <c r="K646" s="188" t="str">
        <f>IF(AND(ISBLANK('C6'!V554),$L$646&lt;&gt;"Z"),"",'C6'!V554)</f>
        <v/>
      </c>
      <c r="L646" s="188" t="str">
        <f>IF(ISBLANK('C6'!W554),"",'C6'!W554)</f>
        <v/>
      </c>
      <c r="M646" s="78" t="str">
        <f t="shared" si="12"/>
        <v>OK</v>
      </c>
      <c r="N646" s="79"/>
    </row>
    <row r="647" spans="1:14" ht="23.25" hidden="1">
      <c r="A647" s="80" t="s">
        <v>2595</v>
      </c>
      <c r="B647" s="186" t="s">
        <v>1823</v>
      </c>
      <c r="C647" s="187" t="s">
        <v>430</v>
      </c>
      <c r="D647" s="189" t="s">
        <v>1824</v>
      </c>
      <c r="E647" s="187" t="s">
        <v>452</v>
      </c>
      <c r="F647" s="187" t="s">
        <v>430</v>
      </c>
      <c r="G647" s="189" t="s">
        <v>1109</v>
      </c>
      <c r="H647" s="188" t="str">
        <f>IF(OR(AND('C6'!V103="",'C6'!W103=""),AND('C6'!V329="",'C6'!W329=""),AND('C6'!W103="X",'C6'!W329="X"),OR('C6'!W103="M",'C6'!W329="M")),"",SUM('C6'!V103,'C6'!V329))</f>
        <v/>
      </c>
      <c r="I647" s="188" t="str">
        <f>IF(AND(AND('C6'!W103="X",'C6'!W329="X"),SUM('C6'!V103,'C6'!V329)=0,ISNUMBER('C6'!V555)),"",IF(OR('C6'!W103="M",'C6'!W329="M"),"M",IF(AND('C6'!W103='C6'!W329,OR('C6'!W103="X",'C6'!W103="W",'C6'!W103="Z")),UPPER('C6'!W103),"")))</f>
        <v/>
      </c>
      <c r="J647" s="81" t="s">
        <v>452</v>
      </c>
      <c r="K647" s="188" t="str">
        <f>IF(AND(ISBLANK('C6'!V555),$L$647&lt;&gt;"Z"),"",'C6'!V555)</f>
        <v/>
      </c>
      <c r="L647" s="188" t="str">
        <f>IF(ISBLANK('C6'!W555),"",'C6'!W555)</f>
        <v/>
      </c>
      <c r="M647" s="78" t="str">
        <f t="shared" si="12"/>
        <v>OK</v>
      </c>
      <c r="N647" s="79"/>
    </row>
    <row r="648" spans="1:14" ht="23.25" hidden="1">
      <c r="A648" s="80" t="s">
        <v>2595</v>
      </c>
      <c r="B648" s="186" t="s">
        <v>1825</v>
      </c>
      <c r="C648" s="187" t="s">
        <v>430</v>
      </c>
      <c r="D648" s="189" t="s">
        <v>1826</v>
      </c>
      <c r="E648" s="187" t="s">
        <v>452</v>
      </c>
      <c r="F648" s="187" t="s">
        <v>430</v>
      </c>
      <c r="G648" s="189" t="s">
        <v>1110</v>
      </c>
      <c r="H648" s="188" t="str">
        <f>IF(OR(AND('C6'!V104="",'C6'!W104=""),AND('C6'!V330="",'C6'!W330=""),AND('C6'!W104="X",'C6'!W330="X"),OR('C6'!W104="M",'C6'!W330="M")),"",SUM('C6'!V104,'C6'!V330))</f>
        <v/>
      </c>
      <c r="I648" s="188" t="str">
        <f>IF(AND(AND('C6'!W104="X",'C6'!W330="X"),SUM('C6'!V104,'C6'!V330)=0,ISNUMBER('C6'!V556)),"",IF(OR('C6'!W104="M",'C6'!W330="M"),"M",IF(AND('C6'!W104='C6'!W330,OR('C6'!W104="X",'C6'!W104="W",'C6'!W104="Z")),UPPER('C6'!W104),"")))</f>
        <v/>
      </c>
      <c r="J648" s="81" t="s">
        <v>452</v>
      </c>
      <c r="K648" s="188" t="str">
        <f>IF(AND(ISBLANK('C6'!V556),$L$648&lt;&gt;"Z"),"",'C6'!V556)</f>
        <v/>
      </c>
      <c r="L648" s="188" t="str">
        <f>IF(ISBLANK('C6'!W556),"",'C6'!W556)</f>
        <v/>
      </c>
      <c r="M648" s="78" t="str">
        <f t="shared" si="12"/>
        <v>OK</v>
      </c>
      <c r="N648" s="79"/>
    </row>
    <row r="649" spans="1:14" ht="23.25" hidden="1">
      <c r="A649" s="80" t="s">
        <v>2595</v>
      </c>
      <c r="B649" s="186" t="s">
        <v>1827</v>
      </c>
      <c r="C649" s="187" t="s">
        <v>430</v>
      </c>
      <c r="D649" s="189" t="s">
        <v>1828</v>
      </c>
      <c r="E649" s="187" t="s">
        <v>452</v>
      </c>
      <c r="F649" s="187" t="s">
        <v>430</v>
      </c>
      <c r="G649" s="189" t="s">
        <v>1111</v>
      </c>
      <c r="H649" s="188" t="str">
        <f>IF(OR(AND('C6'!V105="",'C6'!W105=""),AND('C6'!V331="",'C6'!W331=""),AND('C6'!W105="X",'C6'!W331="X"),OR('C6'!W105="M",'C6'!W331="M")),"",SUM('C6'!V105,'C6'!V331))</f>
        <v/>
      </c>
      <c r="I649" s="188" t="str">
        <f>IF(AND(AND('C6'!W105="X",'C6'!W331="X"),SUM('C6'!V105,'C6'!V331)=0,ISNUMBER('C6'!V557)),"",IF(OR('C6'!W105="M",'C6'!W331="M"),"M",IF(AND('C6'!W105='C6'!W331,OR('C6'!W105="X",'C6'!W105="W",'C6'!W105="Z")),UPPER('C6'!W105),"")))</f>
        <v/>
      </c>
      <c r="J649" s="81" t="s">
        <v>452</v>
      </c>
      <c r="K649" s="188" t="str">
        <f>IF(AND(ISBLANK('C6'!V557),$L$649&lt;&gt;"Z"),"",'C6'!V557)</f>
        <v/>
      </c>
      <c r="L649" s="188" t="str">
        <f>IF(ISBLANK('C6'!W557),"",'C6'!W557)</f>
        <v/>
      </c>
      <c r="M649" s="78" t="str">
        <f t="shared" si="12"/>
        <v>OK</v>
      </c>
      <c r="N649" s="79"/>
    </row>
    <row r="650" spans="1:14" ht="23.25" hidden="1">
      <c r="A650" s="80" t="s">
        <v>2595</v>
      </c>
      <c r="B650" s="186" t="s">
        <v>1829</v>
      </c>
      <c r="C650" s="187" t="s">
        <v>430</v>
      </c>
      <c r="D650" s="189" t="s">
        <v>1830</v>
      </c>
      <c r="E650" s="187" t="s">
        <v>452</v>
      </c>
      <c r="F650" s="187" t="s">
        <v>430</v>
      </c>
      <c r="G650" s="189" t="s">
        <v>1112</v>
      </c>
      <c r="H650" s="188" t="str">
        <f>IF(OR(AND('C6'!V106="",'C6'!W106=""),AND('C6'!V332="",'C6'!W332=""),AND('C6'!W106="X",'C6'!W332="X"),OR('C6'!W106="M",'C6'!W332="M")),"",SUM('C6'!V106,'C6'!V332))</f>
        <v/>
      </c>
      <c r="I650" s="188" t="str">
        <f>IF(AND(AND('C6'!W106="X",'C6'!W332="X"),SUM('C6'!V106,'C6'!V332)=0,ISNUMBER('C6'!V558)),"",IF(OR('C6'!W106="M",'C6'!W332="M"),"M",IF(AND('C6'!W106='C6'!W332,OR('C6'!W106="X",'C6'!W106="W",'C6'!W106="Z")),UPPER('C6'!W106),"")))</f>
        <v/>
      </c>
      <c r="J650" s="81" t="s">
        <v>452</v>
      </c>
      <c r="K650" s="188" t="str">
        <f>IF(AND(ISBLANK('C6'!V558),$L$650&lt;&gt;"Z"),"",'C6'!V558)</f>
        <v/>
      </c>
      <c r="L650" s="188" t="str">
        <f>IF(ISBLANK('C6'!W558),"",'C6'!W558)</f>
        <v/>
      </c>
      <c r="M650" s="78" t="str">
        <f t="shared" si="12"/>
        <v>OK</v>
      </c>
      <c r="N650" s="79"/>
    </row>
    <row r="651" spans="1:14" ht="23.25" hidden="1">
      <c r="A651" s="80" t="s">
        <v>2595</v>
      </c>
      <c r="B651" s="186" t="s">
        <v>1831</v>
      </c>
      <c r="C651" s="187" t="s">
        <v>430</v>
      </c>
      <c r="D651" s="189" t="s">
        <v>1832</v>
      </c>
      <c r="E651" s="187" t="s">
        <v>452</v>
      </c>
      <c r="F651" s="187" t="s">
        <v>430</v>
      </c>
      <c r="G651" s="189" t="s">
        <v>1113</v>
      </c>
      <c r="H651" s="188" t="str">
        <f>IF(OR(AND('C6'!V107="",'C6'!W107=""),AND('C6'!V333="",'C6'!W333=""),AND('C6'!W107="X",'C6'!W333="X"),OR('C6'!W107="M",'C6'!W333="M")),"",SUM('C6'!V107,'C6'!V333))</f>
        <v/>
      </c>
      <c r="I651" s="188" t="str">
        <f>IF(AND(AND('C6'!W107="X",'C6'!W333="X"),SUM('C6'!V107,'C6'!V333)=0,ISNUMBER('C6'!V559)),"",IF(OR('C6'!W107="M",'C6'!W333="M"),"M",IF(AND('C6'!W107='C6'!W333,OR('C6'!W107="X",'C6'!W107="W",'C6'!W107="Z")),UPPER('C6'!W107),"")))</f>
        <v/>
      </c>
      <c r="J651" s="81" t="s">
        <v>452</v>
      </c>
      <c r="K651" s="188" t="str">
        <f>IF(AND(ISBLANK('C6'!V559),$L$651&lt;&gt;"Z"),"",'C6'!V559)</f>
        <v/>
      </c>
      <c r="L651" s="188" t="str">
        <f>IF(ISBLANK('C6'!W559),"",'C6'!W559)</f>
        <v/>
      </c>
      <c r="M651" s="78" t="str">
        <f t="shared" si="12"/>
        <v>OK</v>
      </c>
      <c r="N651" s="79"/>
    </row>
    <row r="652" spans="1:14" ht="23.25" hidden="1">
      <c r="A652" s="80" t="s">
        <v>2595</v>
      </c>
      <c r="B652" s="186" t="s">
        <v>1833</v>
      </c>
      <c r="C652" s="187" t="s">
        <v>430</v>
      </c>
      <c r="D652" s="189" t="s">
        <v>1834</v>
      </c>
      <c r="E652" s="187" t="s">
        <v>452</v>
      </c>
      <c r="F652" s="187" t="s">
        <v>430</v>
      </c>
      <c r="G652" s="189" t="s">
        <v>1114</v>
      </c>
      <c r="H652" s="188" t="str">
        <f>IF(OR(AND('C6'!V108="",'C6'!W108=""),AND('C6'!V334="",'C6'!W334=""),AND('C6'!W108="X",'C6'!W334="X"),OR('C6'!W108="M",'C6'!W334="M")),"",SUM('C6'!V108,'C6'!V334))</f>
        <v/>
      </c>
      <c r="I652" s="188" t="str">
        <f>IF(AND(AND('C6'!W108="X",'C6'!W334="X"),SUM('C6'!V108,'C6'!V334)=0,ISNUMBER('C6'!V560)),"",IF(OR('C6'!W108="M",'C6'!W334="M"),"M",IF(AND('C6'!W108='C6'!W334,OR('C6'!W108="X",'C6'!W108="W",'C6'!W108="Z")),UPPER('C6'!W108),"")))</f>
        <v/>
      </c>
      <c r="J652" s="81" t="s">
        <v>452</v>
      </c>
      <c r="K652" s="188" t="str">
        <f>IF(AND(ISBLANK('C6'!V560),$L$652&lt;&gt;"Z"),"",'C6'!V560)</f>
        <v/>
      </c>
      <c r="L652" s="188" t="str">
        <f>IF(ISBLANK('C6'!W560),"",'C6'!W560)</f>
        <v/>
      </c>
      <c r="M652" s="78" t="str">
        <f t="shared" si="12"/>
        <v>OK</v>
      </c>
      <c r="N652" s="79"/>
    </row>
    <row r="653" spans="1:14" ht="23.25" hidden="1">
      <c r="A653" s="80" t="s">
        <v>2595</v>
      </c>
      <c r="B653" s="186" t="s">
        <v>1835</v>
      </c>
      <c r="C653" s="187" t="s">
        <v>430</v>
      </c>
      <c r="D653" s="189" t="s">
        <v>1836</v>
      </c>
      <c r="E653" s="187" t="s">
        <v>452</v>
      </c>
      <c r="F653" s="187" t="s">
        <v>430</v>
      </c>
      <c r="G653" s="189" t="s">
        <v>1115</v>
      </c>
      <c r="H653" s="188" t="str">
        <f>IF(OR(AND('C6'!V109="",'C6'!W109=""),AND('C6'!V335="",'C6'!W335=""),AND('C6'!W109="X",'C6'!W335="X"),OR('C6'!W109="M",'C6'!W335="M")),"",SUM('C6'!V109,'C6'!V335))</f>
        <v/>
      </c>
      <c r="I653" s="188" t="str">
        <f>IF(AND(AND('C6'!W109="X",'C6'!W335="X"),SUM('C6'!V109,'C6'!V335)=0,ISNUMBER('C6'!V561)),"",IF(OR('C6'!W109="M",'C6'!W335="M"),"M",IF(AND('C6'!W109='C6'!W335,OR('C6'!W109="X",'C6'!W109="W",'C6'!W109="Z")),UPPER('C6'!W109),"")))</f>
        <v/>
      </c>
      <c r="J653" s="81" t="s">
        <v>452</v>
      </c>
      <c r="K653" s="188" t="str">
        <f>IF(AND(ISBLANK('C6'!V561),$L$653&lt;&gt;"Z"),"",'C6'!V561)</f>
        <v/>
      </c>
      <c r="L653" s="188" t="str">
        <f>IF(ISBLANK('C6'!W561),"",'C6'!W561)</f>
        <v/>
      </c>
      <c r="M653" s="78" t="str">
        <f t="shared" si="12"/>
        <v>OK</v>
      </c>
      <c r="N653" s="79"/>
    </row>
    <row r="654" spans="1:14" ht="23.25" hidden="1">
      <c r="A654" s="80" t="s">
        <v>2595</v>
      </c>
      <c r="B654" s="186" t="s">
        <v>1837</v>
      </c>
      <c r="C654" s="187" t="s">
        <v>430</v>
      </c>
      <c r="D654" s="189" t="s">
        <v>1838</v>
      </c>
      <c r="E654" s="187" t="s">
        <v>452</v>
      </c>
      <c r="F654" s="187" t="s">
        <v>430</v>
      </c>
      <c r="G654" s="189" t="s">
        <v>1116</v>
      </c>
      <c r="H654" s="188" t="str">
        <f>IF(OR(AND('C6'!V110="",'C6'!W110=""),AND('C6'!V336="",'C6'!W336=""),AND('C6'!W110="X",'C6'!W336="X"),OR('C6'!W110="M",'C6'!W336="M")),"",SUM('C6'!V110,'C6'!V336))</f>
        <v/>
      </c>
      <c r="I654" s="188" t="str">
        <f>IF(AND(AND('C6'!W110="X",'C6'!W336="X"),SUM('C6'!V110,'C6'!V336)=0,ISNUMBER('C6'!V562)),"",IF(OR('C6'!W110="M",'C6'!W336="M"),"M",IF(AND('C6'!W110='C6'!W336,OR('C6'!W110="X",'C6'!W110="W",'C6'!W110="Z")),UPPER('C6'!W110),"")))</f>
        <v/>
      </c>
      <c r="J654" s="81" t="s">
        <v>452</v>
      </c>
      <c r="K654" s="188" t="str">
        <f>IF(AND(ISBLANK('C6'!V562),$L$654&lt;&gt;"Z"),"",'C6'!V562)</f>
        <v/>
      </c>
      <c r="L654" s="188" t="str">
        <f>IF(ISBLANK('C6'!W562),"",'C6'!W562)</f>
        <v/>
      </c>
      <c r="M654" s="78" t="str">
        <f t="shared" si="12"/>
        <v>OK</v>
      </c>
      <c r="N654" s="79"/>
    </row>
    <row r="655" spans="1:14" ht="23.25" hidden="1">
      <c r="A655" s="80" t="s">
        <v>2595</v>
      </c>
      <c r="B655" s="186" t="s">
        <v>1839</v>
      </c>
      <c r="C655" s="187" t="s">
        <v>430</v>
      </c>
      <c r="D655" s="189" t="s">
        <v>1840</v>
      </c>
      <c r="E655" s="187" t="s">
        <v>452</v>
      </c>
      <c r="F655" s="187" t="s">
        <v>430</v>
      </c>
      <c r="G655" s="189" t="s">
        <v>1117</v>
      </c>
      <c r="H655" s="188" t="str">
        <f>IF(OR(AND('C6'!V111="",'C6'!W111=""),AND('C6'!V337="",'C6'!W337=""),AND('C6'!W111="X",'C6'!W337="X"),OR('C6'!W111="M",'C6'!W337="M")),"",SUM('C6'!V111,'C6'!V337))</f>
        <v/>
      </c>
      <c r="I655" s="188" t="str">
        <f>IF(AND(AND('C6'!W111="X",'C6'!W337="X"),SUM('C6'!V111,'C6'!V337)=0,ISNUMBER('C6'!V563)),"",IF(OR('C6'!W111="M",'C6'!W337="M"),"M",IF(AND('C6'!W111='C6'!W337,OR('C6'!W111="X",'C6'!W111="W",'C6'!W111="Z")),UPPER('C6'!W111),"")))</f>
        <v/>
      </c>
      <c r="J655" s="81" t="s">
        <v>452</v>
      </c>
      <c r="K655" s="188" t="str">
        <f>IF(AND(ISBLANK('C6'!V563),$L$655&lt;&gt;"Z"),"",'C6'!V563)</f>
        <v/>
      </c>
      <c r="L655" s="188" t="str">
        <f>IF(ISBLANK('C6'!W563),"",'C6'!W563)</f>
        <v/>
      </c>
      <c r="M655" s="78" t="str">
        <f t="shared" si="12"/>
        <v>OK</v>
      </c>
      <c r="N655" s="79"/>
    </row>
    <row r="656" spans="1:14" ht="23.25" hidden="1">
      <c r="A656" s="80" t="s">
        <v>2595</v>
      </c>
      <c r="B656" s="186" t="s">
        <v>1841</v>
      </c>
      <c r="C656" s="187" t="s">
        <v>430</v>
      </c>
      <c r="D656" s="189" t="s">
        <v>1842</v>
      </c>
      <c r="E656" s="187" t="s">
        <v>452</v>
      </c>
      <c r="F656" s="187" t="s">
        <v>430</v>
      </c>
      <c r="G656" s="189" t="s">
        <v>1118</v>
      </c>
      <c r="H656" s="188" t="str">
        <f>IF(OR(AND('C6'!V112="",'C6'!W112=""),AND('C6'!V338="",'C6'!W338=""),AND('C6'!W112="X",'C6'!W338="X"),OR('C6'!W112="M",'C6'!W338="M")),"",SUM('C6'!V112,'C6'!V338))</f>
        <v/>
      </c>
      <c r="I656" s="188" t="str">
        <f>IF(AND(AND('C6'!W112="X",'C6'!W338="X"),SUM('C6'!V112,'C6'!V338)=0,ISNUMBER('C6'!V564)),"",IF(OR('C6'!W112="M",'C6'!W338="M"),"M",IF(AND('C6'!W112='C6'!W338,OR('C6'!W112="X",'C6'!W112="W",'C6'!W112="Z")),UPPER('C6'!W112),"")))</f>
        <v/>
      </c>
      <c r="J656" s="81" t="s">
        <v>452</v>
      </c>
      <c r="K656" s="188" t="str">
        <f>IF(AND(ISBLANK('C6'!V564),$L$656&lt;&gt;"Z"),"",'C6'!V564)</f>
        <v/>
      </c>
      <c r="L656" s="188" t="str">
        <f>IF(ISBLANK('C6'!W564),"",'C6'!W564)</f>
        <v/>
      </c>
      <c r="M656" s="78" t="str">
        <f t="shared" si="12"/>
        <v>OK</v>
      </c>
      <c r="N656" s="79"/>
    </row>
    <row r="657" spans="1:14" ht="23.25" hidden="1">
      <c r="A657" s="80" t="s">
        <v>2595</v>
      </c>
      <c r="B657" s="186" t="s">
        <v>1843</v>
      </c>
      <c r="C657" s="187" t="s">
        <v>430</v>
      </c>
      <c r="D657" s="189" t="s">
        <v>1844</v>
      </c>
      <c r="E657" s="187" t="s">
        <v>452</v>
      </c>
      <c r="F657" s="187" t="s">
        <v>430</v>
      </c>
      <c r="G657" s="189" t="s">
        <v>1119</v>
      </c>
      <c r="H657" s="188" t="str">
        <f>IF(OR(AND('C6'!V113="",'C6'!W113=""),AND('C6'!V339="",'C6'!W339=""),AND('C6'!W113="X",'C6'!W339="X"),OR('C6'!W113="M",'C6'!W339="M")),"",SUM('C6'!V113,'C6'!V339))</f>
        <v/>
      </c>
      <c r="I657" s="188" t="str">
        <f>IF(AND(AND('C6'!W113="X",'C6'!W339="X"),SUM('C6'!V113,'C6'!V339)=0,ISNUMBER('C6'!V565)),"",IF(OR('C6'!W113="M",'C6'!W339="M"),"M",IF(AND('C6'!W113='C6'!W339,OR('C6'!W113="X",'C6'!W113="W",'C6'!W113="Z")),UPPER('C6'!W113),"")))</f>
        <v/>
      </c>
      <c r="J657" s="81" t="s">
        <v>452</v>
      </c>
      <c r="K657" s="188" t="str">
        <f>IF(AND(ISBLANK('C6'!V565),$L$657&lt;&gt;"Z"),"",'C6'!V565)</f>
        <v/>
      </c>
      <c r="L657" s="188" t="str">
        <f>IF(ISBLANK('C6'!W565),"",'C6'!W565)</f>
        <v/>
      </c>
      <c r="M657" s="78" t="str">
        <f t="shared" si="12"/>
        <v>OK</v>
      </c>
      <c r="N657" s="79"/>
    </row>
    <row r="658" spans="1:14" ht="23.25" hidden="1">
      <c r="A658" s="80" t="s">
        <v>2595</v>
      </c>
      <c r="B658" s="186" t="s">
        <v>1845</v>
      </c>
      <c r="C658" s="187" t="s">
        <v>430</v>
      </c>
      <c r="D658" s="189" t="s">
        <v>1846</v>
      </c>
      <c r="E658" s="187" t="s">
        <v>452</v>
      </c>
      <c r="F658" s="187" t="s">
        <v>430</v>
      </c>
      <c r="G658" s="189" t="s">
        <v>1120</v>
      </c>
      <c r="H658" s="188" t="str">
        <f>IF(OR(AND('C6'!V114="",'C6'!W114=""),AND('C6'!V340="",'C6'!W340=""),AND('C6'!W114="X",'C6'!W340="X"),OR('C6'!W114="M",'C6'!W340="M")),"",SUM('C6'!V114,'C6'!V340))</f>
        <v/>
      </c>
      <c r="I658" s="188" t="str">
        <f>IF(AND(AND('C6'!W114="X",'C6'!W340="X"),SUM('C6'!V114,'C6'!V340)=0,ISNUMBER('C6'!V566)),"",IF(OR('C6'!W114="M",'C6'!W340="M"),"M",IF(AND('C6'!W114='C6'!W340,OR('C6'!W114="X",'C6'!W114="W",'C6'!W114="Z")),UPPER('C6'!W114),"")))</f>
        <v/>
      </c>
      <c r="J658" s="81" t="s">
        <v>452</v>
      </c>
      <c r="K658" s="188" t="str">
        <f>IF(AND(ISBLANK('C6'!V566),$L$658&lt;&gt;"Z"),"",'C6'!V566)</f>
        <v/>
      </c>
      <c r="L658" s="188" t="str">
        <f>IF(ISBLANK('C6'!W566),"",'C6'!W566)</f>
        <v/>
      </c>
      <c r="M658" s="78" t="str">
        <f t="shared" si="12"/>
        <v>OK</v>
      </c>
      <c r="N658" s="79"/>
    </row>
    <row r="659" spans="1:14" ht="23.25" hidden="1">
      <c r="A659" s="80" t="s">
        <v>2595</v>
      </c>
      <c r="B659" s="186" t="s">
        <v>1847</v>
      </c>
      <c r="C659" s="187" t="s">
        <v>430</v>
      </c>
      <c r="D659" s="189" t="s">
        <v>1848</v>
      </c>
      <c r="E659" s="187" t="s">
        <v>452</v>
      </c>
      <c r="F659" s="187" t="s">
        <v>430</v>
      </c>
      <c r="G659" s="189" t="s">
        <v>1121</v>
      </c>
      <c r="H659" s="188" t="str">
        <f>IF(OR(AND('C6'!V115="",'C6'!W115=""),AND('C6'!V341="",'C6'!W341=""),AND('C6'!W115="X",'C6'!W341="X"),OR('C6'!W115="M",'C6'!W341="M")),"",SUM('C6'!V115,'C6'!V341))</f>
        <v/>
      </c>
      <c r="I659" s="188" t="str">
        <f>IF(AND(AND('C6'!W115="X",'C6'!W341="X"),SUM('C6'!V115,'C6'!V341)=0,ISNUMBER('C6'!V567)),"",IF(OR('C6'!W115="M",'C6'!W341="M"),"M",IF(AND('C6'!W115='C6'!W341,OR('C6'!W115="X",'C6'!W115="W",'C6'!W115="Z")),UPPER('C6'!W115),"")))</f>
        <v/>
      </c>
      <c r="J659" s="81" t="s">
        <v>452</v>
      </c>
      <c r="K659" s="188" t="str">
        <f>IF(AND(ISBLANK('C6'!V567),$L$659&lt;&gt;"Z"),"",'C6'!V567)</f>
        <v/>
      </c>
      <c r="L659" s="188" t="str">
        <f>IF(ISBLANK('C6'!W567),"",'C6'!W567)</f>
        <v/>
      </c>
      <c r="M659" s="78" t="str">
        <f t="shared" si="12"/>
        <v>OK</v>
      </c>
      <c r="N659" s="79"/>
    </row>
    <row r="660" spans="1:14" ht="23.25" hidden="1">
      <c r="A660" s="80" t="s">
        <v>2595</v>
      </c>
      <c r="B660" s="186" t="s">
        <v>1849</v>
      </c>
      <c r="C660" s="187" t="s">
        <v>430</v>
      </c>
      <c r="D660" s="189" t="s">
        <v>1850</v>
      </c>
      <c r="E660" s="187" t="s">
        <v>452</v>
      </c>
      <c r="F660" s="187" t="s">
        <v>430</v>
      </c>
      <c r="G660" s="189" t="s">
        <v>1122</v>
      </c>
      <c r="H660" s="188" t="str">
        <f>IF(OR(AND('C6'!V116="",'C6'!W116=""),AND('C6'!V342="",'C6'!W342=""),AND('C6'!W116="X",'C6'!W342="X"),OR('C6'!W116="M",'C6'!W342="M")),"",SUM('C6'!V116,'C6'!V342))</f>
        <v/>
      </c>
      <c r="I660" s="188" t="str">
        <f>IF(AND(AND('C6'!W116="X",'C6'!W342="X"),SUM('C6'!V116,'C6'!V342)=0,ISNUMBER('C6'!V568)),"",IF(OR('C6'!W116="M",'C6'!W342="M"),"M",IF(AND('C6'!W116='C6'!W342,OR('C6'!W116="X",'C6'!W116="W",'C6'!W116="Z")),UPPER('C6'!W116),"")))</f>
        <v/>
      </c>
      <c r="J660" s="81" t="s">
        <v>452</v>
      </c>
      <c r="K660" s="188" t="str">
        <f>IF(AND(ISBLANK('C6'!V568),$L$660&lt;&gt;"Z"),"",'C6'!V568)</f>
        <v/>
      </c>
      <c r="L660" s="188" t="str">
        <f>IF(ISBLANK('C6'!W568),"",'C6'!W568)</f>
        <v/>
      </c>
      <c r="M660" s="78" t="str">
        <f t="shared" si="12"/>
        <v>OK</v>
      </c>
      <c r="N660" s="79"/>
    </row>
    <row r="661" spans="1:14" ht="23.25" hidden="1">
      <c r="A661" s="80" t="s">
        <v>2595</v>
      </c>
      <c r="B661" s="186" t="s">
        <v>1851</v>
      </c>
      <c r="C661" s="187" t="s">
        <v>430</v>
      </c>
      <c r="D661" s="189" t="s">
        <v>1852</v>
      </c>
      <c r="E661" s="187" t="s">
        <v>452</v>
      </c>
      <c r="F661" s="187" t="s">
        <v>430</v>
      </c>
      <c r="G661" s="189" t="s">
        <v>1123</v>
      </c>
      <c r="H661" s="188" t="str">
        <f>IF(OR(AND('C6'!V117="",'C6'!W117=""),AND('C6'!V343="",'C6'!W343=""),AND('C6'!W117="X",'C6'!W343="X"),OR('C6'!W117="M",'C6'!W343="M")),"",SUM('C6'!V117,'C6'!V343))</f>
        <v/>
      </c>
      <c r="I661" s="188" t="str">
        <f>IF(AND(AND('C6'!W117="X",'C6'!W343="X"),SUM('C6'!V117,'C6'!V343)=0,ISNUMBER('C6'!V569)),"",IF(OR('C6'!W117="M",'C6'!W343="M"),"M",IF(AND('C6'!W117='C6'!W343,OR('C6'!W117="X",'C6'!W117="W",'C6'!W117="Z")),UPPER('C6'!W117),"")))</f>
        <v/>
      </c>
      <c r="J661" s="81" t="s">
        <v>452</v>
      </c>
      <c r="K661" s="188" t="str">
        <f>IF(AND(ISBLANK('C6'!V569),$L$661&lt;&gt;"Z"),"",'C6'!V569)</f>
        <v/>
      </c>
      <c r="L661" s="188" t="str">
        <f>IF(ISBLANK('C6'!W569),"",'C6'!W569)</f>
        <v/>
      </c>
      <c r="M661" s="78" t="str">
        <f t="shared" si="12"/>
        <v>OK</v>
      </c>
      <c r="N661" s="79"/>
    </row>
    <row r="662" spans="1:14" ht="23.25" hidden="1">
      <c r="A662" s="80" t="s">
        <v>2595</v>
      </c>
      <c r="B662" s="186" t="s">
        <v>1853</v>
      </c>
      <c r="C662" s="187" t="s">
        <v>430</v>
      </c>
      <c r="D662" s="189" t="s">
        <v>1854</v>
      </c>
      <c r="E662" s="187" t="s">
        <v>452</v>
      </c>
      <c r="F662" s="187" t="s">
        <v>430</v>
      </c>
      <c r="G662" s="189" t="s">
        <v>1124</v>
      </c>
      <c r="H662" s="188" t="str">
        <f>IF(OR(AND('C6'!V118="",'C6'!W118=""),AND('C6'!V344="",'C6'!W344=""),AND('C6'!W118="X",'C6'!W344="X"),OR('C6'!W118="M",'C6'!W344="M")),"",SUM('C6'!V118,'C6'!V344))</f>
        <v/>
      </c>
      <c r="I662" s="188" t="str">
        <f>IF(AND(AND('C6'!W118="X",'C6'!W344="X"),SUM('C6'!V118,'C6'!V344)=0,ISNUMBER('C6'!V570)),"",IF(OR('C6'!W118="M",'C6'!W344="M"),"M",IF(AND('C6'!W118='C6'!W344,OR('C6'!W118="X",'C6'!W118="W",'C6'!W118="Z")),UPPER('C6'!W118),"")))</f>
        <v/>
      </c>
      <c r="J662" s="81" t="s">
        <v>452</v>
      </c>
      <c r="K662" s="188" t="str">
        <f>IF(AND(ISBLANK('C6'!V570),$L$662&lt;&gt;"Z"),"",'C6'!V570)</f>
        <v/>
      </c>
      <c r="L662" s="188" t="str">
        <f>IF(ISBLANK('C6'!W570),"",'C6'!W570)</f>
        <v/>
      </c>
      <c r="M662" s="78" t="str">
        <f t="shared" si="12"/>
        <v>OK</v>
      </c>
      <c r="N662" s="79"/>
    </row>
    <row r="663" spans="1:14" ht="23.25" hidden="1">
      <c r="A663" s="80" t="s">
        <v>2595</v>
      </c>
      <c r="B663" s="186" t="s">
        <v>1855</v>
      </c>
      <c r="C663" s="187" t="s">
        <v>430</v>
      </c>
      <c r="D663" s="189" t="s">
        <v>1856</v>
      </c>
      <c r="E663" s="187" t="s">
        <v>452</v>
      </c>
      <c r="F663" s="187" t="s">
        <v>430</v>
      </c>
      <c r="G663" s="189" t="s">
        <v>1125</v>
      </c>
      <c r="H663" s="188" t="str">
        <f>IF(OR(AND('C6'!V119="",'C6'!W119=""),AND('C6'!V345="",'C6'!W345=""),AND('C6'!W119="X",'C6'!W345="X"),OR('C6'!W119="M",'C6'!W345="M")),"",SUM('C6'!V119,'C6'!V345))</f>
        <v/>
      </c>
      <c r="I663" s="188" t="str">
        <f>IF(AND(AND('C6'!W119="X",'C6'!W345="X"),SUM('C6'!V119,'C6'!V345)=0,ISNUMBER('C6'!V571)),"",IF(OR('C6'!W119="M",'C6'!W345="M"),"M",IF(AND('C6'!W119='C6'!W345,OR('C6'!W119="X",'C6'!W119="W",'C6'!W119="Z")),UPPER('C6'!W119),"")))</f>
        <v/>
      </c>
      <c r="J663" s="81" t="s">
        <v>452</v>
      </c>
      <c r="K663" s="188" t="str">
        <f>IF(AND(ISBLANK('C6'!V571),$L$663&lt;&gt;"Z"),"",'C6'!V571)</f>
        <v/>
      </c>
      <c r="L663" s="188" t="str">
        <f>IF(ISBLANK('C6'!W571),"",'C6'!W571)</f>
        <v/>
      </c>
      <c r="M663" s="78" t="str">
        <f t="shared" si="12"/>
        <v>OK</v>
      </c>
      <c r="N663" s="79"/>
    </row>
    <row r="664" spans="1:14" ht="23.25" hidden="1">
      <c r="A664" s="80" t="s">
        <v>2595</v>
      </c>
      <c r="B664" s="186" t="s">
        <v>1857</v>
      </c>
      <c r="C664" s="187" t="s">
        <v>430</v>
      </c>
      <c r="D664" s="189" t="s">
        <v>1858</v>
      </c>
      <c r="E664" s="187" t="s">
        <v>452</v>
      </c>
      <c r="F664" s="187" t="s">
        <v>430</v>
      </c>
      <c r="G664" s="189" t="s">
        <v>1126</v>
      </c>
      <c r="H664" s="188" t="str">
        <f>IF(OR(AND('C6'!V120="",'C6'!W120=""),AND('C6'!V346="",'C6'!W346=""),AND('C6'!W120="X",'C6'!W346="X"),OR('C6'!W120="M",'C6'!W346="M")),"",SUM('C6'!V120,'C6'!V346))</f>
        <v/>
      </c>
      <c r="I664" s="188" t="str">
        <f>IF(AND(AND('C6'!W120="X",'C6'!W346="X"),SUM('C6'!V120,'C6'!V346)=0,ISNUMBER('C6'!V572)),"",IF(OR('C6'!W120="M",'C6'!W346="M"),"M",IF(AND('C6'!W120='C6'!W346,OR('C6'!W120="X",'C6'!W120="W",'C6'!W120="Z")),UPPER('C6'!W120),"")))</f>
        <v/>
      </c>
      <c r="J664" s="81" t="s">
        <v>452</v>
      </c>
      <c r="K664" s="188" t="str">
        <f>IF(AND(ISBLANK('C6'!V572),$L$664&lt;&gt;"Z"),"",'C6'!V572)</f>
        <v/>
      </c>
      <c r="L664" s="188" t="str">
        <f>IF(ISBLANK('C6'!W572),"",'C6'!W572)</f>
        <v/>
      </c>
      <c r="M664" s="78" t="str">
        <f t="shared" si="12"/>
        <v>OK</v>
      </c>
      <c r="N664" s="79"/>
    </row>
    <row r="665" spans="1:14" ht="23.25" hidden="1">
      <c r="A665" s="80" t="s">
        <v>2595</v>
      </c>
      <c r="B665" s="186" t="s">
        <v>1859</v>
      </c>
      <c r="C665" s="187" t="s">
        <v>430</v>
      </c>
      <c r="D665" s="189" t="s">
        <v>1860</v>
      </c>
      <c r="E665" s="187" t="s">
        <v>452</v>
      </c>
      <c r="F665" s="187" t="s">
        <v>430</v>
      </c>
      <c r="G665" s="189" t="s">
        <v>1127</v>
      </c>
      <c r="H665" s="188" t="str">
        <f>IF(OR(AND('C6'!V121="",'C6'!W121=""),AND('C6'!V347="",'C6'!W347=""),AND('C6'!W121="X",'C6'!W347="X"),OR('C6'!W121="M",'C6'!W347="M")),"",SUM('C6'!V121,'C6'!V347))</f>
        <v/>
      </c>
      <c r="I665" s="188" t="str">
        <f>IF(AND(AND('C6'!W121="X",'C6'!W347="X"),SUM('C6'!V121,'C6'!V347)=0,ISNUMBER('C6'!V573)),"",IF(OR('C6'!W121="M",'C6'!W347="M"),"M",IF(AND('C6'!W121='C6'!W347,OR('C6'!W121="X",'C6'!W121="W",'C6'!W121="Z")),UPPER('C6'!W121),"")))</f>
        <v/>
      </c>
      <c r="J665" s="81" t="s">
        <v>452</v>
      </c>
      <c r="K665" s="188" t="str">
        <f>IF(AND(ISBLANK('C6'!V573),$L$665&lt;&gt;"Z"),"",'C6'!V573)</f>
        <v/>
      </c>
      <c r="L665" s="188" t="str">
        <f>IF(ISBLANK('C6'!W573),"",'C6'!W573)</f>
        <v/>
      </c>
      <c r="M665" s="78" t="str">
        <f t="shared" si="12"/>
        <v>OK</v>
      </c>
      <c r="N665" s="79"/>
    </row>
    <row r="666" spans="1:14" ht="23.25" hidden="1">
      <c r="A666" s="80" t="s">
        <v>2595</v>
      </c>
      <c r="B666" s="186" t="s">
        <v>1861</v>
      </c>
      <c r="C666" s="187" t="s">
        <v>430</v>
      </c>
      <c r="D666" s="189" t="s">
        <v>1862</v>
      </c>
      <c r="E666" s="187" t="s">
        <v>452</v>
      </c>
      <c r="F666" s="187" t="s">
        <v>430</v>
      </c>
      <c r="G666" s="189" t="s">
        <v>1128</v>
      </c>
      <c r="H666" s="188" t="str">
        <f>IF(OR(AND('C6'!V122="",'C6'!W122=""),AND('C6'!V348="",'C6'!W348=""),AND('C6'!W122="X",'C6'!W348="X"),OR('C6'!W122="M",'C6'!W348="M")),"",SUM('C6'!V122,'C6'!V348))</f>
        <v/>
      </c>
      <c r="I666" s="188" t="str">
        <f>IF(AND(AND('C6'!W122="X",'C6'!W348="X"),SUM('C6'!V122,'C6'!V348)=0,ISNUMBER('C6'!V574)),"",IF(OR('C6'!W122="M",'C6'!W348="M"),"M",IF(AND('C6'!W122='C6'!W348,OR('C6'!W122="X",'C6'!W122="W",'C6'!W122="Z")),UPPER('C6'!W122),"")))</f>
        <v/>
      </c>
      <c r="J666" s="81" t="s">
        <v>452</v>
      </c>
      <c r="K666" s="188" t="str">
        <f>IF(AND(ISBLANK('C6'!V574),$L$666&lt;&gt;"Z"),"",'C6'!V574)</f>
        <v/>
      </c>
      <c r="L666" s="188" t="str">
        <f>IF(ISBLANK('C6'!W574),"",'C6'!W574)</f>
        <v/>
      </c>
      <c r="M666" s="78" t="str">
        <f t="shared" si="12"/>
        <v>OK</v>
      </c>
      <c r="N666" s="79"/>
    </row>
    <row r="667" spans="1:14" ht="23.25" hidden="1">
      <c r="A667" s="80" t="s">
        <v>2595</v>
      </c>
      <c r="B667" s="186" t="s">
        <v>1863</v>
      </c>
      <c r="C667" s="187" t="s">
        <v>430</v>
      </c>
      <c r="D667" s="189" t="s">
        <v>1864</v>
      </c>
      <c r="E667" s="187" t="s">
        <v>452</v>
      </c>
      <c r="F667" s="187" t="s">
        <v>430</v>
      </c>
      <c r="G667" s="189" t="s">
        <v>1129</v>
      </c>
      <c r="H667" s="188" t="str">
        <f>IF(OR(AND('C6'!V123="",'C6'!W123=""),AND('C6'!V349="",'C6'!W349=""),AND('C6'!W123="X",'C6'!W349="X"),OR('C6'!W123="M",'C6'!W349="M")),"",SUM('C6'!V123,'C6'!V349))</f>
        <v/>
      </c>
      <c r="I667" s="188" t="str">
        <f>IF(AND(AND('C6'!W123="X",'C6'!W349="X"),SUM('C6'!V123,'C6'!V349)=0,ISNUMBER('C6'!V575)),"",IF(OR('C6'!W123="M",'C6'!W349="M"),"M",IF(AND('C6'!W123='C6'!W349,OR('C6'!W123="X",'C6'!W123="W",'C6'!W123="Z")),UPPER('C6'!W123),"")))</f>
        <v/>
      </c>
      <c r="J667" s="81" t="s">
        <v>452</v>
      </c>
      <c r="K667" s="188" t="str">
        <f>IF(AND(ISBLANK('C6'!V575),$L$667&lt;&gt;"Z"),"",'C6'!V575)</f>
        <v/>
      </c>
      <c r="L667" s="188" t="str">
        <f>IF(ISBLANK('C6'!W575),"",'C6'!W575)</f>
        <v/>
      </c>
      <c r="M667" s="78" t="str">
        <f t="shared" si="12"/>
        <v>OK</v>
      </c>
      <c r="N667" s="79"/>
    </row>
    <row r="668" spans="1:14" ht="23.25" hidden="1">
      <c r="A668" s="80" t="s">
        <v>2595</v>
      </c>
      <c r="B668" s="186" t="s">
        <v>1865</v>
      </c>
      <c r="C668" s="187" t="s">
        <v>430</v>
      </c>
      <c r="D668" s="189" t="s">
        <v>1866</v>
      </c>
      <c r="E668" s="187" t="s">
        <v>452</v>
      </c>
      <c r="F668" s="187" t="s">
        <v>430</v>
      </c>
      <c r="G668" s="189" t="s">
        <v>1130</v>
      </c>
      <c r="H668" s="188" t="str">
        <f>IF(OR(AND('C6'!V124="",'C6'!W124=""),AND('C6'!V350="",'C6'!W350=""),AND('C6'!W124="X",'C6'!W350="X"),OR('C6'!W124="M",'C6'!W350="M")),"",SUM('C6'!V124,'C6'!V350))</f>
        <v/>
      </c>
      <c r="I668" s="188" t="str">
        <f>IF(AND(AND('C6'!W124="X",'C6'!W350="X"),SUM('C6'!V124,'C6'!V350)=0,ISNUMBER('C6'!V576)),"",IF(OR('C6'!W124="M",'C6'!W350="M"),"M",IF(AND('C6'!W124='C6'!W350,OR('C6'!W124="X",'C6'!W124="W",'C6'!W124="Z")),UPPER('C6'!W124),"")))</f>
        <v/>
      </c>
      <c r="J668" s="81" t="s">
        <v>452</v>
      </c>
      <c r="K668" s="188" t="str">
        <f>IF(AND(ISBLANK('C6'!V576),$L$668&lt;&gt;"Z"),"",'C6'!V576)</f>
        <v/>
      </c>
      <c r="L668" s="188" t="str">
        <f>IF(ISBLANK('C6'!W576),"",'C6'!W576)</f>
        <v/>
      </c>
      <c r="M668" s="78" t="str">
        <f t="shared" si="12"/>
        <v>OK</v>
      </c>
      <c r="N668" s="79"/>
    </row>
    <row r="669" spans="1:14" ht="23.25" hidden="1">
      <c r="A669" s="80" t="s">
        <v>2595</v>
      </c>
      <c r="B669" s="186" t="s">
        <v>1867</v>
      </c>
      <c r="C669" s="187" t="s">
        <v>430</v>
      </c>
      <c r="D669" s="189" t="s">
        <v>1868</v>
      </c>
      <c r="E669" s="187" t="s">
        <v>452</v>
      </c>
      <c r="F669" s="187" t="s">
        <v>430</v>
      </c>
      <c r="G669" s="189" t="s">
        <v>1131</v>
      </c>
      <c r="H669" s="188" t="str">
        <f>IF(OR(AND('C6'!V125="",'C6'!W125=""),AND('C6'!V351="",'C6'!W351=""),AND('C6'!W125="X",'C6'!W351="X"),OR('C6'!W125="M",'C6'!W351="M")),"",SUM('C6'!V125,'C6'!V351))</f>
        <v/>
      </c>
      <c r="I669" s="188" t="str">
        <f>IF(AND(AND('C6'!W125="X",'C6'!W351="X"),SUM('C6'!V125,'C6'!V351)=0,ISNUMBER('C6'!V577)),"",IF(OR('C6'!W125="M",'C6'!W351="M"),"M",IF(AND('C6'!W125='C6'!W351,OR('C6'!W125="X",'C6'!W125="W",'C6'!W125="Z")),UPPER('C6'!W125),"")))</f>
        <v/>
      </c>
      <c r="J669" s="81" t="s">
        <v>452</v>
      </c>
      <c r="K669" s="188" t="str">
        <f>IF(AND(ISBLANK('C6'!V577),$L$669&lt;&gt;"Z"),"",'C6'!V577)</f>
        <v/>
      </c>
      <c r="L669" s="188" t="str">
        <f>IF(ISBLANK('C6'!W577),"",'C6'!W577)</f>
        <v/>
      </c>
      <c r="M669" s="78" t="str">
        <f t="shared" si="12"/>
        <v>OK</v>
      </c>
      <c r="N669" s="79"/>
    </row>
    <row r="670" spans="1:14" ht="23.25" hidden="1">
      <c r="A670" s="80" t="s">
        <v>2595</v>
      </c>
      <c r="B670" s="186" t="s">
        <v>1869</v>
      </c>
      <c r="C670" s="187" t="s">
        <v>430</v>
      </c>
      <c r="D670" s="189" t="s">
        <v>1870</v>
      </c>
      <c r="E670" s="187" t="s">
        <v>452</v>
      </c>
      <c r="F670" s="187" t="s">
        <v>430</v>
      </c>
      <c r="G670" s="189" t="s">
        <v>1132</v>
      </c>
      <c r="H670" s="188" t="str">
        <f>IF(OR(AND('C6'!V126="",'C6'!W126=""),AND('C6'!V352="",'C6'!W352=""),AND('C6'!W126="X",'C6'!W352="X"),OR('C6'!W126="M",'C6'!W352="M")),"",SUM('C6'!V126,'C6'!V352))</f>
        <v/>
      </c>
      <c r="I670" s="188" t="str">
        <f>IF(AND(AND('C6'!W126="X",'C6'!W352="X"),SUM('C6'!V126,'C6'!V352)=0,ISNUMBER('C6'!V578)),"",IF(OR('C6'!W126="M",'C6'!W352="M"),"M",IF(AND('C6'!W126='C6'!W352,OR('C6'!W126="X",'C6'!W126="W",'C6'!W126="Z")),UPPER('C6'!W126),"")))</f>
        <v/>
      </c>
      <c r="J670" s="81" t="s">
        <v>452</v>
      </c>
      <c r="K670" s="188" t="str">
        <f>IF(AND(ISBLANK('C6'!V578),$L$670&lt;&gt;"Z"),"",'C6'!V578)</f>
        <v/>
      </c>
      <c r="L670" s="188" t="str">
        <f>IF(ISBLANK('C6'!W578),"",'C6'!W578)</f>
        <v/>
      </c>
      <c r="M670" s="78" t="str">
        <f t="shared" si="12"/>
        <v>OK</v>
      </c>
      <c r="N670" s="79"/>
    </row>
    <row r="671" spans="1:14" ht="23.25" hidden="1">
      <c r="A671" s="80" t="s">
        <v>2595</v>
      </c>
      <c r="B671" s="186" t="s">
        <v>1871</v>
      </c>
      <c r="C671" s="187" t="s">
        <v>430</v>
      </c>
      <c r="D671" s="189" t="s">
        <v>1872</v>
      </c>
      <c r="E671" s="187" t="s">
        <v>452</v>
      </c>
      <c r="F671" s="187" t="s">
        <v>430</v>
      </c>
      <c r="G671" s="189" t="s">
        <v>1133</v>
      </c>
      <c r="H671" s="188" t="str">
        <f>IF(OR(AND('C6'!V127="",'C6'!W127=""),AND('C6'!V353="",'C6'!W353=""),AND('C6'!W127="X",'C6'!W353="X"),OR('C6'!W127="M",'C6'!W353="M")),"",SUM('C6'!V127,'C6'!V353))</f>
        <v/>
      </c>
      <c r="I671" s="188" t="str">
        <f>IF(AND(AND('C6'!W127="X",'C6'!W353="X"),SUM('C6'!V127,'C6'!V353)=0,ISNUMBER('C6'!V579)),"",IF(OR('C6'!W127="M",'C6'!W353="M"),"M",IF(AND('C6'!W127='C6'!W353,OR('C6'!W127="X",'C6'!W127="W",'C6'!W127="Z")),UPPER('C6'!W127),"")))</f>
        <v/>
      </c>
      <c r="J671" s="81" t="s">
        <v>452</v>
      </c>
      <c r="K671" s="188" t="str">
        <f>IF(AND(ISBLANK('C6'!V579),$L$671&lt;&gt;"Z"),"",'C6'!V579)</f>
        <v/>
      </c>
      <c r="L671" s="188" t="str">
        <f>IF(ISBLANK('C6'!W579),"",'C6'!W579)</f>
        <v/>
      </c>
      <c r="M671" s="78" t="str">
        <f t="shared" si="12"/>
        <v>OK</v>
      </c>
      <c r="N671" s="79"/>
    </row>
    <row r="672" spans="1:14" ht="23.25" hidden="1">
      <c r="A672" s="80" t="s">
        <v>2595</v>
      </c>
      <c r="B672" s="186" t="s">
        <v>1873</v>
      </c>
      <c r="C672" s="187" t="s">
        <v>430</v>
      </c>
      <c r="D672" s="189" t="s">
        <v>1874</v>
      </c>
      <c r="E672" s="187" t="s">
        <v>452</v>
      </c>
      <c r="F672" s="187" t="s">
        <v>430</v>
      </c>
      <c r="G672" s="189" t="s">
        <v>1134</v>
      </c>
      <c r="H672" s="188" t="str">
        <f>IF(OR(AND('C6'!V128="",'C6'!W128=""),AND('C6'!V354="",'C6'!W354=""),AND('C6'!W128="X",'C6'!W354="X"),OR('C6'!W128="M",'C6'!W354="M")),"",SUM('C6'!V128,'C6'!V354))</f>
        <v/>
      </c>
      <c r="I672" s="188" t="str">
        <f>IF(AND(AND('C6'!W128="X",'C6'!W354="X"),SUM('C6'!V128,'C6'!V354)=0,ISNUMBER('C6'!V580)),"",IF(OR('C6'!W128="M",'C6'!W354="M"),"M",IF(AND('C6'!W128='C6'!W354,OR('C6'!W128="X",'C6'!W128="W",'C6'!W128="Z")),UPPER('C6'!W128),"")))</f>
        <v/>
      </c>
      <c r="J672" s="81" t="s">
        <v>452</v>
      </c>
      <c r="K672" s="188" t="str">
        <f>IF(AND(ISBLANK('C6'!V580),$L$672&lt;&gt;"Z"),"",'C6'!V580)</f>
        <v/>
      </c>
      <c r="L672" s="188" t="str">
        <f>IF(ISBLANK('C6'!W580),"",'C6'!W580)</f>
        <v/>
      </c>
      <c r="M672" s="78" t="str">
        <f t="shared" si="12"/>
        <v>OK</v>
      </c>
      <c r="N672" s="79"/>
    </row>
    <row r="673" spans="1:14" ht="23.25" hidden="1">
      <c r="A673" s="80" t="s">
        <v>2595</v>
      </c>
      <c r="B673" s="186" t="s">
        <v>1875</v>
      </c>
      <c r="C673" s="187" t="s">
        <v>430</v>
      </c>
      <c r="D673" s="189" t="s">
        <v>1876</v>
      </c>
      <c r="E673" s="187" t="s">
        <v>452</v>
      </c>
      <c r="F673" s="187" t="s">
        <v>430</v>
      </c>
      <c r="G673" s="189" t="s">
        <v>1135</v>
      </c>
      <c r="H673" s="188" t="str">
        <f>IF(OR(AND('C6'!V129="",'C6'!W129=""),AND('C6'!V355="",'C6'!W355=""),AND('C6'!W129="X",'C6'!W355="X"),OR('C6'!W129="M",'C6'!W355="M")),"",SUM('C6'!V129,'C6'!V355))</f>
        <v/>
      </c>
      <c r="I673" s="188" t="str">
        <f>IF(AND(AND('C6'!W129="X",'C6'!W355="X"),SUM('C6'!V129,'C6'!V355)=0,ISNUMBER('C6'!V581)),"",IF(OR('C6'!W129="M",'C6'!W355="M"),"M",IF(AND('C6'!W129='C6'!W355,OR('C6'!W129="X",'C6'!W129="W",'C6'!W129="Z")),UPPER('C6'!W129),"")))</f>
        <v/>
      </c>
      <c r="J673" s="81" t="s">
        <v>452</v>
      </c>
      <c r="K673" s="188" t="str">
        <f>IF(AND(ISBLANK('C6'!V581),$L$673&lt;&gt;"Z"),"",'C6'!V581)</f>
        <v/>
      </c>
      <c r="L673" s="188" t="str">
        <f>IF(ISBLANK('C6'!W581),"",'C6'!W581)</f>
        <v/>
      </c>
      <c r="M673" s="78" t="str">
        <f t="shared" ref="M673:M736" si="13">IF(AND(ISNUMBER(H673),ISNUMBER(K673)),IF(OR(ROUND(H673,0)&lt;&gt;ROUND(K673,0),I673&lt;&gt;L673),"Check","OK"),IF(OR(AND(H673&lt;&gt;K673,I673&lt;&gt;"Z",L673&lt;&gt;"Z"),I673&lt;&gt;L673),"Check","OK"))</f>
        <v>OK</v>
      </c>
      <c r="N673" s="79"/>
    </row>
    <row r="674" spans="1:14" ht="23.25" hidden="1">
      <c r="A674" s="80" t="s">
        <v>2595</v>
      </c>
      <c r="B674" s="186" t="s">
        <v>1877</v>
      </c>
      <c r="C674" s="187" t="s">
        <v>430</v>
      </c>
      <c r="D674" s="189" t="s">
        <v>1878</v>
      </c>
      <c r="E674" s="187" t="s">
        <v>452</v>
      </c>
      <c r="F674" s="187" t="s">
        <v>430</v>
      </c>
      <c r="G674" s="189" t="s">
        <v>1136</v>
      </c>
      <c r="H674" s="188" t="str">
        <f>IF(OR(AND('C6'!V130="",'C6'!W130=""),AND('C6'!V356="",'C6'!W356=""),AND('C6'!W130="X",'C6'!W356="X"),OR('C6'!W130="M",'C6'!W356="M")),"",SUM('C6'!V130,'C6'!V356))</f>
        <v/>
      </c>
      <c r="I674" s="188" t="str">
        <f>IF(AND(AND('C6'!W130="X",'C6'!W356="X"),SUM('C6'!V130,'C6'!V356)=0,ISNUMBER('C6'!V582)),"",IF(OR('C6'!W130="M",'C6'!W356="M"),"M",IF(AND('C6'!W130='C6'!W356,OR('C6'!W130="X",'C6'!W130="W",'C6'!W130="Z")),UPPER('C6'!W130),"")))</f>
        <v/>
      </c>
      <c r="J674" s="81" t="s">
        <v>452</v>
      </c>
      <c r="K674" s="188" t="str">
        <f>IF(AND(ISBLANK('C6'!V582),$L$674&lt;&gt;"Z"),"",'C6'!V582)</f>
        <v/>
      </c>
      <c r="L674" s="188" t="str">
        <f>IF(ISBLANK('C6'!W582),"",'C6'!W582)</f>
        <v/>
      </c>
      <c r="M674" s="78" t="str">
        <f t="shared" si="13"/>
        <v>OK</v>
      </c>
      <c r="N674" s="79"/>
    </row>
    <row r="675" spans="1:14" ht="23.25" hidden="1">
      <c r="A675" s="80" t="s">
        <v>2595</v>
      </c>
      <c r="B675" s="186" t="s">
        <v>1879</v>
      </c>
      <c r="C675" s="187" t="s">
        <v>430</v>
      </c>
      <c r="D675" s="189" t="s">
        <v>1880</v>
      </c>
      <c r="E675" s="187" t="s">
        <v>452</v>
      </c>
      <c r="F675" s="187" t="s">
        <v>430</v>
      </c>
      <c r="G675" s="189" t="s">
        <v>1137</v>
      </c>
      <c r="H675" s="188" t="str">
        <f>IF(OR(AND('C6'!V131="",'C6'!W131=""),AND('C6'!V357="",'C6'!W357=""),AND('C6'!W131="X",'C6'!W357="X"),OR('C6'!W131="M",'C6'!W357="M")),"",SUM('C6'!V131,'C6'!V357))</f>
        <v/>
      </c>
      <c r="I675" s="188" t="str">
        <f>IF(AND(AND('C6'!W131="X",'C6'!W357="X"),SUM('C6'!V131,'C6'!V357)=0,ISNUMBER('C6'!V583)),"",IF(OR('C6'!W131="M",'C6'!W357="M"),"M",IF(AND('C6'!W131='C6'!W357,OR('C6'!W131="X",'C6'!W131="W",'C6'!W131="Z")),UPPER('C6'!W131),"")))</f>
        <v/>
      </c>
      <c r="J675" s="81" t="s">
        <v>452</v>
      </c>
      <c r="K675" s="188" t="str">
        <f>IF(AND(ISBLANK('C6'!V583),$L$675&lt;&gt;"Z"),"",'C6'!V583)</f>
        <v/>
      </c>
      <c r="L675" s="188" t="str">
        <f>IF(ISBLANK('C6'!W583),"",'C6'!W583)</f>
        <v/>
      </c>
      <c r="M675" s="78" t="str">
        <f t="shared" si="13"/>
        <v>OK</v>
      </c>
      <c r="N675" s="79"/>
    </row>
    <row r="676" spans="1:14" ht="23.25" hidden="1">
      <c r="A676" s="80" t="s">
        <v>2595</v>
      </c>
      <c r="B676" s="186" t="s">
        <v>1881</v>
      </c>
      <c r="C676" s="187" t="s">
        <v>430</v>
      </c>
      <c r="D676" s="189" t="s">
        <v>1882</v>
      </c>
      <c r="E676" s="187" t="s">
        <v>452</v>
      </c>
      <c r="F676" s="187" t="s">
        <v>430</v>
      </c>
      <c r="G676" s="189" t="s">
        <v>1138</v>
      </c>
      <c r="H676" s="188" t="str">
        <f>IF(OR(AND('C6'!V132="",'C6'!W132=""),AND('C6'!V358="",'C6'!W358=""),AND('C6'!W132="X",'C6'!W358="X"),OR('C6'!W132="M",'C6'!W358="M")),"",SUM('C6'!V132,'C6'!V358))</f>
        <v/>
      </c>
      <c r="I676" s="188" t="str">
        <f>IF(AND(AND('C6'!W132="X",'C6'!W358="X"),SUM('C6'!V132,'C6'!V358)=0,ISNUMBER('C6'!V584)),"",IF(OR('C6'!W132="M",'C6'!W358="M"),"M",IF(AND('C6'!W132='C6'!W358,OR('C6'!W132="X",'C6'!W132="W",'C6'!W132="Z")),UPPER('C6'!W132),"")))</f>
        <v/>
      </c>
      <c r="J676" s="81" t="s">
        <v>452</v>
      </c>
      <c r="K676" s="188" t="str">
        <f>IF(AND(ISBLANK('C6'!V584),$L$676&lt;&gt;"Z"),"",'C6'!V584)</f>
        <v/>
      </c>
      <c r="L676" s="188" t="str">
        <f>IF(ISBLANK('C6'!W584),"",'C6'!W584)</f>
        <v/>
      </c>
      <c r="M676" s="78" t="str">
        <f t="shared" si="13"/>
        <v>OK</v>
      </c>
      <c r="N676" s="79"/>
    </row>
    <row r="677" spans="1:14" ht="23.25" hidden="1">
      <c r="A677" s="80" t="s">
        <v>2595</v>
      </c>
      <c r="B677" s="186" t="s">
        <v>1883</v>
      </c>
      <c r="C677" s="187" t="s">
        <v>430</v>
      </c>
      <c r="D677" s="189" t="s">
        <v>1884</v>
      </c>
      <c r="E677" s="187" t="s">
        <v>452</v>
      </c>
      <c r="F677" s="187" t="s">
        <v>430</v>
      </c>
      <c r="G677" s="189" t="s">
        <v>1139</v>
      </c>
      <c r="H677" s="188" t="str">
        <f>IF(OR(AND('C6'!V133="",'C6'!W133=""),AND('C6'!V359="",'C6'!W359=""),AND('C6'!W133="X",'C6'!W359="X"),OR('C6'!W133="M",'C6'!W359="M")),"",SUM('C6'!V133,'C6'!V359))</f>
        <v/>
      </c>
      <c r="I677" s="188" t="str">
        <f>IF(AND(AND('C6'!W133="X",'C6'!W359="X"),SUM('C6'!V133,'C6'!V359)=0,ISNUMBER('C6'!V585)),"",IF(OR('C6'!W133="M",'C6'!W359="M"),"M",IF(AND('C6'!W133='C6'!W359,OR('C6'!W133="X",'C6'!W133="W",'C6'!W133="Z")),UPPER('C6'!W133),"")))</f>
        <v/>
      </c>
      <c r="J677" s="81" t="s">
        <v>452</v>
      </c>
      <c r="K677" s="188" t="str">
        <f>IF(AND(ISBLANK('C6'!V585),$L$677&lt;&gt;"Z"),"",'C6'!V585)</f>
        <v/>
      </c>
      <c r="L677" s="188" t="str">
        <f>IF(ISBLANK('C6'!W585),"",'C6'!W585)</f>
        <v/>
      </c>
      <c r="M677" s="78" t="str">
        <f t="shared" si="13"/>
        <v>OK</v>
      </c>
      <c r="N677" s="79"/>
    </row>
    <row r="678" spans="1:14" ht="23.25" hidden="1">
      <c r="A678" s="80" t="s">
        <v>2595</v>
      </c>
      <c r="B678" s="186" t="s">
        <v>1885</v>
      </c>
      <c r="C678" s="187" t="s">
        <v>430</v>
      </c>
      <c r="D678" s="189" t="s">
        <v>1886</v>
      </c>
      <c r="E678" s="187" t="s">
        <v>452</v>
      </c>
      <c r="F678" s="187" t="s">
        <v>430</v>
      </c>
      <c r="G678" s="189" t="s">
        <v>1140</v>
      </c>
      <c r="H678" s="188" t="str">
        <f>IF(OR(AND('C6'!V134="",'C6'!W134=""),AND('C6'!V360="",'C6'!W360=""),AND('C6'!W134="X",'C6'!W360="X"),OR('C6'!W134="M",'C6'!W360="M")),"",SUM('C6'!V134,'C6'!V360))</f>
        <v/>
      </c>
      <c r="I678" s="188" t="str">
        <f>IF(AND(AND('C6'!W134="X",'C6'!W360="X"),SUM('C6'!V134,'C6'!V360)=0,ISNUMBER('C6'!V586)),"",IF(OR('C6'!W134="M",'C6'!W360="M"),"M",IF(AND('C6'!W134='C6'!W360,OR('C6'!W134="X",'C6'!W134="W",'C6'!W134="Z")),UPPER('C6'!W134),"")))</f>
        <v/>
      </c>
      <c r="J678" s="81" t="s">
        <v>452</v>
      </c>
      <c r="K678" s="188" t="str">
        <f>IF(AND(ISBLANK('C6'!V586),$L$678&lt;&gt;"Z"),"",'C6'!V586)</f>
        <v/>
      </c>
      <c r="L678" s="188" t="str">
        <f>IF(ISBLANK('C6'!W586),"",'C6'!W586)</f>
        <v/>
      </c>
      <c r="M678" s="78" t="str">
        <f t="shared" si="13"/>
        <v>OK</v>
      </c>
      <c r="N678" s="79"/>
    </row>
    <row r="679" spans="1:14" ht="23.25" hidden="1">
      <c r="A679" s="80" t="s">
        <v>2595</v>
      </c>
      <c r="B679" s="186" t="s">
        <v>1887</v>
      </c>
      <c r="C679" s="187" t="s">
        <v>430</v>
      </c>
      <c r="D679" s="189" t="s">
        <v>1888</v>
      </c>
      <c r="E679" s="187" t="s">
        <v>452</v>
      </c>
      <c r="F679" s="187" t="s">
        <v>430</v>
      </c>
      <c r="G679" s="189" t="s">
        <v>1141</v>
      </c>
      <c r="H679" s="188" t="str">
        <f>IF(OR(AND('C6'!V135="",'C6'!W135=""),AND('C6'!V361="",'C6'!W361=""),AND('C6'!W135="X",'C6'!W361="X"),OR('C6'!W135="M",'C6'!W361="M")),"",SUM('C6'!V135,'C6'!V361))</f>
        <v/>
      </c>
      <c r="I679" s="188" t="str">
        <f>IF(AND(AND('C6'!W135="X",'C6'!W361="X"),SUM('C6'!V135,'C6'!V361)=0,ISNUMBER('C6'!V587)),"",IF(OR('C6'!W135="M",'C6'!W361="M"),"M",IF(AND('C6'!W135='C6'!W361,OR('C6'!W135="X",'C6'!W135="W",'C6'!W135="Z")),UPPER('C6'!W135),"")))</f>
        <v/>
      </c>
      <c r="J679" s="81" t="s">
        <v>452</v>
      </c>
      <c r="K679" s="188" t="str">
        <f>IF(AND(ISBLANK('C6'!V587),$L$679&lt;&gt;"Z"),"",'C6'!V587)</f>
        <v/>
      </c>
      <c r="L679" s="188" t="str">
        <f>IF(ISBLANK('C6'!W587),"",'C6'!W587)</f>
        <v/>
      </c>
      <c r="M679" s="78" t="str">
        <f t="shared" si="13"/>
        <v>OK</v>
      </c>
      <c r="N679" s="79"/>
    </row>
    <row r="680" spans="1:14" ht="23.25" hidden="1">
      <c r="A680" s="80" t="s">
        <v>2595</v>
      </c>
      <c r="B680" s="186" t="s">
        <v>1889</v>
      </c>
      <c r="C680" s="187" t="s">
        <v>430</v>
      </c>
      <c r="D680" s="189" t="s">
        <v>1890</v>
      </c>
      <c r="E680" s="187" t="s">
        <v>452</v>
      </c>
      <c r="F680" s="187" t="s">
        <v>430</v>
      </c>
      <c r="G680" s="189" t="s">
        <v>1142</v>
      </c>
      <c r="H680" s="188" t="str">
        <f>IF(OR(AND('C6'!V136="",'C6'!W136=""),AND('C6'!V362="",'C6'!W362=""),AND('C6'!W136="X",'C6'!W362="X"),OR('C6'!W136="M",'C6'!W362="M")),"",SUM('C6'!V136,'C6'!V362))</f>
        <v/>
      </c>
      <c r="I680" s="188" t="str">
        <f>IF(AND(AND('C6'!W136="X",'C6'!W362="X"),SUM('C6'!V136,'C6'!V362)=0,ISNUMBER('C6'!V588)),"",IF(OR('C6'!W136="M",'C6'!W362="M"),"M",IF(AND('C6'!W136='C6'!W362,OR('C6'!W136="X",'C6'!W136="W",'C6'!W136="Z")),UPPER('C6'!W136),"")))</f>
        <v/>
      </c>
      <c r="J680" s="81" t="s">
        <v>452</v>
      </c>
      <c r="K680" s="188" t="str">
        <f>IF(AND(ISBLANK('C6'!V588),$L$680&lt;&gt;"Z"),"",'C6'!V588)</f>
        <v/>
      </c>
      <c r="L680" s="188" t="str">
        <f>IF(ISBLANK('C6'!W588),"",'C6'!W588)</f>
        <v/>
      </c>
      <c r="M680" s="78" t="str">
        <f t="shared" si="13"/>
        <v>OK</v>
      </c>
      <c r="N680" s="79"/>
    </row>
    <row r="681" spans="1:14" ht="23.25" hidden="1">
      <c r="A681" s="80" t="s">
        <v>2595</v>
      </c>
      <c r="B681" s="186" t="s">
        <v>1891</v>
      </c>
      <c r="C681" s="187" t="s">
        <v>430</v>
      </c>
      <c r="D681" s="189" t="s">
        <v>1892</v>
      </c>
      <c r="E681" s="187" t="s">
        <v>452</v>
      </c>
      <c r="F681" s="187" t="s">
        <v>430</v>
      </c>
      <c r="G681" s="189" t="s">
        <v>1143</v>
      </c>
      <c r="H681" s="188" t="str">
        <f>IF(OR(AND('C6'!V137="",'C6'!W137=""),AND('C6'!V363="",'C6'!W363=""),AND('C6'!W137="X",'C6'!W363="X"),OR('C6'!W137="M",'C6'!W363="M")),"",SUM('C6'!V137,'C6'!V363))</f>
        <v/>
      </c>
      <c r="I681" s="188" t="str">
        <f>IF(AND(AND('C6'!W137="X",'C6'!W363="X"),SUM('C6'!V137,'C6'!V363)=0,ISNUMBER('C6'!V589)),"",IF(OR('C6'!W137="M",'C6'!W363="M"),"M",IF(AND('C6'!W137='C6'!W363,OR('C6'!W137="X",'C6'!W137="W",'C6'!W137="Z")),UPPER('C6'!W137),"")))</f>
        <v/>
      </c>
      <c r="J681" s="81" t="s">
        <v>452</v>
      </c>
      <c r="K681" s="188" t="str">
        <f>IF(AND(ISBLANK('C6'!V589),$L$681&lt;&gt;"Z"),"",'C6'!V589)</f>
        <v/>
      </c>
      <c r="L681" s="188" t="str">
        <f>IF(ISBLANK('C6'!W589),"",'C6'!W589)</f>
        <v/>
      </c>
      <c r="M681" s="78" t="str">
        <f t="shared" si="13"/>
        <v>OK</v>
      </c>
      <c r="N681" s="79"/>
    </row>
    <row r="682" spans="1:14" ht="23.25" hidden="1">
      <c r="A682" s="80" t="s">
        <v>2595</v>
      </c>
      <c r="B682" s="186" t="s">
        <v>1893</v>
      </c>
      <c r="C682" s="187" t="s">
        <v>430</v>
      </c>
      <c r="D682" s="189" t="s">
        <v>1894</v>
      </c>
      <c r="E682" s="187" t="s">
        <v>452</v>
      </c>
      <c r="F682" s="187" t="s">
        <v>430</v>
      </c>
      <c r="G682" s="189" t="s">
        <v>1144</v>
      </c>
      <c r="H682" s="188" t="str">
        <f>IF(OR(AND('C6'!V138="",'C6'!W138=""),AND('C6'!V364="",'C6'!W364=""),AND('C6'!W138="X",'C6'!W364="X"),OR('C6'!W138="M",'C6'!W364="M")),"",SUM('C6'!V138,'C6'!V364))</f>
        <v/>
      </c>
      <c r="I682" s="188" t="str">
        <f>IF(AND(AND('C6'!W138="X",'C6'!W364="X"),SUM('C6'!V138,'C6'!V364)=0,ISNUMBER('C6'!V590)),"",IF(OR('C6'!W138="M",'C6'!W364="M"),"M",IF(AND('C6'!W138='C6'!W364,OR('C6'!W138="X",'C6'!W138="W",'C6'!W138="Z")),UPPER('C6'!W138),"")))</f>
        <v/>
      </c>
      <c r="J682" s="81" t="s">
        <v>452</v>
      </c>
      <c r="K682" s="188" t="str">
        <f>IF(AND(ISBLANK('C6'!V590),$L$682&lt;&gt;"Z"),"",'C6'!V590)</f>
        <v/>
      </c>
      <c r="L682" s="188" t="str">
        <f>IF(ISBLANK('C6'!W590),"",'C6'!W590)</f>
        <v/>
      </c>
      <c r="M682" s="78" t="str">
        <f t="shared" si="13"/>
        <v>OK</v>
      </c>
      <c r="N682" s="79"/>
    </row>
    <row r="683" spans="1:14" ht="23.25" hidden="1">
      <c r="A683" s="80" t="s">
        <v>2595</v>
      </c>
      <c r="B683" s="186" t="s">
        <v>1895</v>
      </c>
      <c r="C683" s="187" t="s">
        <v>430</v>
      </c>
      <c r="D683" s="189" t="s">
        <v>1896</v>
      </c>
      <c r="E683" s="187" t="s">
        <v>452</v>
      </c>
      <c r="F683" s="187" t="s">
        <v>430</v>
      </c>
      <c r="G683" s="189" t="s">
        <v>1145</v>
      </c>
      <c r="H683" s="188" t="str">
        <f>IF(OR(AND('C6'!V139="",'C6'!W139=""),AND('C6'!V365="",'C6'!W365=""),AND('C6'!W139="X",'C6'!W365="X"),OR('C6'!W139="M",'C6'!W365="M")),"",SUM('C6'!V139,'C6'!V365))</f>
        <v/>
      </c>
      <c r="I683" s="188" t="str">
        <f>IF(AND(AND('C6'!W139="X",'C6'!W365="X"),SUM('C6'!V139,'C6'!V365)=0,ISNUMBER('C6'!V591)),"",IF(OR('C6'!W139="M",'C6'!W365="M"),"M",IF(AND('C6'!W139='C6'!W365,OR('C6'!W139="X",'C6'!W139="W",'C6'!W139="Z")),UPPER('C6'!W139),"")))</f>
        <v/>
      </c>
      <c r="J683" s="81" t="s">
        <v>452</v>
      </c>
      <c r="K683" s="188" t="str">
        <f>IF(AND(ISBLANK('C6'!V591),$L$683&lt;&gt;"Z"),"",'C6'!V591)</f>
        <v/>
      </c>
      <c r="L683" s="188" t="str">
        <f>IF(ISBLANK('C6'!W591),"",'C6'!W591)</f>
        <v/>
      </c>
      <c r="M683" s="78" t="str">
        <f t="shared" si="13"/>
        <v>OK</v>
      </c>
      <c r="N683" s="79"/>
    </row>
    <row r="684" spans="1:14" ht="23.25" hidden="1">
      <c r="A684" s="80" t="s">
        <v>2595</v>
      </c>
      <c r="B684" s="186" t="s">
        <v>1897</v>
      </c>
      <c r="C684" s="187" t="s">
        <v>430</v>
      </c>
      <c r="D684" s="189" t="s">
        <v>1898</v>
      </c>
      <c r="E684" s="187" t="s">
        <v>452</v>
      </c>
      <c r="F684" s="187" t="s">
        <v>430</v>
      </c>
      <c r="G684" s="189" t="s">
        <v>1146</v>
      </c>
      <c r="H684" s="188" t="str">
        <f>IF(OR(AND('C6'!V140="",'C6'!W140=""),AND('C6'!V366="",'C6'!W366=""),AND('C6'!W140="X",'C6'!W366="X"),OR('C6'!W140="M",'C6'!W366="M")),"",SUM('C6'!V140,'C6'!V366))</f>
        <v/>
      </c>
      <c r="I684" s="188" t="str">
        <f>IF(AND(AND('C6'!W140="X",'C6'!W366="X"),SUM('C6'!V140,'C6'!V366)=0,ISNUMBER('C6'!V592)),"",IF(OR('C6'!W140="M",'C6'!W366="M"),"M",IF(AND('C6'!W140='C6'!W366,OR('C6'!W140="X",'C6'!W140="W",'C6'!W140="Z")),UPPER('C6'!W140),"")))</f>
        <v/>
      </c>
      <c r="J684" s="81" t="s">
        <v>452</v>
      </c>
      <c r="K684" s="188" t="str">
        <f>IF(AND(ISBLANK('C6'!V592),$L$684&lt;&gt;"Z"),"",'C6'!V592)</f>
        <v/>
      </c>
      <c r="L684" s="188" t="str">
        <f>IF(ISBLANK('C6'!W592),"",'C6'!W592)</f>
        <v/>
      </c>
      <c r="M684" s="78" t="str">
        <f t="shared" si="13"/>
        <v>OK</v>
      </c>
      <c r="N684" s="79"/>
    </row>
    <row r="685" spans="1:14" ht="23.25" hidden="1">
      <c r="A685" s="80" t="s">
        <v>2595</v>
      </c>
      <c r="B685" s="186" t="s">
        <v>1899</v>
      </c>
      <c r="C685" s="187" t="s">
        <v>430</v>
      </c>
      <c r="D685" s="189" t="s">
        <v>1900</v>
      </c>
      <c r="E685" s="187" t="s">
        <v>452</v>
      </c>
      <c r="F685" s="187" t="s">
        <v>430</v>
      </c>
      <c r="G685" s="189" t="s">
        <v>1147</v>
      </c>
      <c r="H685" s="188" t="str">
        <f>IF(OR(AND('C6'!V141="",'C6'!W141=""),AND('C6'!V367="",'C6'!W367=""),AND('C6'!W141="X",'C6'!W367="X"),OR('C6'!W141="M",'C6'!W367="M")),"",SUM('C6'!V141,'C6'!V367))</f>
        <v/>
      </c>
      <c r="I685" s="188" t="str">
        <f>IF(AND(AND('C6'!W141="X",'C6'!W367="X"),SUM('C6'!V141,'C6'!V367)=0,ISNUMBER('C6'!V593)),"",IF(OR('C6'!W141="M",'C6'!W367="M"),"M",IF(AND('C6'!W141='C6'!W367,OR('C6'!W141="X",'C6'!W141="W",'C6'!W141="Z")),UPPER('C6'!W141),"")))</f>
        <v/>
      </c>
      <c r="J685" s="81" t="s">
        <v>452</v>
      </c>
      <c r="K685" s="188" t="str">
        <f>IF(AND(ISBLANK('C6'!V593),$L$685&lt;&gt;"Z"),"",'C6'!V593)</f>
        <v/>
      </c>
      <c r="L685" s="188" t="str">
        <f>IF(ISBLANK('C6'!W593),"",'C6'!W593)</f>
        <v/>
      </c>
      <c r="M685" s="78" t="str">
        <f t="shared" si="13"/>
        <v>OK</v>
      </c>
      <c r="N685" s="79"/>
    </row>
    <row r="686" spans="1:14" ht="23.25" hidden="1">
      <c r="A686" s="80" t="s">
        <v>2595</v>
      </c>
      <c r="B686" s="186" t="s">
        <v>1901</v>
      </c>
      <c r="C686" s="187" t="s">
        <v>430</v>
      </c>
      <c r="D686" s="189" t="s">
        <v>1902</v>
      </c>
      <c r="E686" s="187" t="s">
        <v>452</v>
      </c>
      <c r="F686" s="187" t="s">
        <v>430</v>
      </c>
      <c r="G686" s="189" t="s">
        <v>1148</v>
      </c>
      <c r="H686" s="188" t="str">
        <f>IF(OR(AND('C6'!V142="",'C6'!W142=""),AND('C6'!V368="",'C6'!W368=""),AND('C6'!W142="X",'C6'!W368="X"),OR('C6'!W142="M",'C6'!W368="M")),"",SUM('C6'!V142,'C6'!V368))</f>
        <v/>
      </c>
      <c r="I686" s="188" t="str">
        <f>IF(AND(AND('C6'!W142="X",'C6'!W368="X"),SUM('C6'!V142,'C6'!V368)=0,ISNUMBER('C6'!V594)),"",IF(OR('C6'!W142="M",'C6'!W368="M"),"M",IF(AND('C6'!W142='C6'!W368,OR('C6'!W142="X",'C6'!W142="W",'C6'!W142="Z")),UPPER('C6'!W142),"")))</f>
        <v/>
      </c>
      <c r="J686" s="81" t="s">
        <v>452</v>
      </c>
      <c r="K686" s="188" t="str">
        <f>IF(AND(ISBLANK('C6'!V594),$L$686&lt;&gt;"Z"),"",'C6'!V594)</f>
        <v/>
      </c>
      <c r="L686" s="188" t="str">
        <f>IF(ISBLANK('C6'!W594),"",'C6'!W594)</f>
        <v/>
      </c>
      <c r="M686" s="78" t="str">
        <f t="shared" si="13"/>
        <v>OK</v>
      </c>
      <c r="N686" s="79"/>
    </row>
    <row r="687" spans="1:14" ht="23.25" hidden="1">
      <c r="A687" s="80" t="s">
        <v>2595</v>
      </c>
      <c r="B687" s="186" t="s">
        <v>1903</v>
      </c>
      <c r="C687" s="187" t="s">
        <v>430</v>
      </c>
      <c r="D687" s="189" t="s">
        <v>1904</v>
      </c>
      <c r="E687" s="187" t="s">
        <v>452</v>
      </c>
      <c r="F687" s="187" t="s">
        <v>430</v>
      </c>
      <c r="G687" s="189" t="s">
        <v>1149</v>
      </c>
      <c r="H687" s="188" t="str">
        <f>IF(OR(AND('C6'!V143="",'C6'!W143=""),AND('C6'!V369="",'C6'!W369=""),AND('C6'!W143="X",'C6'!W369="X"),OR('C6'!W143="M",'C6'!W369="M")),"",SUM('C6'!V143,'C6'!V369))</f>
        <v/>
      </c>
      <c r="I687" s="188" t="str">
        <f>IF(AND(AND('C6'!W143="X",'C6'!W369="X"),SUM('C6'!V143,'C6'!V369)=0,ISNUMBER('C6'!V595)),"",IF(OR('C6'!W143="M",'C6'!W369="M"),"M",IF(AND('C6'!W143='C6'!W369,OR('C6'!W143="X",'C6'!W143="W",'C6'!W143="Z")),UPPER('C6'!W143),"")))</f>
        <v/>
      </c>
      <c r="J687" s="81" t="s">
        <v>452</v>
      </c>
      <c r="K687" s="188" t="str">
        <f>IF(AND(ISBLANK('C6'!V595),$L$687&lt;&gt;"Z"),"",'C6'!V595)</f>
        <v/>
      </c>
      <c r="L687" s="188" t="str">
        <f>IF(ISBLANK('C6'!W595),"",'C6'!W595)</f>
        <v/>
      </c>
      <c r="M687" s="78" t="str">
        <f t="shared" si="13"/>
        <v>OK</v>
      </c>
      <c r="N687" s="79"/>
    </row>
    <row r="688" spans="1:14" ht="23.25" hidden="1">
      <c r="A688" s="80" t="s">
        <v>2595</v>
      </c>
      <c r="B688" s="186" t="s">
        <v>1905</v>
      </c>
      <c r="C688" s="187" t="s">
        <v>430</v>
      </c>
      <c r="D688" s="189" t="s">
        <v>1906</v>
      </c>
      <c r="E688" s="187" t="s">
        <v>452</v>
      </c>
      <c r="F688" s="187" t="s">
        <v>430</v>
      </c>
      <c r="G688" s="189" t="s">
        <v>1150</v>
      </c>
      <c r="H688" s="188" t="str">
        <f>IF(OR(AND('C6'!V144="",'C6'!W144=""),AND('C6'!V370="",'C6'!W370=""),AND('C6'!W144="X",'C6'!W370="X"),OR('C6'!W144="M",'C6'!W370="M")),"",SUM('C6'!V144,'C6'!V370))</f>
        <v/>
      </c>
      <c r="I688" s="188" t="str">
        <f>IF(AND(AND('C6'!W144="X",'C6'!W370="X"),SUM('C6'!V144,'C6'!V370)=0,ISNUMBER('C6'!V596)),"",IF(OR('C6'!W144="M",'C6'!W370="M"),"M",IF(AND('C6'!W144='C6'!W370,OR('C6'!W144="X",'C6'!W144="W",'C6'!W144="Z")),UPPER('C6'!W144),"")))</f>
        <v/>
      </c>
      <c r="J688" s="81" t="s">
        <v>452</v>
      </c>
      <c r="K688" s="188" t="str">
        <f>IF(AND(ISBLANK('C6'!V596),$L$688&lt;&gt;"Z"),"",'C6'!V596)</f>
        <v/>
      </c>
      <c r="L688" s="188" t="str">
        <f>IF(ISBLANK('C6'!W596),"",'C6'!W596)</f>
        <v/>
      </c>
      <c r="M688" s="78" t="str">
        <f t="shared" si="13"/>
        <v>OK</v>
      </c>
      <c r="N688" s="79"/>
    </row>
    <row r="689" spans="1:14" ht="23.25" hidden="1">
      <c r="A689" s="80" t="s">
        <v>2595</v>
      </c>
      <c r="B689" s="186" t="s">
        <v>1907</v>
      </c>
      <c r="C689" s="187" t="s">
        <v>430</v>
      </c>
      <c r="D689" s="189" t="s">
        <v>1908</v>
      </c>
      <c r="E689" s="187" t="s">
        <v>452</v>
      </c>
      <c r="F689" s="187" t="s">
        <v>430</v>
      </c>
      <c r="G689" s="189" t="s">
        <v>1151</v>
      </c>
      <c r="H689" s="188" t="str">
        <f>IF(OR(AND('C6'!V145="",'C6'!W145=""),AND('C6'!V371="",'C6'!W371=""),AND('C6'!W145="X",'C6'!W371="X"),OR('C6'!W145="M",'C6'!W371="M")),"",SUM('C6'!V145,'C6'!V371))</f>
        <v/>
      </c>
      <c r="I689" s="188" t="str">
        <f>IF(AND(AND('C6'!W145="X",'C6'!W371="X"),SUM('C6'!V145,'C6'!V371)=0,ISNUMBER('C6'!V597)),"",IF(OR('C6'!W145="M",'C6'!W371="M"),"M",IF(AND('C6'!W145='C6'!W371,OR('C6'!W145="X",'C6'!W145="W",'C6'!W145="Z")),UPPER('C6'!W145),"")))</f>
        <v/>
      </c>
      <c r="J689" s="81" t="s">
        <v>452</v>
      </c>
      <c r="K689" s="188" t="str">
        <f>IF(AND(ISBLANK('C6'!V597),$L$689&lt;&gt;"Z"),"",'C6'!V597)</f>
        <v/>
      </c>
      <c r="L689" s="188" t="str">
        <f>IF(ISBLANK('C6'!W597),"",'C6'!W597)</f>
        <v/>
      </c>
      <c r="M689" s="78" t="str">
        <f t="shared" si="13"/>
        <v>OK</v>
      </c>
      <c r="N689" s="79"/>
    </row>
    <row r="690" spans="1:14" ht="23.25" hidden="1">
      <c r="A690" s="80" t="s">
        <v>2595</v>
      </c>
      <c r="B690" s="186" t="s">
        <v>1909</v>
      </c>
      <c r="C690" s="187" t="s">
        <v>430</v>
      </c>
      <c r="D690" s="189" t="s">
        <v>1910</v>
      </c>
      <c r="E690" s="187" t="s">
        <v>452</v>
      </c>
      <c r="F690" s="187" t="s">
        <v>430</v>
      </c>
      <c r="G690" s="189" t="s">
        <v>1152</v>
      </c>
      <c r="H690" s="188" t="str">
        <f>IF(OR(AND('C6'!V146="",'C6'!W146=""),AND('C6'!V372="",'C6'!W372=""),AND('C6'!W146="X",'C6'!W372="X"),OR('C6'!W146="M",'C6'!W372="M")),"",SUM('C6'!V146,'C6'!V372))</f>
        <v/>
      </c>
      <c r="I690" s="188" t="str">
        <f>IF(AND(AND('C6'!W146="X",'C6'!W372="X"),SUM('C6'!V146,'C6'!V372)=0,ISNUMBER('C6'!V598)),"",IF(OR('C6'!W146="M",'C6'!W372="M"),"M",IF(AND('C6'!W146='C6'!W372,OR('C6'!W146="X",'C6'!W146="W",'C6'!W146="Z")),UPPER('C6'!W146),"")))</f>
        <v/>
      </c>
      <c r="J690" s="81" t="s">
        <v>452</v>
      </c>
      <c r="K690" s="188" t="str">
        <f>IF(AND(ISBLANK('C6'!V598),$L$690&lt;&gt;"Z"),"",'C6'!V598)</f>
        <v/>
      </c>
      <c r="L690" s="188" t="str">
        <f>IF(ISBLANK('C6'!W598),"",'C6'!W598)</f>
        <v/>
      </c>
      <c r="M690" s="78" t="str">
        <f t="shared" si="13"/>
        <v>OK</v>
      </c>
      <c r="N690" s="79"/>
    </row>
    <row r="691" spans="1:14" ht="23.25" hidden="1">
      <c r="A691" s="80" t="s">
        <v>2595</v>
      </c>
      <c r="B691" s="186" t="s">
        <v>1911</v>
      </c>
      <c r="C691" s="187" t="s">
        <v>430</v>
      </c>
      <c r="D691" s="189" t="s">
        <v>1912</v>
      </c>
      <c r="E691" s="187" t="s">
        <v>452</v>
      </c>
      <c r="F691" s="187" t="s">
        <v>430</v>
      </c>
      <c r="G691" s="189" t="s">
        <v>1153</v>
      </c>
      <c r="H691" s="188" t="str">
        <f>IF(OR(AND('C6'!V147="",'C6'!W147=""),AND('C6'!V373="",'C6'!W373=""),AND('C6'!W147="X",'C6'!W373="X"),OR('C6'!W147="M",'C6'!W373="M")),"",SUM('C6'!V147,'C6'!V373))</f>
        <v/>
      </c>
      <c r="I691" s="188" t="str">
        <f>IF(AND(AND('C6'!W147="X",'C6'!W373="X"),SUM('C6'!V147,'C6'!V373)=0,ISNUMBER('C6'!V599)),"",IF(OR('C6'!W147="M",'C6'!W373="M"),"M",IF(AND('C6'!W147='C6'!W373,OR('C6'!W147="X",'C6'!W147="W",'C6'!W147="Z")),UPPER('C6'!W147),"")))</f>
        <v/>
      </c>
      <c r="J691" s="81" t="s">
        <v>452</v>
      </c>
      <c r="K691" s="188" t="str">
        <f>IF(AND(ISBLANK('C6'!V599),$L$691&lt;&gt;"Z"),"",'C6'!V599)</f>
        <v/>
      </c>
      <c r="L691" s="188" t="str">
        <f>IF(ISBLANK('C6'!W599),"",'C6'!W599)</f>
        <v/>
      </c>
      <c r="M691" s="78" t="str">
        <f t="shared" si="13"/>
        <v>OK</v>
      </c>
      <c r="N691" s="79"/>
    </row>
    <row r="692" spans="1:14" ht="23.25" hidden="1">
      <c r="A692" s="80" t="s">
        <v>2595</v>
      </c>
      <c r="B692" s="186" t="s">
        <v>1913</v>
      </c>
      <c r="C692" s="187" t="s">
        <v>430</v>
      </c>
      <c r="D692" s="189" t="s">
        <v>1914</v>
      </c>
      <c r="E692" s="187" t="s">
        <v>452</v>
      </c>
      <c r="F692" s="187" t="s">
        <v>430</v>
      </c>
      <c r="G692" s="189" t="s">
        <v>1154</v>
      </c>
      <c r="H692" s="188" t="str">
        <f>IF(OR(AND('C6'!V148="",'C6'!W148=""),AND('C6'!V374="",'C6'!W374=""),AND('C6'!W148="X",'C6'!W374="X"),OR('C6'!W148="M",'C6'!W374="M")),"",SUM('C6'!V148,'C6'!V374))</f>
        <v/>
      </c>
      <c r="I692" s="188" t="str">
        <f>IF(AND(AND('C6'!W148="X",'C6'!W374="X"),SUM('C6'!V148,'C6'!V374)=0,ISNUMBER('C6'!V600)),"",IF(OR('C6'!W148="M",'C6'!W374="M"),"M",IF(AND('C6'!W148='C6'!W374,OR('C6'!W148="X",'C6'!W148="W",'C6'!W148="Z")),UPPER('C6'!W148),"")))</f>
        <v/>
      </c>
      <c r="J692" s="81" t="s">
        <v>452</v>
      </c>
      <c r="K692" s="188" t="str">
        <f>IF(AND(ISBLANK('C6'!V600),$L$692&lt;&gt;"Z"),"",'C6'!V600)</f>
        <v/>
      </c>
      <c r="L692" s="188" t="str">
        <f>IF(ISBLANK('C6'!W600),"",'C6'!W600)</f>
        <v/>
      </c>
      <c r="M692" s="78" t="str">
        <f t="shared" si="13"/>
        <v>OK</v>
      </c>
      <c r="N692" s="79"/>
    </row>
    <row r="693" spans="1:14" ht="23.25" hidden="1">
      <c r="A693" s="80" t="s">
        <v>2595</v>
      </c>
      <c r="B693" s="186" t="s">
        <v>1915</v>
      </c>
      <c r="C693" s="187" t="s">
        <v>430</v>
      </c>
      <c r="D693" s="189" t="s">
        <v>1916</v>
      </c>
      <c r="E693" s="187" t="s">
        <v>452</v>
      </c>
      <c r="F693" s="187" t="s">
        <v>430</v>
      </c>
      <c r="G693" s="189" t="s">
        <v>1155</v>
      </c>
      <c r="H693" s="188" t="str">
        <f>IF(OR(AND('C6'!V149="",'C6'!W149=""),AND('C6'!V375="",'C6'!W375=""),AND('C6'!W149="X",'C6'!W375="X"),OR('C6'!W149="M",'C6'!W375="M")),"",SUM('C6'!V149,'C6'!V375))</f>
        <v/>
      </c>
      <c r="I693" s="188" t="str">
        <f>IF(AND(AND('C6'!W149="X",'C6'!W375="X"),SUM('C6'!V149,'C6'!V375)=0,ISNUMBER('C6'!V601)),"",IF(OR('C6'!W149="M",'C6'!W375="M"),"M",IF(AND('C6'!W149='C6'!W375,OR('C6'!W149="X",'C6'!W149="W",'C6'!W149="Z")),UPPER('C6'!W149),"")))</f>
        <v/>
      </c>
      <c r="J693" s="81" t="s">
        <v>452</v>
      </c>
      <c r="K693" s="188" t="str">
        <f>IF(AND(ISBLANK('C6'!V601),$L$693&lt;&gt;"Z"),"",'C6'!V601)</f>
        <v/>
      </c>
      <c r="L693" s="188" t="str">
        <f>IF(ISBLANK('C6'!W601),"",'C6'!W601)</f>
        <v/>
      </c>
      <c r="M693" s="78" t="str">
        <f t="shared" si="13"/>
        <v>OK</v>
      </c>
      <c r="N693" s="79"/>
    </row>
    <row r="694" spans="1:14" ht="23.25" hidden="1">
      <c r="A694" s="80" t="s">
        <v>2595</v>
      </c>
      <c r="B694" s="186" t="s">
        <v>1917</v>
      </c>
      <c r="C694" s="187" t="s">
        <v>430</v>
      </c>
      <c r="D694" s="189" t="s">
        <v>1918</v>
      </c>
      <c r="E694" s="187" t="s">
        <v>452</v>
      </c>
      <c r="F694" s="187" t="s">
        <v>430</v>
      </c>
      <c r="G694" s="189" t="s">
        <v>1156</v>
      </c>
      <c r="H694" s="188" t="str">
        <f>IF(OR(AND('C6'!V150="",'C6'!W150=""),AND('C6'!V376="",'C6'!W376=""),AND('C6'!W150="X",'C6'!W376="X"),OR('C6'!W150="M",'C6'!W376="M")),"",SUM('C6'!V150,'C6'!V376))</f>
        <v/>
      </c>
      <c r="I694" s="188" t="str">
        <f>IF(AND(AND('C6'!W150="X",'C6'!W376="X"),SUM('C6'!V150,'C6'!V376)=0,ISNUMBER('C6'!V602)),"",IF(OR('C6'!W150="M",'C6'!W376="M"),"M",IF(AND('C6'!W150='C6'!W376,OR('C6'!W150="X",'C6'!W150="W",'C6'!W150="Z")),UPPER('C6'!W150),"")))</f>
        <v/>
      </c>
      <c r="J694" s="81" t="s">
        <v>452</v>
      </c>
      <c r="K694" s="188" t="str">
        <f>IF(AND(ISBLANK('C6'!V602),$L$694&lt;&gt;"Z"),"",'C6'!V602)</f>
        <v/>
      </c>
      <c r="L694" s="188" t="str">
        <f>IF(ISBLANK('C6'!W602),"",'C6'!W602)</f>
        <v/>
      </c>
      <c r="M694" s="78" t="str">
        <f t="shared" si="13"/>
        <v>OK</v>
      </c>
      <c r="N694" s="79"/>
    </row>
    <row r="695" spans="1:14" ht="23.25" hidden="1">
      <c r="A695" s="80" t="s">
        <v>2595</v>
      </c>
      <c r="B695" s="186" t="s">
        <v>1919</v>
      </c>
      <c r="C695" s="187" t="s">
        <v>430</v>
      </c>
      <c r="D695" s="189" t="s">
        <v>1920</v>
      </c>
      <c r="E695" s="187" t="s">
        <v>452</v>
      </c>
      <c r="F695" s="187" t="s">
        <v>430</v>
      </c>
      <c r="G695" s="189" t="s">
        <v>1157</v>
      </c>
      <c r="H695" s="188" t="str">
        <f>IF(OR(AND('C6'!V151="",'C6'!W151=""),AND('C6'!V377="",'C6'!W377=""),AND('C6'!W151="X",'C6'!W377="X"),OR('C6'!W151="M",'C6'!W377="M")),"",SUM('C6'!V151,'C6'!V377))</f>
        <v/>
      </c>
      <c r="I695" s="188" t="str">
        <f>IF(AND(AND('C6'!W151="X",'C6'!W377="X"),SUM('C6'!V151,'C6'!V377)=0,ISNUMBER('C6'!V603)),"",IF(OR('C6'!W151="M",'C6'!W377="M"),"M",IF(AND('C6'!W151='C6'!W377,OR('C6'!W151="X",'C6'!W151="W",'C6'!W151="Z")),UPPER('C6'!W151),"")))</f>
        <v/>
      </c>
      <c r="J695" s="81" t="s">
        <v>452</v>
      </c>
      <c r="K695" s="188" t="str">
        <f>IF(AND(ISBLANK('C6'!V603),$L$695&lt;&gt;"Z"),"",'C6'!V603)</f>
        <v/>
      </c>
      <c r="L695" s="188" t="str">
        <f>IF(ISBLANK('C6'!W603),"",'C6'!W603)</f>
        <v/>
      </c>
      <c r="M695" s="78" t="str">
        <f t="shared" si="13"/>
        <v>OK</v>
      </c>
      <c r="N695" s="79"/>
    </row>
    <row r="696" spans="1:14" ht="23.25" hidden="1">
      <c r="A696" s="80" t="s">
        <v>2595</v>
      </c>
      <c r="B696" s="186" t="s">
        <v>1921</v>
      </c>
      <c r="C696" s="187" t="s">
        <v>430</v>
      </c>
      <c r="D696" s="189" t="s">
        <v>1922</v>
      </c>
      <c r="E696" s="187" t="s">
        <v>452</v>
      </c>
      <c r="F696" s="187" t="s">
        <v>430</v>
      </c>
      <c r="G696" s="189" t="s">
        <v>1158</v>
      </c>
      <c r="H696" s="188" t="str">
        <f>IF(OR(AND('C6'!V152="",'C6'!W152=""),AND('C6'!V378="",'C6'!W378=""),AND('C6'!W152="X",'C6'!W378="X"),OR('C6'!W152="M",'C6'!W378="M")),"",SUM('C6'!V152,'C6'!V378))</f>
        <v/>
      </c>
      <c r="I696" s="188" t="str">
        <f>IF(AND(AND('C6'!W152="X",'C6'!W378="X"),SUM('C6'!V152,'C6'!V378)=0,ISNUMBER('C6'!V604)),"",IF(OR('C6'!W152="M",'C6'!W378="M"),"M",IF(AND('C6'!W152='C6'!W378,OR('C6'!W152="X",'C6'!W152="W",'C6'!W152="Z")),UPPER('C6'!W152),"")))</f>
        <v/>
      </c>
      <c r="J696" s="81" t="s">
        <v>452</v>
      </c>
      <c r="K696" s="188" t="str">
        <f>IF(AND(ISBLANK('C6'!V604),$L$696&lt;&gt;"Z"),"",'C6'!V604)</f>
        <v/>
      </c>
      <c r="L696" s="188" t="str">
        <f>IF(ISBLANK('C6'!W604),"",'C6'!W604)</f>
        <v/>
      </c>
      <c r="M696" s="78" t="str">
        <f t="shared" si="13"/>
        <v>OK</v>
      </c>
      <c r="N696" s="79"/>
    </row>
    <row r="697" spans="1:14" ht="23.25" hidden="1">
      <c r="A697" s="80" t="s">
        <v>2595</v>
      </c>
      <c r="B697" s="186" t="s">
        <v>1923</v>
      </c>
      <c r="C697" s="187" t="s">
        <v>430</v>
      </c>
      <c r="D697" s="189" t="s">
        <v>1924</v>
      </c>
      <c r="E697" s="187" t="s">
        <v>452</v>
      </c>
      <c r="F697" s="187" t="s">
        <v>430</v>
      </c>
      <c r="G697" s="189" t="s">
        <v>1159</v>
      </c>
      <c r="H697" s="188" t="str">
        <f>IF(OR(AND('C6'!V153="",'C6'!W153=""),AND('C6'!V379="",'C6'!W379=""),AND('C6'!W153="X",'C6'!W379="X"),OR('C6'!W153="M",'C6'!W379="M")),"",SUM('C6'!V153,'C6'!V379))</f>
        <v/>
      </c>
      <c r="I697" s="188" t="str">
        <f>IF(AND(AND('C6'!W153="X",'C6'!W379="X"),SUM('C6'!V153,'C6'!V379)=0,ISNUMBER('C6'!V605)),"",IF(OR('C6'!W153="M",'C6'!W379="M"),"M",IF(AND('C6'!W153='C6'!W379,OR('C6'!W153="X",'C6'!W153="W",'C6'!W153="Z")),UPPER('C6'!W153),"")))</f>
        <v/>
      </c>
      <c r="J697" s="81" t="s">
        <v>452</v>
      </c>
      <c r="K697" s="188" t="str">
        <f>IF(AND(ISBLANK('C6'!V605),$L$697&lt;&gt;"Z"),"",'C6'!V605)</f>
        <v/>
      </c>
      <c r="L697" s="188" t="str">
        <f>IF(ISBLANK('C6'!W605),"",'C6'!W605)</f>
        <v/>
      </c>
      <c r="M697" s="78" t="str">
        <f t="shared" si="13"/>
        <v>OK</v>
      </c>
      <c r="N697" s="79"/>
    </row>
    <row r="698" spans="1:14" ht="23.25" hidden="1">
      <c r="A698" s="80" t="s">
        <v>2595</v>
      </c>
      <c r="B698" s="186" t="s">
        <v>1925</v>
      </c>
      <c r="C698" s="187" t="s">
        <v>430</v>
      </c>
      <c r="D698" s="189" t="s">
        <v>1926</v>
      </c>
      <c r="E698" s="187" t="s">
        <v>452</v>
      </c>
      <c r="F698" s="187" t="s">
        <v>430</v>
      </c>
      <c r="G698" s="189" t="s">
        <v>1160</v>
      </c>
      <c r="H698" s="188" t="str">
        <f>IF(OR(AND('C6'!V154="",'C6'!W154=""),AND('C6'!V380="",'C6'!W380=""),AND('C6'!W154="X",'C6'!W380="X"),OR('C6'!W154="M",'C6'!W380="M")),"",SUM('C6'!V154,'C6'!V380))</f>
        <v/>
      </c>
      <c r="I698" s="188" t="str">
        <f>IF(AND(AND('C6'!W154="X",'C6'!W380="X"),SUM('C6'!V154,'C6'!V380)=0,ISNUMBER('C6'!V606)),"",IF(OR('C6'!W154="M",'C6'!W380="M"),"M",IF(AND('C6'!W154='C6'!W380,OR('C6'!W154="X",'C6'!W154="W",'C6'!W154="Z")),UPPER('C6'!W154),"")))</f>
        <v/>
      </c>
      <c r="J698" s="81" t="s">
        <v>452</v>
      </c>
      <c r="K698" s="188" t="str">
        <f>IF(AND(ISBLANK('C6'!V606),$L$698&lt;&gt;"Z"),"",'C6'!V606)</f>
        <v/>
      </c>
      <c r="L698" s="188" t="str">
        <f>IF(ISBLANK('C6'!W606),"",'C6'!W606)</f>
        <v/>
      </c>
      <c r="M698" s="78" t="str">
        <f t="shared" si="13"/>
        <v>OK</v>
      </c>
      <c r="N698" s="79"/>
    </row>
    <row r="699" spans="1:14" ht="23.25" hidden="1">
      <c r="A699" s="80" t="s">
        <v>2595</v>
      </c>
      <c r="B699" s="186" t="s">
        <v>1927</v>
      </c>
      <c r="C699" s="187" t="s">
        <v>430</v>
      </c>
      <c r="D699" s="189" t="s">
        <v>1928</v>
      </c>
      <c r="E699" s="187" t="s">
        <v>452</v>
      </c>
      <c r="F699" s="187" t="s">
        <v>430</v>
      </c>
      <c r="G699" s="189" t="s">
        <v>1161</v>
      </c>
      <c r="H699" s="188" t="str">
        <f>IF(OR(AND('C6'!V155="",'C6'!W155=""),AND('C6'!V381="",'C6'!W381=""),AND('C6'!W155="X",'C6'!W381="X"),OR('C6'!W155="M",'C6'!W381="M")),"",SUM('C6'!V155,'C6'!V381))</f>
        <v/>
      </c>
      <c r="I699" s="188" t="str">
        <f>IF(AND(AND('C6'!W155="X",'C6'!W381="X"),SUM('C6'!V155,'C6'!V381)=0,ISNUMBER('C6'!V607)),"",IF(OR('C6'!W155="M",'C6'!W381="M"),"M",IF(AND('C6'!W155='C6'!W381,OR('C6'!W155="X",'C6'!W155="W",'C6'!W155="Z")),UPPER('C6'!W155),"")))</f>
        <v/>
      </c>
      <c r="J699" s="81" t="s">
        <v>452</v>
      </c>
      <c r="K699" s="188" t="str">
        <f>IF(AND(ISBLANK('C6'!V607),$L$699&lt;&gt;"Z"),"",'C6'!V607)</f>
        <v/>
      </c>
      <c r="L699" s="188" t="str">
        <f>IF(ISBLANK('C6'!W607),"",'C6'!W607)</f>
        <v/>
      </c>
      <c r="M699" s="78" t="str">
        <f t="shared" si="13"/>
        <v>OK</v>
      </c>
      <c r="N699" s="79"/>
    </row>
    <row r="700" spans="1:14" ht="23.25" hidden="1">
      <c r="A700" s="80" t="s">
        <v>2595</v>
      </c>
      <c r="B700" s="186" t="s">
        <v>1929</v>
      </c>
      <c r="C700" s="187" t="s">
        <v>430</v>
      </c>
      <c r="D700" s="189" t="s">
        <v>1930</v>
      </c>
      <c r="E700" s="187" t="s">
        <v>452</v>
      </c>
      <c r="F700" s="187" t="s">
        <v>430</v>
      </c>
      <c r="G700" s="189" t="s">
        <v>1162</v>
      </c>
      <c r="H700" s="188" t="str">
        <f>IF(OR(AND('C6'!V156="",'C6'!W156=""),AND('C6'!V382="",'C6'!W382=""),AND('C6'!W156="X",'C6'!W382="X"),OR('C6'!W156="M",'C6'!W382="M")),"",SUM('C6'!V156,'C6'!V382))</f>
        <v/>
      </c>
      <c r="I700" s="188" t="str">
        <f>IF(AND(AND('C6'!W156="X",'C6'!W382="X"),SUM('C6'!V156,'C6'!V382)=0,ISNUMBER('C6'!V608)),"",IF(OR('C6'!W156="M",'C6'!W382="M"),"M",IF(AND('C6'!W156='C6'!W382,OR('C6'!W156="X",'C6'!W156="W",'C6'!W156="Z")),UPPER('C6'!W156),"")))</f>
        <v/>
      </c>
      <c r="J700" s="81" t="s">
        <v>452</v>
      </c>
      <c r="K700" s="188" t="str">
        <f>IF(AND(ISBLANK('C6'!V608),$L$700&lt;&gt;"Z"),"",'C6'!V608)</f>
        <v/>
      </c>
      <c r="L700" s="188" t="str">
        <f>IF(ISBLANK('C6'!W608),"",'C6'!W608)</f>
        <v/>
      </c>
      <c r="M700" s="78" t="str">
        <f t="shared" si="13"/>
        <v>OK</v>
      </c>
      <c r="N700" s="79"/>
    </row>
    <row r="701" spans="1:14" ht="23.25" hidden="1">
      <c r="A701" s="80" t="s">
        <v>2595</v>
      </c>
      <c r="B701" s="186" t="s">
        <v>1931</v>
      </c>
      <c r="C701" s="187" t="s">
        <v>430</v>
      </c>
      <c r="D701" s="189" t="s">
        <v>1932</v>
      </c>
      <c r="E701" s="187" t="s">
        <v>452</v>
      </c>
      <c r="F701" s="187" t="s">
        <v>430</v>
      </c>
      <c r="G701" s="189" t="s">
        <v>1163</v>
      </c>
      <c r="H701" s="188" t="str">
        <f>IF(OR(AND('C6'!V157="",'C6'!W157=""),AND('C6'!V383="",'C6'!W383=""),AND('C6'!W157="X",'C6'!W383="X"),OR('C6'!W157="M",'C6'!W383="M")),"",SUM('C6'!V157,'C6'!V383))</f>
        <v/>
      </c>
      <c r="I701" s="188" t="str">
        <f>IF(AND(AND('C6'!W157="X",'C6'!W383="X"),SUM('C6'!V157,'C6'!V383)=0,ISNUMBER('C6'!V609)),"",IF(OR('C6'!W157="M",'C6'!W383="M"),"M",IF(AND('C6'!W157='C6'!W383,OR('C6'!W157="X",'C6'!W157="W",'C6'!W157="Z")),UPPER('C6'!W157),"")))</f>
        <v/>
      </c>
      <c r="J701" s="81" t="s">
        <v>452</v>
      </c>
      <c r="K701" s="188" t="str">
        <f>IF(AND(ISBLANK('C6'!V609),$L$701&lt;&gt;"Z"),"",'C6'!V609)</f>
        <v/>
      </c>
      <c r="L701" s="188" t="str">
        <f>IF(ISBLANK('C6'!W609),"",'C6'!W609)</f>
        <v/>
      </c>
      <c r="M701" s="78" t="str">
        <f t="shared" si="13"/>
        <v>OK</v>
      </c>
      <c r="N701" s="79"/>
    </row>
    <row r="702" spans="1:14" ht="23.25" hidden="1">
      <c r="A702" s="80" t="s">
        <v>2595</v>
      </c>
      <c r="B702" s="186" t="s">
        <v>1933</v>
      </c>
      <c r="C702" s="187" t="s">
        <v>430</v>
      </c>
      <c r="D702" s="189" t="s">
        <v>1934</v>
      </c>
      <c r="E702" s="187" t="s">
        <v>452</v>
      </c>
      <c r="F702" s="187" t="s">
        <v>430</v>
      </c>
      <c r="G702" s="189" t="s">
        <v>1164</v>
      </c>
      <c r="H702" s="188" t="str">
        <f>IF(OR(AND('C6'!V158="",'C6'!W158=""),AND('C6'!V384="",'C6'!W384=""),AND('C6'!W158="X",'C6'!W384="X"),OR('C6'!W158="M",'C6'!W384="M")),"",SUM('C6'!V158,'C6'!V384))</f>
        <v/>
      </c>
      <c r="I702" s="188" t="str">
        <f>IF(AND(AND('C6'!W158="X",'C6'!W384="X"),SUM('C6'!V158,'C6'!V384)=0,ISNUMBER('C6'!V610)),"",IF(OR('C6'!W158="M",'C6'!W384="M"),"M",IF(AND('C6'!W158='C6'!W384,OR('C6'!W158="X",'C6'!W158="W",'C6'!W158="Z")),UPPER('C6'!W158),"")))</f>
        <v/>
      </c>
      <c r="J702" s="81" t="s">
        <v>452</v>
      </c>
      <c r="K702" s="188" t="str">
        <f>IF(AND(ISBLANK('C6'!V610),$L$702&lt;&gt;"Z"),"",'C6'!V610)</f>
        <v/>
      </c>
      <c r="L702" s="188" t="str">
        <f>IF(ISBLANK('C6'!W610),"",'C6'!W610)</f>
        <v/>
      </c>
      <c r="M702" s="78" t="str">
        <f t="shared" si="13"/>
        <v>OK</v>
      </c>
      <c r="N702" s="79"/>
    </row>
    <row r="703" spans="1:14" ht="23.25" hidden="1">
      <c r="A703" s="80" t="s">
        <v>2595</v>
      </c>
      <c r="B703" s="186" t="s">
        <v>1935</v>
      </c>
      <c r="C703" s="187" t="s">
        <v>430</v>
      </c>
      <c r="D703" s="189" t="s">
        <v>1936</v>
      </c>
      <c r="E703" s="187" t="s">
        <v>452</v>
      </c>
      <c r="F703" s="187" t="s">
        <v>430</v>
      </c>
      <c r="G703" s="189" t="s">
        <v>1165</v>
      </c>
      <c r="H703" s="188" t="str">
        <f>IF(OR(AND('C6'!V159="",'C6'!W159=""),AND('C6'!V385="",'C6'!W385=""),AND('C6'!W159="X",'C6'!W385="X"),OR('C6'!W159="M",'C6'!W385="M")),"",SUM('C6'!V159,'C6'!V385))</f>
        <v/>
      </c>
      <c r="I703" s="188" t="str">
        <f>IF(AND(AND('C6'!W159="X",'C6'!W385="X"),SUM('C6'!V159,'C6'!V385)=0,ISNUMBER('C6'!V611)),"",IF(OR('C6'!W159="M",'C6'!W385="M"),"M",IF(AND('C6'!W159='C6'!W385,OR('C6'!W159="X",'C6'!W159="W",'C6'!W159="Z")),UPPER('C6'!W159),"")))</f>
        <v/>
      </c>
      <c r="J703" s="81" t="s">
        <v>452</v>
      </c>
      <c r="K703" s="188" t="str">
        <f>IF(AND(ISBLANK('C6'!V611),$L$703&lt;&gt;"Z"),"",'C6'!V611)</f>
        <v/>
      </c>
      <c r="L703" s="188" t="str">
        <f>IF(ISBLANK('C6'!W611),"",'C6'!W611)</f>
        <v/>
      </c>
      <c r="M703" s="78" t="str">
        <f t="shared" si="13"/>
        <v>OK</v>
      </c>
      <c r="N703" s="79"/>
    </row>
    <row r="704" spans="1:14" ht="23.25" hidden="1">
      <c r="A704" s="80" t="s">
        <v>2595</v>
      </c>
      <c r="B704" s="186" t="s">
        <v>1937</v>
      </c>
      <c r="C704" s="187" t="s">
        <v>430</v>
      </c>
      <c r="D704" s="189" t="s">
        <v>1938</v>
      </c>
      <c r="E704" s="187" t="s">
        <v>452</v>
      </c>
      <c r="F704" s="187" t="s">
        <v>430</v>
      </c>
      <c r="G704" s="189" t="s">
        <v>1166</v>
      </c>
      <c r="H704" s="188" t="str">
        <f>IF(OR(AND('C6'!V160="",'C6'!W160=""),AND('C6'!V386="",'C6'!W386=""),AND('C6'!W160="X",'C6'!W386="X"),OR('C6'!W160="M",'C6'!W386="M")),"",SUM('C6'!V160,'C6'!V386))</f>
        <v/>
      </c>
      <c r="I704" s="188" t="str">
        <f>IF(AND(AND('C6'!W160="X",'C6'!W386="X"),SUM('C6'!V160,'C6'!V386)=0,ISNUMBER('C6'!V612)),"",IF(OR('C6'!W160="M",'C6'!W386="M"),"M",IF(AND('C6'!W160='C6'!W386,OR('C6'!W160="X",'C6'!W160="W",'C6'!W160="Z")),UPPER('C6'!W160),"")))</f>
        <v/>
      </c>
      <c r="J704" s="81" t="s">
        <v>452</v>
      </c>
      <c r="K704" s="188" t="str">
        <f>IF(AND(ISBLANK('C6'!V612),$L$704&lt;&gt;"Z"),"",'C6'!V612)</f>
        <v/>
      </c>
      <c r="L704" s="188" t="str">
        <f>IF(ISBLANK('C6'!W612),"",'C6'!W612)</f>
        <v/>
      </c>
      <c r="M704" s="78" t="str">
        <f t="shared" si="13"/>
        <v>OK</v>
      </c>
      <c r="N704" s="79"/>
    </row>
    <row r="705" spans="1:14" ht="23.25" hidden="1">
      <c r="A705" s="80" t="s">
        <v>2595</v>
      </c>
      <c r="B705" s="186" t="s">
        <v>1939</v>
      </c>
      <c r="C705" s="187" t="s">
        <v>430</v>
      </c>
      <c r="D705" s="189" t="s">
        <v>1940</v>
      </c>
      <c r="E705" s="187" t="s">
        <v>452</v>
      </c>
      <c r="F705" s="187" t="s">
        <v>430</v>
      </c>
      <c r="G705" s="189" t="s">
        <v>1167</v>
      </c>
      <c r="H705" s="188" t="str">
        <f>IF(OR(AND('C6'!V161="",'C6'!W161=""),AND('C6'!V387="",'C6'!W387=""),AND('C6'!W161="X",'C6'!W387="X"),OR('C6'!W161="M",'C6'!W387="M")),"",SUM('C6'!V161,'C6'!V387))</f>
        <v/>
      </c>
      <c r="I705" s="188" t="str">
        <f>IF(AND(AND('C6'!W161="X",'C6'!W387="X"),SUM('C6'!V161,'C6'!V387)=0,ISNUMBER('C6'!V613)),"",IF(OR('C6'!W161="M",'C6'!W387="M"),"M",IF(AND('C6'!W161='C6'!W387,OR('C6'!W161="X",'C6'!W161="W",'C6'!W161="Z")),UPPER('C6'!W161),"")))</f>
        <v/>
      </c>
      <c r="J705" s="81" t="s">
        <v>452</v>
      </c>
      <c r="K705" s="188" t="str">
        <f>IF(AND(ISBLANK('C6'!V613),$L$705&lt;&gt;"Z"),"",'C6'!V613)</f>
        <v/>
      </c>
      <c r="L705" s="188" t="str">
        <f>IF(ISBLANK('C6'!W613),"",'C6'!W613)</f>
        <v/>
      </c>
      <c r="M705" s="78" t="str">
        <f t="shared" si="13"/>
        <v>OK</v>
      </c>
      <c r="N705" s="79"/>
    </row>
    <row r="706" spans="1:14" ht="23.25" hidden="1">
      <c r="A706" s="80" t="s">
        <v>2595</v>
      </c>
      <c r="B706" s="186" t="s">
        <v>1941</v>
      </c>
      <c r="C706" s="187" t="s">
        <v>430</v>
      </c>
      <c r="D706" s="189" t="s">
        <v>1942</v>
      </c>
      <c r="E706" s="187" t="s">
        <v>452</v>
      </c>
      <c r="F706" s="187" t="s">
        <v>430</v>
      </c>
      <c r="G706" s="189" t="s">
        <v>1168</v>
      </c>
      <c r="H706" s="188" t="str">
        <f>IF(OR(AND('C6'!V162="",'C6'!W162=""),AND('C6'!V388="",'C6'!W388=""),AND('C6'!W162="X",'C6'!W388="X"),OR('C6'!W162="M",'C6'!W388="M")),"",SUM('C6'!V162,'C6'!V388))</f>
        <v/>
      </c>
      <c r="I706" s="188" t="str">
        <f>IF(AND(AND('C6'!W162="X",'C6'!W388="X"),SUM('C6'!V162,'C6'!V388)=0,ISNUMBER('C6'!V614)),"",IF(OR('C6'!W162="M",'C6'!W388="M"),"M",IF(AND('C6'!W162='C6'!W388,OR('C6'!W162="X",'C6'!W162="W",'C6'!W162="Z")),UPPER('C6'!W162),"")))</f>
        <v/>
      </c>
      <c r="J706" s="81" t="s">
        <v>452</v>
      </c>
      <c r="K706" s="188" t="str">
        <f>IF(AND(ISBLANK('C6'!V614),$L$706&lt;&gt;"Z"),"",'C6'!V614)</f>
        <v/>
      </c>
      <c r="L706" s="188" t="str">
        <f>IF(ISBLANK('C6'!W614),"",'C6'!W614)</f>
        <v/>
      </c>
      <c r="M706" s="78" t="str">
        <f t="shared" si="13"/>
        <v>OK</v>
      </c>
      <c r="N706" s="79"/>
    </row>
    <row r="707" spans="1:14" ht="23.25" hidden="1">
      <c r="A707" s="80" t="s">
        <v>2595</v>
      </c>
      <c r="B707" s="186" t="s">
        <v>1943</v>
      </c>
      <c r="C707" s="187" t="s">
        <v>430</v>
      </c>
      <c r="D707" s="189" t="s">
        <v>1944</v>
      </c>
      <c r="E707" s="187" t="s">
        <v>452</v>
      </c>
      <c r="F707" s="187" t="s">
        <v>430</v>
      </c>
      <c r="G707" s="189" t="s">
        <v>1169</v>
      </c>
      <c r="H707" s="188" t="str">
        <f>IF(OR(AND('C6'!V163="",'C6'!W163=""),AND('C6'!V389="",'C6'!W389=""),AND('C6'!W163="X",'C6'!W389="X"),OR('C6'!W163="M",'C6'!W389="M")),"",SUM('C6'!V163,'C6'!V389))</f>
        <v/>
      </c>
      <c r="I707" s="188" t="str">
        <f>IF(AND(AND('C6'!W163="X",'C6'!W389="X"),SUM('C6'!V163,'C6'!V389)=0,ISNUMBER('C6'!V615)),"",IF(OR('C6'!W163="M",'C6'!W389="M"),"M",IF(AND('C6'!W163='C6'!W389,OR('C6'!W163="X",'C6'!W163="W",'C6'!W163="Z")),UPPER('C6'!W163),"")))</f>
        <v/>
      </c>
      <c r="J707" s="81" t="s">
        <v>452</v>
      </c>
      <c r="K707" s="188" t="str">
        <f>IF(AND(ISBLANK('C6'!V615),$L$707&lt;&gt;"Z"),"",'C6'!V615)</f>
        <v/>
      </c>
      <c r="L707" s="188" t="str">
        <f>IF(ISBLANK('C6'!W615),"",'C6'!W615)</f>
        <v/>
      </c>
      <c r="M707" s="78" t="str">
        <f t="shared" si="13"/>
        <v>OK</v>
      </c>
      <c r="N707" s="79"/>
    </row>
    <row r="708" spans="1:14" ht="23.25" hidden="1">
      <c r="A708" s="80" t="s">
        <v>2595</v>
      </c>
      <c r="B708" s="186" t="s">
        <v>1945</v>
      </c>
      <c r="C708" s="187" t="s">
        <v>430</v>
      </c>
      <c r="D708" s="189" t="s">
        <v>1946</v>
      </c>
      <c r="E708" s="187" t="s">
        <v>452</v>
      </c>
      <c r="F708" s="187" t="s">
        <v>430</v>
      </c>
      <c r="G708" s="189" t="s">
        <v>1170</v>
      </c>
      <c r="H708" s="188" t="str">
        <f>IF(OR(AND('C6'!V164="",'C6'!W164=""),AND('C6'!V390="",'C6'!W390=""),AND('C6'!W164="X",'C6'!W390="X"),OR('C6'!W164="M",'C6'!W390="M")),"",SUM('C6'!V164,'C6'!V390))</f>
        <v/>
      </c>
      <c r="I708" s="188" t="str">
        <f>IF(AND(AND('C6'!W164="X",'C6'!W390="X"),SUM('C6'!V164,'C6'!V390)=0,ISNUMBER('C6'!V616)),"",IF(OR('C6'!W164="M",'C6'!W390="M"),"M",IF(AND('C6'!W164='C6'!W390,OR('C6'!W164="X",'C6'!W164="W",'C6'!W164="Z")),UPPER('C6'!W164),"")))</f>
        <v/>
      </c>
      <c r="J708" s="81" t="s">
        <v>452</v>
      </c>
      <c r="K708" s="188" t="str">
        <f>IF(AND(ISBLANK('C6'!V616),$L$708&lt;&gt;"Z"),"",'C6'!V616)</f>
        <v/>
      </c>
      <c r="L708" s="188" t="str">
        <f>IF(ISBLANK('C6'!W616),"",'C6'!W616)</f>
        <v/>
      </c>
      <c r="M708" s="78" t="str">
        <f t="shared" si="13"/>
        <v>OK</v>
      </c>
      <c r="N708" s="79"/>
    </row>
    <row r="709" spans="1:14" ht="23.25" hidden="1">
      <c r="A709" s="80" t="s">
        <v>2595</v>
      </c>
      <c r="B709" s="186" t="s">
        <v>1947</v>
      </c>
      <c r="C709" s="187" t="s">
        <v>430</v>
      </c>
      <c r="D709" s="189" t="s">
        <v>1948</v>
      </c>
      <c r="E709" s="187" t="s">
        <v>452</v>
      </c>
      <c r="F709" s="187" t="s">
        <v>430</v>
      </c>
      <c r="G709" s="189" t="s">
        <v>1171</v>
      </c>
      <c r="H709" s="188" t="str">
        <f>IF(OR(AND('C6'!V165="",'C6'!W165=""),AND('C6'!V391="",'C6'!W391=""),AND('C6'!W165="X",'C6'!W391="X"),OR('C6'!W165="M",'C6'!W391="M")),"",SUM('C6'!V165,'C6'!V391))</f>
        <v/>
      </c>
      <c r="I709" s="188" t="str">
        <f>IF(AND(AND('C6'!W165="X",'C6'!W391="X"),SUM('C6'!V165,'C6'!V391)=0,ISNUMBER('C6'!V617)),"",IF(OR('C6'!W165="M",'C6'!W391="M"),"M",IF(AND('C6'!W165='C6'!W391,OR('C6'!W165="X",'C6'!W165="W",'C6'!W165="Z")),UPPER('C6'!W165),"")))</f>
        <v/>
      </c>
      <c r="J709" s="81" t="s">
        <v>452</v>
      </c>
      <c r="K709" s="188" t="str">
        <f>IF(AND(ISBLANK('C6'!V617),$L$709&lt;&gt;"Z"),"",'C6'!V617)</f>
        <v/>
      </c>
      <c r="L709" s="188" t="str">
        <f>IF(ISBLANK('C6'!W617),"",'C6'!W617)</f>
        <v/>
      </c>
      <c r="M709" s="78" t="str">
        <f t="shared" si="13"/>
        <v>OK</v>
      </c>
      <c r="N709" s="79"/>
    </row>
    <row r="710" spans="1:14" ht="23.25" hidden="1">
      <c r="A710" s="80" t="s">
        <v>2595</v>
      </c>
      <c r="B710" s="186" t="s">
        <v>1949</v>
      </c>
      <c r="C710" s="187" t="s">
        <v>430</v>
      </c>
      <c r="D710" s="189" t="s">
        <v>1950</v>
      </c>
      <c r="E710" s="187" t="s">
        <v>452</v>
      </c>
      <c r="F710" s="187" t="s">
        <v>430</v>
      </c>
      <c r="G710" s="189" t="s">
        <v>1172</v>
      </c>
      <c r="H710" s="188" t="str">
        <f>IF(OR(AND('C6'!V166="",'C6'!W166=""),AND('C6'!V392="",'C6'!W392=""),AND('C6'!W166="X",'C6'!W392="X"),OR('C6'!W166="M",'C6'!W392="M")),"",SUM('C6'!V166,'C6'!V392))</f>
        <v/>
      </c>
      <c r="I710" s="188" t="str">
        <f>IF(AND(AND('C6'!W166="X",'C6'!W392="X"),SUM('C6'!V166,'C6'!V392)=0,ISNUMBER('C6'!V618)),"",IF(OR('C6'!W166="M",'C6'!W392="M"),"M",IF(AND('C6'!W166='C6'!W392,OR('C6'!W166="X",'C6'!W166="W",'C6'!W166="Z")),UPPER('C6'!W166),"")))</f>
        <v/>
      </c>
      <c r="J710" s="81" t="s">
        <v>452</v>
      </c>
      <c r="K710" s="188" t="str">
        <f>IF(AND(ISBLANK('C6'!V618),$L$710&lt;&gt;"Z"),"",'C6'!V618)</f>
        <v/>
      </c>
      <c r="L710" s="188" t="str">
        <f>IF(ISBLANK('C6'!W618),"",'C6'!W618)</f>
        <v/>
      </c>
      <c r="M710" s="78" t="str">
        <f t="shared" si="13"/>
        <v>OK</v>
      </c>
      <c r="N710" s="79"/>
    </row>
    <row r="711" spans="1:14" ht="23.25" hidden="1">
      <c r="A711" s="80" t="s">
        <v>2595</v>
      </c>
      <c r="B711" s="186" t="s">
        <v>1951</v>
      </c>
      <c r="C711" s="187" t="s">
        <v>430</v>
      </c>
      <c r="D711" s="189" t="s">
        <v>1952</v>
      </c>
      <c r="E711" s="187" t="s">
        <v>452</v>
      </c>
      <c r="F711" s="187" t="s">
        <v>430</v>
      </c>
      <c r="G711" s="189" t="s">
        <v>1173</v>
      </c>
      <c r="H711" s="188" t="str">
        <f>IF(OR(AND('C6'!V167="",'C6'!W167=""),AND('C6'!V393="",'C6'!W393=""),AND('C6'!W167="X",'C6'!W393="X"),OR('C6'!W167="M",'C6'!W393="M")),"",SUM('C6'!V167,'C6'!V393))</f>
        <v/>
      </c>
      <c r="I711" s="188" t="str">
        <f>IF(AND(AND('C6'!W167="X",'C6'!W393="X"),SUM('C6'!V167,'C6'!V393)=0,ISNUMBER('C6'!V619)),"",IF(OR('C6'!W167="M",'C6'!W393="M"),"M",IF(AND('C6'!W167='C6'!W393,OR('C6'!W167="X",'C6'!W167="W",'C6'!W167="Z")),UPPER('C6'!W167),"")))</f>
        <v/>
      </c>
      <c r="J711" s="81" t="s">
        <v>452</v>
      </c>
      <c r="K711" s="188" t="str">
        <f>IF(AND(ISBLANK('C6'!V619),$L$711&lt;&gt;"Z"),"",'C6'!V619)</f>
        <v/>
      </c>
      <c r="L711" s="188" t="str">
        <f>IF(ISBLANK('C6'!W619),"",'C6'!W619)</f>
        <v/>
      </c>
      <c r="M711" s="78" t="str">
        <f t="shared" si="13"/>
        <v>OK</v>
      </c>
      <c r="N711" s="79"/>
    </row>
    <row r="712" spans="1:14" ht="23.25" hidden="1">
      <c r="A712" s="80" t="s">
        <v>2595</v>
      </c>
      <c r="B712" s="186" t="s">
        <v>1953</v>
      </c>
      <c r="C712" s="187" t="s">
        <v>430</v>
      </c>
      <c r="D712" s="189" t="s">
        <v>1954</v>
      </c>
      <c r="E712" s="187" t="s">
        <v>452</v>
      </c>
      <c r="F712" s="187" t="s">
        <v>430</v>
      </c>
      <c r="G712" s="189" t="s">
        <v>1174</v>
      </c>
      <c r="H712" s="188" t="str">
        <f>IF(OR(AND('C6'!V168="",'C6'!W168=""),AND('C6'!V394="",'C6'!W394=""),AND('C6'!W168="X",'C6'!W394="X"),OR('C6'!W168="M",'C6'!W394="M")),"",SUM('C6'!V168,'C6'!V394))</f>
        <v/>
      </c>
      <c r="I712" s="188" t="str">
        <f>IF(AND(AND('C6'!W168="X",'C6'!W394="X"),SUM('C6'!V168,'C6'!V394)=0,ISNUMBER('C6'!V620)),"",IF(OR('C6'!W168="M",'C6'!W394="M"),"M",IF(AND('C6'!W168='C6'!W394,OR('C6'!W168="X",'C6'!W168="W",'C6'!W168="Z")),UPPER('C6'!W168),"")))</f>
        <v/>
      </c>
      <c r="J712" s="81" t="s">
        <v>452</v>
      </c>
      <c r="K712" s="188" t="str">
        <f>IF(AND(ISBLANK('C6'!V620),$L$712&lt;&gt;"Z"),"",'C6'!V620)</f>
        <v/>
      </c>
      <c r="L712" s="188" t="str">
        <f>IF(ISBLANK('C6'!W620),"",'C6'!W620)</f>
        <v/>
      </c>
      <c r="M712" s="78" t="str">
        <f t="shared" si="13"/>
        <v>OK</v>
      </c>
      <c r="N712" s="79"/>
    </row>
    <row r="713" spans="1:14" ht="23.25" hidden="1">
      <c r="A713" s="80" t="s">
        <v>2595</v>
      </c>
      <c r="B713" s="186" t="s">
        <v>1955</v>
      </c>
      <c r="C713" s="187" t="s">
        <v>430</v>
      </c>
      <c r="D713" s="189" t="s">
        <v>1956</v>
      </c>
      <c r="E713" s="187" t="s">
        <v>452</v>
      </c>
      <c r="F713" s="187" t="s">
        <v>430</v>
      </c>
      <c r="G713" s="189" t="s">
        <v>1175</v>
      </c>
      <c r="H713" s="188" t="str">
        <f>IF(OR(AND('C6'!V169="",'C6'!W169=""),AND('C6'!V395="",'C6'!W395=""),AND('C6'!W169="X",'C6'!W395="X"),OR('C6'!W169="M",'C6'!W395="M")),"",SUM('C6'!V169,'C6'!V395))</f>
        <v/>
      </c>
      <c r="I713" s="188" t="str">
        <f>IF(AND(AND('C6'!W169="X",'C6'!W395="X"),SUM('C6'!V169,'C6'!V395)=0,ISNUMBER('C6'!V621)),"",IF(OR('C6'!W169="M",'C6'!W395="M"),"M",IF(AND('C6'!W169='C6'!W395,OR('C6'!W169="X",'C6'!W169="W",'C6'!W169="Z")),UPPER('C6'!W169),"")))</f>
        <v/>
      </c>
      <c r="J713" s="81" t="s">
        <v>452</v>
      </c>
      <c r="K713" s="188" t="str">
        <f>IF(AND(ISBLANK('C6'!V621),$L$713&lt;&gt;"Z"),"",'C6'!V621)</f>
        <v/>
      </c>
      <c r="L713" s="188" t="str">
        <f>IF(ISBLANK('C6'!W621),"",'C6'!W621)</f>
        <v/>
      </c>
      <c r="M713" s="78" t="str">
        <f t="shared" si="13"/>
        <v>OK</v>
      </c>
      <c r="N713" s="79"/>
    </row>
    <row r="714" spans="1:14" ht="23.25" hidden="1">
      <c r="A714" s="80" t="s">
        <v>2595</v>
      </c>
      <c r="B714" s="186" t="s">
        <v>1957</v>
      </c>
      <c r="C714" s="187" t="s">
        <v>430</v>
      </c>
      <c r="D714" s="189" t="s">
        <v>1958</v>
      </c>
      <c r="E714" s="187" t="s">
        <v>452</v>
      </c>
      <c r="F714" s="187" t="s">
        <v>430</v>
      </c>
      <c r="G714" s="189" t="s">
        <v>1176</v>
      </c>
      <c r="H714" s="188" t="str">
        <f>IF(OR(AND('C6'!V170="",'C6'!W170=""),AND('C6'!V396="",'C6'!W396=""),AND('C6'!W170="X",'C6'!W396="X"),OR('C6'!W170="M",'C6'!W396="M")),"",SUM('C6'!V170,'C6'!V396))</f>
        <v/>
      </c>
      <c r="I714" s="188" t="str">
        <f>IF(AND(AND('C6'!W170="X",'C6'!W396="X"),SUM('C6'!V170,'C6'!V396)=0,ISNUMBER('C6'!V622)),"",IF(OR('C6'!W170="M",'C6'!W396="M"),"M",IF(AND('C6'!W170='C6'!W396,OR('C6'!W170="X",'C6'!W170="W",'C6'!W170="Z")),UPPER('C6'!W170),"")))</f>
        <v/>
      </c>
      <c r="J714" s="81" t="s">
        <v>452</v>
      </c>
      <c r="K714" s="188" t="str">
        <f>IF(AND(ISBLANK('C6'!V622),$L$714&lt;&gt;"Z"),"",'C6'!V622)</f>
        <v/>
      </c>
      <c r="L714" s="188" t="str">
        <f>IF(ISBLANK('C6'!W622),"",'C6'!W622)</f>
        <v/>
      </c>
      <c r="M714" s="78" t="str">
        <f t="shared" si="13"/>
        <v>OK</v>
      </c>
      <c r="N714" s="79"/>
    </row>
    <row r="715" spans="1:14" ht="23.25" hidden="1">
      <c r="A715" s="80" t="s">
        <v>2595</v>
      </c>
      <c r="B715" s="186" t="s">
        <v>1959</v>
      </c>
      <c r="C715" s="187" t="s">
        <v>430</v>
      </c>
      <c r="D715" s="189" t="s">
        <v>1960</v>
      </c>
      <c r="E715" s="187" t="s">
        <v>452</v>
      </c>
      <c r="F715" s="187" t="s">
        <v>430</v>
      </c>
      <c r="G715" s="189" t="s">
        <v>1177</v>
      </c>
      <c r="H715" s="188" t="str">
        <f>IF(OR(AND('C6'!V171="",'C6'!W171=""),AND('C6'!V397="",'C6'!W397=""),AND('C6'!W171="X",'C6'!W397="X"),OR('C6'!W171="M",'C6'!W397="M")),"",SUM('C6'!V171,'C6'!V397))</f>
        <v/>
      </c>
      <c r="I715" s="188" t="str">
        <f>IF(AND(AND('C6'!W171="X",'C6'!W397="X"),SUM('C6'!V171,'C6'!V397)=0,ISNUMBER('C6'!V623)),"",IF(OR('C6'!W171="M",'C6'!W397="M"),"M",IF(AND('C6'!W171='C6'!W397,OR('C6'!W171="X",'C6'!W171="W",'C6'!W171="Z")),UPPER('C6'!W171),"")))</f>
        <v/>
      </c>
      <c r="J715" s="81" t="s">
        <v>452</v>
      </c>
      <c r="K715" s="188" t="str">
        <f>IF(AND(ISBLANK('C6'!V623),$L$715&lt;&gt;"Z"),"",'C6'!V623)</f>
        <v/>
      </c>
      <c r="L715" s="188" t="str">
        <f>IF(ISBLANK('C6'!W623),"",'C6'!W623)</f>
        <v/>
      </c>
      <c r="M715" s="78" t="str">
        <f t="shared" si="13"/>
        <v>OK</v>
      </c>
      <c r="N715" s="79"/>
    </row>
    <row r="716" spans="1:14" ht="23.25" hidden="1">
      <c r="A716" s="80" t="s">
        <v>2595</v>
      </c>
      <c r="B716" s="186" t="s">
        <v>1961</v>
      </c>
      <c r="C716" s="187" t="s">
        <v>430</v>
      </c>
      <c r="D716" s="189" t="s">
        <v>1962</v>
      </c>
      <c r="E716" s="187" t="s">
        <v>452</v>
      </c>
      <c r="F716" s="187" t="s">
        <v>430</v>
      </c>
      <c r="G716" s="189" t="s">
        <v>1178</v>
      </c>
      <c r="H716" s="188" t="str">
        <f>IF(OR(AND('C6'!V172="",'C6'!W172=""),AND('C6'!V398="",'C6'!W398=""),AND('C6'!W172="X",'C6'!W398="X"),OR('C6'!W172="M",'C6'!W398="M")),"",SUM('C6'!V172,'C6'!V398))</f>
        <v/>
      </c>
      <c r="I716" s="188" t="str">
        <f>IF(AND(AND('C6'!W172="X",'C6'!W398="X"),SUM('C6'!V172,'C6'!V398)=0,ISNUMBER('C6'!V624)),"",IF(OR('C6'!W172="M",'C6'!W398="M"),"M",IF(AND('C6'!W172='C6'!W398,OR('C6'!W172="X",'C6'!W172="W",'C6'!W172="Z")),UPPER('C6'!W172),"")))</f>
        <v/>
      </c>
      <c r="J716" s="81" t="s">
        <v>452</v>
      </c>
      <c r="K716" s="188" t="str">
        <f>IF(AND(ISBLANK('C6'!V624),$L$716&lt;&gt;"Z"),"",'C6'!V624)</f>
        <v/>
      </c>
      <c r="L716" s="188" t="str">
        <f>IF(ISBLANK('C6'!W624),"",'C6'!W624)</f>
        <v/>
      </c>
      <c r="M716" s="78" t="str">
        <f t="shared" si="13"/>
        <v>OK</v>
      </c>
      <c r="N716" s="79"/>
    </row>
    <row r="717" spans="1:14" ht="23.25" hidden="1">
      <c r="A717" s="80" t="s">
        <v>2595</v>
      </c>
      <c r="B717" s="186" t="s">
        <v>1963</v>
      </c>
      <c r="C717" s="187" t="s">
        <v>430</v>
      </c>
      <c r="D717" s="189" t="s">
        <v>1964</v>
      </c>
      <c r="E717" s="187" t="s">
        <v>452</v>
      </c>
      <c r="F717" s="187" t="s">
        <v>430</v>
      </c>
      <c r="G717" s="189" t="s">
        <v>1179</v>
      </c>
      <c r="H717" s="188" t="str">
        <f>IF(OR(AND('C6'!V173="",'C6'!W173=""),AND('C6'!V399="",'C6'!W399=""),AND('C6'!W173="X",'C6'!W399="X"),OR('C6'!W173="M",'C6'!W399="M")),"",SUM('C6'!V173,'C6'!V399))</f>
        <v/>
      </c>
      <c r="I717" s="188" t="str">
        <f>IF(AND(AND('C6'!W173="X",'C6'!W399="X"),SUM('C6'!V173,'C6'!V399)=0,ISNUMBER('C6'!V625)),"",IF(OR('C6'!W173="M",'C6'!W399="M"),"M",IF(AND('C6'!W173='C6'!W399,OR('C6'!W173="X",'C6'!W173="W",'C6'!W173="Z")),UPPER('C6'!W173),"")))</f>
        <v/>
      </c>
      <c r="J717" s="81" t="s">
        <v>452</v>
      </c>
      <c r="K717" s="188" t="str">
        <f>IF(AND(ISBLANK('C6'!V625),$L$717&lt;&gt;"Z"),"",'C6'!V625)</f>
        <v/>
      </c>
      <c r="L717" s="188" t="str">
        <f>IF(ISBLANK('C6'!W625),"",'C6'!W625)</f>
        <v/>
      </c>
      <c r="M717" s="78" t="str">
        <f t="shared" si="13"/>
        <v>OK</v>
      </c>
      <c r="N717" s="79"/>
    </row>
    <row r="718" spans="1:14" ht="23.25" hidden="1">
      <c r="A718" s="80" t="s">
        <v>2595</v>
      </c>
      <c r="B718" s="186" t="s">
        <v>1965</v>
      </c>
      <c r="C718" s="187" t="s">
        <v>430</v>
      </c>
      <c r="D718" s="189" t="s">
        <v>1966</v>
      </c>
      <c r="E718" s="187" t="s">
        <v>452</v>
      </c>
      <c r="F718" s="187" t="s">
        <v>430</v>
      </c>
      <c r="G718" s="189" t="s">
        <v>1180</v>
      </c>
      <c r="H718" s="188" t="str">
        <f>IF(OR(AND('C6'!V174="",'C6'!W174=""),AND('C6'!V400="",'C6'!W400=""),AND('C6'!W174="X",'C6'!W400="X"),OR('C6'!W174="M",'C6'!W400="M")),"",SUM('C6'!V174,'C6'!V400))</f>
        <v/>
      </c>
      <c r="I718" s="188" t="str">
        <f>IF(AND(AND('C6'!W174="X",'C6'!W400="X"),SUM('C6'!V174,'C6'!V400)=0,ISNUMBER('C6'!V626)),"",IF(OR('C6'!W174="M",'C6'!W400="M"),"M",IF(AND('C6'!W174='C6'!W400,OR('C6'!W174="X",'C6'!W174="W",'C6'!W174="Z")),UPPER('C6'!W174),"")))</f>
        <v/>
      </c>
      <c r="J718" s="81" t="s">
        <v>452</v>
      </c>
      <c r="K718" s="188" t="str">
        <f>IF(AND(ISBLANK('C6'!V626),$L$718&lt;&gt;"Z"),"",'C6'!V626)</f>
        <v/>
      </c>
      <c r="L718" s="188" t="str">
        <f>IF(ISBLANK('C6'!W626),"",'C6'!W626)</f>
        <v/>
      </c>
      <c r="M718" s="78" t="str">
        <f t="shared" si="13"/>
        <v>OK</v>
      </c>
      <c r="N718" s="79"/>
    </row>
    <row r="719" spans="1:14" ht="23.25" hidden="1">
      <c r="A719" s="80" t="s">
        <v>2595</v>
      </c>
      <c r="B719" s="186" t="s">
        <v>1967</v>
      </c>
      <c r="C719" s="187" t="s">
        <v>430</v>
      </c>
      <c r="D719" s="189" t="s">
        <v>1968</v>
      </c>
      <c r="E719" s="187" t="s">
        <v>452</v>
      </c>
      <c r="F719" s="187" t="s">
        <v>430</v>
      </c>
      <c r="G719" s="189" t="s">
        <v>1181</v>
      </c>
      <c r="H719" s="188" t="str">
        <f>IF(OR(AND('C6'!V175="",'C6'!W175=""),AND('C6'!V401="",'C6'!W401=""),AND('C6'!W175="X",'C6'!W401="X"),OR('C6'!W175="M",'C6'!W401="M")),"",SUM('C6'!V175,'C6'!V401))</f>
        <v/>
      </c>
      <c r="I719" s="188" t="str">
        <f>IF(AND(AND('C6'!W175="X",'C6'!W401="X"),SUM('C6'!V175,'C6'!V401)=0,ISNUMBER('C6'!V627)),"",IF(OR('C6'!W175="M",'C6'!W401="M"),"M",IF(AND('C6'!W175='C6'!W401,OR('C6'!W175="X",'C6'!W175="W",'C6'!W175="Z")),UPPER('C6'!W175),"")))</f>
        <v/>
      </c>
      <c r="J719" s="81" t="s">
        <v>452</v>
      </c>
      <c r="K719" s="188" t="str">
        <f>IF(AND(ISBLANK('C6'!V627),$L$719&lt;&gt;"Z"),"",'C6'!V627)</f>
        <v/>
      </c>
      <c r="L719" s="188" t="str">
        <f>IF(ISBLANK('C6'!W627),"",'C6'!W627)</f>
        <v/>
      </c>
      <c r="M719" s="78" t="str">
        <f t="shared" si="13"/>
        <v>OK</v>
      </c>
      <c r="N719" s="79"/>
    </row>
    <row r="720" spans="1:14" ht="23.25" hidden="1">
      <c r="A720" s="80" t="s">
        <v>2595</v>
      </c>
      <c r="B720" s="186" t="s">
        <v>1969</v>
      </c>
      <c r="C720" s="187" t="s">
        <v>430</v>
      </c>
      <c r="D720" s="189" t="s">
        <v>1970</v>
      </c>
      <c r="E720" s="187" t="s">
        <v>452</v>
      </c>
      <c r="F720" s="187" t="s">
        <v>430</v>
      </c>
      <c r="G720" s="189" t="s">
        <v>1182</v>
      </c>
      <c r="H720" s="188" t="str">
        <f>IF(OR(AND('C6'!V176="",'C6'!W176=""),AND('C6'!V402="",'C6'!W402=""),AND('C6'!W176="X",'C6'!W402="X"),OR('C6'!W176="M",'C6'!W402="M")),"",SUM('C6'!V176,'C6'!V402))</f>
        <v/>
      </c>
      <c r="I720" s="188" t="str">
        <f>IF(AND(AND('C6'!W176="X",'C6'!W402="X"),SUM('C6'!V176,'C6'!V402)=0,ISNUMBER('C6'!V628)),"",IF(OR('C6'!W176="M",'C6'!W402="M"),"M",IF(AND('C6'!W176='C6'!W402,OR('C6'!W176="X",'C6'!W176="W",'C6'!W176="Z")),UPPER('C6'!W176),"")))</f>
        <v/>
      </c>
      <c r="J720" s="81" t="s">
        <v>452</v>
      </c>
      <c r="K720" s="188" t="str">
        <f>IF(AND(ISBLANK('C6'!V628),$L$720&lt;&gt;"Z"),"",'C6'!V628)</f>
        <v/>
      </c>
      <c r="L720" s="188" t="str">
        <f>IF(ISBLANK('C6'!W628),"",'C6'!W628)</f>
        <v/>
      </c>
      <c r="M720" s="78" t="str">
        <f t="shared" si="13"/>
        <v>OK</v>
      </c>
      <c r="N720" s="79"/>
    </row>
    <row r="721" spans="1:14" ht="23.25" hidden="1">
      <c r="A721" s="80" t="s">
        <v>2595</v>
      </c>
      <c r="B721" s="186" t="s">
        <v>1971</v>
      </c>
      <c r="C721" s="187" t="s">
        <v>430</v>
      </c>
      <c r="D721" s="189" t="s">
        <v>1972</v>
      </c>
      <c r="E721" s="187" t="s">
        <v>452</v>
      </c>
      <c r="F721" s="187" t="s">
        <v>430</v>
      </c>
      <c r="G721" s="189" t="s">
        <v>1183</v>
      </c>
      <c r="H721" s="188" t="str">
        <f>IF(OR(AND('C6'!V177="",'C6'!W177=""),AND('C6'!V403="",'C6'!W403=""),AND('C6'!W177="X",'C6'!W403="X"),OR('C6'!W177="M",'C6'!W403="M")),"",SUM('C6'!V177,'C6'!V403))</f>
        <v/>
      </c>
      <c r="I721" s="188" t="str">
        <f>IF(AND(AND('C6'!W177="X",'C6'!W403="X"),SUM('C6'!V177,'C6'!V403)=0,ISNUMBER('C6'!V629)),"",IF(OR('C6'!W177="M",'C6'!W403="M"),"M",IF(AND('C6'!W177='C6'!W403,OR('C6'!W177="X",'C6'!W177="W",'C6'!W177="Z")),UPPER('C6'!W177),"")))</f>
        <v/>
      </c>
      <c r="J721" s="81" t="s">
        <v>452</v>
      </c>
      <c r="K721" s="188" t="str">
        <f>IF(AND(ISBLANK('C6'!V629),$L$721&lt;&gt;"Z"),"",'C6'!V629)</f>
        <v/>
      </c>
      <c r="L721" s="188" t="str">
        <f>IF(ISBLANK('C6'!W629),"",'C6'!W629)</f>
        <v/>
      </c>
      <c r="M721" s="78" t="str">
        <f t="shared" si="13"/>
        <v>OK</v>
      </c>
      <c r="N721" s="79"/>
    </row>
    <row r="722" spans="1:14" ht="23.25" hidden="1">
      <c r="A722" s="80" t="s">
        <v>2595</v>
      </c>
      <c r="B722" s="186" t="s">
        <v>1973</v>
      </c>
      <c r="C722" s="187" t="s">
        <v>430</v>
      </c>
      <c r="D722" s="189" t="s">
        <v>1974</v>
      </c>
      <c r="E722" s="187" t="s">
        <v>452</v>
      </c>
      <c r="F722" s="187" t="s">
        <v>430</v>
      </c>
      <c r="G722" s="189" t="s">
        <v>1184</v>
      </c>
      <c r="H722" s="188" t="str">
        <f>IF(OR(AND('C6'!V178="",'C6'!W178=""),AND('C6'!V404="",'C6'!W404=""),AND('C6'!W178="X",'C6'!W404="X"),OR('C6'!W178="M",'C6'!W404="M")),"",SUM('C6'!V178,'C6'!V404))</f>
        <v/>
      </c>
      <c r="I722" s="188" t="str">
        <f>IF(AND(AND('C6'!W178="X",'C6'!W404="X"),SUM('C6'!V178,'C6'!V404)=0,ISNUMBER('C6'!V630)),"",IF(OR('C6'!W178="M",'C6'!W404="M"),"M",IF(AND('C6'!W178='C6'!W404,OR('C6'!W178="X",'C6'!W178="W",'C6'!W178="Z")),UPPER('C6'!W178),"")))</f>
        <v/>
      </c>
      <c r="J722" s="81" t="s">
        <v>452</v>
      </c>
      <c r="K722" s="188" t="str">
        <f>IF(AND(ISBLANK('C6'!V630),$L$722&lt;&gt;"Z"),"",'C6'!V630)</f>
        <v/>
      </c>
      <c r="L722" s="188" t="str">
        <f>IF(ISBLANK('C6'!W630),"",'C6'!W630)</f>
        <v/>
      </c>
      <c r="M722" s="78" t="str">
        <f t="shared" si="13"/>
        <v>OK</v>
      </c>
      <c r="N722" s="79"/>
    </row>
    <row r="723" spans="1:14" ht="23.25" hidden="1">
      <c r="A723" s="80" t="s">
        <v>2595</v>
      </c>
      <c r="B723" s="186" t="s">
        <v>1975</v>
      </c>
      <c r="C723" s="187" t="s">
        <v>430</v>
      </c>
      <c r="D723" s="189" t="s">
        <v>1976</v>
      </c>
      <c r="E723" s="187" t="s">
        <v>452</v>
      </c>
      <c r="F723" s="187" t="s">
        <v>430</v>
      </c>
      <c r="G723" s="189" t="s">
        <v>1185</v>
      </c>
      <c r="H723" s="188" t="str">
        <f>IF(OR(AND('C6'!V179="",'C6'!W179=""),AND('C6'!V405="",'C6'!W405=""),AND('C6'!W179="X",'C6'!W405="X"),OR('C6'!W179="M",'C6'!W405="M")),"",SUM('C6'!V179,'C6'!V405))</f>
        <v/>
      </c>
      <c r="I723" s="188" t="str">
        <f>IF(AND(AND('C6'!W179="X",'C6'!W405="X"),SUM('C6'!V179,'C6'!V405)=0,ISNUMBER('C6'!V631)),"",IF(OR('C6'!W179="M",'C6'!W405="M"),"M",IF(AND('C6'!W179='C6'!W405,OR('C6'!W179="X",'C6'!W179="W",'C6'!W179="Z")),UPPER('C6'!W179),"")))</f>
        <v/>
      </c>
      <c r="J723" s="81" t="s">
        <v>452</v>
      </c>
      <c r="K723" s="188" t="str">
        <f>IF(AND(ISBLANK('C6'!V631),$L$723&lt;&gt;"Z"),"",'C6'!V631)</f>
        <v/>
      </c>
      <c r="L723" s="188" t="str">
        <f>IF(ISBLANK('C6'!W631),"",'C6'!W631)</f>
        <v/>
      </c>
      <c r="M723" s="78" t="str">
        <f t="shared" si="13"/>
        <v>OK</v>
      </c>
      <c r="N723" s="79"/>
    </row>
    <row r="724" spans="1:14" ht="23.25" hidden="1">
      <c r="A724" s="80" t="s">
        <v>2595</v>
      </c>
      <c r="B724" s="186" t="s">
        <v>1977</v>
      </c>
      <c r="C724" s="187" t="s">
        <v>430</v>
      </c>
      <c r="D724" s="189" t="s">
        <v>1978</v>
      </c>
      <c r="E724" s="187" t="s">
        <v>452</v>
      </c>
      <c r="F724" s="187" t="s">
        <v>430</v>
      </c>
      <c r="G724" s="189" t="s">
        <v>1186</v>
      </c>
      <c r="H724" s="188" t="str">
        <f>IF(OR(AND('C6'!V180="",'C6'!W180=""),AND('C6'!V406="",'C6'!W406=""),AND('C6'!W180="X",'C6'!W406="X"),OR('C6'!W180="M",'C6'!W406="M")),"",SUM('C6'!V180,'C6'!V406))</f>
        <v/>
      </c>
      <c r="I724" s="188" t="str">
        <f>IF(AND(AND('C6'!W180="X",'C6'!W406="X"),SUM('C6'!V180,'C6'!V406)=0,ISNUMBER('C6'!V632)),"",IF(OR('C6'!W180="M",'C6'!W406="M"),"M",IF(AND('C6'!W180='C6'!W406,OR('C6'!W180="X",'C6'!W180="W",'C6'!W180="Z")),UPPER('C6'!W180),"")))</f>
        <v/>
      </c>
      <c r="J724" s="81" t="s">
        <v>452</v>
      </c>
      <c r="K724" s="188" t="str">
        <f>IF(AND(ISBLANK('C6'!V632),$L$724&lt;&gt;"Z"),"",'C6'!V632)</f>
        <v/>
      </c>
      <c r="L724" s="188" t="str">
        <f>IF(ISBLANK('C6'!W632),"",'C6'!W632)</f>
        <v/>
      </c>
      <c r="M724" s="78" t="str">
        <f t="shared" si="13"/>
        <v>OK</v>
      </c>
      <c r="N724" s="79"/>
    </row>
    <row r="725" spans="1:14" ht="23.25" hidden="1">
      <c r="A725" s="80" t="s">
        <v>2595</v>
      </c>
      <c r="B725" s="186" t="s">
        <v>1979</v>
      </c>
      <c r="C725" s="187" t="s">
        <v>430</v>
      </c>
      <c r="D725" s="189" t="s">
        <v>1980</v>
      </c>
      <c r="E725" s="187" t="s">
        <v>452</v>
      </c>
      <c r="F725" s="187" t="s">
        <v>430</v>
      </c>
      <c r="G725" s="189" t="s">
        <v>1187</v>
      </c>
      <c r="H725" s="188" t="str">
        <f>IF(OR(AND('C6'!V181="",'C6'!W181=""),AND('C6'!V407="",'C6'!W407=""),AND('C6'!W181="X",'C6'!W407="X"),OR('C6'!W181="M",'C6'!W407="M")),"",SUM('C6'!V181,'C6'!V407))</f>
        <v/>
      </c>
      <c r="I725" s="188" t="str">
        <f>IF(AND(AND('C6'!W181="X",'C6'!W407="X"),SUM('C6'!V181,'C6'!V407)=0,ISNUMBER('C6'!V633)),"",IF(OR('C6'!W181="M",'C6'!W407="M"),"M",IF(AND('C6'!W181='C6'!W407,OR('C6'!W181="X",'C6'!W181="W",'C6'!W181="Z")),UPPER('C6'!W181),"")))</f>
        <v/>
      </c>
      <c r="J725" s="81" t="s">
        <v>452</v>
      </c>
      <c r="K725" s="188" t="str">
        <f>IF(AND(ISBLANK('C6'!V633),$L$725&lt;&gt;"Z"),"",'C6'!V633)</f>
        <v/>
      </c>
      <c r="L725" s="188" t="str">
        <f>IF(ISBLANK('C6'!W633),"",'C6'!W633)</f>
        <v/>
      </c>
      <c r="M725" s="78" t="str">
        <f t="shared" si="13"/>
        <v>OK</v>
      </c>
      <c r="N725" s="79"/>
    </row>
    <row r="726" spans="1:14" ht="23.25" hidden="1">
      <c r="A726" s="80" t="s">
        <v>2595</v>
      </c>
      <c r="B726" s="186" t="s">
        <v>1981</v>
      </c>
      <c r="C726" s="187" t="s">
        <v>430</v>
      </c>
      <c r="D726" s="189" t="s">
        <v>1982</v>
      </c>
      <c r="E726" s="187" t="s">
        <v>452</v>
      </c>
      <c r="F726" s="187" t="s">
        <v>430</v>
      </c>
      <c r="G726" s="189" t="s">
        <v>1188</v>
      </c>
      <c r="H726" s="188" t="str">
        <f>IF(OR(AND('C6'!V182="",'C6'!W182=""),AND('C6'!V408="",'C6'!W408=""),AND('C6'!W182="X",'C6'!W408="X"),OR('C6'!W182="M",'C6'!W408="M")),"",SUM('C6'!V182,'C6'!V408))</f>
        <v/>
      </c>
      <c r="I726" s="188" t="str">
        <f>IF(AND(AND('C6'!W182="X",'C6'!W408="X"),SUM('C6'!V182,'C6'!V408)=0,ISNUMBER('C6'!V634)),"",IF(OR('C6'!W182="M",'C6'!W408="M"),"M",IF(AND('C6'!W182='C6'!W408,OR('C6'!W182="X",'C6'!W182="W",'C6'!W182="Z")),UPPER('C6'!W182),"")))</f>
        <v/>
      </c>
      <c r="J726" s="81" t="s">
        <v>452</v>
      </c>
      <c r="K726" s="188" t="str">
        <f>IF(AND(ISBLANK('C6'!V634),$L$726&lt;&gt;"Z"),"",'C6'!V634)</f>
        <v/>
      </c>
      <c r="L726" s="188" t="str">
        <f>IF(ISBLANK('C6'!W634),"",'C6'!W634)</f>
        <v/>
      </c>
      <c r="M726" s="78" t="str">
        <f t="shared" si="13"/>
        <v>OK</v>
      </c>
      <c r="N726" s="79"/>
    </row>
    <row r="727" spans="1:14" ht="23.25" hidden="1">
      <c r="A727" s="80" t="s">
        <v>2595</v>
      </c>
      <c r="B727" s="186" t="s">
        <v>1983</v>
      </c>
      <c r="C727" s="187" t="s">
        <v>430</v>
      </c>
      <c r="D727" s="189" t="s">
        <v>1984</v>
      </c>
      <c r="E727" s="187" t="s">
        <v>452</v>
      </c>
      <c r="F727" s="187" t="s">
        <v>430</v>
      </c>
      <c r="G727" s="189" t="s">
        <v>1189</v>
      </c>
      <c r="H727" s="188" t="str">
        <f>IF(OR(AND('C6'!V183="",'C6'!W183=""),AND('C6'!V409="",'C6'!W409=""),AND('C6'!W183="X",'C6'!W409="X"),OR('C6'!W183="M",'C6'!W409="M")),"",SUM('C6'!V183,'C6'!V409))</f>
        <v/>
      </c>
      <c r="I727" s="188" t="str">
        <f>IF(AND(AND('C6'!W183="X",'C6'!W409="X"),SUM('C6'!V183,'C6'!V409)=0,ISNUMBER('C6'!V635)),"",IF(OR('C6'!W183="M",'C6'!W409="M"),"M",IF(AND('C6'!W183='C6'!W409,OR('C6'!W183="X",'C6'!W183="W",'C6'!W183="Z")),UPPER('C6'!W183),"")))</f>
        <v/>
      </c>
      <c r="J727" s="81" t="s">
        <v>452</v>
      </c>
      <c r="K727" s="188" t="str">
        <f>IF(AND(ISBLANK('C6'!V635),$L$727&lt;&gt;"Z"),"",'C6'!V635)</f>
        <v/>
      </c>
      <c r="L727" s="188" t="str">
        <f>IF(ISBLANK('C6'!W635),"",'C6'!W635)</f>
        <v/>
      </c>
      <c r="M727" s="78" t="str">
        <f t="shared" si="13"/>
        <v>OK</v>
      </c>
      <c r="N727" s="79"/>
    </row>
    <row r="728" spans="1:14" ht="23.25" hidden="1">
      <c r="A728" s="80" t="s">
        <v>2595</v>
      </c>
      <c r="B728" s="186" t="s">
        <v>1985</v>
      </c>
      <c r="C728" s="187" t="s">
        <v>430</v>
      </c>
      <c r="D728" s="189" t="s">
        <v>1986</v>
      </c>
      <c r="E728" s="187" t="s">
        <v>452</v>
      </c>
      <c r="F728" s="187" t="s">
        <v>430</v>
      </c>
      <c r="G728" s="189" t="s">
        <v>1190</v>
      </c>
      <c r="H728" s="188" t="str">
        <f>IF(OR(AND('C6'!V184="",'C6'!W184=""),AND('C6'!V410="",'C6'!W410=""),AND('C6'!W184="X",'C6'!W410="X"),OR('C6'!W184="M",'C6'!W410="M")),"",SUM('C6'!V184,'C6'!V410))</f>
        <v/>
      </c>
      <c r="I728" s="188" t="str">
        <f>IF(AND(AND('C6'!W184="X",'C6'!W410="X"),SUM('C6'!V184,'C6'!V410)=0,ISNUMBER('C6'!V636)),"",IF(OR('C6'!W184="M",'C6'!W410="M"),"M",IF(AND('C6'!W184='C6'!W410,OR('C6'!W184="X",'C6'!W184="W",'C6'!W184="Z")),UPPER('C6'!W184),"")))</f>
        <v/>
      </c>
      <c r="J728" s="81" t="s">
        <v>452</v>
      </c>
      <c r="K728" s="188" t="str">
        <f>IF(AND(ISBLANK('C6'!V636),$L$728&lt;&gt;"Z"),"",'C6'!V636)</f>
        <v/>
      </c>
      <c r="L728" s="188" t="str">
        <f>IF(ISBLANK('C6'!W636),"",'C6'!W636)</f>
        <v/>
      </c>
      <c r="M728" s="78" t="str">
        <f t="shared" si="13"/>
        <v>OK</v>
      </c>
      <c r="N728" s="79"/>
    </row>
    <row r="729" spans="1:14" ht="23.25" hidden="1">
      <c r="A729" s="80" t="s">
        <v>2595</v>
      </c>
      <c r="B729" s="186" t="s">
        <v>1987</v>
      </c>
      <c r="C729" s="187" t="s">
        <v>430</v>
      </c>
      <c r="D729" s="189" t="s">
        <v>1988</v>
      </c>
      <c r="E729" s="187" t="s">
        <v>452</v>
      </c>
      <c r="F729" s="187" t="s">
        <v>430</v>
      </c>
      <c r="G729" s="189" t="s">
        <v>1191</v>
      </c>
      <c r="H729" s="188" t="str">
        <f>IF(OR(AND('C6'!V185="",'C6'!W185=""),AND('C6'!V411="",'C6'!W411=""),AND('C6'!W185="X",'C6'!W411="X"),OR('C6'!W185="M",'C6'!W411="M")),"",SUM('C6'!V185,'C6'!V411))</f>
        <v/>
      </c>
      <c r="I729" s="188" t="str">
        <f>IF(AND(AND('C6'!W185="X",'C6'!W411="X"),SUM('C6'!V185,'C6'!V411)=0,ISNUMBER('C6'!V637)),"",IF(OR('C6'!W185="M",'C6'!W411="M"),"M",IF(AND('C6'!W185='C6'!W411,OR('C6'!W185="X",'C6'!W185="W",'C6'!W185="Z")),UPPER('C6'!W185),"")))</f>
        <v/>
      </c>
      <c r="J729" s="81" t="s">
        <v>452</v>
      </c>
      <c r="K729" s="188" t="str">
        <f>IF(AND(ISBLANK('C6'!V637),$L$729&lt;&gt;"Z"),"",'C6'!V637)</f>
        <v/>
      </c>
      <c r="L729" s="188" t="str">
        <f>IF(ISBLANK('C6'!W637),"",'C6'!W637)</f>
        <v/>
      </c>
      <c r="M729" s="78" t="str">
        <f t="shared" si="13"/>
        <v>OK</v>
      </c>
      <c r="N729" s="79"/>
    </row>
    <row r="730" spans="1:14" ht="23.25" hidden="1">
      <c r="A730" s="80" t="s">
        <v>2595</v>
      </c>
      <c r="B730" s="186" t="s">
        <v>1989</v>
      </c>
      <c r="C730" s="187" t="s">
        <v>430</v>
      </c>
      <c r="D730" s="189" t="s">
        <v>1990</v>
      </c>
      <c r="E730" s="187" t="s">
        <v>452</v>
      </c>
      <c r="F730" s="187" t="s">
        <v>430</v>
      </c>
      <c r="G730" s="189" t="s">
        <v>1192</v>
      </c>
      <c r="H730" s="188" t="str">
        <f>IF(OR(AND('C6'!V186="",'C6'!W186=""),AND('C6'!V412="",'C6'!W412=""),AND('C6'!W186="X",'C6'!W412="X"),OR('C6'!W186="M",'C6'!W412="M")),"",SUM('C6'!V186,'C6'!V412))</f>
        <v/>
      </c>
      <c r="I730" s="188" t="str">
        <f>IF(AND(AND('C6'!W186="X",'C6'!W412="X"),SUM('C6'!V186,'C6'!V412)=0,ISNUMBER('C6'!V638)),"",IF(OR('C6'!W186="M",'C6'!W412="M"),"M",IF(AND('C6'!W186='C6'!W412,OR('C6'!W186="X",'C6'!W186="W",'C6'!W186="Z")),UPPER('C6'!W186),"")))</f>
        <v/>
      </c>
      <c r="J730" s="81" t="s">
        <v>452</v>
      </c>
      <c r="K730" s="188" t="str">
        <f>IF(AND(ISBLANK('C6'!V638),$L$730&lt;&gt;"Z"),"",'C6'!V638)</f>
        <v/>
      </c>
      <c r="L730" s="188" t="str">
        <f>IF(ISBLANK('C6'!W638),"",'C6'!W638)</f>
        <v/>
      </c>
      <c r="M730" s="78" t="str">
        <f t="shared" si="13"/>
        <v>OK</v>
      </c>
      <c r="N730" s="79"/>
    </row>
    <row r="731" spans="1:14" ht="23.25" hidden="1">
      <c r="A731" s="80" t="s">
        <v>2595</v>
      </c>
      <c r="B731" s="186" t="s">
        <v>1991</v>
      </c>
      <c r="C731" s="187" t="s">
        <v>430</v>
      </c>
      <c r="D731" s="189" t="s">
        <v>1992</v>
      </c>
      <c r="E731" s="187" t="s">
        <v>452</v>
      </c>
      <c r="F731" s="187" t="s">
        <v>430</v>
      </c>
      <c r="G731" s="189" t="s">
        <v>1193</v>
      </c>
      <c r="H731" s="188" t="str">
        <f>IF(OR(AND('C6'!V187="",'C6'!W187=""),AND('C6'!V413="",'C6'!W413=""),AND('C6'!W187="X",'C6'!W413="X"),OR('C6'!W187="M",'C6'!W413="M")),"",SUM('C6'!V187,'C6'!V413))</f>
        <v/>
      </c>
      <c r="I731" s="188" t="str">
        <f>IF(AND(AND('C6'!W187="X",'C6'!W413="X"),SUM('C6'!V187,'C6'!V413)=0,ISNUMBER('C6'!V639)),"",IF(OR('C6'!W187="M",'C6'!W413="M"),"M",IF(AND('C6'!W187='C6'!W413,OR('C6'!W187="X",'C6'!W187="W",'C6'!W187="Z")),UPPER('C6'!W187),"")))</f>
        <v/>
      </c>
      <c r="J731" s="81" t="s">
        <v>452</v>
      </c>
      <c r="K731" s="188" t="str">
        <f>IF(AND(ISBLANK('C6'!V639),$L$731&lt;&gt;"Z"),"",'C6'!V639)</f>
        <v/>
      </c>
      <c r="L731" s="188" t="str">
        <f>IF(ISBLANK('C6'!W639),"",'C6'!W639)</f>
        <v/>
      </c>
      <c r="M731" s="78" t="str">
        <f t="shared" si="13"/>
        <v>OK</v>
      </c>
      <c r="N731" s="79"/>
    </row>
    <row r="732" spans="1:14" ht="23.25" hidden="1">
      <c r="A732" s="80" t="s">
        <v>2595</v>
      </c>
      <c r="B732" s="186" t="s">
        <v>1993</v>
      </c>
      <c r="C732" s="187" t="s">
        <v>430</v>
      </c>
      <c r="D732" s="189" t="s">
        <v>1994</v>
      </c>
      <c r="E732" s="187" t="s">
        <v>452</v>
      </c>
      <c r="F732" s="187" t="s">
        <v>430</v>
      </c>
      <c r="G732" s="189" t="s">
        <v>1194</v>
      </c>
      <c r="H732" s="188" t="str">
        <f>IF(OR(AND('C6'!V188="",'C6'!W188=""),AND('C6'!V414="",'C6'!W414=""),AND('C6'!W188="X",'C6'!W414="X"),OR('C6'!W188="M",'C6'!W414="M")),"",SUM('C6'!V188,'C6'!V414))</f>
        <v/>
      </c>
      <c r="I732" s="188" t="str">
        <f>IF(AND(AND('C6'!W188="X",'C6'!W414="X"),SUM('C6'!V188,'C6'!V414)=0,ISNUMBER('C6'!V640)),"",IF(OR('C6'!W188="M",'C6'!W414="M"),"M",IF(AND('C6'!W188='C6'!W414,OR('C6'!W188="X",'C6'!W188="W",'C6'!W188="Z")),UPPER('C6'!W188),"")))</f>
        <v/>
      </c>
      <c r="J732" s="81" t="s">
        <v>452</v>
      </c>
      <c r="K732" s="188" t="str">
        <f>IF(AND(ISBLANK('C6'!V640),$L$732&lt;&gt;"Z"),"",'C6'!V640)</f>
        <v/>
      </c>
      <c r="L732" s="188" t="str">
        <f>IF(ISBLANK('C6'!W640),"",'C6'!W640)</f>
        <v/>
      </c>
      <c r="M732" s="78" t="str">
        <f t="shared" si="13"/>
        <v>OK</v>
      </c>
      <c r="N732" s="79"/>
    </row>
    <row r="733" spans="1:14" ht="23.25" hidden="1">
      <c r="A733" s="80" t="s">
        <v>2595</v>
      </c>
      <c r="B733" s="186" t="s">
        <v>1995</v>
      </c>
      <c r="C733" s="187" t="s">
        <v>430</v>
      </c>
      <c r="D733" s="189" t="s">
        <v>1996</v>
      </c>
      <c r="E733" s="187" t="s">
        <v>452</v>
      </c>
      <c r="F733" s="187" t="s">
        <v>430</v>
      </c>
      <c r="G733" s="189" t="s">
        <v>1195</v>
      </c>
      <c r="H733" s="188" t="str">
        <f>IF(OR(AND('C6'!V189="",'C6'!W189=""),AND('C6'!V415="",'C6'!W415=""),AND('C6'!W189="X",'C6'!W415="X"),OR('C6'!W189="M",'C6'!W415="M")),"",SUM('C6'!V189,'C6'!V415))</f>
        <v/>
      </c>
      <c r="I733" s="188" t="str">
        <f>IF(AND(AND('C6'!W189="X",'C6'!W415="X"),SUM('C6'!V189,'C6'!V415)=0,ISNUMBER('C6'!V641)),"",IF(OR('C6'!W189="M",'C6'!W415="M"),"M",IF(AND('C6'!W189='C6'!W415,OR('C6'!W189="X",'C6'!W189="W",'C6'!W189="Z")),UPPER('C6'!W189),"")))</f>
        <v/>
      </c>
      <c r="J733" s="81" t="s">
        <v>452</v>
      </c>
      <c r="K733" s="188" t="str">
        <f>IF(AND(ISBLANK('C6'!V641),$L$733&lt;&gt;"Z"),"",'C6'!V641)</f>
        <v/>
      </c>
      <c r="L733" s="188" t="str">
        <f>IF(ISBLANK('C6'!W641),"",'C6'!W641)</f>
        <v/>
      </c>
      <c r="M733" s="78" t="str">
        <f t="shared" si="13"/>
        <v>OK</v>
      </c>
      <c r="N733" s="79"/>
    </row>
    <row r="734" spans="1:14" ht="23.25" hidden="1">
      <c r="A734" s="80" t="s">
        <v>2595</v>
      </c>
      <c r="B734" s="186" t="s">
        <v>1997</v>
      </c>
      <c r="C734" s="187" t="s">
        <v>430</v>
      </c>
      <c r="D734" s="189" t="s">
        <v>1998</v>
      </c>
      <c r="E734" s="187" t="s">
        <v>452</v>
      </c>
      <c r="F734" s="187" t="s">
        <v>430</v>
      </c>
      <c r="G734" s="189" t="s">
        <v>1196</v>
      </c>
      <c r="H734" s="188" t="str">
        <f>IF(OR(AND('C6'!V190="",'C6'!W190=""),AND('C6'!V416="",'C6'!W416=""),AND('C6'!W190="X",'C6'!W416="X"),OR('C6'!W190="M",'C6'!W416="M")),"",SUM('C6'!V190,'C6'!V416))</f>
        <v/>
      </c>
      <c r="I734" s="188" t="str">
        <f>IF(AND(AND('C6'!W190="X",'C6'!W416="X"),SUM('C6'!V190,'C6'!V416)=0,ISNUMBER('C6'!V642)),"",IF(OR('C6'!W190="M",'C6'!W416="M"),"M",IF(AND('C6'!W190='C6'!W416,OR('C6'!W190="X",'C6'!W190="W",'C6'!W190="Z")),UPPER('C6'!W190),"")))</f>
        <v/>
      </c>
      <c r="J734" s="81" t="s">
        <v>452</v>
      </c>
      <c r="K734" s="188" t="str">
        <f>IF(AND(ISBLANK('C6'!V642),$L$734&lt;&gt;"Z"),"",'C6'!V642)</f>
        <v/>
      </c>
      <c r="L734" s="188" t="str">
        <f>IF(ISBLANK('C6'!W642),"",'C6'!W642)</f>
        <v/>
      </c>
      <c r="M734" s="78" t="str">
        <f t="shared" si="13"/>
        <v>OK</v>
      </c>
      <c r="N734" s="79"/>
    </row>
    <row r="735" spans="1:14" ht="23.25" hidden="1">
      <c r="A735" s="80" t="s">
        <v>2595</v>
      </c>
      <c r="B735" s="186" t="s">
        <v>1999</v>
      </c>
      <c r="C735" s="187" t="s">
        <v>430</v>
      </c>
      <c r="D735" s="189" t="s">
        <v>2000</v>
      </c>
      <c r="E735" s="187" t="s">
        <v>452</v>
      </c>
      <c r="F735" s="187" t="s">
        <v>430</v>
      </c>
      <c r="G735" s="189" t="s">
        <v>1197</v>
      </c>
      <c r="H735" s="188" t="str">
        <f>IF(OR(AND('C6'!V191="",'C6'!W191=""),AND('C6'!V417="",'C6'!W417=""),AND('C6'!W191="X",'C6'!W417="X"),OR('C6'!W191="M",'C6'!W417="M")),"",SUM('C6'!V191,'C6'!V417))</f>
        <v/>
      </c>
      <c r="I735" s="188" t="str">
        <f>IF(AND(AND('C6'!W191="X",'C6'!W417="X"),SUM('C6'!V191,'C6'!V417)=0,ISNUMBER('C6'!V643)),"",IF(OR('C6'!W191="M",'C6'!W417="M"),"M",IF(AND('C6'!W191='C6'!W417,OR('C6'!W191="X",'C6'!W191="W",'C6'!W191="Z")),UPPER('C6'!W191),"")))</f>
        <v/>
      </c>
      <c r="J735" s="81" t="s">
        <v>452</v>
      </c>
      <c r="K735" s="188" t="str">
        <f>IF(AND(ISBLANK('C6'!V643),$L$735&lt;&gt;"Z"),"",'C6'!V643)</f>
        <v/>
      </c>
      <c r="L735" s="188" t="str">
        <f>IF(ISBLANK('C6'!W643),"",'C6'!W643)</f>
        <v/>
      </c>
      <c r="M735" s="78" t="str">
        <f t="shared" si="13"/>
        <v>OK</v>
      </c>
      <c r="N735" s="79"/>
    </row>
    <row r="736" spans="1:14" ht="23.25" hidden="1">
      <c r="A736" s="80" t="s">
        <v>2595</v>
      </c>
      <c r="B736" s="186" t="s">
        <v>2001</v>
      </c>
      <c r="C736" s="187" t="s">
        <v>430</v>
      </c>
      <c r="D736" s="189" t="s">
        <v>2002</v>
      </c>
      <c r="E736" s="187" t="s">
        <v>452</v>
      </c>
      <c r="F736" s="187" t="s">
        <v>430</v>
      </c>
      <c r="G736" s="189" t="s">
        <v>1198</v>
      </c>
      <c r="H736" s="188" t="str">
        <f>IF(OR(AND('C6'!V192="",'C6'!W192=""),AND('C6'!V418="",'C6'!W418=""),AND('C6'!W192="X",'C6'!W418="X"),OR('C6'!W192="M",'C6'!W418="M")),"",SUM('C6'!V192,'C6'!V418))</f>
        <v/>
      </c>
      <c r="I736" s="188" t="str">
        <f>IF(AND(AND('C6'!W192="X",'C6'!W418="X"),SUM('C6'!V192,'C6'!V418)=0,ISNUMBER('C6'!V644)),"",IF(OR('C6'!W192="M",'C6'!W418="M"),"M",IF(AND('C6'!W192='C6'!W418,OR('C6'!W192="X",'C6'!W192="W",'C6'!W192="Z")),UPPER('C6'!W192),"")))</f>
        <v/>
      </c>
      <c r="J736" s="81" t="s">
        <v>452</v>
      </c>
      <c r="K736" s="188" t="str">
        <f>IF(AND(ISBLANK('C6'!V644),$L$736&lt;&gt;"Z"),"",'C6'!V644)</f>
        <v/>
      </c>
      <c r="L736" s="188" t="str">
        <f>IF(ISBLANK('C6'!W644),"",'C6'!W644)</f>
        <v/>
      </c>
      <c r="M736" s="78" t="str">
        <f t="shared" si="13"/>
        <v>OK</v>
      </c>
      <c r="N736" s="79"/>
    </row>
    <row r="737" spans="1:14" ht="23.25" hidden="1">
      <c r="A737" s="80" t="s">
        <v>2595</v>
      </c>
      <c r="B737" s="186" t="s">
        <v>2003</v>
      </c>
      <c r="C737" s="187" t="s">
        <v>430</v>
      </c>
      <c r="D737" s="189" t="s">
        <v>2004</v>
      </c>
      <c r="E737" s="187" t="s">
        <v>452</v>
      </c>
      <c r="F737" s="187" t="s">
        <v>430</v>
      </c>
      <c r="G737" s="189" t="s">
        <v>1199</v>
      </c>
      <c r="H737" s="188" t="str">
        <f>IF(OR(AND('C6'!V193="",'C6'!W193=""),AND('C6'!V419="",'C6'!W419=""),AND('C6'!W193="X",'C6'!W419="X"),OR('C6'!W193="M",'C6'!W419="M")),"",SUM('C6'!V193,'C6'!V419))</f>
        <v/>
      </c>
      <c r="I737" s="188" t="str">
        <f>IF(AND(AND('C6'!W193="X",'C6'!W419="X"),SUM('C6'!V193,'C6'!V419)=0,ISNUMBER('C6'!V645)),"",IF(OR('C6'!W193="M",'C6'!W419="M"),"M",IF(AND('C6'!W193='C6'!W419,OR('C6'!W193="X",'C6'!W193="W",'C6'!W193="Z")),UPPER('C6'!W193),"")))</f>
        <v/>
      </c>
      <c r="J737" s="81" t="s">
        <v>452</v>
      </c>
      <c r="K737" s="188" t="str">
        <f>IF(AND(ISBLANK('C6'!V645),$L$737&lt;&gt;"Z"),"",'C6'!V645)</f>
        <v/>
      </c>
      <c r="L737" s="188" t="str">
        <f>IF(ISBLANK('C6'!W645),"",'C6'!W645)</f>
        <v/>
      </c>
      <c r="M737" s="78" t="str">
        <f t="shared" ref="M737:M782" si="14">IF(AND(ISNUMBER(H737),ISNUMBER(K737)),IF(OR(ROUND(H737,0)&lt;&gt;ROUND(K737,0),I737&lt;&gt;L737),"Check","OK"),IF(OR(AND(H737&lt;&gt;K737,I737&lt;&gt;"Z",L737&lt;&gt;"Z"),I737&lt;&gt;L737),"Check","OK"))</f>
        <v>OK</v>
      </c>
      <c r="N737" s="79"/>
    </row>
    <row r="738" spans="1:14" ht="23.25" hidden="1">
      <c r="A738" s="80" t="s">
        <v>2595</v>
      </c>
      <c r="B738" s="186" t="s">
        <v>2005</v>
      </c>
      <c r="C738" s="187" t="s">
        <v>430</v>
      </c>
      <c r="D738" s="189" t="s">
        <v>2006</v>
      </c>
      <c r="E738" s="187" t="s">
        <v>452</v>
      </c>
      <c r="F738" s="187" t="s">
        <v>430</v>
      </c>
      <c r="G738" s="189" t="s">
        <v>1200</v>
      </c>
      <c r="H738" s="188" t="str">
        <f>IF(OR(AND('C6'!V194="",'C6'!W194=""),AND('C6'!V420="",'C6'!W420=""),AND('C6'!W194="X",'C6'!W420="X"),OR('C6'!W194="M",'C6'!W420="M")),"",SUM('C6'!V194,'C6'!V420))</f>
        <v/>
      </c>
      <c r="I738" s="188" t="str">
        <f>IF(AND(AND('C6'!W194="X",'C6'!W420="X"),SUM('C6'!V194,'C6'!V420)=0,ISNUMBER('C6'!V646)),"",IF(OR('C6'!W194="M",'C6'!W420="M"),"M",IF(AND('C6'!W194='C6'!W420,OR('C6'!W194="X",'C6'!W194="W",'C6'!W194="Z")),UPPER('C6'!W194),"")))</f>
        <v/>
      </c>
      <c r="J738" s="81" t="s">
        <v>452</v>
      </c>
      <c r="K738" s="188" t="str">
        <f>IF(AND(ISBLANK('C6'!V646),$L$738&lt;&gt;"Z"),"",'C6'!V646)</f>
        <v/>
      </c>
      <c r="L738" s="188" t="str">
        <f>IF(ISBLANK('C6'!W646),"",'C6'!W646)</f>
        <v/>
      </c>
      <c r="M738" s="78" t="str">
        <f t="shared" si="14"/>
        <v>OK</v>
      </c>
      <c r="N738" s="79"/>
    </row>
    <row r="739" spans="1:14" ht="23.25" hidden="1">
      <c r="A739" s="80" t="s">
        <v>2595</v>
      </c>
      <c r="B739" s="186" t="s">
        <v>2007</v>
      </c>
      <c r="C739" s="187" t="s">
        <v>430</v>
      </c>
      <c r="D739" s="189" t="s">
        <v>2008</v>
      </c>
      <c r="E739" s="187" t="s">
        <v>452</v>
      </c>
      <c r="F739" s="187" t="s">
        <v>430</v>
      </c>
      <c r="G739" s="189" t="s">
        <v>1201</v>
      </c>
      <c r="H739" s="188" t="str">
        <f>IF(OR(AND('C6'!V195="",'C6'!W195=""),AND('C6'!V421="",'C6'!W421=""),AND('C6'!W195="X",'C6'!W421="X"),OR('C6'!W195="M",'C6'!W421="M")),"",SUM('C6'!V195,'C6'!V421))</f>
        <v/>
      </c>
      <c r="I739" s="188" t="str">
        <f>IF(AND(AND('C6'!W195="X",'C6'!W421="X"),SUM('C6'!V195,'C6'!V421)=0,ISNUMBER('C6'!V647)),"",IF(OR('C6'!W195="M",'C6'!W421="M"),"M",IF(AND('C6'!W195='C6'!W421,OR('C6'!W195="X",'C6'!W195="W",'C6'!W195="Z")),UPPER('C6'!W195),"")))</f>
        <v/>
      </c>
      <c r="J739" s="81" t="s">
        <v>452</v>
      </c>
      <c r="K739" s="188" t="str">
        <f>IF(AND(ISBLANK('C6'!V647),$L$739&lt;&gt;"Z"),"",'C6'!V647)</f>
        <v/>
      </c>
      <c r="L739" s="188" t="str">
        <f>IF(ISBLANK('C6'!W647),"",'C6'!W647)</f>
        <v/>
      </c>
      <c r="M739" s="78" t="str">
        <f t="shared" si="14"/>
        <v>OK</v>
      </c>
      <c r="N739" s="79"/>
    </row>
    <row r="740" spans="1:14" ht="23.25" hidden="1">
      <c r="A740" s="80" t="s">
        <v>2595</v>
      </c>
      <c r="B740" s="186" t="s">
        <v>2009</v>
      </c>
      <c r="C740" s="187" t="s">
        <v>430</v>
      </c>
      <c r="D740" s="189" t="s">
        <v>2010</v>
      </c>
      <c r="E740" s="187" t="s">
        <v>452</v>
      </c>
      <c r="F740" s="187" t="s">
        <v>430</v>
      </c>
      <c r="G740" s="189" t="s">
        <v>1202</v>
      </c>
      <c r="H740" s="188" t="str">
        <f>IF(OR(AND('C6'!V196="",'C6'!W196=""),AND('C6'!V422="",'C6'!W422=""),AND('C6'!W196="X",'C6'!W422="X"),OR('C6'!W196="M",'C6'!W422="M")),"",SUM('C6'!V196,'C6'!V422))</f>
        <v/>
      </c>
      <c r="I740" s="188" t="str">
        <f>IF(AND(AND('C6'!W196="X",'C6'!W422="X"),SUM('C6'!V196,'C6'!V422)=0,ISNUMBER('C6'!V648)),"",IF(OR('C6'!W196="M",'C6'!W422="M"),"M",IF(AND('C6'!W196='C6'!W422,OR('C6'!W196="X",'C6'!W196="W",'C6'!W196="Z")),UPPER('C6'!W196),"")))</f>
        <v/>
      </c>
      <c r="J740" s="81" t="s">
        <v>452</v>
      </c>
      <c r="K740" s="188" t="str">
        <f>IF(AND(ISBLANK('C6'!V648),$L$740&lt;&gt;"Z"),"",'C6'!V648)</f>
        <v/>
      </c>
      <c r="L740" s="188" t="str">
        <f>IF(ISBLANK('C6'!W648),"",'C6'!W648)</f>
        <v/>
      </c>
      <c r="M740" s="78" t="str">
        <f t="shared" si="14"/>
        <v>OK</v>
      </c>
      <c r="N740" s="79"/>
    </row>
    <row r="741" spans="1:14" ht="23.25" hidden="1">
      <c r="A741" s="80" t="s">
        <v>2595</v>
      </c>
      <c r="B741" s="186" t="s">
        <v>2011</v>
      </c>
      <c r="C741" s="187" t="s">
        <v>430</v>
      </c>
      <c r="D741" s="189" t="s">
        <v>2012</v>
      </c>
      <c r="E741" s="187" t="s">
        <v>452</v>
      </c>
      <c r="F741" s="187" t="s">
        <v>430</v>
      </c>
      <c r="G741" s="189" t="s">
        <v>1203</v>
      </c>
      <c r="H741" s="188" t="str">
        <f>IF(OR(AND('C6'!V197="",'C6'!W197=""),AND('C6'!V423="",'C6'!W423=""),AND('C6'!W197="X",'C6'!W423="X"),OR('C6'!W197="M",'C6'!W423="M")),"",SUM('C6'!V197,'C6'!V423))</f>
        <v/>
      </c>
      <c r="I741" s="188" t="str">
        <f>IF(AND(AND('C6'!W197="X",'C6'!W423="X"),SUM('C6'!V197,'C6'!V423)=0,ISNUMBER('C6'!V649)),"",IF(OR('C6'!W197="M",'C6'!W423="M"),"M",IF(AND('C6'!W197='C6'!W423,OR('C6'!W197="X",'C6'!W197="W",'C6'!W197="Z")),UPPER('C6'!W197),"")))</f>
        <v/>
      </c>
      <c r="J741" s="81" t="s">
        <v>452</v>
      </c>
      <c r="K741" s="188" t="str">
        <f>IF(AND(ISBLANK('C6'!V649),$L$741&lt;&gt;"Z"),"",'C6'!V649)</f>
        <v/>
      </c>
      <c r="L741" s="188" t="str">
        <f>IF(ISBLANK('C6'!W649),"",'C6'!W649)</f>
        <v/>
      </c>
      <c r="M741" s="78" t="str">
        <f t="shared" si="14"/>
        <v>OK</v>
      </c>
      <c r="N741" s="79"/>
    </row>
    <row r="742" spans="1:14" ht="23.25" hidden="1">
      <c r="A742" s="80" t="s">
        <v>2595</v>
      </c>
      <c r="B742" s="186" t="s">
        <v>2013</v>
      </c>
      <c r="C742" s="187" t="s">
        <v>430</v>
      </c>
      <c r="D742" s="189" t="s">
        <v>2014</v>
      </c>
      <c r="E742" s="187" t="s">
        <v>452</v>
      </c>
      <c r="F742" s="187" t="s">
        <v>430</v>
      </c>
      <c r="G742" s="189" t="s">
        <v>1204</v>
      </c>
      <c r="H742" s="188" t="str">
        <f>IF(OR(AND('C6'!V198="",'C6'!W198=""),AND('C6'!V424="",'C6'!W424=""),AND('C6'!W198="X",'C6'!W424="X"),OR('C6'!W198="M",'C6'!W424="M")),"",SUM('C6'!V198,'C6'!V424))</f>
        <v/>
      </c>
      <c r="I742" s="188" t="str">
        <f>IF(AND(AND('C6'!W198="X",'C6'!W424="X"),SUM('C6'!V198,'C6'!V424)=0,ISNUMBER('C6'!V650)),"",IF(OR('C6'!W198="M",'C6'!W424="M"),"M",IF(AND('C6'!W198='C6'!W424,OR('C6'!W198="X",'C6'!W198="W",'C6'!W198="Z")),UPPER('C6'!W198),"")))</f>
        <v/>
      </c>
      <c r="J742" s="81" t="s">
        <v>452</v>
      </c>
      <c r="K742" s="188" t="str">
        <f>IF(AND(ISBLANK('C6'!V650),$L$742&lt;&gt;"Z"),"",'C6'!V650)</f>
        <v/>
      </c>
      <c r="L742" s="188" t="str">
        <f>IF(ISBLANK('C6'!W650),"",'C6'!W650)</f>
        <v/>
      </c>
      <c r="M742" s="78" t="str">
        <f t="shared" si="14"/>
        <v>OK</v>
      </c>
      <c r="N742" s="79"/>
    </row>
    <row r="743" spans="1:14" ht="23.25" hidden="1">
      <c r="A743" s="80" t="s">
        <v>2595</v>
      </c>
      <c r="B743" s="186" t="s">
        <v>2015</v>
      </c>
      <c r="C743" s="187" t="s">
        <v>430</v>
      </c>
      <c r="D743" s="189" t="s">
        <v>2016</v>
      </c>
      <c r="E743" s="187" t="s">
        <v>452</v>
      </c>
      <c r="F743" s="187" t="s">
        <v>430</v>
      </c>
      <c r="G743" s="189" t="s">
        <v>1205</v>
      </c>
      <c r="H743" s="188" t="str">
        <f>IF(OR(AND('C6'!V199="",'C6'!W199=""),AND('C6'!V425="",'C6'!W425=""),AND('C6'!W199="X",'C6'!W425="X"),OR('C6'!W199="M",'C6'!W425="M")),"",SUM('C6'!V199,'C6'!V425))</f>
        <v/>
      </c>
      <c r="I743" s="188" t="str">
        <f>IF(AND(AND('C6'!W199="X",'C6'!W425="X"),SUM('C6'!V199,'C6'!V425)=0,ISNUMBER('C6'!V651)),"",IF(OR('C6'!W199="M",'C6'!W425="M"),"M",IF(AND('C6'!W199='C6'!W425,OR('C6'!W199="X",'C6'!W199="W",'C6'!W199="Z")),UPPER('C6'!W199),"")))</f>
        <v/>
      </c>
      <c r="J743" s="81" t="s">
        <v>452</v>
      </c>
      <c r="K743" s="188" t="str">
        <f>IF(AND(ISBLANK('C6'!V651),$L$743&lt;&gt;"Z"),"",'C6'!V651)</f>
        <v/>
      </c>
      <c r="L743" s="188" t="str">
        <f>IF(ISBLANK('C6'!W651),"",'C6'!W651)</f>
        <v/>
      </c>
      <c r="M743" s="78" t="str">
        <f t="shared" si="14"/>
        <v>OK</v>
      </c>
      <c r="N743" s="79"/>
    </row>
    <row r="744" spans="1:14" ht="23.25" hidden="1">
      <c r="A744" s="80" t="s">
        <v>2595</v>
      </c>
      <c r="B744" s="186" t="s">
        <v>2017</v>
      </c>
      <c r="C744" s="187" t="s">
        <v>430</v>
      </c>
      <c r="D744" s="189" t="s">
        <v>2018</v>
      </c>
      <c r="E744" s="187" t="s">
        <v>452</v>
      </c>
      <c r="F744" s="187" t="s">
        <v>430</v>
      </c>
      <c r="G744" s="189" t="s">
        <v>1206</v>
      </c>
      <c r="H744" s="188" t="str">
        <f>IF(OR(AND('C6'!V200="",'C6'!W200=""),AND('C6'!V426="",'C6'!W426=""),AND('C6'!W200="X",'C6'!W426="X"),OR('C6'!W200="M",'C6'!W426="M")),"",SUM('C6'!V200,'C6'!V426))</f>
        <v/>
      </c>
      <c r="I744" s="188" t="str">
        <f>IF(AND(AND('C6'!W200="X",'C6'!W426="X"),SUM('C6'!V200,'C6'!V426)=0,ISNUMBER('C6'!V652)),"",IF(OR('C6'!W200="M",'C6'!W426="M"),"M",IF(AND('C6'!W200='C6'!W426,OR('C6'!W200="X",'C6'!W200="W",'C6'!W200="Z")),UPPER('C6'!W200),"")))</f>
        <v/>
      </c>
      <c r="J744" s="81" t="s">
        <v>452</v>
      </c>
      <c r="K744" s="188" t="str">
        <f>IF(AND(ISBLANK('C6'!V652),$L$744&lt;&gt;"Z"),"",'C6'!V652)</f>
        <v/>
      </c>
      <c r="L744" s="188" t="str">
        <f>IF(ISBLANK('C6'!W652),"",'C6'!W652)</f>
        <v/>
      </c>
      <c r="M744" s="78" t="str">
        <f t="shared" si="14"/>
        <v>OK</v>
      </c>
      <c r="N744" s="79"/>
    </row>
    <row r="745" spans="1:14" ht="23.25" hidden="1">
      <c r="A745" s="80" t="s">
        <v>2595</v>
      </c>
      <c r="B745" s="186" t="s">
        <v>2019</v>
      </c>
      <c r="C745" s="187" t="s">
        <v>430</v>
      </c>
      <c r="D745" s="189" t="s">
        <v>2020</v>
      </c>
      <c r="E745" s="187" t="s">
        <v>452</v>
      </c>
      <c r="F745" s="187" t="s">
        <v>430</v>
      </c>
      <c r="G745" s="189" t="s">
        <v>1207</v>
      </c>
      <c r="H745" s="188" t="str">
        <f>IF(OR(AND('C6'!V201="",'C6'!W201=""),AND('C6'!V427="",'C6'!W427=""),AND('C6'!W201="X",'C6'!W427="X"),OR('C6'!W201="M",'C6'!W427="M")),"",SUM('C6'!V201,'C6'!V427))</f>
        <v/>
      </c>
      <c r="I745" s="188" t="str">
        <f>IF(AND(AND('C6'!W201="X",'C6'!W427="X"),SUM('C6'!V201,'C6'!V427)=0,ISNUMBER('C6'!V653)),"",IF(OR('C6'!W201="M",'C6'!W427="M"),"M",IF(AND('C6'!W201='C6'!W427,OR('C6'!W201="X",'C6'!W201="W",'C6'!W201="Z")),UPPER('C6'!W201),"")))</f>
        <v/>
      </c>
      <c r="J745" s="81" t="s">
        <v>452</v>
      </c>
      <c r="K745" s="188" t="str">
        <f>IF(AND(ISBLANK('C6'!V653),$L$745&lt;&gt;"Z"),"",'C6'!V653)</f>
        <v/>
      </c>
      <c r="L745" s="188" t="str">
        <f>IF(ISBLANK('C6'!W653),"",'C6'!W653)</f>
        <v/>
      </c>
      <c r="M745" s="78" t="str">
        <f t="shared" si="14"/>
        <v>OK</v>
      </c>
      <c r="N745" s="79"/>
    </row>
    <row r="746" spans="1:14" ht="23.25" hidden="1">
      <c r="A746" s="80" t="s">
        <v>2595</v>
      </c>
      <c r="B746" s="186" t="s">
        <v>2021</v>
      </c>
      <c r="C746" s="187" t="s">
        <v>430</v>
      </c>
      <c r="D746" s="189" t="s">
        <v>2022</v>
      </c>
      <c r="E746" s="187" t="s">
        <v>452</v>
      </c>
      <c r="F746" s="187" t="s">
        <v>430</v>
      </c>
      <c r="G746" s="189" t="s">
        <v>1208</v>
      </c>
      <c r="H746" s="188" t="str">
        <f>IF(OR(AND('C6'!V202="",'C6'!W202=""),AND('C6'!V428="",'C6'!W428=""),AND('C6'!W202="X",'C6'!W428="X"),OR('C6'!W202="M",'C6'!W428="M")),"",SUM('C6'!V202,'C6'!V428))</f>
        <v/>
      </c>
      <c r="I746" s="188" t="str">
        <f>IF(AND(AND('C6'!W202="X",'C6'!W428="X"),SUM('C6'!V202,'C6'!V428)=0,ISNUMBER('C6'!V654)),"",IF(OR('C6'!W202="M",'C6'!W428="M"),"M",IF(AND('C6'!W202='C6'!W428,OR('C6'!W202="X",'C6'!W202="W",'C6'!W202="Z")),UPPER('C6'!W202),"")))</f>
        <v/>
      </c>
      <c r="J746" s="81" t="s">
        <v>452</v>
      </c>
      <c r="K746" s="188" t="str">
        <f>IF(AND(ISBLANK('C6'!V654),$L$746&lt;&gt;"Z"),"",'C6'!V654)</f>
        <v/>
      </c>
      <c r="L746" s="188" t="str">
        <f>IF(ISBLANK('C6'!W654),"",'C6'!W654)</f>
        <v/>
      </c>
      <c r="M746" s="78" t="str">
        <f t="shared" si="14"/>
        <v>OK</v>
      </c>
      <c r="N746" s="79"/>
    </row>
    <row r="747" spans="1:14" ht="23.25" hidden="1">
      <c r="A747" s="80" t="s">
        <v>2595</v>
      </c>
      <c r="B747" s="186" t="s">
        <v>2023</v>
      </c>
      <c r="C747" s="187" t="s">
        <v>430</v>
      </c>
      <c r="D747" s="189" t="s">
        <v>2024</v>
      </c>
      <c r="E747" s="187" t="s">
        <v>452</v>
      </c>
      <c r="F747" s="187" t="s">
        <v>430</v>
      </c>
      <c r="G747" s="189" t="s">
        <v>1209</v>
      </c>
      <c r="H747" s="188" t="str">
        <f>IF(OR(AND('C6'!V203="",'C6'!W203=""),AND('C6'!V429="",'C6'!W429=""),AND('C6'!W203="X",'C6'!W429="X"),OR('C6'!W203="M",'C6'!W429="M")),"",SUM('C6'!V203,'C6'!V429))</f>
        <v/>
      </c>
      <c r="I747" s="188" t="str">
        <f>IF(AND(AND('C6'!W203="X",'C6'!W429="X"),SUM('C6'!V203,'C6'!V429)=0,ISNUMBER('C6'!V655)),"",IF(OR('C6'!W203="M",'C6'!W429="M"),"M",IF(AND('C6'!W203='C6'!W429,OR('C6'!W203="X",'C6'!W203="W",'C6'!W203="Z")),UPPER('C6'!W203),"")))</f>
        <v/>
      </c>
      <c r="J747" s="81" t="s">
        <v>452</v>
      </c>
      <c r="K747" s="188" t="str">
        <f>IF(AND(ISBLANK('C6'!V655),$L$747&lt;&gt;"Z"),"",'C6'!V655)</f>
        <v/>
      </c>
      <c r="L747" s="188" t="str">
        <f>IF(ISBLANK('C6'!W655),"",'C6'!W655)</f>
        <v/>
      </c>
      <c r="M747" s="78" t="str">
        <f t="shared" si="14"/>
        <v>OK</v>
      </c>
      <c r="N747" s="79"/>
    </row>
    <row r="748" spans="1:14" ht="23.25" hidden="1">
      <c r="A748" s="80" t="s">
        <v>2595</v>
      </c>
      <c r="B748" s="186" t="s">
        <v>2025</v>
      </c>
      <c r="C748" s="187" t="s">
        <v>430</v>
      </c>
      <c r="D748" s="189" t="s">
        <v>2026</v>
      </c>
      <c r="E748" s="187" t="s">
        <v>452</v>
      </c>
      <c r="F748" s="187" t="s">
        <v>430</v>
      </c>
      <c r="G748" s="189" t="s">
        <v>1210</v>
      </c>
      <c r="H748" s="188" t="str">
        <f>IF(OR(AND('C6'!V204="",'C6'!W204=""),AND('C6'!V430="",'C6'!W430=""),AND('C6'!W204="X",'C6'!W430="X"),OR('C6'!W204="M",'C6'!W430="M")),"",SUM('C6'!V204,'C6'!V430))</f>
        <v/>
      </c>
      <c r="I748" s="188" t="str">
        <f>IF(AND(AND('C6'!W204="X",'C6'!W430="X"),SUM('C6'!V204,'C6'!V430)=0,ISNUMBER('C6'!V656)),"",IF(OR('C6'!W204="M",'C6'!W430="M"),"M",IF(AND('C6'!W204='C6'!W430,OR('C6'!W204="X",'C6'!W204="W",'C6'!W204="Z")),UPPER('C6'!W204),"")))</f>
        <v/>
      </c>
      <c r="J748" s="81" t="s">
        <v>452</v>
      </c>
      <c r="K748" s="188" t="str">
        <f>IF(AND(ISBLANK('C6'!V656),$L$748&lt;&gt;"Z"),"",'C6'!V656)</f>
        <v/>
      </c>
      <c r="L748" s="188" t="str">
        <f>IF(ISBLANK('C6'!W656),"",'C6'!W656)</f>
        <v/>
      </c>
      <c r="M748" s="78" t="str">
        <f t="shared" si="14"/>
        <v>OK</v>
      </c>
      <c r="N748" s="79"/>
    </row>
    <row r="749" spans="1:14" ht="23.25" hidden="1">
      <c r="A749" s="80" t="s">
        <v>2595</v>
      </c>
      <c r="B749" s="186" t="s">
        <v>2027</v>
      </c>
      <c r="C749" s="187" t="s">
        <v>430</v>
      </c>
      <c r="D749" s="189" t="s">
        <v>2028</v>
      </c>
      <c r="E749" s="187" t="s">
        <v>452</v>
      </c>
      <c r="F749" s="187" t="s">
        <v>430</v>
      </c>
      <c r="G749" s="189" t="s">
        <v>1211</v>
      </c>
      <c r="H749" s="188" t="str">
        <f>IF(OR(AND('C6'!V205="",'C6'!W205=""),AND('C6'!V431="",'C6'!W431=""),AND('C6'!W205="X",'C6'!W431="X"),OR('C6'!W205="M",'C6'!W431="M")),"",SUM('C6'!V205,'C6'!V431))</f>
        <v/>
      </c>
      <c r="I749" s="188" t="str">
        <f>IF(AND(AND('C6'!W205="X",'C6'!W431="X"),SUM('C6'!V205,'C6'!V431)=0,ISNUMBER('C6'!V657)),"",IF(OR('C6'!W205="M",'C6'!W431="M"),"M",IF(AND('C6'!W205='C6'!W431,OR('C6'!W205="X",'C6'!W205="W",'C6'!W205="Z")),UPPER('C6'!W205),"")))</f>
        <v/>
      </c>
      <c r="J749" s="81" t="s">
        <v>452</v>
      </c>
      <c r="K749" s="188" t="str">
        <f>IF(AND(ISBLANK('C6'!V657),$L$749&lt;&gt;"Z"),"",'C6'!V657)</f>
        <v/>
      </c>
      <c r="L749" s="188" t="str">
        <f>IF(ISBLANK('C6'!W657),"",'C6'!W657)</f>
        <v/>
      </c>
      <c r="M749" s="78" t="str">
        <f t="shared" si="14"/>
        <v>OK</v>
      </c>
      <c r="N749" s="79"/>
    </row>
    <row r="750" spans="1:14" ht="23.25" hidden="1">
      <c r="A750" s="80" t="s">
        <v>2595</v>
      </c>
      <c r="B750" s="186" t="s">
        <v>2029</v>
      </c>
      <c r="C750" s="187" t="s">
        <v>430</v>
      </c>
      <c r="D750" s="189" t="s">
        <v>2030</v>
      </c>
      <c r="E750" s="187" t="s">
        <v>452</v>
      </c>
      <c r="F750" s="187" t="s">
        <v>430</v>
      </c>
      <c r="G750" s="189" t="s">
        <v>1212</v>
      </c>
      <c r="H750" s="188" t="str">
        <f>IF(OR(AND('C6'!V206="",'C6'!W206=""),AND('C6'!V432="",'C6'!W432=""),AND('C6'!W206="X",'C6'!W432="X"),OR('C6'!W206="M",'C6'!W432="M")),"",SUM('C6'!V206,'C6'!V432))</f>
        <v/>
      </c>
      <c r="I750" s="188" t="str">
        <f>IF(AND(AND('C6'!W206="X",'C6'!W432="X"),SUM('C6'!V206,'C6'!V432)=0,ISNUMBER('C6'!V658)),"",IF(OR('C6'!W206="M",'C6'!W432="M"),"M",IF(AND('C6'!W206='C6'!W432,OR('C6'!W206="X",'C6'!W206="W",'C6'!W206="Z")),UPPER('C6'!W206),"")))</f>
        <v/>
      </c>
      <c r="J750" s="81" t="s">
        <v>452</v>
      </c>
      <c r="K750" s="188" t="str">
        <f>IF(AND(ISBLANK('C6'!V658),$L$750&lt;&gt;"Z"),"",'C6'!V658)</f>
        <v/>
      </c>
      <c r="L750" s="188" t="str">
        <f>IF(ISBLANK('C6'!W658),"",'C6'!W658)</f>
        <v/>
      </c>
      <c r="M750" s="78" t="str">
        <f t="shared" si="14"/>
        <v>OK</v>
      </c>
      <c r="N750" s="79"/>
    </row>
    <row r="751" spans="1:14" ht="23.25" hidden="1">
      <c r="A751" s="80" t="s">
        <v>2595</v>
      </c>
      <c r="B751" s="186" t="s">
        <v>2031</v>
      </c>
      <c r="C751" s="187" t="s">
        <v>430</v>
      </c>
      <c r="D751" s="189" t="s">
        <v>2032</v>
      </c>
      <c r="E751" s="187" t="s">
        <v>452</v>
      </c>
      <c r="F751" s="187" t="s">
        <v>430</v>
      </c>
      <c r="G751" s="189" t="s">
        <v>1213</v>
      </c>
      <c r="H751" s="188" t="str">
        <f>IF(OR(AND('C6'!V207="",'C6'!W207=""),AND('C6'!V433="",'C6'!W433=""),AND('C6'!W207="X",'C6'!W433="X"),OR('C6'!W207="M",'C6'!W433="M")),"",SUM('C6'!V207,'C6'!V433))</f>
        <v/>
      </c>
      <c r="I751" s="188" t="str">
        <f>IF(AND(AND('C6'!W207="X",'C6'!W433="X"),SUM('C6'!V207,'C6'!V433)=0,ISNUMBER('C6'!V659)),"",IF(OR('C6'!W207="M",'C6'!W433="M"),"M",IF(AND('C6'!W207='C6'!W433,OR('C6'!W207="X",'C6'!W207="W",'C6'!W207="Z")),UPPER('C6'!W207),"")))</f>
        <v/>
      </c>
      <c r="J751" s="81" t="s">
        <v>452</v>
      </c>
      <c r="K751" s="188" t="str">
        <f>IF(AND(ISBLANK('C6'!V659),$L$751&lt;&gt;"Z"),"",'C6'!V659)</f>
        <v/>
      </c>
      <c r="L751" s="188" t="str">
        <f>IF(ISBLANK('C6'!W659),"",'C6'!W659)</f>
        <v/>
      </c>
      <c r="M751" s="78" t="str">
        <f t="shared" si="14"/>
        <v>OK</v>
      </c>
      <c r="N751" s="79"/>
    </row>
    <row r="752" spans="1:14" ht="23.25" hidden="1">
      <c r="A752" s="80" t="s">
        <v>2595</v>
      </c>
      <c r="B752" s="186" t="s">
        <v>2033</v>
      </c>
      <c r="C752" s="187" t="s">
        <v>430</v>
      </c>
      <c r="D752" s="189" t="s">
        <v>2034</v>
      </c>
      <c r="E752" s="187" t="s">
        <v>452</v>
      </c>
      <c r="F752" s="187" t="s">
        <v>430</v>
      </c>
      <c r="G752" s="189" t="s">
        <v>1214</v>
      </c>
      <c r="H752" s="188" t="str">
        <f>IF(OR(AND('C6'!V208="",'C6'!W208=""),AND('C6'!V434="",'C6'!W434=""),AND('C6'!W208="X",'C6'!W434="X"),OR('C6'!W208="M",'C6'!W434="M")),"",SUM('C6'!V208,'C6'!V434))</f>
        <v/>
      </c>
      <c r="I752" s="188" t="str">
        <f>IF(AND(AND('C6'!W208="X",'C6'!W434="X"),SUM('C6'!V208,'C6'!V434)=0,ISNUMBER('C6'!V660)),"",IF(OR('C6'!W208="M",'C6'!W434="M"),"M",IF(AND('C6'!W208='C6'!W434,OR('C6'!W208="X",'C6'!W208="W",'C6'!W208="Z")),UPPER('C6'!W208),"")))</f>
        <v/>
      </c>
      <c r="J752" s="81" t="s">
        <v>452</v>
      </c>
      <c r="K752" s="188" t="str">
        <f>IF(AND(ISBLANK('C6'!V660),$L$752&lt;&gt;"Z"),"",'C6'!V660)</f>
        <v/>
      </c>
      <c r="L752" s="188" t="str">
        <f>IF(ISBLANK('C6'!W660),"",'C6'!W660)</f>
        <v/>
      </c>
      <c r="M752" s="78" t="str">
        <f t="shared" si="14"/>
        <v>OK</v>
      </c>
      <c r="N752" s="79"/>
    </row>
    <row r="753" spans="1:14" ht="23.25" hidden="1">
      <c r="A753" s="80" t="s">
        <v>2595</v>
      </c>
      <c r="B753" s="186" t="s">
        <v>2035</v>
      </c>
      <c r="C753" s="187" t="s">
        <v>430</v>
      </c>
      <c r="D753" s="189" t="s">
        <v>2036</v>
      </c>
      <c r="E753" s="187" t="s">
        <v>452</v>
      </c>
      <c r="F753" s="187" t="s">
        <v>430</v>
      </c>
      <c r="G753" s="189" t="s">
        <v>1215</v>
      </c>
      <c r="H753" s="188" t="str">
        <f>IF(OR(AND('C6'!V209="",'C6'!W209=""),AND('C6'!V435="",'C6'!W435=""),AND('C6'!W209="X",'C6'!W435="X"),OR('C6'!W209="M",'C6'!W435="M")),"",SUM('C6'!V209,'C6'!V435))</f>
        <v/>
      </c>
      <c r="I753" s="188" t="str">
        <f>IF(AND(AND('C6'!W209="X",'C6'!W435="X"),SUM('C6'!V209,'C6'!V435)=0,ISNUMBER('C6'!V661)),"",IF(OR('C6'!W209="M",'C6'!W435="M"),"M",IF(AND('C6'!W209='C6'!W435,OR('C6'!W209="X",'C6'!W209="W",'C6'!W209="Z")),UPPER('C6'!W209),"")))</f>
        <v/>
      </c>
      <c r="J753" s="81" t="s">
        <v>452</v>
      </c>
      <c r="K753" s="188" t="str">
        <f>IF(AND(ISBLANK('C6'!V661),$L$753&lt;&gt;"Z"),"",'C6'!V661)</f>
        <v/>
      </c>
      <c r="L753" s="188" t="str">
        <f>IF(ISBLANK('C6'!W661),"",'C6'!W661)</f>
        <v/>
      </c>
      <c r="M753" s="78" t="str">
        <f t="shared" si="14"/>
        <v>OK</v>
      </c>
      <c r="N753" s="79"/>
    </row>
    <row r="754" spans="1:14" ht="23.25" hidden="1">
      <c r="A754" s="80" t="s">
        <v>2595</v>
      </c>
      <c r="B754" s="186" t="s">
        <v>2037</v>
      </c>
      <c r="C754" s="187" t="s">
        <v>430</v>
      </c>
      <c r="D754" s="189" t="s">
        <v>2038</v>
      </c>
      <c r="E754" s="187" t="s">
        <v>452</v>
      </c>
      <c r="F754" s="187" t="s">
        <v>430</v>
      </c>
      <c r="G754" s="189" t="s">
        <v>1216</v>
      </c>
      <c r="H754" s="188" t="str">
        <f>IF(OR(AND('C6'!V210="",'C6'!W210=""),AND('C6'!V436="",'C6'!W436=""),AND('C6'!W210="X",'C6'!W436="X"),OR('C6'!W210="M",'C6'!W436="M")),"",SUM('C6'!V210,'C6'!V436))</f>
        <v/>
      </c>
      <c r="I754" s="188" t="str">
        <f>IF(AND(AND('C6'!W210="X",'C6'!W436="X"),SUM('C6'!V210,'C6'!V436)=0,ISNUMBER('C6'!V662)),"",IF(OR('C6'!W210="M",'C6'!W436="M"),"M",IF(AND('C6'!W210='C6'!W436,OR('C6'!W210="X",'C6'!W210="W",'C6'!W210="Z")),UPPER('C6'!W210),"")))</f>
        <v/>
      </c>
      <c r="J754" s="81" t="s">
        <v>452</v>
      </c>
      <c r="K754" s="188" t="str">
        <f>IF(AND(ISBLANK('C6'!V662),$L$754&lt;&gt;"Z"),"",'C6'!V662)</f>
        <v/>
      </c>
      <c r="L754" s="188" t="str">
        <f>IF(ISBLANK('C6'!W662),"",'C6'!W662)</f>
        <v/>
      </c>
      <c r="M754" s="78" t="str">
        <f t="shared" si="14"/>
        <v>OK</v>
      </c>
      <c r="N754" s="79"/>
    </row>
    <row r="755" spans="1:14" ht="23.25" hidden="1">
      <c r="A755" s="80" t="s">
        <v>2595</v>
      </c>
      <c r="B755" s="186" t="s">
        <v>2039</v>
      </c>
      <c r="C755" s="187" t="s">
        <v>430</v>
      </c>
      <c r="D755" s="189" t="s">
        <v>2040</v>
      </c>
      <c r="E755" s="187" t="s">
        <v>452</v>
      </c>
      <c r="F755" s="187" t="s">
        <v>430</v>
      </c>
      <c r="G755" s="189" t="s">
        <v>1217</v>
      </c>
      <c r="H755" s="188" t="str">
        <f>IF(OR(AND('C6'!V211="",'C6'!W211=""),AND('C6'!V437="",'C6'!W437=""),AND('C6'!W211="X",'C6'!W437="X"),OR('C6'!W211="M",'C6'!W437="M")),"",SUM('C6'!V211,'C6'!V437))</f>
        <v/>
      </c>
      <c r="I755" s="188" t="str">
        <f>IF(AND(AND('C6'!W211="X",'C6'!W437="X"),SUM('C6'!V211,'C6'!V437)=0,ISNUMBER('C6'!V663)),"",IF(OR('C6'!W211="M",'C6'!W437="M"),"M",IF(AND('C6'!W211='C6'!W437,OR('C6'!W211="X",'C6'!W211="W",'C6'!W211="Z")),UPPER('C6'!W211),"")))</f>
        <v/>
      </c>
      <c r="J755" s="81" t="s">
        <v>452</v>
      </c>
      <c r="K755" s="188" t="str">
        <f>IF(AND(ISBLANK('C6'!V663),$L$755&lt;&gt;"Z"),"",'C6'!V663)</f>
        <v/>
      </c>
      <c r="L755" s="188" t="str">
        <f>IF(ISBLANK('C6'!W663),"",'C6'!W663)</f>
        <v/>
      </c>
      <c r="M755" s="78" t="str">
        <f t="shared" si="14"/>
        <v>OK</v>
      </c>
      <c r="N755" s="79"/>
    </row>
    <row r="756" spans="1:14" ht="23.25" hidden="1">
      <c r="A756" s="80" t="s">
        <v>2595</v>
      </c>
      <c r="B756" s="186" t="s">
        <v>2041</v>
      </c>
      <c r="C756" s="187" t="s">
        <v>430</v>
      </c>
      <c r="D756" s="189" t="s">
        <v>2042</v>
      </c>
      <c r="E756" s="187" t="s">
        <v>452</v>
      </c>
      <c r="F756" s="187" t="s">
        <v>430</v>
      </c>
      <c r="G756" s="189" t="s">
        <v>1218</v>
      </c>
      <c r="H756" s="188" t="str">
        <f>IF(OR(AND('C6'!V212="",'C6'!W212=""),AND('C6'!V438="",'C6'!W438=""),AND('C6'!W212="X",'C6'!W438="X"),OR('C6'!W212="M",'C6'!W438="M")),"",SUM('C6'!V212,'C6'!V438))</f>
        <v/>
      </c>
      <c r="I756" s="188" t="str">
        <f>IF(AND(AND('C6'!W212="X",'C6'!W438="X"),SUM('C6'!V212,'C6'!V438)=0,ISNUMBER('C6'!V664)),"",IF(OR('C6'!W212="M",'C6'!W438="M"),"M",IF(AND('C6'!W212='C6'!W438,OR('C6'!W212="X",'C6'!W212="W",'C6'!W212="Z")),UPPER('C6'!W212),"")))</f>
        <v/>
      </c>
      <c r="J756" s="81" t="s">
        <v>452</v>
      </c>
      <c r="K756" s="188" t="str">
        <f>IF(AND(ISBLANK('C6'!V664),$L$756&lt;&gt;"Z"),"",'C6'!V664)</f>
        <v/>
      </c>
      <c r="L756" s="188" t="str">
        <f>IF(ISBLANK('C6'!W664),"",'C6'!W664)</f>
        <v/>
      </c>
      <c r="M756" s="78" t="str">
        <f t="shared" si="14"/>
        <v>OK</v>
      </c>
      <c r="N756" s="79"/>
    </row>
    <row r="757" spans="1:14" ht="23.25" hidden="1">
      <c r="A757" s="80" t="s">
        <v>2595</v>
      </c>
      <c r="B757" s="186" t="s">
        <v>2043</v>
      </c>
      <c r="C757" s="187" t="s">
        <v>430</v>
      </c>
      <c r="D757" s="189" t="s">
        <v>2044</v>
      </c>
      <c r="E757" s="187" t="s">
        <v>452</v>
      </c>
      <c r="F757" s="187" t="s">
        <v>430</v>
      </c>
      <c r="G757" s="189" t="s">
        <v>1219</v>
      </c>
      <c r="H757" s="188" t="str">
        <f>IF(OR(AND('C6'!V213="",'C6'!W213=""),AND('C6'!V439="",'C6'!W439=""),AND('C6'!W213="X",'C6'!W439="X"),OR('C6'!W213="M",'C6'!W439="M")),"",SUM('C6'!V213,'C6'!V439))</f>
        <v/>
      </c>
      <c r="I757" s="188" t="str">
        <f>IF(AND(AND('C6'!W213="X",'C6'!W439="X"),SUM('C6'!V213,'C6'!V439)=0,ISNUMBER('C6'!V665)),"",IF(OR('C6'!W213="M",'C6'!W439="M"),"M",IF(AND('C6'!W213='C6'!W439,OR('C6'!W213="X",'C6'!W213="W",'C6'!W213="Z")),UPPER('C6'!W213),"")))</f>
        <v/>
      </c>
      <c r="J757" s="81" t="s">
        <v>452</v>
      </c>
      <c r="K757" s="188" t="str">
        <f>IF(AND(ISBLANK('C6'!V665),$L$757&lt;&gt;"Z"),"",'C6'!V665)</f>
        <v/>
      </c>
      <c r="L757" s="188" t="str">
        <f>IF(ISBLANK('C6'!W665),"",'C6'!W665)</f>
        <v/>
      </c>
      <c r="M757" s="78" t="str">
        <f t="shared" si="14"/>
        <v>OK</v>
      </c>
      <c r="N757" s="79"/>
    </row>
    <row r="758" spans="1:14" ht="23.25" hidden="1">
      <c r="A758" s="80" t="s">
        <v>2595</v>
      </c>
      <c r="B758" s="186" t="s">
        <v>2045</v>
      </c>
      <c r="C758" s="187" t="s">
        <v>430</v>
      </c>
      <c r="D758" s="189" t="s">
        <v>2046</v>
      </c>
      <c r="E758" s="187" t="s">
        <v>452</v>
      </c>
      <c r="F758" s="187" t="s">
        <v>430</v>
      </c>
      <c r="G758" s="189" t="s">
        <v>1220</v>
      </c>
      <c r="H758" s="188" t="str">
        <f>IF(OR(AND('C6'!V214="",'C6'!W214=""),AND('C6'!V440="",'C6'!W440=""),AND('C6'!W214="X",'C6'!W440="X"),OR('C6'!W214="M",'C6'!W440="M")),"",SUM('C6'!V214,'C6'!V440))</f>
        <v/>
      </c>
      <c r="I758" s="188" t="str">
        <f>IF(AND(AND('C6'!W214="X",'C6'!W440="X"),SUM('C6'!V214,'C6'!V440)=0,ISNUMBER('C6'!V666)),"",IF(OR('C6'!W214="M",'C6'!W440="M"),"M",IF(AND('C6'!W214='C6'!W440,OR('C6'!W214="X",'C6'!W214="W",'C6'!W214="Z")),UPPER('C6'!W214),"")))</f>
        <v/>
      </c>
      <c r="J758" s="81" t="s">
        <v>452</v>
      </c>
      <c r="K758" s="188" t="str">
        <f>IF(AND(ISBLANK('C6'!V666),$L$758&lt;&gt;"Z"),"",'C6'!V666)</f>
        <v/>
      </c>
      <c r="L758" s="188" t="str">
        <f>IF(ISBLANK('C6'!W666),"",'C6'!W666)</f>
        <v/>
      </c>
      <c r="M758" s="78" t="str">
        <f t="shared" si="14"/>
        <v>OK</v>
      </c>
      <c r="N758" s="79"/>
    </row>
    <row r="759" spans="1:14" ht="23.25" hidden="1">
      <c r="A759" s="80" t="s">
        <v>2595</v>
      </c>
      <c r="B759" s="186" t="s">
        <v>2047</v>
      </c>
      <c r="C759" s="187" t="s">
        <v>430</v>
      </c>
      <c r="D759" s="189" t="s">
        <v>2048</v>
      </c>
      <c r="E759" s="187" t="s">
        <v>452</v>
      </c>
      <c r="F759" s="187" t="s">
        <v>430</v>
      </c>
      <c r="G759" s="189" t="s">
        <v>1221</v>
      </c>
      <c r="H759" s="188" t="str">
        <f>IF(OR(AND('C6'!V215="",'C6'!W215=""),AND('C6'!V441="",'C6'!W441=""),AND('C6'!W215="X",'C6'!W441="X"),OR('C6'!W215="M",'C6'!W441="M")),"",SUM('C6'!V215,'C6'!V441))</f>
        <v/>
      </c>
      <c r="I759" s="188" t="str">
        <f>IF(AND(AND('C6'!W215="X",'C6'!W441="X"),SUM('C6'!V215,'C6'!V441)=0,ISNUMBER('C6'!V667)),"",IF(OR('C6'!W215="M",'C6'!W441="M"),"M",IF(AND('C6'!W215='C6'!W441,OR('C6'!W215="X",'C6'!W215="W",'C6'!W215="Z")),UPPER('C6'!W215),"")))</f>
        <v/>
      </c>
      <c r="J759" s="81" t="s">
        <v>452</v>
      </c>
      <c r="K759" s="188" t="str">
        <f>IF(AND(ISBLANK('C6'!V667),$L$759&lt;&gt;"Z"),"",'C6'!V667)</f>
        <v/>
      </c>
      <c r="L759" s="188" t="str">
        <f>IF(ISBLANK('C6'!W667),"",'C6'!W667)</f>
        <v/>
      </c>
      <c r="M759" s="78" t="str">
        <f t="shared" si="14"/>
        <v>OK</v>
      </c>
      <c r="N759" s="79"/>
    </row>
    <row r="760" spans="1:14" ht="23.25" hidden="1">
      <c r="A760" s="80" t="s">
        <v>2595</v>
      </c>
      <c r="B760" s="186" t="s">
        <v>2049</v>
      </c>
      <c r="C760" s="187" t="s">
        <v>430</v>
      </c>
      <c r="D760" s="189" t="s">
        <v>2050</v>
      </c>
      <c r="E760" s="187" t="s">
        <v>452</v>
      </c>
      <c r="F760" s="187" t="s">
        <v>430</v>
      </c>
      <c r="G760" s="189" t="s">
        <v>1222</v>
      </c>
      <c r="H760" s="188" t="str">
        <f>IF(OR(AND('C6'!V216="",'C6'!W216=""),AND('C6'!V442="",'C6'!W442=""),AND('C6'!W216="X",'C6'!W442="X"),OR('C6'!W216="M",'C6'!W442="M")),"",SUM('C6'!V216,'C6'!V442))</f>
        <v/>
      </c>
      <c r="I760" s="188" t="str">
        <f>IF(AND(AND('C6'!W216="X",'C6'!W442="X"),SUM('C6'!V216,'C6'!V442)=0,ISNUMBER('C6'!V668)),"",IF(OR('C6'!W216="M",'C6'!W442="M"),"M",IF(AND('C6'!W216='C6'!W442,OR('C6'!W216="X",'C6'!W216="W",'C6'!W216="Z")),UPPER('C6'!W216),"")))</f>
        <v/>
      </c>
      <c r="J760" s="81" t="s">
        <v>452</v>
      </c>
      <c r="K760" s="188" t="str">
        <f>IF(AND(ISBLANK('C6'!V668),$L$760&lt;&gt;"Z"),"",'C6'!V668)</f>
        <v/>
      </c>
      <c r="L760" s="188" t="str">
        <f>IF(ISBLANK('C6'!W668),"",'C6'!W668)</f>
        <v/>
      </c>
      <c r="M760" s="78" t="str">
        <f t="shared" si="14"/>
        <v>OK</v>
      </c>
      <c r="N760" s="79"/>
    </row>
    <row r="761" spans="1:14" ht="23.25" hidden="1">
      <c r="A761" s="80" t="s">
        <v>2595</v>
      </c>
      <c r="B761" s="186" t="s">
        <v>2051</v>
      </c>
      <c r="C761" s="187" t="s">
        <v>430</v>
      </c>
      <c r="D761" s="189" t="s">
        <v>2052</v>
      </c>
      <c r="E761" s="187" t="s">
        <v>452</v>
      </c>
      <c r="F761" s="187" t="s">
        <v>430</v>
      </c>
      <c r="G761" s="189" t="s">
        <v>1223</v>
      </c>
      <c r="H761" s="188" t="str">
        <f>IF(OR(AND('C6'!V217="",'C6'!W217=""),AND('C6'!V443="",'C6'!W443=""),AND('C6'!W217="X",'C6'!W443="X"),OR('C6'!W217="M",'C6'!W443="M")),"",SUM('C6'!V217,'C6'!V443))</f>
        <v/>
      </c>
      <c r="I761" s="188" t="str">
        <f>IF(AND(AND('C6'!W217="X",'C6'!W443="X"),SUM('C6'!V217,'C6'!V443)=0,ISNUMBER('C6'!V669)),"",IF(OR('C6'!W217="M",'C6'!W443="M"),"M",IF(AND('C6'!W217='C6'!W443,OR('C6'!W217="X",'C6'!W217="W",'C6'!W217="Z")),UPPER('C6'!W217),"")))</f>
        <v/>
      </c>
      <c r="J761" s="81" t="s">
        <v>452</v>
      </c>
      <c r="K761" s="188" t="str">
        <f>IF(AND(ISBLANK('C6'!V669),$L$761&lt;&gt;"Z"),"",'C6'!V669)</f>
        <v/>
      </c>
      <c r="L761" s="188" t="str">
        <f>IF(ISBLANK('C6'!W669),"",'C6'!W669)</f>
        <v/>
      </c>
      <c r="M761" s="78" t="str">
        <f t="shared" si="14"/>
        <v>OK</v>
      </c>
      <c r="N761" s="79"/>
    </row>
    <row r="762" spans="1:14" ht="23.25" hidden="1">
      <c r="A762" s="80" t="s">
        <v>2595</v>
      </c>
      <c r="B762" s="186" t="s">
        <v>2053</v>
      </c>
      <c r="C762" s="187" t="s">
        <v>430</v>
      </c>
      <c r="D762" s="189" t="s">
        <v>2054</v>
      </c>
      <c r="E762" s="187" t="s">
        <v>452</v>
      </c>
      <c r="F762" s="187" t="s">
        <v>430</v>
      </c>
      <c r="G762" s="189" t="s">
        <v>1224</v>
      </c>
      <c r="H762" s="188" t="str">
        <f>IF(OR(AND('C6'!V218="",'C6'!W218=""),AND('C6'!V444="",'C6'!W444=""),AND('C6'!W218="X",'C6'!W444="X"),OR('C6'!W218="M",'C6'!W444="M")),"",SUM('C6'!V218,'C6'!V444))</f>
        <v/>
      </c>
      <c r="I762" s="188" t="str">
        <f>IF(AND(AND('C6'!W218="X",'C6'!W444="X"),SUM('C6'!V218,'C6'!V444)=0,ISNUMBER('C6'!V670)),"",IF(OR('C6'!W218="M",'C6'!W444="M"),"M",IF(AND('C6'!W218='C6'!W444,OR('C6'!W218="X",'C6'!W218="W",'C6'!W218="Z")),UPPER('C6'!W218),"")))</f>
        <v/>
      </c>
      <c r="J762" s="81" t="s">
        <v>452</v>
      </c>
      <c r="K762" s="188" t="str">
        <f>IF(AND(ISBLANK('C6'!V670),$L$762&lt;&gt;"Z"),"",'C6'!V670)</f>
        <v/>
      </c>
      <c r="L762" s="188" t="str">
        <f>IF(ISBLANK('C6'!W670),"",'C6'!W670)</f>
        <v/>
      </c>
      <c r="M762" s="78" t="str">
        <f t="shared" si="14"/>
        <v>OK</v>
      </c>
      <c r="N762" s="79"/>
    </row>
    <row r="763" spans="1:14" ht="23.25" hidden="1">
      <c r="A763" s="80" t="s">
        <v>2595</v>
      </c>
      <c r="B763" s="186" t="s">
        <v>2055</v>
      </c>
      <c r="C763" s="187" t="s">
        <v>430</v>
      </c>
      <c r="D763" s="189" t="s">
        <v>2056</v>
      </c>
      <c r="E763" s="187" t="s">
        <v>452</v>
      </c>
      <c r="F763" s="187" t="s">
        <v>430</v>
      </c>
      <c r="G763" s="189" t="s">
        <v>1225</v>
      </c>
      <c r="H763" s="188" t="str">
        <f>IF(OR(AND('C6'!V219="",'C6'!W219=""),AND('C6'!V445="",'C6'!W445=""),AND('C6'!W219="X",'C6'!W445="X"),OR('C6'!W219="M",'C6'!W445="M")),"",SUM('C6'!V219,'C6'!V445))</f>
        <v/>
      </c>
      <c r="I763" s="188" t="str">
        <f>IF(AND(AND('C6'!W219="X",'C6'!W445="X"),SUM('C6'!V219,'C6'!V445)=0,ISNUMBER('C6'!V671)),"",IF(OR('C6'!W219="M",'C6'!W445="M"),"M",IF(AND('C6'!W219='C6'!W445,OR('C6'!W219="X",'C6'!W219="W",'C6'!W219="Z")),UPPER('C6'!W219),"")))</f>
        <v/>
      </c>
      <c r="J763" s="81" t="s">
        <v>452</v>
      </c>
      <c r="K763" s="188" t="str">
        <f>IF(AND(ISBLANK('C6'!V671),$L$763&lt;&gt;"Z"),"",'C6'!V671)</f>
        <v/>
      </c>
      <c r="L763" s="188" t="str">
        <f>IF(ISBLANK('C6'!W671),"",'C6'!W671)</f>
        <v/>
      </c>
      <c r="M763" s="78" t="str">
        <f t="shared" si="14"/>
        <v>OK</v>
      </c>
      <c r="N763" s="79"/>
    </row>
    <row r="764" spans="1:14" ht="23.25" hidden="1">
      <c r="A764" s="80" t="s">
        <v>2595</v>
      </c>
      <c r="B764" s="186" t="s">
        <v>2057</v>
      </c>
      <c r="C764" s="187" t="s">
        <v>430</v>
      </c>
      <c r="D764" s="189" t="s">
        <v>2058</v>
      </c>
      <c r="E764" s="187" t="s">
        <v>452</v>
      </c>
      <c r="F764" s="187" t="s">
        <v>430</v>
      </c>
      <c r="G764" s="189" t="s">
        <v>1226</v>
      </c>
      <c r="H764" s="188" t="str">
        <f>IF(OR(AND('C6'!V220="",'C6'!W220=""),AND('C6'!V446="",'C6'!W446=""),AND('C6'!W220="X",'C6'!W446="X"),OR('C6'!W220="M",'C6'!W446="M")),"",SUM('C6'!V220,'C6'!V446))</f>
        <v/>
      </c>
      <c r="I764" s="188" t="str">
        <f>IF(AND(AND('C6'!W220="X",'C6'!W446="X"),SUM('C6'!V220,'C6'!V446)=0,ISNUMBER('C6'!V672)),"",IF(OR('C6'!W220="M",'C6'!W446="M"),"M",IF(AND('C6'!W220='C6'!W446,OR('C6'!W220="X",'C6'!W220="W",'C6'!W220="Z")),UPPER('C6'!W220),"")))</f>
        <v/>
      </c>
      <c r="J764" s="81" t="s">
        <v>452</v>
      </c>
      <c r="K764" s="188" t="str">
        <f>IF(AND(ISBLANK('C6'!V672),$L$764&lt;&gt;"Z"),"",'C6'!V672)</f>
        <v/>
      </c>
      <c r="L764" s="188" t="str">
        <f>IF(ISBLANK('C6'!W672),"",'C6'!W672)</f>
        <v/>
      </c>
      <c r="M764" s="78" t="str">
        <f t="shared" si="14"/>
        <v>OK</v>
      </c>
      <c r="N764" s="79"/>
    </row>
    <row r="765" spans="1:14" ht="23.25" hidden="1">
      <c r="A765" s="80" t="s">
        <v>2595</v>
      </c>
      <c r="B765" s="186" t="s">
        <v>2059</v>
      </c>
      <c r="C765" s="187" t="s">
        <v>430</v>
      </c>
      <c r="D765" s="189" t="s">
        <v>2060</v>
      </c>
      <c r="E765" s="187" t="s">
        <v>452</v>
      </c>
      <c r="F765" s="187" t="s">
        <v>430</v>
      </c>
      <c r="G765" s="189" t="s">
        <v>1227</v>
      </c>
      <c r="H765" s="188" t="str">
        <f>IF(OR(AND('C6'!V221="",'C6'!W221=""),AND('C6'!V447="",'C6'!W447=""),AND('C6'!W221="X",'C6'!W447="X"),OR('C6'!W221="M",'C6'!W447="M")),"",SUM('C6'!V221,'C6'!V447))</f>
        <v/>
      </c>
      <c r="I765" s="188" t="str">
        <f>IF(AND(AND('C6'!W221="X",'C6'!W447="X"),SUM('C6'!V221,'C6'!V447)=0,ISNUMBER('C6'!V673)),"",IF(OR('C6'!W221="M",'C6'!W447="M"),"M",IF(AND('C6'!W221='C6'!W447,OR('C6'!W221="X",'C6'!W221="W",'C6'!W221="Z")),UPPER('C6'!W221),"")))</f>
        <v/>
      </c>
      <c r="J765" s="81" t="s">
        <v>452</v>
      </c>
      <c r="K765" s="188" t="str">
        <f>IF(AND(ISBLANK('C6'!V673),$L$765&lt;&gt;"Z"),"",'C6'!V673)</f>
        <v/>
      </c>
      <c r="L765" s="188" t="str">
        <f>IF(ISBLANK('C6'!W673),"",'C6'!W673)</f>
        <v/>
      </c>
      <c r="M765" s="78" t="str">
        <f t="shared" si="14"/>
        <v>OK</v>
      </c>
      <c r="N765" s="79"/>
    </row>
    <row r="766" spans="1:14" ht="23.25" hidden="1">
      <c r="A766" s="80" t="s">
        <v>2595</v>
      </c>
      <c r="B766" s="186" t="s">
        <v>2061</v>
      </c>
      <c r="C766" s="187" t="s">
        <v>430</v>
      </c>
      <c r="D766" s="189" t="s">
        <v>2062</v>
      </c>
      <c r="E766" s="187" t="s">
        <v>452</v>
      </c>
      <c r="F766" s="187" t="s">
        <v>430</v>
      </c>
      <c r="G766" s="189" t="s">
        <v>1228</v>
      </c>
      <c r="H766" s="188" t="str">
        <f>IF(OR(AND('C6'!V222="",'C6'!W222=""),AND('C6'!V448="",'C6'!W448=""),AND('C6'!W222="X",'C6'!W448="X"),OR('C6'!W222="M",'C6'!W448="M")),"",SUM('C6'!V222,'C6'!V448))</f>
        <v/>
      </c>
      <c r="I766" s="188" t="str">
        <f>IF(AND(AND('C6'!W222="X",'C6'!W448="X"),SUM('C6'!V222,'C6'!V448)=0,ISNUMBER('C6'!V674)),"",IF(OR('C6'!W222="M",'C6'!W448="M"),"M",IF(AND('C6'!W222='C6'!W448,OR('C6'!W222="X",'C6'!W222="W",'C6'!W222="Z")),UPPER('C6'!W222),"")))</f>
        <v/>
      </c>
      <c r="J766" s="81" t="s">
        <v>452</v>
      </c>
      <c r="K766" s="188" t="str">
        <f>IF(AND(ISBLANK('C6'!V674),$L$766&lt;&gt;"Z"),"",'C6'!V674)</f>
        <v/>
      </c>
      <c r="L766" s="188" t="str">
        <f>IF(ISBLANK('C6'!W674),"",'C6'!W674)</f>
        <v/>
      </c>
      <c r="M766" s="78" t="str">
        <f t="shared" si="14"/>
        <v>OK</v>
      </c>
      <c r="N766" s="79"/>
    </row>
    <row r="767" spans="1:14" ht="23.25" hidden="1">
      <c r="A767" s="80" t="s">
        <v>2595</v>
      </c>
      <c r="B767" s="186" t="s">
        <v>2063</v>
      </c>
      <c r="C767" s="187" t="s">
        <v>430</v>
      </c>
      <c r="D767" s="189" t="s">
        <v>2064</v>
      </c>
      <c r="E767" s="187" t="s">
        <v>452</v>
      </c>
      <c r="F767" s="187" t="s">
        <v>430</v>
      </c>
      <c r="G767" s="189" t="s">
        <v>1229</v>
      </c>
      <c r="H767" s="188" t="str">
        <f>IF(OR(AND('C6'!V223="",'C6'!W223=""),AND('C6'!V449="",'C6'!W449=""),AND('C6'!W223="X",'C6'!W449="X"),OR('C6'!W223="M",'C6'!W449="M")),"",SUM('C6'!V223,'C6'!V449))</f>
        <v/>
      </c>
      <c r="I767" s="188" t="str">
        <f>IF(AND(AND('C6'!W223="X",'C6'!W449="X"),SUM('C6'!V223,'C6'!V449)=0,ISNUMBER('C6'!V675)),"",IF(OR('C6'!W223="M",'C6'!W449="M"),"M",IF(AND('C6'!W223='C6'!W449,OR('C6'!W223="X",'C6'!W223="W",'C6'!W223="Z")),UPPER('C6'!W223),"")))</f>
        <v/>
      </c>
      <c r="J767" s="81" t="s">
        <v>452</v>
      </c>
      <c r="K767" s="188" t="str">
        <f>IF(AND(ISBLANK('C6'!V675),$L$767&lt;&gt;"Z"),"",'C6'!V675)</f>
        <v/>
      </c>
      <c r="L767" s="188" t="str">
        <f>IF(ISBLANK('C6'!W675),"",'C6'!W675)</f>
        <v/>
      </c>
      <c r="M767" s="78" t="str">
        <f t="shared" si="14"/>
        <v>OK</v>
      </c>
      <c r="N767" s="79"/>
    </row>
    <row r="768" spans="1:14" ht="23.25" hidden="1">
      <c r="A768" s="80" t="s">
        <v>2595</v>
      </c>
      <c r="B768" s="186" t="s">
        <v>2065</v>
      </c>
      <c r="C768" s="187" t="s">
        <v>430</v>
      </c>
      <c r="D768" s="189" t="s">
        <v>2066</v>
      </c>
      <c r="E768" s="187" t="s">
        <v>452</v>
      </c>
      <c r="F768" s="187" t="s">
        <v>430</v>
      </c>
      <c r="G768" s="189" t="s">
        <v>1230</v>
      </c>
      <c r="H768" s="188" t="str">
        <f>IF(OR(AND('C6'!V224="",'C6'!W224=""),AND('C6'!V450="",'C6'!W450=""),AND('C6'!W224="X",'C6'!W450="X"),OR('C6'!W224="M",'C6'!W450="M")),"",SUM('C6'!V224,'C6'!V450))</f>
        <v/>
      </c>
      <c r="I768" s="188" t="str">
        <f>IF(AND(AND('C6'!W224="X",'C6'!W450="X"),SUM('C6'!V224,'C6'!V450)=0,ISNUMBER('C6'!V676)),"",IF(OR('C6'!W224="M",'C6'!W450="M"),"M",IF(AND('C6'!W224='C6'!W450,OR('C6'!W224="X",'C6'!W224="W",'C6'!W224="Z")),UPPER('C6'!W224),"")))</f>
        <v/>
      </c>
      <c r="J768" s="81" t="s">
        <v>452</v>
      </c>
      <c r="K768" s="188" t="str">
        <f>IF(AND(ISBLANK('C6'!V676),$L$768&lt;&gt;"Z"),"",'C6'!V676)</f>
        <v/>
      </c>
      <c r="L768" s="188" t="str">
        <f>IF(ISBLANK('C6'!W676),"",'C6'!W676)</f>
        <v/>
      </c>
      <c r="M768" s="78" t="str">
        <f t="shared" si="14"/>
        <v>OK</v>
      </c>
      <c r="N768" s="79"/>
    </row>
    <row r="769" spans="1:14" ht="23.25" hidden="1">
      <c r="A769" s="80" t="s">
        <v>2595</v>
      </c>
      <c r="B769" s="186" t="s">
        <v>2067</v>
      </c>
      <c r="C769" s="187" t="s">
        <v>430</v>
      </c>
      <c r="D769" s="189" t="s">
        <v>2068</v>
      </c>
      <c r="E769" s="187" t="s">
        <v>452</v>
      </c>
      <c r="F769" s="187" t="s">
        <v>430</v>
      </c>
      <c r="G769" s="189" t="s">
        <v>1231</v>
      </c>
      <c r="H769" s="188" t="str">
        <f>IF(OR(AND('C6'!V225="",'C6'!W225=""),AND('C6'!V451="",'C6'!W451=""),AND('C6'!W225="X",'C6'!W451="X"),OR('C6'!W225="M",'C6'!W451="M")),"",SUM('C6'!V225,'C6'!V451))</f>
        <v/>
      </c>
      <c r="I769" s="188" t="str">
        <f>IF(AND(AND('C6'!W225="X",'C6'!W451="X"),SUM('C6'!V225,'C6'!V451)=0,ISNUMBER('C6'!V677)),"",IF(OR('C6'!W225="M",'C6'!W451="M"),"M",IF(AND('C6'!W225='C6'!W451,OR('C6'!W225="X",'C6'!W225="W",'C6'!W225="Z")),UPPER('C6'!W225),"")))</f>
        <v/>
      </c>
      <c r="J769" s="81" t="s">
        <v>452</v>
      </c>
      <c r="K769" s="188" t="str">
        <f>IF(AND(ISBLANK('C6'!V677),$L$769&lt;&gt;"Z"),"",'C6'!V677)</f>
        <v/>
      </c>
      <c r="L769" s="188" t="str">
        <f>IF(ISBLANK('C6'!W677),"",'C6'!W677)</f>
        <v/>
      </c>
      <c r="M769" s="78" t="str">
        <f t="shared" si="14"/>
        <v>OK</v>
      </c>
      <c r="N769" s="79"/>
    </row>
    <row r="770" spans="1:14" ht="23.25" hidden="1">
      <c r="A770" s="80" t="s">
        <v>2595</v>
      </c>
      <c r="B770" s="186" t="s">
        <v>2069</v>
      </c>
      <c r="C770" s="187" t="s">
        <v>430</v>
      </c>
      <c r="D770" s="189" t="s">
        <v>2070</v>
      </c>
      <c r="E770" s="187" t="s">
        <v>452</v>
      </c>
      <c r="F770" s="187" t="s">
        <v>430</v>
      </c>
      <c r="G770" s="189" t="s">
        <v>1232</v>
      </c>
      <c r="H770" s="188" t="str">
        <f>IF(OR(AND('C6'!V226="",'C6'!W226=""),AND('C6'!V452="",'C6'!W452=""),AND('C6'!W226="X",'C6'!W452="X"),OR('C6'!W226="M",'C6'!W452="M")),"",SUM('C6'!V226,'C6'!V452))</f>
        <v/>
      </c>
      <c r="I770" s="188" t="str">
        <f>IF(AND(AND('C6'!W226="X",'C6'!W452="X"),SUM('C6'!V226,'C6'!V452)=0,ISNUMBER('C6'!V678)),"",IF(OR('C6'!W226="M",'C6'!W452="M"),"M",IF(AND('C6'!W226='C6'!W452,OR('C6'!W226="X",'C6'!W226="W",'C6'!W226="Z")),UPPER('C6'!W226),"")))</f>
        <v/>
      </c>
      <c r="J770" s="81" t="s">
        <v>452</v>
      </c>
      <c r="K770" s="188" t="str">
        <f>IF(AND(ISBLANK('C6'!V678),$L$770&lt;&gt;"Z"),"",'C6'!V678)</f>
        <v/>
      </c>
      <c r="L770" s="188" t="str">
        <f>IF(ISBLANK('C6'!W678),"",'C6'!W678)</f>
        <v/>
      </c>
      <c r="M770" s="78" t="str">
        <f t="shared" si="14"/>
        <v>OK</v>
      </c>
      <c r="N770" s="79"/>
    </row>
    <row r="771" spans="1:14" ht="23.25" hidden="1">
      <c r="A771" s="80" t="s">
        <v>2595</v>
      </c>
      <c r="B771" s="186" t="s">
        <v>2071</v>
      </c>
      <c r="C771" s="187" t="s">
        <v>430</v>
      </c>
      <c r="D771" s="189" t="s">
        <v>2072</v>
      </c>
      <c r="E771" s="187" t="s">
        <v>452</v>
      </c>
      <c r="F771" s="187" t="s">
        <v>430</v>
      </c>
      <c r="G771" s="189" t="s">
        <v>1233</v>
      </c>
      <c r="H771" s="188" t="str">
        <f>IF(OR(AND('C6'!V227="",'C6'!W227=""),AND('C6'!V453="",'C6'!W453=""),AND('C6'!W227="X",'C6'!W453="X"),OR('C6'!W227="M",'C6'!W453="M")),"",SUM('C6'!V227,'C6'!V453))</f>
        <v/>
      </c>
      <c r="I771" s="188" t="str">
        <f>IF(AND(AND('C6'!W227="X",'C6'!W453="X"),SUM('C6'!V227,'C6'!V453)=0,ISNUMBER('C6'!V679)),"",IF(OR('C6'!W227="M",'C6'!W453="M"),"M",IF(AND('C6'!W227='C6'!W453,OR('C6'!W227="X",'C6'!W227="W",'C6'!W227="Z")),UPPER('C6'!W227),"")))</f>
        <v/>
      </c>
      <c r="J771" s="81" t="s">
        <v>452</v>
      </c>
      <c r="K771" s="188" t="str">
        <f>IF(AND(ISBLANK('C6'!V679),$L$771&lt;&gt;"Z"),"",'C6'!V679)</f>
        <v/>
      </c>
      <c r="L771" s="188" t="str">
        <f>IF(ISBLANK('C6'!W679),"",'C6'!W679)</f>
        <v/>
      </c>
      <c r="M771" s="78" t="str">
        <f t="shared" si="14"/>
        <v>OK</v>
      </c>
      <c r="N771" s="79"/>
    </row>
    <row r="772" spans="1:14" ht="23.25" hidden="1">
      <c r="A772" s="80" t="s">
        <v>2595</v>
      </c>
      <c r="B772" s="186" t="s">
        <v>2073</v>
      </c>
      <c r="C772" s="187" t="s">
        <v>430</v>
      </c>
      <c r="D772" s="189" t="s">
        <v>2074</v>
      </c>
      <c r="E772" s="187" t="s">
        <v>452</v>
      </c>
      <c r="F772" s="187" t="s">
        <v>430</v>
      </c>
      <c r="G772" s="189" t="s">
        <v>1234</v>
      </c>
      <c r="H772" s="188" t="str">
        <f>IF(OR(AND('C6'!V228="",'C6'!W228=""),AND('C6'!V454="",'C6'!W454=""),AND('C6'!W228="X",'C6'!W454="X"),OR('C6'!W228="M",'C6'!W454="M")),"",SUM('C6'!V228,'C6'!V454))</f>
        <v/>
      </c>
      <c r="I772" s="188" t="str">
        <f>IF(AND(AND('C6'!W228="X",'C6'!W454="X"),SUM('C6'!V228,'C6'!V454)=0,ISNUMBER('C6'!V680)),"",IF(OR('C6'!W228="M",'C6'!W454="M"),"M",IF(AND('C6'!W228='C6'!W454,OR('C6'!W228="X",'C6'!W228="W",'C6'!W228="Z")),UPPER('C6'!W228),"")))</f>
        <v/>
      </c>
      <c r="J772" s="81" t="s">
        <v>452</v>
      </c>
      <c r="K772" s="188" t="str">
        <f>IF(AND(ISBLANK('C6'!V680),$L$772&lt;&gt;"Z"),"",'C6'!V680)</f>
        <v/>
      </c>
      <c r="L772" s="188" t="str">
        <f>IF(ISBLANK('C6'!W680),"",'C6'!W680)</f>
        <v/>
      </c>
      <c r="M772" s="78" t="str">
        <f t="shared" si="14"/>
        <v>OK</v>
      </c>
      <c r="N772" s="79"/>
    </row>
    <row r="773" spans="1:14" ht="23.25" hidden="1">
      <c r="A773" s="80" t="s">
        <v>2595</v>
      </c>
      <c r="B773" s="186" t="s">
        <v>2075</v>
      </c>
      <c r="C773" s="187" t="s">
        <v>430</v>
      </c>
      <c r="D773" s="189" t="s">
        <v>2076</v>
      </c>
      <c r="E773" s="187" t="s">
        <v>452</v>
      </c>
      <c r="F773" s="187" t="s">
        <v>430</v>
      </c>
      <c r="G773" s="189" t="s">
        <v>1235</v>
      </c>
      <c r="H773" s="188" t="str">
        <f>IF(OR(AND('C6'!V229="",'C6'!W229=""),AND('C6'!V455="",'C6'!W455=""),AND('C6'!W229="X",'C6'!W455="X"),OR('C6'!W229="M",'C6'!W455="M")),"",SUM('C6'!V229,'C6'!V455))</f>
        <v/>
      </c>
      <c r="I773" s="188" t="str">
        <f>IF(AND(AND('C6'!W229="X",'C6'!W455="X"),SUM('C6'!V229,'C6'!V455)=0,ISNUMBER('C6'!V681)),"",IF(OR('C6'!W229="M",'C6'!W455="M"),"M",IF(AND('C6'!W229='C6'!W455,OR('C6'!W229="X",'C6'!W229="W",'C6'!W229="Z")),UPPER('C6'!W229),"")))</f>
        <v/>
      </c>
      <c r="J773" s="81" t="s">
        <v>452</v>
      </c>
      <c r="K773" s="188" t="str">
        <f>IF(AND(ISBLANK('C6'!V681),$L$773&lt;&gt;"Z"),"",'C6'!V681)</f>
        <v/>
      </c>
      <c r="L773" s="188" t="str">
        <f>IF(ISBLANK('C6'!W681),"",'C6'!W681)</f>
        <v/>
      </c>
      <c r="M773" s="78" t="str">
        <f t="shared" si="14"/>
        <v>OK</v>
      </c>
      <c r="N773" s="79"/>
    </row>
    <row r="774" spans="1:14" ht="23.25" hidden="1">
      <c r="A774" s="80" t="s">
        <v>2595</v>
      </c>
      <c r="B774" s="186" t="s">
        <v>2077</v>
      </c>
      <c r="C774" s="187" t="s">
        <v>430</v>
      </c>
      <c r="D774" s="189" t="s">
        <v>2078</v>
      </c>
      <c r="E774" s="187" t="s">
        <v>452</v>
      </c>
      <c r="F774" s="187" t="s">
        <v>430</v>
      </c>
      <c r="G774" s="189" t="s">
        <v>1236</v>
      </c>
      <c r="H774" s="188" t="str">
        <f>IF(OR(AND('C6'!V230="",'C6'!W230=""),AND('C6'!V456="",'C6'!W456=""),AND('C6'!W230="X",'C6'!W456="X"),OR('C6'!W230="M",'C6'!W456="M")),"",SUM('C6'!V230,'C6'!V456))</f>
        <v/>
      </c>
      <c r="I774" s="188" t="str">
        <f>IF(AND(AND('C6'!W230="X",'C6'!W456="X"),SUM('C6'!V230,'C6'!V456)=0,ISNUMBER('C6'!V682)),"",IF(OR('C6'!W230="M",'C6'!W456="M"),"M",IF(AND('C6'!W230='C6'!W456,OR('C6'!W230="X",'C6'!W230="W",'C6'!W230="Z")),UPPER('C6'!W230),"")))</f>
        <v/>
      </c>
      <c r="J774" s="81" t="s">
        <v>452</v>
      </c>
      <c r="K774" s="188" t="str">
        <f>IF(AND(ISBLANK('C6'!V682),$L$774&lt;&gt;"Z"),"",'C6'!V682)</f>
        <v/>
      </c>
      <c r="L774" s="188" t="str">
        <f>IF(ISBLANK('C6'!W682),"",'C6'!W682)</f>
        <v/>
      </c>
      <c r="M774" s="78" t="str">
        <f t="shared" si="14"/>
        <v>OK</v>
      </c>
      <c r="N774" s="79"/>
    </row>
    <row r="775" spans="1:14" ht="23.25" hidden="1">
      <c r="A775" s="80" t="s">
        <v>2595</v>
      </c>
      <c r="B775" s="186" t="s">
        <v>2079</v>
      </c>
      <c r="C775" s="187" t="s">
        <v>430</v>
      </c>
      <c r="D775" s="189" t="s">
        <v>2080</v>
      </c>
      <c r="E775" s="187" t="s">
        <v>452</v>
      </c>
      <c r="F775" s="187" t="s">
        <v>430</v>
      </c>
      <c r="G775" s="189" t="s">
        <v>1237</v>
      </c>
      <c r="H775" s="188" t="str">
        <f>IF(OR(AND('C6'!V231="",'C6'!W231=""),AND('C6'!V457="",'C6'!W457=""),AND('C6'!W231="X",'C6'!W457="X"),OR('C6'!W231="M",'C6'!W457="M")),"",SUM('C6'!V231,'C6'!V457))</f>
        <v/>
      </c>
      <c r="I775" s="188" t="str">
        <f>IF(AND(AND('C6'!W231="X",'C6'!W457="X"),SUM('C6'!V231,'C6'!V457)=0,ISNUMBER('C6'!V683)),"",IF(OR('C6'!W231="M",'C6'!W457="M"),"M",IF(AND('C6'!W231='C6'!W457,OR('C6'!W231="X",'C6'!W231="W",'C6'!W231="Z")),UPPER('C6'!W231),"")))</f>
        <v/>
      </c>
      <c r="J775" s="81" t="s">
        <v>452</v>
      </c>
      <c r="K775" s="188" t="str">
        <f>IF(AND(ISBLANK('C6'!V683),$L$775&lt;&gt;"Z"),"",'C6'!V683)</f>
        <v/>
      </c>
      <c r="L775" s="188" t="str">
        <f>IF(ISBLANK('C6'!W683),"",'C6'!W683)</f>
        <v/>
      </c>
      <c r="M775" s="78" t="str">
        <f t="shared" si="14"/>
        <v>OK</v>
      </c>
      <c r="N775" s="79"/>
    </row>
    <row r="776" spans="1:14" ht="23.25" hidden="1">
      <c r="A776" s="80" t="s">
        <v>2595</v>
      </c>
      <c r="B776" s="186" t="s">
        <v>2081</v>
      </c>
      <c r="C776" s="187" t="s">
        <v>430</v>
      </c>
      <c r="D776" s="189" t="s">
        <v>2082</v>
      </c>
      <c r="E776" s="187" t="s">
        <v>452</v>
      </c>
      <c r="F776" s="187" t="s">
        <v>430</v>
      </c>
      <c r="G776" s="189" t="s">
        <v>1238</v>
      </c>
      <c r="H776" s="188" t="str">
        <f>IF(OR(AND('C6'!V232="",'C6'!W232=""),AND('C6'!V458="",'C6'!W458=""),AND('C6'!W232="X",'C6'!W458="X"),OR('C6'!W232="M",'C6'!W458="M")),"",SUM('C6'!V232,'C6'!V458))</f>
        <v/>
      </c>
      <c r="I776" s="188" t="str">
        <f>IF(AND(AND('C6'!W232="X",'C6'!W458="X"),SUM('C6'!V232,'C6'!V458)=0,ISNUMBER('C6'!V684)),"",IF(OR('C6'!W232="M",'C6'!W458="M"),"M",IF(AND('C6'!W232='C6'!W458,OR('C6'!W232="X",'C6'!W232="W",'C6'!W232="Z")),UPPER('C6'!W232),"")))</f>
        <v/>
      </c>
      <c r="J776" s="81" t="s">
        <v>452</v>
      </c>
      <c r="K776" s="188" t="str">
        <f>IF(AND(ISBLANK('C6'!V684),$L$776&lt;&gt;"Z"),"",'C6'!V684)</f>
        <v/>
      </c>
      <c r="L776" s="188" t="str">
        <f>IF(ISBLANK('C6'!W684),"",'C6'!W684)</f>
        <v/>
      </c>
      <c r="M776" s="78" t="str">
        <f t="shared" si="14"/>
        <v>OK</v>
      </c>
      <c r="N776" s="79"/>
    </row>
    <row r="777" spans="1:14" ht="23.25" hidden="1">
      <c r="A777" s="80" t="s">
        <v>2595</v>
      </c>
      <c r="B777" s="186" t="s">
        <v>2083</v>
      </c>
      <c r="C777" s="187" t="s">
        <v>430</v>
      </c>
      <c r="D777" s="189" t="s">
        <v>2084</v>
      </c>
      <c r="E777" s="187" t="s">
        <v>452</v>
      </c>
      <c r="F777" s="187" t="s">
        <v>430</v>
      </c>
      <c r="G777" s="189" t="s">
        <v>1239</v>
      </c>
      <c r="H777" s="188" t="str">
        <f>IF(OR(AND('C6'!V233="",'C6'!W233=""),AND('C6'!V459="",'C6'!W459=""),AND('C6'!W233="X",'C6'!W459="X"),OR('C6'!W233="M",'C6'!W459="M")),"",SUM('C6'!V233,'C6'!V459))</f>
        <v/>
      </c>
      <c r="I777" s="188" t="str">
        <f>IF(AND(AND('C6'!W233="X",'C6'!W459="X"),SUM('C6'!V233,'C6'!V459)=0,ISNUMBER('C6'!V685)),"",IF(OR('C6'!W233="M",'C6'!W459="M"),"M",IF(AND('C6'!W233='C6'!W459,OR('C6'!W233="X",'C6'!W233="W",'C6'!W233="Z")),UPPER('C6'!W233),"")))</f>
        <v/>
      </c>
      <c r="J777" s="81" t="s">
        <v>452</v>
      </c>
      <c r="K777" s="188" t="str">
        <f>IF(AND(ISBLANK('C6'!V685),$L$777&lt;&gt;"Z"),"",'C6'!V685)</f>
        <v/>
      </c>
      <c r="L777" s="188" t="str">
        <f>IF(ISBLANK('C6'!W685),"",'C6'!W685)</f>
        <v/>
      </c>
      <c r="M777" s="78" t="str">
        <f t="shared" si="14"/>
        <v>OK</v>
      </c>
      <c r="N777" s="79"/>
    </row>
    <row r="778" spans="1:14" ht="23.25" hidden="1">
      <c r="A778" s="80" t="s">
        <v>2595</v>
      </c>
      <c r="B778" s="186" t="s">
        <v>2085</v>
      </c>
      <c r="C778" s="187" t="s">
        <v>430</v>
      </c>
      <c r="D778" s="189" t="s">
        <v>2086</v>
      </c>
      <c r="E778" s="187" t="s">
        <v>452</v>
      </c>
      <c r="F778" s="187" t="s">
        <v>430</v>
      </c>
      <c r="G778" s="189" t="s">
        <v>1240</v>
      </c>
      <c r="H778" s="188" t="str">
        <f>IF(OR(AND('C6'!V234="",'C6'!W234=""),AND('C6'!V460="",'C6'!W460=""),AND('C6'!W234="X",'C6'!W460="X"),OR('C6'!W234="M",'C6'!W460="M")),"",SUM('C6'!V234,'C6'!V460))</f>
        <v/>
      </c>
      <c r="I778" s="188" t="str">
        <f>IF(AND(AND('C6'!W234="X",'C6'!W460="X"),SUM('C6'!V234,'C6'!V460)=0,ISNUMBER('C6'!V686)),"",IF(OR('C6'!W234="M",'C6'!W460="M"),"M",IF(AND('C6'!W234='C6'!W460,OR('C6'!W234="X",'C6'!W234="W",'C6'!W234="Z")),UPPER('C6'!W234),"")))</f>
        <v/>
      </c>
      <c r="J778" s="81" t="s">
        <v>452</v>
      </c>
      <c r="K778" s="188" t="str">
        <f>IF(AND(ISBLANK('C6'!V686),$L$778&lt;&gt;"Z"),"",'C6'!V686)</f>
        <v/>
      </c>
      <c r="L778" s="188" t="str">
        <f>IF(ISBLANK('C6'!W686),"",'C6'!W686)</f>
        <v/>
      </c>
      <c r="M778" s="78" t="str">
        <f t="shared" si="14"/>
        <v>OK</v>
      </c>
      <c r="N778" s="79"/>
    </row>
    <row r="779" spans="1:14" ht="23.25" hidden="1">
      <c r="A779" s="80" t="s">
        <v>2595</v>
      </c>
      <c r="B779" s="186" t="s">
        <v>2087</v>
      </c>
      <c r="C779" s="187" t="s">
        <v>430</v>
      </c>
      <c r="D779" s="189" t="s">
        <v>2088</v>
      </c>
      <c r="E779" s="187" t="s">
        <v>452</v>
      </c>
      <c r="F779" s="187" t="s">
        <v>430</v>
      </c>
      <c r="G779" s="189" t="s">
        <v>1241</v>
      </c>
      <c r="H779" s="188" t="str">
        <f>IF(OR(AND('C6'!V235="",'C6'!W235=""),AND('C6'!V461="",'C6'!W461=""),AND('C6'!W235="X",'C6'!W461="X"),OR('C6'!W235="M",'C6'!W461="M")),"",SUM('C6'!V235,'C6'!V461))</f>
        <v/>
      </c>
      <c r="I779" s="188" t="str">
        <f>IF(AND(AND('C6'!W235="X",'C6'!W461="X"),SUM('C6'!V235,'C6'!V461)=0,ISNUMBER('C6'!V687)),"",IF(OR('C6'!W235="M",'C6'!W461="M"),"M",IF(AND('C6'!W235='C6'!W461,OR('C6'!W235="X",'C6'!W235="W",'C6'!W235="Z")),UPPER('C6'!W235),"")))</f>
        <v/>
      </c>
      <c r="J779" s="81" t="s">
        <v>452</v>
      </c>
      <c r="K779" s="188" t="str">
        <f>IF(AND(ISBLANK('C6'!V687),$L$779&lt;&gt;"Z"),"",'C6'!V687)</f>
        <v/>
      </c>
      <c r="L779" s="188" t="str">
        <f>IF(ISBLANK('C6'!W687),"",'C6'!W687)</f>
        <v/>
      </c>
      <c r="M779" s="78" t="str">
        <f t="shared" si="14"/>
        <v>OK</v>
      </c>
      <c r="N779" s="79"/>
    </row>
    <row r="780" spans="1:14" ht="23.25" hidden="1">
      <c r="A780" s="80" t="s">
        <v>2595</v>
      </c>
      <c r="B780" s="186" t="s">
        <v>2089</v>
      </c>
      <c r="C780" s="187" t="s">
        <v>430</v>
      </c>
      <c r="D780" s="189" t="s">
        <v>2090</v>
      </c>
      <c r="E780" s="187" t="s">
        <v>452</v>
      </c>
      <c r="F780" s="187" t="s">
        <v>430</v>
      </c>
      <c r="G780" s="189" t="s">
        <v>1242</v>
      </c>
      <c r="H780" s="188" t="str">
        <f>IF(OR(AND('C6'!V236="",'C6'!W236=""),AND('C6'!V462="",'C6'!W462=""),AND('C6'!W236="X",'C6'!W462="X"),OR('C6'!W236="M",'C6'!W462="M")),"",SUM('C6'!V236,'C6'!V462))</f>
        <v/>
      </c>
      <c r="I780" s="188" t="str">
        <f>IF(AND(AND('C6'!W236="X",'C6'!W462="X"),SUM('C6'!V236,'C6'!V462)=0,ISNUMBER('C6'!V688)),"",IF(OR('C6'!W236="M",'C6'!W462="M"),"M",IF(AND('C6'!W236='C6'!W462,OR('C6'!W236="X",'C6'!W236="W",'C6'!W236="Z")),UPPER('C6'!W236),"")))</f>
        <v/>
      </c>
      <c r="J780" s="81" t="s">
        <v>452</v>
      </c>
      <c r="K780" s="188" t="str">
        <f>IF(AND(ISBLANK('C6'!V688),$L$780&lt;&gt;"Z"),"",'C6'!V688)</f>
        <v/>
      </c>
      <c r="L780" s="188" t="str">
        <f>IF(ISBLANK('C6'!W688),"",'C6'!W688)</f>
        <v/>
      </c>
      <c r="M780" s="78" t="str">
        <f t="shared" si="14"/>
        <v>OK</v>
      </c>
      <c r="N780" s="79"/>
    </row>
    <row r="781" spans="1:14" ht="23.25" hidden="1">
      <c r="A781" s="80" t="s">
        <v>2595</v>
      </c>
      <c r="B781" s="186" t="s">
        <v>2091</v>
      </c>
      <c r="C781" s="187" t="s">
        <v>430</v>
      </c>
      <c r="D781" s="189" t="s">
        <v>2092</v>
      </c>
      <c r="E781" s="187" t="s">
        <v>452</v>
      </c>
      <c r="F781" s="187" t="s">
        <v>430</v>
      </c>
      <c r="G781" s="189" t="s">
        <v>1243</v>
      </c>
      <c r="H781" s="188" t="str">
        <f>IF(OR(AND('C6'!V237="",'C6'!W237=""),AND('C6'!V463="",'C6'!W463=""),AND('C6'!W237="X",'C6'!W463="X"),OR('C6'!W237="M",'C6'!W463="M")),"",SUM('C6'!V237,'C6'!V463))</f>
        <v/>
      </c>
      <c r="I781" s="188" t="str">
        <f>IF(AND(AND('C6'!W237="X",'C6'!W463="X"),SUM('C6'!V237,'C6'!V463)=0,ISNUMBER('C6'!V689)),"",IF(OR('C6'!W237="M",'C6'!W463="M"),"M",IF(AND('C6'!W237='C6'!W463,OR('C6'!W237="X",'C6'!W237="W",'C6'!W237="Z")),UPPER('C6'!W237),"")))</f>
        <v/>
      </c>
      <c r="J781" s="81" t="s">
        <v>452</v>
      </c>
      <c r="K781" s="188" t="str">
        <f>IF(AND(ISBLANK('C6'!V689),$L$781&lt;&gt;"Z"),"",'C6'!V689)</f>
        <v/>
      </c>
      <c r="L781" s="188" t="str">
        <f>IF(ISBLANK('C6'!W689),"",'C6'!W689)</f>
        <v/>
      </c>
      <c r="M781" s="78" t="str">
        <f t="shared" si="14"/>
        <v>OK</v>
      </c>
      <c r="N781" s="79"/>
    </row>
    <row r="782" spans="1:14" ht="23.25" hidden="1">
      <c r="A782" s="80" t="s">
        <v>2595</v>
      </c>
      <c r="B782" s="186" t="s">
        <v>2093</v>
      </c>
      <c r="C782" s="187" t="s">
        <v>430</v>
      </c>
      <c r="D782" s="189" t="s">
        <v>2094</v>
      </c>
      <c r="E782" s="187" t="s">
        <v>452</v>
      </c>
      <c r="F782" s="187" t="s">
        <v>430</v>
      </c>
      <c r="G782" s="189" t="s">
        <v>773</v>
      </c>
      <c r="H782" s="188" t="str">
        <f>IF(OR(AND('C6'!V238="",'C6'!W238=""),AND('C6'!V464="",'C6'!W464=""),AND('C6'!W238="X",'C6'!W464="X"),OR('C6'!W238="M",'C6'!W464="M")),"",SUM('C6'!V238,'C6'!V464))</f>
        <v/>
      </c>
      <c r="I782" s="188" t="str">
        <f>IF(AND(AND('C6'!W238="X",'C6'!W464="X"),SUM('C6'!V238,'C6'!V464)=0,ISNUMBER('C6'!V690)),"",IF(OR('C6'!W238="M",'C6'!W464="M"),"M",IF(AND('C6'!W238='C6'!W464,OR('C6'!W238="X",'C6'!W238="W",'C6'!W238="Z")),UPPER('C6'!W238),"")))</f>
        <v/>
      </c>
      <c r="J782" s="81" t="s">
        <v>452</v>
      </c>
      <c r="K782" s="188" t="str">
        <f>IF(AND(ISBLANK('C6'!V690),$L$782&lt;&gt;"Z"),"",'C6'!V690)</f>
        <v/>
      </c>
      <c r="L782" s="188" t="str">
        <f>IF(ISBLANK('C6'!W690),"",'C6'!W690)</f>
        <v/>
      </c>
      <c r="M782" s="78" t="str">
        <f t="shared" si="14"/>
        <v>OK</v>
      </c>
      <c r="N782" s="79"/>
    </row>
    <row r="783" spans="1:14" ht="23.25" hidden="1">
      <c r="A783" s="80" t="s">
        <v>2595</v>
      </c>
      <c r="B783" s="186" t="s">
        <v>2095</v>
      </c>
      <c r="C783" s="187" t="s">
        <v>402</v>
      </c>
      <c r="D783" s="189" t="s">
        <v>1347</v>
      </c>
      <c r="E783" s="187" t="s">
        <v>452</v>
      </c>
      <c r="F783" s="187" t="s">
        <v>402</v>
      </c>
      <c r="G783" s="189" t="s">
        <v>483</v>
      </c>
      <c r="H783" s="188" t="str">
        <f>IF(OR(SUMPRODUCT(--('C7'!V14:'C7'!V24=""),--('C7'!W14:'C7'!W24=""))&gt;0,COUNTIF('C7'!W14:'C7'!W24,"M")&gt;0,COUNTIF('C7'!W14:'C7'!W24,"X")=11),"",SUM('C7'!V14:'C7'!V24))</f>
        <v/>
      </c>
      <c r="I783" s="188" t="str">
        <f>IF(AND(COUNTIF('C7'!W14:'C7'!W24,"X")=11,SUM('C7'!V14:'C7'!V24)=0,ISNUMBER('C7'!V25)),"",IF(COUNTIF('C7'!W14:'C7'!W24,"M")&gt;0,"M",IF(AND(COUNTIF('C7'!W14:'C7'!W24,'C7'!W14)=11,OR('C7'!W14="X",'C7'!W14="W",'C7'!W14="Z")),UPPER('C7'!W14),"")))</f>
        <v/>
      </c>
      <c r="J783" s="81" t="s">
        <v>452</v>
      </c>
      <c r="K783" s="188" t="str">
        <f>IF(AND(ISBLANK('C7'!V25),$L$783&lt;&gt;"Z"),"",'C7'!V25)</f>
        <v/>
      </c>
      <c r="L783" s="188" t="str">
        <f>IF(ISBLANK('C7'!W25),"",'C7'!W25)</f>
        <v/>
      </c>
      <c r="M783" s="78" t="str">
        <f t="shared" ref="M783:M790" si="15">IF(AND(ISNUMBER(H783),ISNUMBER(K783)),IF(OR(ROUND(H783,0)&lt;&gt;ROUND(K783,0),I783&lt;&gt;L783),"Check","OK"),IF(OR(AND(H783&lt;&gt;K783,I783&lt;&gt;"Z",L783&lt;&gt;"Z"),I783&lt;&gt;L783),"Check","OK"))</f>
        <v>OK</v>
      </c>
      <c r="N783" s="79"/>
    </row>
    <row r="784" spans="1:14" ht="23.25" hidden="1">
      <c r="A784" s="80" t="s">
        <v>2595</v>
      </c>
      <c r="B784" s="186" t="s">
        <v>2096</v>
      </c>
      <c r="C784" s="187" t="s">
        <v>402</v>
      </c>
      <c r="D784" s="189" t="s">
        <v>1349</v>
      </c>
      <c r="E784" s="187" t="s">
        <v>452</v>
      </c>
      <c r="F784" s="187" t="s">
        <v>402</v>
      </c>
      <c r="G784" s="189" t="s">
        <v>472</v>
      </c>
      <c r="H784" s="188" t="str">
        <f>IF(OR(SUMPRODUCT(--('C7'!V26:'C7'!V36=""),--('C7'!W26:'C7'!W36=""))&gt;0,COUNTIF('C7'!W26:'C7'!W36,"M")&gt;0,COUNTIF('C7'!W26:'C7'!W36,"X")=11),"",SUM('C7'!V26:'C7'!V36))</f>
        <v/>
      </c>
      <c r="I784" s="188" t="str">
        <f>IF(AND(COUNTIF('C7'!W26:'C7'!W36,"X")=11,SUM('C7'!V26:'C7'!V36)=0,ISNUMBER('C7'!V37)),"",IF(COUNTIF('C7'!W26:'C7'!W36,"M")&gt;0,"M",IF(AND(COUNTIF('C7'!W26:'C7'!W36,'C7'!W26)=11,OR('C7'!W26="X",'C7'!W26="W",'C7'!W26="Z")),UPPER('C7'!W26),"")))</f>
        <v/>
      </c>
      <c r="J784" s="81" t="s">
        <v>452</v>
      </c>
      <c r="K784" s="188" t="str">
        <f>IF(AND(ISBLANK('C7'!V37),$L$784&lt;&gt;"Z"),"",'C7'!V37)</f>
        <v/>
      </c>
      <c r="L784" s="188" t="str">
        <f>IF(ISBLANK('C7'!W37),"",'C7'!W37)</f>
        <v/>
      </c>
      <c r="M784" s="78" t="str">
        <f t="shared" si="15"/>
        <v>OK</v>
      </c>
      <c r="N784" s="79"/>
    </row>
    <row r="785" spans="1:14" ht="23.25" hidden="1">
      <c r="A785" s="80" t="s">
        <v>2595</v>
      </c>
      <c r="B785" s="186" t="s">
        <v>2097</v>
      </c>
      <c r="C785" s="187" t="s">
        <v>402</v>
      </c>
      <c r="D785" s="189" t="s">
        <v>1351</v>
      </c>
      <c r="E785" s="187" t="s">
        <v>452</v>
      </c>
      <c r="F785" s="187" t="s">
        <v>402</v>
      </c>
      <c r="G785" s="189" t="s">
        <v>589</v>
      </c>
      <c r="H785" s="188" t="str">
        <f>IF(OR(AND('C7'!V14="",'C7'!W14=""),AND('C7'!V26="",'C7'!W26=""),AND('C7'!W14="X",'C7'!W26="X"),OR('C7'!W14="M",'C7'!W26="M")),"",SUM('C7'!V14,'C7'!V26))</f>
        <v/>
      </c>
      <c r="I785" s="188" t="str">
        <f>IF(AND(AND('C7'!W14="X",'C7'!W26="X"),SUM('C7'!V14,'C7'!V26)=0,ISNUMBER('C7'!V38)),"",IF(OR('C7'!W14="M",'C7'!W26="M"),"M",IF(AND('C7'!W14='C7'!W26,OR('C7'!W14="X",'C7'!W14="W",'C7'!W14="Z")),UPPER('C7'!W14),"")))</f>
        <v/>
      </c>
      <c r="J785" s="81" t="s">
        <v>452</v>
      </c>
      <c r="K785" s="188" t="str">
        <f>IF(AND(ISBLANK('C7'!V38),$L$785&lt;&gt;"Z"),"",'C7'!V38)</f>
        <v/>
      </c>
      <c r="L785" s="188" t="str">
        <f>IF(ISBLANK('C7'!W38),"",'C7'!W38)</f>
        <v/>
      </c>
      <c r="M785" s="78" t="str">
        <f t="shared" si="15"/>
        <v>OK</v>
      </c>
      <c r="N785" s="79"/>
    </row>
    <row r="786" spans="1:14" ht="23.25" hidden="1">
      <c r="A786" s="80" t="s">
        <v>2595</v>
      </c>
      <c r="B786" s="186" t="s">
        <v>2098</v>
      </c>
      <c r="C786" s="187" t="s">
        <v>402</v>
      </c>
      <c r="D786" s="189" t="s">
        <v>1353</v>
      </c>
      <c r="E786" s="187" t="s">
        <v>452</v>
      </c>
      <c r="F786" s="187" t="s">
        <v>402</v>
      </c>
      <c r="G786" s="189" t="s">
        <v>592</v>
      </c>
      <c r="H786" s="188" t="str">
        <f>IF(OR(AND('C7'!V15="",'C7'!W15=""),AND('C7'!V27="",'C7'!W27=""),AND('C7'!W15="X",'C7'!W27="X"),OR('C7'!W15="M",'C7'!W27="M")),"",SUM('C7'!V15,'C7'!V27))</f>
        <v/>
      </c>
      <c r="I786" s="188" t="str">
        <f>IF(AND(AND('C7'!W15="X",'C7'!W27="X"),SUM('C7'!V15,'C7'!V27)=0,ISNUMBER('C7'!V39)),"",IF(OR('C7'!W15="M",'C7'!W27="M"),"M",IF(AND('C7'!W15='C7'!W27,OR('C7'!W15="X",'C7'!W15="W",'C7'!W15="Z")),UPPER('C7'!W15),"")))</f>
        <v/>
      </c>
      <c r="J786" s="81" t="s">
        <v>452</v>
      </c>
      <c r="K786" s="188" t="str">
        <f>IF(AND(ISBLANK('C7'!V39),$L$786&lt;&gt;"Z"),"",'C7'!V39)</f>
        <v/>
      </c>
      <c r="L786" s="188" t="str">
        <f>IF(ISBLANK('C7'!W39),"",'C7'!W39)</f>
        <v/>
      </c>
      <c r="M786" s="78" t="str">
        <f t="shared" si="15"/>
        <v>OK</v>
      </c>
      <c r="N786" s="79"/>
    </row>
    <row r="787" spans="1:14" ht="23.25" hidden="1">
      <c r="A787" s="80" t="s">
        <v>2595</v>
      </c>
      <c r="B787" s="186" t="s">
        <v>2099</v>
      </c>
      <c r="C787" s="187" t="s">
        <v>402</v>
      </c>
      <c r="D787" s="189" t="s">
        <v>1355</v>
      </c>
      <c r="E787" s="187" t="s">
        <v>452</v>
      </c>
      <c r="F787" s="187" t="s">
        <v>402</v>
      </c>
      <c r="G787" s="189" t="s">
        <v>595</v>
      </c>
      <c r="H787" s="188" t="str">
        <f>IF(OR(AND('C7'!V16="",'C7'!W16=""),AND('C7'!V28="",'C7'!W28=""),AND('C7'!W16="X",'C7'!W28="X"),OR('C7'!W16="M",'C7'!W28="M")),"",SUM('C7'!V16,'C7'!V28))</f>
        <v/>
      </c>
      <c r="I787" s="188" t="str">
        <f>IF(AND(AND('C7'!W16="X",'C7'!W28="X"),SUM('C7'!V16,'C7'!V28)=0,ISNUMBER('C7'!V40)),"",IF(OR('C7'!W16="M",'C7'!W28="M"),"M",IF(AND('C7'!W16='C7'!W28,OR('C7'!W16="X",'C7'!W16="W",'C7'!W16="Z")),UPPER('C7'!W16),"")))</f>
        <v/>
      </c>
      <c r="J787" s="81" t="s">
        <v>452</v>
      </c>
      <c r="K787" s="188" t="str">
        <f>IF(AND(ISBLANK('C7'!V40),$L$787&lt;&gt;"Z"),"",'C7'!V40)</f>
        <v/>
      </c>
      <c r="L787" s="188" t="str">
        <f>IF(ISBLANK('C7'!W40),"",'C7'!W40)</f>
        <v/>
      </c>
      <c r="M787" s="78" t="str">
        <f t="shared" si="15"/>
        <v>OK</v>
      </c>
      <c r="N787" s="79"/>
    </row>
    <row r="788" spans="1:14" ht="23.25" hidden="1">
      <c r="A788" s="80" t="s">
        <v>2595</v>
      </c>
      <c r="B788" s="186" t="s">
        <v>2100</v>
      </c>
      <c r="C788" s="187" t="s">
        <v>402</v>
      </c>
      <c r="D788" s="189" t="s">
        <v>1357</v>
      </c>
      <c r="E788" s="187" t="s">
        <v>452</v>
      </c>
      <c r="F788" s="187" t="s">
        <v>402</v>
      </c>
      <c r="G788" s="189" t="s">
        <v>598</v>
      </c>
      <c r="H788" s="188" t="str">
        <f>IF(OR(AND('C7'!V17="",'C7'!W17=""),AND('C7'!V29="",'C7'!W29=""),AND('C7'!W17="X",'C7'!W29="X"),OR('C7'!W17="M",'C7'!W29="M")),"",SUM('C7'!V17,'C7'!V29))</f>
        <v/>
      </c>
      <c r="I788" s="188" t="str">
        <f>IF(AND(AND('C7'!W17="X",'C7'!W29="X"),SUM('C7'!V17,'C7'!V29)=0,ISNUMBER('C7'!V41)),"",IF(OR('C7'!W17="M",'C7'!W29="M"),"M",IF(AND('C7'!W17='C7'!W29,OR('C7'!W17="X",'C7'!W17="W",'C7'!W17="Z")),UPPER('C7'!W17),"")))</f>
        <v/>
      </c>
      <c r="J788" s="81" t="s">
        <v>452</v>
      </c>
      <c r="K788" s="188" t="str">
        <f>IF(AND(ISBLANK('C7'!V41),$L$788&lt;&gt;"Z"),"",'C7'!V41)</f>
        <v/>
      </c>
      <c r="L788" s="188" t="str">
        <f>IF(ISBLANK('C7'!W41),"",'C7'!W41)</f>
        <v/>
      </c>
      <c r="M788" s="78" t="str">
        <f t="shared" si="15"/>
        <v>OK</v>
      </c>
      <c r="N788" s="79"/>
    </row>
    <row r="789" spans="1:14" ht="23.25" hidden="1">
      <c r="A789" s="80" t="s">
        <v>2595</v>
      </c>
      <c r="B789" s="186" t="s">
        <v>2101</v>
      </c>
      <c r="C789" s="187" t="s">
        <v>402</v>
      </c>
      <c r="D789" s="189" t="s">
        <v>1359</v>
      </c>
      <c r="E789" s="187" t="s">
        <v>452</v>
      </c>
      <c r="F789" s="187" t="s">
        <v>402</v>
      </c>
      <c r="G789" s="189" t="s">
        <v>486</v>
      </c>
      <c r="H789" s="188" t="str">
        <f>IF(OR(AND('C7'!V18="",'C7'!W18=""),AND('C7'!V30="",'C7'!W30=""),AND('C7'!W18="X",'C7'!W30="X"),OR('C7'!W18="M",'C7'!W30="M")),"",SUM('C7'!V18,'C7'!V30))</f>
        <v/>
      </c>
      <c r="I789" s="188" t="str">
        <f>IF(AND(AND('C7'!W18="X",'C7'!W30="X"),SUM('C7'!V18,'C7'!V30)=0,ISNUMBER('C7'!V42)),"",IF(OR('C7'!W18="M",'C7'!W30="M"),"M",IF(AND('C7'!W18='C7'!W30,OR('C7'!W18="X",'C7'!W18="W",'C7'!W18="Z")),UPPER('C7'!W18),"")))</f>
        <v/>
      </c>
      <c r="J789" s="81" t="s">
        <v>452</v>
      </c>
      <c r="K789" s="188" t="str">
        <f>IF(AND(ISBLANK('C7'!V42),$L$789&lt;&gt;"Z"),"",'C7'!V42)</f>
        <v/>
      </c>
      <c r="L789" s="188" t="str">
        <f>IF(ISBLANK('C7'!W42),"",'C7'!W42)</f>
        <v/>
      </c>
      <c r="M789" s="78" t="str">
        <f t="shared" si="15"/>
        <v>OK</v>
      </c>
      <c r="N789" s="79"/>
    </row>
    <row r="790" spans="1:14" ht="23.25" hidden="1">
      <c r="A790" s="80" t="s">
        <v>2595</v>
      </c>
      <c r="B790" s="186" t="s">
        <v>2102</v>
      </c>
      <c r="C790" s="187" t="s">
        <v>402</v>
      </c>
      <c r="D790" s="189" t="s">
        <v>1361</v>
      </c>
      <c r="E790" s="187" t="s">
        <v>452</v>
      </c>
      <c r="F790" s="187" t="s">
        <v>402</v>
      </c>
      <c r="G790" s="189" t="s">
        <v>804</v>
      </c>
      <c r="H790" s="188" t="str">
        <f>IF(OR(AND('C7'!V19="",'C7'!W19=""),AND('C7'!V31="",'C7'!W31=""),AND('C7'!W19="X",'C7'!W31="X"),OR('C7'!W19="M",'C7'!W31="M")),"",SUM('C7'!V19,'C7'!V31))</f>
        <v/>
      </c>
      <c r="I790" s="188" t="str">
        <f>IF(AND(AND('C7'!W19="X",'C7'!W31="X"),SUM('C7'!V19,'C7'!V31)=0,ISNUMBER('C7'!V43)),"",IF(OR('C7'!W19="M",'C7'!W31="M"),"M",IF(AND('C7'!W19='C7'!W31,OR('C7'!W19="X",'C7'!W19="W",'C7'!W19="Z")),UPPER('C7'!W19),"")))</f>
        <v/>
      </c>
      <c r="J790" s="81" t="s">
        <v>452</v>
      </c>
      <c r="K790" s="188" t="str">
        <f>IF(AND(ISBLANK('C7'!V43),$L$790&lt;&gt;"Z"),"",'C7'!V43)</f>
        <v/>
      </c>
      <c r="L790" s="188" t="str">
        <f>IF(ISBLANK('C7'!W43),"",'C7'!W43)</f>
        <v/>
      </c>
      <c r="M790" s="78" t="str">
        <f t="shared" si="15"/>
        <v>OK</v>
      </c>
      <c r="N790" s="79"/>
    </row>
    <row r="791" spans="1:14" ht="23.25" hidden="1">
      <c r="A791" s="80" t="s">
        <v>2595</v>
      </c>
      <c r="B791" s="186" t="s">
        <v>2103</v>
      </c>
      <c r="C791" s="187" t="s">
        <v>402</v>
      </c>
      <c r="D791" s="189" t="s">
        <v>1363</v>
      </c>
      <c r="E791" s="187" t="s">
        <v>452</v>
      </c>
      <c r="F791" s="187" t="s">
        <v>402</v>
      </c>
      <c r="G791" s="189" t="s">
        <v>603</v>
      </c>
      <c r="H791" s="188" t="str">
        <f>IF(OR(AND('C7'!V20="",'C7'!W20=""),AND('C7'!V32="",'C7'!W32=""),AND('C7'!W20="X",'C7'!W32="X"),OR('C7'!W20="M",'C7'!W32="M")),"",SUM('C7'!V20,'C7'!V32))</f>
        <v/>
      </c>
      <c r="I791" s="188" t="str">
        <f>IF(AND(AND('C7'!W20="X",'C7'!W32="X"),SUM('C7'!V20,'C7'!V32)=0,ISNUMBER('C7'!V44)),"",IF(OR('C7'!W20="M",'C7'!W32="M"),"M",IF(AND('C7'!W20='C7'!W32,OR('C7'!W20="X",'C7'!W20="W",'C7'!W20="Z")),UPPER('C7'!W20),"")))</f>
        <v/>
      </c>
      <c r="J791" s="81" t="s">
        <v>452</v>
      </c>
      <c r="K791" s="188" t="str">
        <f>IF(AND(ISBLANK('C7'!V44),$L$791&lt;&gt;"Z"),"",'C7'!V44)</f>
        <v/>
      </c>
      <c r="L791" s="188" t="str">
        <f>IF(ISBLANK('C7'!W44),"",'C7'!W44)</f>
        <v/>
      </c>
      <c r="M791" s="78" t="str">
        <f t="shared" ref="M791:M854" si="16">IF(AND(ISNUMBER(H791),ISNUMBER(K791)),IF(OR(ROUND(H791,0)&lt;&gt;ROUND(K791,0),I791&lt;&gt;L791),"Check","OK"),IF(OR(AND(H791&lt;&gt;K791,I791&lt;&gt;"Z",L791&lt;&gt;"Z"),I791&lt;&gt;L791),"Check","OK"))</f>
        <v>OK</v>
      </c>
      <c r="N791" s="79"/>
    </row>
    <row r="792" spans="1:14" ht="23.25" hidden="1">
      <c r="A792" s="80" t="s">
        <v>2595</v>
      </c>
      <c r="B792" s="186" t="s">
        <v>2104</v>
      </c>
      <c r="C792" s="187" t="s">
        <v>402</v>
      </c>
      <c r="D792" s="189" t="s">
        <v>1365</v>
      </c>
      <c r="E792" s="187" t="s">
        <v>452</v>
      </c>
      <c r="F792" s="187" t="s">
        <v>402</v>
      </c>
      <c r="G792" s="189" t="s">
        <v>606</v>
      </c>
      <c r="H792" s="188" t="str">
        <f>IF(OR(AND('C7'!V21="",'C7'!W21=""),AND('C7'!V33="",'C7'!W33=""),AND('C7'!W21="X",'C7'!W33="X"),OR('C7'!W21="M",'C7'!W33="M")),"",SUM('C7'!V21,'C7'!V33))</f>
        <v/>
      </c>
      <c r="I792" s="188" t="str">
        <f>IF(AND(AND('C7'!W21="X",'C7'!W33="X"),SUM('C7'!V21,'C7'!V33)=0,ISNUMBER('C7'!V45)),"",IF(OR('C7'!W21="M",'C7'!W33="M"),"M",IF(AND('C7'!W21='C7'!W33,OR('C7'!W21="X",'C7'!W21="W",'C7'!W21="Z")),UPPER('C7'!W21),"")))</f>
        <v/>
      </c>
      <c r="J792" s="81" t="s">
        <v>452</v>
      </c>
      <c r="K792" s="188" t="str">
        <f>IF(AND(ISBLANK('C7'!V45),$L$792&lt;&gt;"Z"),"",'C7'!V45)</f>
        <v/>
      </c>
      <c r="L792" s="188" t="str">
        <f>IF(ISBLANK('C7'!W45),"",'C7'!W45)</f>
        <v/>
      </c>
      <c r="M792" s="78" t="str">
        <f t="shared" si="16"/>
        <v>OK</v>
      </c>
      <c r="N792" s="79"/>
    </row>
    <row r="793" spans="1:14" ht="23.25" hidden="1">
      <c r="A793" s="80" t="s">
        <v>2595</v>
      </c>
      <c r="B793" s="186" t="s">
        <v>2105</v>
      </c>
      <c r="C793" s="187" t="s">
        <v>402</v>
      </c>
      <c r="D793" s="189" t="s">
        <v>1367</v>
      </c>
      <c r="E793" s="187" t="s">
        <v>452</v>
      </c>
      <c r="F793" s="187" t="s">
        <v>402</v>
      </c>
      <c r="G793" s="189" t="s">
        <v>609</v>
      </c>
      <c r="H793" s="188" t="str">
        <f>IF(OR(AND('C7'!V22="",'C7'!W22=""),AND('C7'!V34="",'C7'!W34=""),AND('C7'!W22="X",'C7'!W34="X"),OR('C7'!W22="M",'C7'!W34="M")),"",SUM('C7'!V22,'C7'!V34))</f>
        <v/>
      </c>
      <c r="I793" s="188" t="str">
        <f>IF(AND(AND('C7'!W22="X",'C7'!W34="X"),SUM('C7'!V22,'C7'!V34)=0,ISNUMBER('C7'!V46)),"",IF(OR('C7'!W22="M",'C7'!W34="M"),"M",IF(AND('C7'!W22='C7'!W34,OR('C7'!W22="X",'C7'!W22="W",'C7'!W22="Z")),UPPER('C7'!W22),"")))</f>
        <v/>
      </c>
      <c r="J793" s="81" t="s">
        <v>452</v>
      </c>
      <c r="K793" s="188" t="str">
        <f>IF(AND(ISBLANK('C7'!V46),$L$793&lt;&gt;"Z"),"",'C7'!V46)</f>
        <v/>
      </c>
      <c r="L793" s="188" t="str">
        <f>IF(ISBLANK('C7'!W46),"",'C7'!W46)</f>
        <v/>
      </c>
      <c r="M793" s="78" t="str">
        <f t="shared" si="16"/>
        <v>OK</v>
      </c>
      <c r="N793" s="79"/>
    </row>
    <row r="794" spans="1:14" ht="23.25" hidden="1">
      <c r="A794" s="80" t="s">
        <v>2595</v>
      </c>
      <c r="B794" s="186" t="s">
        <v>2106</v>
      </c>
      <c r="C794" s="187" t="s">
        <v>402</v>
      </c>
      <c r="D794" s="189" t="s">
        <v>1369</v>
      </c>
      <c r="E794" s="187" t="s">
        <v>452</v>
      </c>
      <c r="F794" s="187" t="s">
        <v>402</v>
      </c>
      <c r="G794" s="189" t="s">
        <v>612</v>
      </c>
      <c r="H794" s="188" t="str">
        <f>IF(OR(AND('C7'!V23="",'C7'!W23=""),AND('C7'!V35="",'C7'!W35=""),AND('C7'!W23="X",'C7'!W35="X"),OR('C7'!W23="M",'C7'!W35="M")),"",SUM('C7'!V23,'C7'!V35))</f>
        <v/>
      </c>
      <c r="I794" s="188" t="str">
        <f>IF(AND(AND('C7'!W23="X",'C7'!W35="X"),SUM('C7'!V23,'C7'!V35)=0,ISNUMBER('C7'!V47)),"",IF(OR('C7'!W23="M",'C7'!W35="M"),"M",IF(AND('C7'!W23='C7'!W35,OR('C7'!W23="X",'C7'!W23="W",'C7'!W23="Z")),UPPER('C7'!W23),"")))</f>
        <v/>
      </c>
      <c r="J794" s="81" t="s">
        <v>452</v>
      </c>
      <c r="K794" s="188" t="str">
        <f>IF(AND(ISBLANK('C7'!V47),$L$794&lt;&gt;"Z"),"",'C7'!V47)</f>
        <v/>
      </c>
      <c r="L794" s="188" t="str">
        <f>IF(ISBLANK('C7'!W47),"",'C7'!W47)</f>
        <v/>
      </c>
      <c r="M794" s="78" t="str">
        <f t="shared" si="16"/>
        <v>OK</v>
      </c>
      <c r="N794" s="79"/>
    </row>
    <row r="795" spans="1:14" ht="23.25" hidden="1">
      <c r="A795" s="80" t="s">
        <v>2595</v>
      </c>
      <c r="B795" s="186" t="s">
        <v>2107</v>
      </c>
      <c r="C795" s="187" t="s">
        <v>402</v>
      </c>
      <c r="D795" s="189" t="s">
        <v>1371</v>
      </c>
      <c r="E795" s="187" t="s">
        <v>452</v>
      </c>
      <c r="F795" s="187" t="s">
        <v>402</v>
      </c>
      <c r="G795" s="189" t="s">
        <v>615</v>
      </c>
      <c r="H795" s="188" t="str">
        <f>IF(OR(AND('C7'!V24="",'C7'!W24=""),AND('C7'!V36="",'C7'!W36=""),AND('C7'!W24="X",'C7'!W36="X"),OR('C7'!W24="M",'C7'!W36="M")),"",SUM('C7'!V24,'C7'!V36))</f>
        <v/>
      </c>
      <c r="I795" s="188" t="str">
        <f>IF(AND(AND('C7'!W24="X",'C7'!W36="X"),SUM('C7'!V24,'C7'!V36)=0,ISNUMBER('C7'!V48)),"",IF(OR('C7'!W24="M",'C7'!W36="M"),"M",IF(AND('C7'!W24='C7'!W36,OR('C7'!W24="X",'C7'!W24="W",'C7'!W24="Z")),UPPER('C7'!W24),"")))</f>
        <v/>
      </c>
      <c r="J795" s="81" t="s">
        <v>452</v>
      </c>
      <c r="K795" s="188" t="str">
        <f>IF(AND(ISBLANK('C7'!V48),$L$795&lt;&gt;"Z"),"",'C7'!V48)</f>
        <v/>
      </c>
      <c r="L795" s="188" t="str">
        <f>IF(ISBLANK('C7'!W48),"",'C7'!W48)</f>
        <v/>
      </c>
      <c r="M795" s="78" t="str">
        <f t="shared" si="16"/>
        <v>OK</v>
      </c>
      <c r="N795" s="79"/>
    </row>
    <row r="796" spans="1:14" ht="23.25" hidden="1">
      <c r="A796" s="80" t="s">
        <v>2595</v>
      </c>
      <c r="B796" s="186" t="s">
        <v>2108</v>
      </c>
      <c r="C796" s="187" t="s">
        <v>402</v>
      </c>
      <c r="D796" s="189" t="s">
        <v>1373</v>
      </c>
      <c r="E796" s="187" t="s">
        <v>452</v>
      </c>
      <c r="F796" s="187" t="s">
        <v>402</v>
      </c>
      <c r="G796" s="189" t="s">
        <v>461</v>
      </c>
      <c r="H796" s="188" t="str">
        <f>IF(OR(AND('C7'!V25="",'C7'!W25=""),AND('C7'!V37="",'C7'!W37=""),AND('C7'!W25="X",'C7'!W37="X"),OR('C7'!W25="M",'C7'!W37="M")),"",SUM('C7'!V25,'C7'!V37))</f>
        <v/>
      </c>
      <c r="I796" s="188" t="str">
        <f>IF(AND(AND('C7'!W25="X",'C7'!W37="X"),SUM('C7'!V25,'C7'!V37)=0,ISNUMBER('C7'!V49)),"",IF(OR('C7'!W25="M",'C7'!W37="M"),"M",IF(AND('C7'!W25='C7'!W37,OR('C7'!W25="X",'C7'!W25="W",'C7'!W25="Z")),UPPER('C7'!W25),"")))</f>
        <v/>
      </c>
      <c r="J796" s="81" t="s">
        <v>452</v>
      </c>
      <c r="K796" s="188" t="str">
        <f>IF(AND(ISBLANK('C7'!V49),$L$796&lt;&gt;"Z"),"",'C7'!V49)</f>
        <v/>
      </c>
      <c r="L796" s="188" t="str">
        <f>IF(ISBLANK('C7'!W49),"",'C7'!W49)</f>
        <v/>
      </c>
      <c r="M796" s="78" t="str">
        <f t="shared" si="16"/>
        <v>OK</v>
      </c>
      <c r="N796" s="79"/>
    </row>
    <row r="797" spans="1:14" ht="23.25" hidden="1">
      <c r="A797" s="80" t="s">
        <v>2595</v>
      </c>
      <c r="B797" s="186" t="s">
        <v>2109</v>
      </c>
      <c r="C797" s="187" t="s">
        <v>402</v>
      </c>
      <c r="D797" s="189" t="s">
        <v>1375</v>
      </c>
      <c r="E797" s="187" t="s">
        <v>452</v>
      </c>
      <c r="F797" s="187" t="s">
        <v>402</v>
      </c>
      <c r="G797" s="189" t="s">
        <v>157</v>
      </c>
      <c r="H797" s="188" t="str">
        <f>IF(OR(SUMPRODUCT(--('C7'!Y14:'C7'!Y24=""),--('C7'!Z14:'C7'!Z24=""))&gt;0,COUNTIF('C7'!Z14:'C7'!Z24,"M")&gt;0,COUNTIF('C7'!Z14:'C7'!Z24,"X")=11),"",SUM('C7'!Y14:'C7'!Y24))</f>
        <v/>
      </c>
      <c r="I797" s="188" t="str">
        <f>IF(AND(COUNTIF('C7'!Z14:'C7'!Z24,"X")=11,SUM('C7'!Y14:'C7'!Y24)=0,ISNUMBER('C7'!Y25)),"",IF(COUNTIF('C7'!Z14:'C7'!Z24,"M")&gt;0,"M",IF(AND(COUNTIF('C7'!Z14:'C7'!Z24,'C7'!Z14)=11,OR('C7'!Z14="X",'C7'!Z14="W",'C7'!Z14="Z")),UPPER('C7'!Z14),"")))</f>
        <v/>
      </c>
      <c r="J797" s="81" t="s">
        <v>452</v>
      </c>
      <c r="K797" s="188" t="str">
        <f>IF(AND(ISBLANK('C7'!Y25),$L$797&lt;&gt;"Z"),"",'C7'!Y25)</f>
        <v/>
      </c>
      <c r="L797" s="188" t="str">
        <f>IF(ISBLANK('C7'!Z25),"",'C7'!Z25)</f>
        <v/>
      </c>
      <c r="M797" s="78" t="str">
        <f t="shared" si="16"/>
        <v>OK</v>
      </c>
      <c r="N797" s="79"/>
    </row>
    <row r="798" spans="1:14" ht="23.25" hidden="1">
      <c r="A798" s="80" t="s">
        <v>2595</v>
      </c>
      <c r="B798" s="186" t="s">
        <v>2110</v>
      </c>
      <c r="C798" s="187" t="s">
        <v>402</v>
      </c>
      <c r="D798" s="189" t="s">
        <v>1377</v>
      </c>
      <c r="E798" s="187" t="s">
        <v>452</v>
      </c>
      <c r="F798" s="187" t="s">
        <v>402</v>
      </c>
      <c r="G798" s="189" t="s">
        <v>476</v>
      </c>
      <c r="H798" s="188" t="str">
        <f>IF(OR(SUMPRODUCT(--('C7'!Y26:'C7'!Y36=""),--('C7'!Z26:'C7'!Z36=""))&gt;0,COUNTIF('C7'!Z26:'C7'!Z36,"M")&gt;0,COUNTIF('C7'!Z26:'C7'!Z36,"X")=11),"",SUM('C7'!Y26:'C7'!Y36))</f>
        <v/>
      </c>
      <c r="I798" s="188" t="str">
        <f>IF(AND(COUNTIF('C7'!Z26:'C7'!Z36,"X")=11,SUM('C7'!Y26:'C7'!Y36)=0,ISNUMBER('C7'!Y37)),"",IF(COUNTIF('C7'!Z26:'C7'!Z36,"M")&gt;0,"M",IF(AND(COUNTIF('C7'!Z26:'C7'!Z36,'C7'!Z26)=11,OR('C7'!Z26="X",'C7'!Z26="W",'C7'!Z26="Z")),UPPER('C7'!Z26),"")))</f>
        <v/>
      </c>
      <c r="J798" s="81" t="s">
        <v>452</v>
      </c>
      <c r="K798" s="188" t="str">
        <f>IF(AND(ISBLANK('C7'!Y37),$L$798&lt;&gt;"Z"),"",'C7'!Y37)</f>
        <v/>
      </c>
      <c r="L798" s="188" t="str">
        <f>IF(ISBLANK('C7'!Z37),"",'C7'!Z37)</f>
        <v/>
      </c>
      <c r="M798" s="78" t="str">
        <f t="shared" si="16"/>
        <v>OK</v>
      </c>
      <c r="N798" s="79"/>
    </row>
    <row r="799" spans="1:14" ht="23.25" hidden="1">
      <c r="A799" s="80" t="s">
        <v>2595</v>
      </c>
      <c r="B799" s="186" t="s">
        <v>2111</v>
      </c>
      <c r="C799" s="187" t="s">
        <v>402</v>
      </c>
      <c r="D799" s="189" t="s">
        <v>1379</v>
      </c>
      <c r="E799" s="187" t="s">
        <v>452</v>
      </c>
      <c r="F799" s="187" t="s">
        <v>402</v>
      </c>
      <c r="G799" s="189" t="s">
        <v>588</v>
      </c>
      <c r="H799" s="188" t="str">
        <f>IF(OR(AND('C7'!Y14="",'C7'!Z14=""),AND('C7'!Y26="",'C7'!Z26=""),AND('C7'!Z14="X",'C7'!Z26="X"),OR('C7'!Z14="M",'C7'!Z26="M")),"",SUM('C7'!Y14,'C7'!Y26))</f>
        <v/>
      </c>
      <c r="I799" s="188" t="str">
        <f>IF(AND(AND('C7'!Z14="X",'C7'!Z26="X"),SUM('C7'!Y14,'C7'!Y26)=0,ISNUMBER('C7'!Y38)),"",IF(OR('C7'!Z14="M",'C7'!Z26="M"),"M",IF(AND('C7'!Z14='C7'!Z26,OR('C7'!Z14="X",'C7'!Z14="W",'C7'!Z14="Z")),UPPER('C7'!Z14),"")))</f>
        <v/>
      </c>
      <c r="J799" s="81" t="s">
        <v>452</v>
      </c>
      <c r="K799" s="188" t="str">
        <f>IF(AND(ISBLANK('C7'!Y38),$L$799&lt;&gt;"Z"),"",'C7'!Y38)</f>
        <v/>
      </c>
      <c r="L799" s="188" t="str">
        <f>IF(ISBLANK('C7'!Z38),"",'C7'!Z38)</f>
        <v/>
      </c>
      <c r="M799" s="78" t="str">
        <f t="shared" si="16"/>
        <v>OK</v>
      </c>
      <c r="N799" s="79"/>
    </row>
    <row r="800" spans="1:14" ht="23.25" hidden="1">
      <c r="A800" s="80" t="s">
        <v>2595</v>
      </c>
      <c r="B800" s="186" t="s">
        <v>2112</v>
      </c>
      <c r="C800" s="187" t="s">
        <v>402</v>
      </c>
      <c r="D800" s="189" t="s">
        <v>1381</v>
      </c>
      <c r="E800" s="187" t="s">
        <v>452</v>
      </c>
      <c r="F800" s="187" t="s">
        <v>402</v>
      </c>
      <c r="G800" s="189" t="s">
        <v>591</v>
      </c>
      <c r="H800" s="188" t="str">
        <f>IF(OR(AND('C7'!Y15="",'C7'!Z15=""),AND('C7'!Y27="",'C7'!Z27=""),AND('C7'!Z15="X",'C7'!Z27="X"),OR('C7'!Z15="M",'C7'!Z27="M")),"",SUM('C7'!Y15,'C7'!Y27))</f>
        <v/>
      </c>
      <c r="I800" s="188" t="str">
        <f>IF(AND(AND('C7'!Z15="X",'C7'!Z27="X"),SUM('C7'!Y15,'C7'!Y27)=0,ISNUMBER('C7'!Y39)),"",IF(OR('C7'!Z15="M",'C7'!Z27="M"),"M",IF(AND('C7'!Z15='C7'!Z27,OR('C7'!Z15="X",'C7'!Z15="W",'C7'!Z15="Z")),UPPER('C7'!Z15),"")))</f>
        <v/>
      </c>
      <c r="J800" s="81" t="s">
        <v>452</v>
      </c>
      <c r="K800" s="188" t="str">
        <f>IF(AND(ISBLANK('C7'!Y39),$L$800&lt;&gt;"Z"),"",'C7'!Y39)</f>
        <v/>
      </c>
      <c r="L800" s="188" t="str">
        <f>IF(ISBLANK('C7'!Z39),"",'C7'!Z39)</f>
        <v/>
      </c>
      <c r="M800" s="78" t="str">
        <f t="shared" si="16"/>
        <v>OK</v>
      </c>
      <c r="N800" s="79"/>
    </row>
    <row r="801" spans="1:14" ht="23.25" hidden="1">
      <c r="A801" s="80" t="s">
        <v>2595</v>
      </c>
      <c r="B801" s="186" t="s">
        <v>2113</v>
      </c>
      <c r="C801" s="187" t="s">
        <v>402</v>
      </c>
      <c r="D801" s="189" t="s">
        <v>1383</v>
      </c>
      <c r="E801" s="187" t="s">
        <v>452</v>
      </c>
      <c r="F801" s="187" t="s">
        <v>402</v>
      </c>
      <c r="G801" s="189" t="s">
        <v>594</v>
      </c>
      <c r="H801" s="188" t="str">
        <f>IF(OR(AND('C7'!Y16="",'C7'!Z16=""),AND('C7'!Y28="",'C7'!Z28=""),AND('C7'!Z16="X",'C7'!Z28="X"),OR('C7'!Z16="M",'C7'!Z28="M")),"",SUM('C7'!Y16,'C7'!Y28))</f>
        <v/>
      </c>
      <c r="I801" s="188" t="str">
        <f>IF(AND(AND('C7'!Z16="X",'C7'!Z28="X"),SUM('C7'!Y16,'C7'!Y28)=0,ISNUMBER('C7'!Y40)),"",IF(OR('C7'!Z16="M",'C7'!Z28="M"),"M",IF(AND('C7'!Z16='C7'!Z28,OR('C7'!Z16="X",'C7'!Z16="W",'C7'!Z16="Z")),UPPER('C7'!Z16),"")))</f>
        <v/>
      </c>
      <c r="J801" s="81" t="s">
        <v>452</v>
      </c>
      <c r="K801" s="188" t="str">
        <f>IF(AND(ISBLANK('C7'!Y40),$L$801&lt;&gt;"Z"),"",'C7'!Y40)</f>
        <v/>
      </c>
      <c r="L801" s="188" t="str">
        <f>IF(ISBLANK('C7'!Z40),"",'C7'!Z40)</f>
        <v/>
      </c>
      <c r="M801" s="78" t="str">
        <f t="shared" si="16"/>
        <v>OK</v>
      </c>
      <c r="N801" s="79"/>
    </row>
    <row r="802" spans="1:14" ht="23.25" hidden="1">
      <c r="A802" s="80" t="s">
        <v>2595</v>
      </c>
      <c r="B802" s="186" t="s">
        <v>2114</v>
      </c>
      <c r="C802" s="187" t="s">
        <v>402</v>
      </c>
      <c r="D802" s="189" t="s">
        <v>1385</v>
      </c>
      <c r="E802" s="187" t="s">
        <v>452</v>
      </c>
      <c r="F802" s="187" t="s">
        <v>402</v>
      </c>
      <c r="G802" s="189" t="s">
        <v>597</v>
      </c>
      <c r="H802" s="188" t="str">
        <f>IF(OR(AND('C7'!Y17="",'C7'!Z17=""),AND('C7'!Y29="",'C7'!Z29=""),AND('C7'!Z17="X",'C7'!Z29="X"),OR('C7'!Z17="M",'C7'!Z29="M")),"",SUM('C7'!Y17,'C7'!Y29))</f>
        <v/>
      </c>
      <c r="I802" s="188" t="str">
        <f>IF(AND(AND('C7'!Z17="X",'C7'!Z29="X"),SUM('C7'!Y17,'C7'!Y29)=0,ISNUMBER('C7'!Y41)),"",IF(OR('C7'!Z17="M",'C7'!Z29="M"),"M",IF(AND('C7'!Z17='C7'!Z29,OR('C7'!Z17="X",'C7'!Z17="W",'C7'!Z17="Z")),UPPER('C7'!Z17),"")))</f>
        <v/>
      </c>
      <c r="J802" s="81" t="s">
        <v>452</v>
      </c>
      <c r="K802" s="188" t="str">
        <f>IF(AND(ISBLANK('C7'!Y41),$L$802&lt;&gt;"Z"),"",'C7'!Y41)</f>
        <v/>
      </c>
      <c r="L802" s="188" t="str">
        <f>IF(ISBLANK('C7'!Z41),"",'C7'!Z41)</f>
        <v/>
      </c>
      <c r="M802" s="78" t="str">
        <f t="shared" si="16"/>
        <v>OK</v>
      </c>
      <c r="N802" s="79"/>
    </row>
    <row r="803" spans="1:14" ht="23.25" hidden="1">
      <c r="A803" s="80" t="s">
        <v>2595</v>
      </c>
      <c r="B803" s="186" t="s">
        <v>2115</v>
      </c>
      <c r="C803" s="187" t="s">
        <v>402</v>
      </c>
      <c r="D803" s="189" t="s">
        <v>1387</v>
      </c>
      <c r="E803" s="187" t="s">
        <v>452</v>
      </c>
      <c r="F803" s="187" t="s">
        <v>402</v>
      </c>
      <c r="G803" s="189" t="s">
        <v>600</v>
      </c>
      <c r="H803" s="188" t="str">
        <f>IF(OR(AND('C7'!Y18="",'C7'!Z18=""),AND('C7'!Y30="",'C7'!Z30=""),AND('C7'!Z18="X",'C7'!Z30="X"),OR('C7'!Z18="M",'C7'!Z30="M")),"",SUM('C7'!Y18,'C7'!Y30))</f>
        <v/>
      </c>
      <c r="I803" s="188" t="str">
        <f>IF(AND(AND('C7'!Z18="X",'C7'!Z30="X"),SUM('C7'!Y18,'C7'!Y30)=0,ISNUMBER('C7'!Y42)),"",IF(OR('C7'!Z18="M",'C7'!Z30="M"),"M",IF(AND('C7'!Z18='C7'!Z30,OR('C7'!Z18="X",'C7'!Z18="W",'C7'!Z18="Z")),UPPER('C7'!Z18),"")))</f>
        <v/>
      </c>
      <c r="J803" s="81" t="s">
        <v>452</v>
      </c>
      <c r="K803" s="188" t="str">
        <f>IF(AND(ISBLANK('C7'!Y42),$L$803&lt;&gt;"Z"),"",'C7'!Y42)</f>
        <v/>
      </c>
      <c r="L803" s="188" t="str">
        <f>IF(ISBLANK('C7'!Z42),"",'C7'!Z42)</f>
        <v/>
      </c>
      <c r="M803" s="78" t="str">
        <f t="shared" si="16"/>
        <v>OK</v>
      </c>
      <c r="N803" s="79"/>
    </row>
    <row r="804" spans="1:14" ht="23.25" hidden="1">
      <c r="A804" s="80" t="s">
        <v>2595</v>
      </c>
      <c r="B804" s="186" t="s">
        <v>2116</v>
      </c>
      <c r="C804" s="187" t="s">
        <v>402</v>
      </c>
      <c r="D804" s="189" t="s">
        <v>1389</v>
      </c>
      <c r="E804" s="187" t="s">
        <v>452</v>
      </c>
      <c r="F804" s="187" t="s">
        <v>402</v>
      </c>
      <c r="G804" s="189" t="s">
        <v>841</v>
      </c>
      <c r="H804" s="188" t="str">
        <f>IF(OR(AND('C7'!Y19="",'C7'!Z19=""),AND('C7'!Y31="",'C7'!Z31=""),AND('C7'!Z19="X",'C7'!Z31="X"),OR('C7'!Z19="M",'C7'!Z31="M")),"",SUM('C7'!Y19,'C7'!Y31))</f>
        <v/>
      </c>
      <c r="I804" s="188" t="str">
        <f>IF(AND(AND('C7'!Z19="X",'C7'!Z31="X"),SUM('C7'!Y19,'C7'!Y31)=0,ISNUMBER('C7'!Y43)),"",IF(OR('C7'!Z19="M",'C7'!Z31="M"),"M",IF(AND('C7'!Z19='C7'!Z31,OR('C7'!Z19="X",'C7'!Z19="W",'C7'!Z19="Z")),UPPER('C7'!Z19),"")))</f>
        <v/>
      </c>
      <c r="J804" s="81" t="s">
        <v>452</v>
      </c>
      <c r="K804" s="188" t="str">
        <f>IF(AND(ISBLANK('C7'!Y43),$L$804&lt;&gt;"Z"),"",'C7'!Y43)</f>
        <v/>
      </c>
      <c r="L804" s="188" t="str">
        <f>IF(ISBLANK('C7'!Z43),"",'C7'!Z43)</f>
        <v/>
      </c>
      <c r="M804" s="78" t="str">
        <f t="shared" si="16"/>
        <v>OK</v>
      </c>
      <c r="N804" s="79"/>
    </row>
    <row r="805" spans="1:14" ht="23.25" hidden="1">
      <c r="A805" s="80" t="s">
        <v>2595</v>
      </c>
      <c r="B805" s="186" t="s">
        <v>2117</v>
      </c>
      <c r="C805" s="187" t="s">
        <v>402</v>
      </c>
      <c r="D805" s="189" t="s">
        <v>1391</v>
      </c>
      <c r="E805" s="187" t="s">
        <v>452</v>
      </c>
      <c r="F805" s="187" t="s">
        <v>402</v>
      </c>
      <c r="G805" s="189" t="s">
        <v>602</v>
      </c>
      <c r="H805" s="188" t="str">
        <f>IF(OR(AND('C7'!Y20="",'C7'!Z20=""),AND('C7'!Y32="",'C7'!Z32=""),AND('C7'!Z20="X",'C7'!Z32="X"),OR('C7'!Z20="M",'C7'!Z32="M")),"",SUM('C7'!Y20,'C7'!Y32))</f>
        <v/>
      </c>
      <c r="I805" s="188" t="str">
        <f>IF(AND(AND('C7'!Z20="X",'C7'!Z32="X"),SUM('C7'!Y20,'C7'!Y32)=0,ISNUMBER('C7'!Y44)),"",IF(OR('C7'!Z20="M",'C7'!Z32="M"),"M",IF(AND('C7'!Z20='C7'!Z32,OR('C7'!Z20="X",'C7'!Z20="W",'C7'!Z20="Z")),UPPER('C7'!Z20),"")))</f>
        <v/>
      </c>
      <c r="J805" s="81" t="s">
        <v>452</v>
      </c>
      <c r="K805" s="188" t="str">
        <f>IF(AND(ISBLANK('C7'!Y44),$L$805&lt;&gt;"Z"),"",'C7'!Y44)</f>
        <v/>
      </c>
      <c r="L805" s="188" t="str">
        <f>IF(ISBLANK('C7'!Z44),"",'C7'!Z44)</f>
        <v/>
      </c>
      <c r="M805" s="78" t="str">
        <f t="shared" si="16"/>
        <v>OK</v>
      </c>
      <c r="N805" s="79"/>
    </row>
    <row r="806" spans="1:14" ht="23.25" hidden="1">
      <c r="A806" s="80" t="s">
        <v>2595</v>
      </c>
      <c r="B806" s="186" t="s">
        <v>2118</v>
      </c>
      <c r="C806" s="187" t="s">
        <v>402</v>
      </c>
      <c r="D806" s="189" t="s">
        <v>1393</v>
      </c>
      <c r="E806" s="187" t="s">
        <v>452</v>
      </c>
      <c r="F806" s="187" t="s">
        <v>402</v>
      </c>
      <c r="G806" s="189" t="s">
        <v>605</v>
      </c>
      <c r="H806" s="188" t="str">
        <f>IF(OR(AND('C7'!Y21="",'C7'!Z21=""),AND('C7'!Y33="",'C7'!Z33=""),AND('C7'!Z21="X",'C7'!Z33="X"),OR('C7'!Z21="M",'C7'!Z33="M")),"",SUM('C7'!Y21,'C7'!Y33))</f>
        <v/>
      </c>
      <c r="I806" s="188" t="str">
        <f>IF(AND(AND('C7'!Z21="X",'C7'!Z33="X"),SUM('C7'!Y21,'C7'!Y33)=0,ISNUMBER('C7'!Y45)),"",IF(OR('C7'!Z21="M",'C7'!Z33="M"),"M",IF(AND('C7'!Z21='C7'!Z33,OR('C7'!Z21="X",'C7'!Z21="W",'C7'!Z21="Z")),UPPER('C7'!Z21),"")))</f>
        <v/>
      </c>
      <c r="J806" s="81" t="s">
        <v>452</v>
      </c>
      <c r="K806" s="188" t="str">
        <f>IF(AND(ISBLANK('C7'!Y45),$L$806&lt;&gt;"Z"),"",'C7'!Y45)</f>
        <v/>
      </c>
      <c r="L806" s="188" t="str">
        <f>IF(ISBLANK('C7'!Z45),"",'C7'!Z45)</f>
        <v/>
      </c>
      <c r="M806" s="78" t="str">
        <f t="shared" si="16"/>
        <v>OK</v>
      </c>
      <c r="N806" s="79"/>
    </row>
    <row r="807" spans="1:14" ht="23.25" hidden="1">
      <c r="A807" s="80" t="s">
        <v>2595</v>
      </c>
      <c r="B807" s="186" t="s">
        <v>2119</v>
      </c>
      <c r="C807" s="187" t="s">
        <v>402</v>
      </c>
      <c r="D807" s="189" t="s">
        <v>1395</v>
      </c>
      <c r="E807" s="187" t="s">
        <v>452</v>
      </c>
      <c r="F807" s="187" t="s">
        <v>402</v>
      </c>
      <c r="G807" s="189" t="s">
        <v>608</v>
      </c>
      <c r="H807" s="188" t="str">
        <f>IF(OR(AND('C7'!Y22="",'C7'!Z22=""),AND('C7'!Y34="",'C7'!Z34=""),AND('C7'!Z22="X",'C7'!Z34="X"),OR('C7'!Z22="M",'C7'!Z34="M")),"",SUM('C7'!Y22,'C7'!Y34))</f>
        <v/>
      </c>
      <c r="I807" s="188" t="str">
        <f>IF(AND(AND('C7'!Z22="X",'C7'!Z34="X"),SUM('C7'!Y22,'C7'!Y34)=0,ISNUMBER('C7'!Y46)),"",IF(OR('C7'!Z22="M",'C7'!Z34="M"),"M",IF(AND('C7'!Z22='C7'!Z34,OR('C7'!Z22="X",'C7'!Z22="W",'C7'!Z22="Z")),UPPER('C7'!Z22),"")))</f>
        <v/>
      </c>
      <c r="J807" s="81" t="s">
        <v>452</v>
      </c>
      <c r="K807" s="188" t="str">
        <f>IF(AND(ISBLANK('C7'!Y46),$L$807&lt;&gt;"Z"),"",'C7'!Y46)</f>
        <v/>
      </c>
      <c r="L807" s="188" t="str">
        <f>IF(ISBLANK('C7'!Z46),"",'C7'!Z46)</f>
        <v/>
      </c>
      <c r="M807" s="78" t="str">
        <f t="shared" si="16"/>
        <v>OK</v>
      </c>
      <c r="N807" s="79"/>
    </row>
    <row r="808" spans="1:14" ht="23.25" hidden="1">
      <c r="A808" s="80" t="s">
        <v>2595</v>
      </c>
      <c r="B808" s="186" t="s">
        <v>2120</v>
      </c>
      <c r="C808" s="187" t="s">
        <v>402</v>
      </c>
      <c r="D808" s="189" t="s">
        <v>1397</v>
      </c>
      <c r="E808" s="187" t="s">
        <v>452</v>
      </c>
      <c r="F808" s="187" t="s">
        <v>402</v>
      </c>
      <c r="G808" s="189" t="s">
        <v>611</v>
      </c>
      <c r="H808" s="188" t="str">
        <f>IF(OR(AND('C7'!Y23="",'C7'!Z23=""),AND('C7'!Y35="",'C7'!Z35=""),AND('C7'!Z23="X",'C7'!Z35="X"),OR('C7'!Z23="M",'C7'!Z35="M")),"",SUM('C7'!Y23,'C7'!Y35))</f>
        <v/>
      </c>
      <c r="I808" s="188" t="str">
        <f>IF(AND(AND('C7'!Z23="X",'C7'!Z35="X"),SUM('C7'!Y23,'C7'!Y35)=0,ISNUMBER('C7'!Y47)),"",IF(OR('C7'!Z23="M",'C7'!Z35="M"),"M",IF(AND('C7'!Z23='C7'!Z35,OR('C7'!Z23="X",'C7'!Z23="W",'C7'!Z23="Z")),UPPER('C7'!Z23),"")))</f>
        <v/>
      </c>
      <c r="J808" s="81" t="s">
        <v>452</v>
      </c>
      <c r="K808" s="188" t="str">
        <f>IF(AND(ISBLANK('C7'!Y47),$L$808&lt;&gt;"Z"),"",'C7'!Y47)</f>
        <v/>
      </c>
      <c r="L808" s="188" t="str">
        <f>IF(ISBLANK('C7'!Z47),"",'C7'!Z47)</f>
        <v/>
      </c>
      <c r="M808" s="78" t="str">
        <f t="shared" si="16"/>
        <v>OK</v>
      </c>
      <c r="N808" s="79"/>
    </row>
    <row r="809" spans="1:14" ht="23.25" hidden="1">
      <c r="A809" s="80" t="s">
        <v>2595</v>
      </c>
      <c r="B809" s="186" t="s">
        <v>2121</v>
      </c>
      <c r="C809" s="187" t="s">
        <v>402</v>
      </c>
      <c r="D809" s="189" t="s">
        <v>1399</v>
      </c>
      <c r="E809" s="187" t="s">
        <v>452</v>
      </c>
      <c r="F809" s="187" t="s">
        <v>402</v>
      </c>
      <c r="G809" s="189" t="s">
        <v>614</v>
      </c>
      <c r="H809" s="188" t="str">
        <f>IF(OR(AND('C7'!Y24="",'C7'!Z24=""),AND('C7'!Y36="",'C7'!Z36=""),AND('C7'!Z24="X",'C7'!Z36="X"),OR('C7'!Z24="M",'C7'!Z36="M")),"",SUM('C7'!Y24,'C7'!Y36))</f>
        <v/>
      </c>
      <c r="I809" s="188" t="str">
        <f>IF(AND(AND('C7'!Z24="X",'C7'!Z36="X"),SUM('C7'!Y24,'C7'!Y36)=0,ISNUMBER('C7'!Y48)),"",IF(OR('C7'!Z24="M",'C7'!Z36="M"),"M",IF(AND('C7'!Z24='C7'!Z36,OR('C7'!Z24="X",'C7'!Z24="W",'C7'!Z24="Z")),UPPER('C7'!Z24),"")))</f>
        <v/>
      </c>
      <c r="J809" s="81" t="s">
        <v>452</v>
      </c>
      <c r="K809" s="188" t="str">
        <f>IF(AND(ISBLANK('C7'!Y48),$L$809&lt;&gt;"Z"),"",'C7'!Y48)</f>
        <v/>
      </c>
      <c r="L809" s="188" t="str">
        <f>IF(ISBLANK('C7'!Z48),"",'C7'!Z48)</f>
        <v/>
      </c>
      <c r="M809" s="78" t="str">
        <f t="shared" si="16"/>
        <v>OK</v>
      </c>
      <c r="N809" s="79"/>
    </row>
    <row r="810" spans="1:14" ht="23.25" hidden="1">
      <c r="A810" s="80" t="s">
        <v>2595</v>
      </c>
      <c r="B810" s="186" t="s">
        <v>2122</v>
      </c>
      <c r="C810" s="187" t="s">
        <v>402</v>
      </c>
      <c r="D810" s="189" t="s">
        <v>1401</v>
      </c>
      <c r="E810" s="187" t="s">
        <v>452</v>
      </c>
      <c r="F810" s="187" t="s">
        <v>402</v>
      </c>
      <c r="G810" s="189" t="s">
        <v>465</v>
      </c>
      <c r="H810" s="188" t="str">
        <f>IF(OR(AND('C7'!Y25="",'C7'!Z25=""),AND('C7'!Y37="",'C7'!Z37=""),AND('C7'!Z25="X",'C7'!Z37="X"),OR('C7'!Z25="M",'C7'!Z37="M")),"",SUM('C7'!Y25,'C7'!Y37))</f>
        <v/>
      </c>
      <c r="I810" s="188" t="str">
        <f>IF(AND(AND('C7'!Z25="X",'C7'!Z37="X"),SUM('C7'!Y25,'C7'!Y37)=0,ISNUMBER('C7'!Y49)),"",IF(OR('C7'!Z25="M",'C7'!Z37="M"),"M",IF(AND('C7'!Z25='C7'!Z37,OR('C7'!Z25="X",'C7'!Z25="W",'C7'!Z25="Z")),UPPER('C7'!Z25),"")))</f>
        <v/>
      </c>
      <c r="J810" s="81" t="s">
        <v>452</v>
      </c>
      <c r="K810" s="188" t="str">
        <f>IF(AND(ISBLANK('C7'!Y49),$L$810&lt;&gt;"Z"),"",'C7'!Y49)</f>
        <v/>
      </c>
      <c r="L810" s="188" t="str">
        <f>IF(ISBLANK('C7'!Z49),"",'C7'!Z49)</f>
        <v/>
      </c>
      <c r="M810" s="78" t="str">
        <f t="shared" si="16"/>
        <v>OK</v>
      </c>
      <c r="N810" s="79"/>
    </row>
    <row r="811" spans="1:14" ht="23.25" hidden="1">
      <c r="A811" s="80" t="s">
        <v>2595</v>
      </c>
      <c r="B811" s="186" t="s">
        <v>2123</v>
      </c>
      <c r="C811" s="187" t="s">
        <v>402</v>
      </c>
      <c r="D811" s="189" t="s">
        <v>1403</v>
      </c>
      <c r="E811" s="187" t="s">
        <v>452</v>
      </c>
      <c r="F811" s="187" t="s">
        <v>402</v>
      </c>
      <c r="G811" s="189" t="s">
        <v>488</v>
      </c>
      <c r="H811" s="188" t="str">
        <f>IF(OR(SUMPRODUCT(--('C7'!AB14:'C7'!AB24=""),--('C7'!AC14:'C7'!AC24=""))&gt;0,COUNTIF('C7'!AC14:'C7'!AC24,"M")&gt;0,COUNTIF('C7'!AC14:'C7'!AC24,"X")=11),"",SUM('C7'!AB14:'C7'!AB24))</f>
        <v/>
      </c>
      <c r="I811" s="188" t="str">
        <f>IF(AND(COUNTIF('C7'!AC14:'C7'!AC24,"X")=11,SUM('C7'!AB14:'C7'!AB24)=0,ISNUMBER('C7'!AB25)),"",IF(COUNTIF('C7'!AC14:'C7'!AC24,"M")&gt;0,"M",IF(AND(COUNTIF('C7'!AC14:'C7'!AC24,'C7'!AC14)=11,OR('C7'!AC14="X",'C7'!AC14="W",'C7'!AC14="Z")),UPPER('C7'!AC14),"")))</f>
        <v/>
      </c>
      <c r="J811" s="81" t="s">
        <v>452</v>
      </c>
      <c r="K811" s="188" t="str">
        <f>IF(AND(ISBLANK('C7'!AB25),$L$811&lt;&gt;"Z"),"",'C7'!AB25)</f>
        <v/>
      </c>
      <c r="L811" s="188" t="str">
        <f>IF(ISBLANK('C7'!AC25),"",'C7'!AC25)</f>
        <v/>
      </c>
      <c r="M811" s="78" t="str">
        <f t="shared" si="16"/>
        <v>OK</v>
      </c>
      <c r="N811" s="79"/>
    </row>
    <row r="812" spans="1:14" ht="23.25" hidden="1">
      <c r="A812" s="80" t="s">
        <v>2595</v>
      </c>
      <c r="B812" s="186" t="s">
        <v>2124</v>
      </c>
      <c r="C812" s="187" t="s">
        <v>402</v>
      </c>
      <c r="D812" s="189" t="s">
        <v>1405</v>
      </c>
      <c r="E812" s="187" t="s">
        <v>452</v>
      </c>
      <c r="F812" s="187" t="s">
        <v>402</v>
      </c>
      <c r="G812" s="189" t="s">
        <v>478</v>
      </c>
      <c r="H812" s="188" t="str">
        <f>IF(OR(SUMPRODUCT(--('C7'!AB26:'C7'!AB36=""),--('C7'!AC26:'C7'!AC36=""))&gt;0,COUNTIF('C7'!AC26:'C7'!AC36,"M")&gt;0,COUNTIF('C7'!AC26:'C7'!AC36,"X")=11),"",SUM('C7'!AB26:'C7'!AB36))</f>
        <v/>
      </c>
      <c r="I812" s="188" t="str">
        <f>IF(AND(COUNTIF('C7'!AC26:'C7'!AC36,"X")=11,SUM('C7'!AB26:'C7'!AB36)=0,ISNUMBER('C7'!AB37)),"",IF(COUNTIF('C7'!AC26:'C7'!AC36,"M")&gt;0,"M",IF(AND(COUNTIF('C7'!AC26:'C7'!AC36,'C7'!AC26)=11,OR('C7'!AC26="X",'C7'!AC26="W",'C7'!AC26="Z")),UPPER('C7'!AC26),"")))</f>
        <v/>
      </c>
      <c r="J812" s="81" t="s">
        <v>452</v>
      </c>
      <c r="K812" s="188" t="str">
        <f>IF(AND(ISBLANK('C7'!AB37),$L$812&lt;&gt;"Z"),"",'C7'!AB37)</f>
        <v/>
      </c>
      <c r="L812" s="188" t="str">
        <f>IF(ISBLANK('C7'!AC37),"",'C7'!AC37)</f>
        <v/>
      </c>
      <c r="M812" s="78" t="str">
        <f t="shared" si="16"/>
        <v>OK</v>
      </c>
      <c r="N812" s="79"/>
    </row>
    <row r="813" spans="1:14" ht="23.25" hidden="1">
      <c r="A813" s="80" t="s">
        <v>2595</v>
      </c>
      <c r="B813" s="186" t="s">
        <v>2125</v>
      </c>
      <c r="C813" s="187" t="s">
        <v>402</v>
      </c>
      <c r="D813" s="189" t="s">
        <v>1407</v>
      </c>
      <c r="E813" s="187" t="s">
        <v>452</v>
      </c>
      <c r="F813" s="187" t="s">
        <v>402</v>
      </c>
      <c r="G813" s="189" t="s">
        <v>898</v>
      </c>
      <c r="H813" s="188" t="str">
        <f>IF(OR(AND('C7'!AB14="",'C7'!AC14=""),AND('C7'!AB26="",'C7'!AC26=""),AND('C7'!AC14="X",'C7'!AC26="X"),OR('C7'!AC14="M",'C7'!AC26="M")),"",SUM('C7'!AB14,'C7'!AB26))</f>
        <v/>
      </c>
      <c r="I813" s="188" t="str">
        <f>IF(AND(AND('C7'!AC14="X",'C7'!AC26="X"),SUM('C7'!AB14,'C7'!AB26)=0,ISNUMBER('C7'!AB38)),"",IF(OR('C7'!AC14="M",'C7'!AC26="M"),"M",IF(AND('C7'!AC14='C7'!AC26,OR('C7'!AC14="X",'C7'!AC14="W",'C7'!AC14="Z")),UPPER('C7'!AC14),"")))</f>
        <v/>
      </c>
      <c r="J813" s="81" t="s">
        <v>452</v>
      </c>
      <c r="K813" s="188" t="str">
        <f>IF(AND(ISBLANK('C7'!AB38),$L$813&lt;&gt;"Z"),"",'C7'!AB38)</f>
        <v/>
      </c>
      <c r="L813" s="188" t="str">
        <f>IF(ISBLANK('C7'!AC38),"",'C7'!AC38)</f>
        <v/>
      </c>
      <c r="M813" s="78" t="str">
        <f t="shared" si="16"/>
        <v>OK</v>
      </c>
      <c r="N813" s="79"/>
    </row>
    <row r="814" spans="1:14" ht="23.25" hidden="1">
      <c r="A814" s="80" t="s">
        <v>2595</v>
      </c>
      <c r="B814" s="186" t="s">
        <v>2126</v>
      </c>
      <c r="C814" s="187" t="s">
        <v>402</v>
      </c>
      <c r="D814" s="189" t="s">
        <v>1409</v>
      </c>
      <c r="E814" s="187" t="s">
        <v>452</v>
      </c>
      <c r="F814" s="187" t="s">
        <v>402</v>
      </c>
      <c r="G814" s="189" t="s">
        <v>901</v>
      </c>
      <c r="H814" s="188" t="str">
        <f>IF(OR(AND('C7'!AB15="",'C7'!AC15=""),AND('C7'!AB27="",'C7'!AC27=""),AND('C7'!AC15="X",'C7'!AC27="X"),OR('C7'!AC15="M",'C7'!AC27="M")),"",SUM('C7'!AB15,'C7'!AB27))</f>
        <v/>
      </c>
      <c r="I814" s="188" t="str">
        <f>IF(AND(AND('C7'!AC15="X",'C7'!AC27="X"),SUM('C7'!AB15,'C7'!AB27)=0,ISNUMBER('C7'!AB39)),"",IF(OR('C7'!AC15="M",'C7'!AC27="M"),"M",IF(AND('C7'!AC15='C7'!AC27,OR('C7'!AC15="X",'C7'!AC15="W",'C7'!AC15="Z")),UPPER('C7'!AC15),"")))</f>
        <v/>
      </c>
      <c r="J814" s="81" t="s">
        <v>452</v>
      </c>
      <c r="K814" s="188" t="str">
        <f>IF(AND(ISBLANK('C7'!AB39),$L$814&lt;&gt;"Z"),"",'C7'!AB39)</f>
        <v/>
      </c>
      <c r="L814" s="188" t="str">
        <f>IF(ISBLANK('C7'!AC39),"",'C7'!AC39)</f>
        <v/>
      </c>
      <c r="M814" s="78" t="str">
        <f t="shared" si="16"/>
        <v>OK</v>
      </c>
      <c r="N814" s="79"/>
    </row>
    <row r="815" spans="1:14" ht="23.25" hidden="1">
      <c r="A815" s="80" t="s">
        <v>2595</v>
      </c>
      <c r="B815" s="186" t="s">
        <v>2127</v>
      </c>
      <c r="C815" s="187" t="s">
        <v>402</v>
      </c>
      <c r="D815" s="189" t="s">
        <v>1411</v>
      </c>
      <c r="E815" s="187" t="s">
        <v>452</v>
      </c>
      <c r="F815" s="187" t="s">
        <v>402</v>
      </c>
      <c r="G815" s="189" t="s">
        <v>904</v>
      </c>
      <c r="H815" s="188" t="str">
        <f>IF(OR(AND('C7'!AB16="",'C7'!AC16=""),AND('C7'!AB28="",'C7'!AC28=""),AND('C7'!AC16="X",'C7'!AC28="X"),OR('C7'!AC16="M",'C7'!AC28="M")),"",SUM('C7'!AB16,'C7'!AB28))</f>
        <v/>
      </c>
      <c r="I815" s="188" t="str">
        <f>IF(AND(AND('C7'!AC16="X",'C7'!AC28="X"),SUM('C7'!AB16,'C7'!AB28)=0,ISNUMBER('C7'!AB40)),"",IF(OR('C7'!AC16="M",'C7'!AC28="M"),"M",IF(AND('C7'!AC16='C7'!AC28,OR('C7'!AC16="X",'C7'!AC16="W",'C7'!AC16="Z")),UPPER('C7'!AC16),"")))</f>
        <v/>
      </c>
      <c r="J815" s="81" t="s">
        <v>452</v>
      </c>
      <c r="K815" s="188" t="str">
        <f>IF(AND(ISBLANK('C7'!AB40),$L$815&lt;&gt;"Z"),"",'C7'!AB40)</f>
        <v/>
      </c>
      <c r="L815" s="188" t="str">
        <f>IF(ISBLANK('C7'!AC40),"",'C7'!AC40)</f>
        <v/>
      </c>
      <c r="M815" s="78" t="str">
        <f t="shared" si="16"/>
        <v>OK</v>
      </c>
      <c r="N815" s="79"/>
    </row>
    <row r="816" spans="1:14" ht="23.25" hidden="1">
      <c r="A816" s="80" t="s">
        <v>2595</v>
      </c>
      <c r="B816" s="186" t="s">
        <v>2128</v>
      </c>
      <c r="C816" s="187" t="s">
        <v>402</v>
      </c>
      <c r="D816" s="189" t="s">
        <v>1413</v>
      </c>
      <c r="E816" s="187" t="s">
        <v>452</v>
      </c>
      <c r="F816" s="187" t="s">
        <v>402</v>
      </c>
      <c r="G816" s="189" t="s">
        <v>907</v>
      </c>
      <c r="H816" s="188" t="str">
        <f>IF(OR(AND('C7'!AB17="",'C7'!AC17=""),AND('C7'!AB29="",'C7'!AC29=""),AND('C7'!AC17="X",'C7'!AC29="X"),OR('C7'!AC17="M",'C7'!AC29="M")),"",SUM('C7'!AB17,'C7'!AB29))</f>
        <v/>
      </c>
      <c r="I816" s="188" t="str">
        <f>IF(AND(AND('C7'!AC17="X",'C7'!AC29="X"),SUM('C7'!AB17,'C7'!AB29)=0,ISNUMBER('C7'!AB41)),"",IF(OR('C7'!AC17="M",'C7'!AC29="M"),"M",IF(AND('C7'!AC17='C7'!AC29,OR('C7'!AC17="X",'C7'!AC17="W",'C7'!AC17="Z")),UPPER('C7'!AC17),"")))</f>
        <v/>
      </c>
      <c r="J816" s="81" t="s">
        <v>452</v>
      </c>
      <c r="K816" s="188" t="str">
        <f>IF(AND(ISBLANK('C7'!AB41),$L$816&lt;&gt;"Z"),"",'C7'!AB41)</f>
        <v/>
      </c>
      <c r="L816" s="188" t="str">
        <f>IF(ISBLANK('C7'!AC41),"",'C7'!AC41)</f>
        <v/>
      </c>
      <c r="M816" s="78" t="str">
        <f t="shared" si="16"/>
        <v>OK</v>
      </c>
      <c r="N816" s="79"/>
    </row>
    <row r="817" spans="1:14" ht="23.25" hidden="1">
      <c r="A817" s="80" t="s">
        <v>2595</v>
      </c>
      <c r="B817" s="186" t="s">
        <v>2129</v>
      </c>
      <c r="C817" s="187" t="s">
        <v>402</v>
      </c>
      <c r="D817" s="189" t="s">
        <v>1415</v>
      </c>
      <c r="E817" s="187" t="s">
        <v>452</v>
      </c>
      <c r="F817" s="187" t="s">
        <v>402</v>
      </c>
      <c r="G817" s="189" t="s">
        <v>910</v>
      </c>
      <c r="H817" s="188" t="str">
        <f>IF(OR(AND('C7'!AB18="",'C7'!AC18=""),AND('C7'!AB30="",'C7'!AC30=""),AND('C7'!AC18="X",'C7'!AC30="X"),OR('C7'!AC18="M",'C7'!AC30="M")),"",SUM('C7'!AB18,'C7'!AB30))</f>
        <v/>
      </c>
      <c r="I817" s="188" t="str">
        <f>IF(AND(AND('C7'!AC18="X",'C7'!AC30="X"),SUM('C7'!AB18,'C7'!AB30)=0,ISNUMBER('C7'!AB42)),"",IF(OR('C7'!AC18="M",'C7'!AC30="M"),"M",IF(AND('C7'!AC18='C7'!AC30,OR('C7'!AC18="X",'C7'!AC18="W",'C7'!AC18="Z")),UPPER('C7'!AC18),"")))</f>
        <v/>
      </c>
      <c r="J817" s="81" t="s">
        <v>452</v>
      </c>
      <c r="K817" s="188" t="str">
        <f>IF(AND(ISBLANK('C7'!AB42),$L$817&lt;&gt;"Z"),"",'C7'!AB42)</f>
        <v/>
      </c>
      <c r="L817" s="188" t="str">
        <f>IF(ISBLANK('C7'!AC42),"",'C7'!AC42)</f>
        <v/>
      </c>
      <c r="M817" s="78" t="str">
        <f t="shared" si="16"/>
        <v>OK</v>
      </c>
      <c r="N817" s="79"/>
    </row>
    <row r="818" spans="1:14" ht="23.25" hidden="1">
      <c r="A818" s="80" t="s">
        <v>2595</v>
      </c>
      <c r="B818" s="186" t="s">
        <v>2130</v>
      </c>
      <c r="C818" s="187" t="s">
        <v>402</v>
      </c>
      <c r="D818" s="189" t="s">
        <v>1417</v>
      </c>
      <c r="E818" s="187" t="s">
        <v>452</v>
      </c>
      <c r="F818" s="187" t="s">
        <v>402</v>
      </c>
      <c r="G818" s="189" t="s">
        <v>913</v>
      </c>
      <c r="H818" s="188" t="str">
        <f>IF(OR(AND('C7'!AB19="",'C7'!AC19=""),AND('C7'!AB31="",'C7'!AC31=""),AND('C7'!AC19="X",'C7'!AC31="X"),OR('C7'!AC19="M",'C7'!AC31="M")),"",SUM('C7'!AB19,'C7'!AB31))</f>
        <v/>
      </c>
      <c r="I818" s="188" t="str">
        <f>IF(AND(AND('C7'!AC19="X",'C7'!AC31="X"),SUM('C7'!AB19,'C7'!AB31)=0,ISNUMBER('C7'!AB43)),"",IF(OR('C7'!AC19="M",'C7'!AC31="M"),"M",IF(AND('C7'!AC19='C7'!AC31,OR('C7'!AC19="X",'C7'!AC19="W",'C7'!AC19="Z")),UPPER('C7'!AC19),"")))</f>
        <v/>
      </c>
      <c r="J818" s="81" t="s">
        <v>452</v>
      </c>
      <c r="K818" s="188" t="str">
        <f>IF(AND(ISBLANK('C7'!AB43),$L$818&lt;&gt;"Z"),"",'C7'!AB43)</f>
        <v/>
      </c>
      <c r="L818" s="188" t="str">
        <f>IF(ISBLANK('C7'!AC43),"",'C7'!AC43)</f>
        <v/>
      </c>
      <c r="M818" s="78" t="str">
        <f t="shared" si="16"/>
        <v>OK</v>
      </c>
      <c r="N818" s="79"/>
    </row>
    <row r="819" spans="1:14" ht="23.25" hidden="1">
      <c r="A819" s="80" t="s">
        <v>2595</v>
      </c>
      <c r="B819" s="186" t="s">
        <v>2131</v>
      </c>
      <c r="C819" s="187" t="s">
        <v>402</v>
      </c>
      <c r="D819" s="189" t="s">
        <v>1419</v>
      </c>
      <c r="E819" s="187" t="s">
        <v>452</v>
      </c>
      <c r="F819" s="187" t="s">
        <v>402</v>
      </c>
      <c r="G819" s="189" t="s">
        <v>916</v>
      </c>
      <c r="H819" s="188" t="str">
        <f>IF(OR(AND('C7'!AB20="",'C7'!AC20=""),AND('C7'!AB32="",'C7'!AC32=""),AND('C7'!AC20="X",'C7'!AC32="X"),OR('C7'!AC20="M",'C7'!AC32="M")),"",SUM('C7'!AB20,'C7'!AB32))</f>
        <v/>
      </c>
      <c r="I819" s="188" t="str">
        <f>IF(AND(AND('C7'!AC20="X",'C7'!AC32="X"),SUM('C7'!AB20,'C7'!AB32)=0,ISNUMBER('C7'!AB44)),"",IF(OR('C7'!AC20="M",'C7'!AC32="M"),"M",IF(AND('C7'!AC20='C7'!AC32,OR('C7'!AC20="X",'C7'!AC20="W",'C7'!AC20="Z")),UPPER('C7'!AC20),"")))</f>
        <v/>
      </c>
      <c r="J819" s="81" t="s">
        <v>452</v>
      </c>
      <c r="K819" s="188" t="str">
        <f>IF(AND(ISBLANK('C7'!AB44),$L$819&lt;&gt;"Z"),"",'C7'!AB44)</f>
        <v/>
      </c>
      <c r="L819" s="188" t="str">
        <f>IF(ISBLANK('C7'!AC44),"",'C7'!AC44)</f>
        <v/>
      </c>
      <c r="M819" s="78" t="str">
        <f t="shared" si="16"/>
        <v>OK</v>
      </c>
      <c r="N819" s="79"/>
    </row>
    <row r="820" spans="1:14" ht="23.25" hidden="1">
      <c r="A820" s="80" t="s">
        <v>2595</v>
      </c>
      <c r="B820" s="186" t="s">
        <v>2132</v>
      </c>
      <c r="C820" s="187" t="s">
        <v>402</v>
      </c>
      <c r="D820" s="189" t="s">
        <v>1421</v>
      </c>
      <c r="E820" s="187" t="s">
        <v>452</v>
      </c>
      <c r="F820" s="187" t="s">
        <v>402</v>
      </c>
      <c r="G820" s="189" t="s">
        <v>919</v>
      </c>
      <c r="H820" s="188" t="str">
        <f>IF(OR(AND('C7'!AB21="",'C7'!AC21=""),AND('C7'!AB33="",'C7'!AC33=""),AND('C7'!AC21="X",'C7'!AC33="X"),OR('C7'!AC21="M",'C7'!AC33="M")),"",SUM('C7'!AB21,'C7'!AB33))</f>
        <v/>
      </c>
      <c r="I820" s="188" t="str">
        <f>IF(AND(AND('C7'!AC21="X",'C7'!AC33="X"),SUM('C7'!AB21,'C7'!AB33)=0,ISNUMBER('C7'!AB45)),"",IF(OR('C7'!AC21="M",'C7'!AC33="M"),"M",IF(AND('C7'!AC21='C7'!AC33,OR('C7'!AC21="X",'C7'!AC21="W",'C7'!AC21="Z")),UPPER('C7'!AC21),"")))</f>
        <v/>
      </c>
      <c r="J820" s="81" t="s">
        <v>452</v>
      </c>
      <c r="K820" s="188" t="str">
        <f>IF(AND(ISBLANK('C7'!AB45),$L$820&lt;&gt;"Z"),"",'C7'!AB45)</f>
        <v/>
      </c>
      <c r="L820" s="188" t="str">
        <f>IF(ISBLANK('C7'!AC45),"",'C7'!AC45)</f>
        <v/>
      </c>
      <c r="M820" s="78" t="str">
        <f t="shared" si="16"/>
        <v>OK</v>
      </c>
      <c r="N820" s="79"/>
    </row>
    <row r="821" spans="1:14" ht="23.25" hidden="1">
      <c r="A821" s="80" t="s">
        <v>2595</v>
      </c>
      <c r="B821" s="186" t="s">
        <v>2133</v>
      </c>
      <c r="C821" s="187" t="s">
        <v>402</v>
      </c>
      <c r="D821" s="189" t="s">
        <v>1423</v>
      </c>
      <c r="E821" s="187" t="s">
        <v>452</v>
      </c>
      <c r="F821" s="187" t="s">
        <v>402</v>
      </c>
      <c r="G821" s="189" t="s">
        <v>922</v>
      </c>
      <c r="H821" s="188" t="str">
        <f>IF(OR(AND('C7'!AB22="",'C7'!AC22=""),AND('C7'!AB34="",'C7'!AC34=""),AND('C7'!AC22="X",'C7'!AC34="X"),OR('C7'!AC22="M",'C7'!AC34="M")),"",SUM('C7'!AB22,'C7'!AB34))</f>
        <v/>
      </c>
      <c r="I821" s="188" t="str">
        <f>IF(AND(AND('C7'!AC22="X",'C7'!AC34="X"),SUM('C7'!AB22,'C7'!AB34)=0,ISNUMBER('C7'!AB46)),"",IF(OR('C7'!AC22="M",'C7'!AC34="M"),"M",IF(AND('C7'!AC22='C7'!AC34,OR('C7'!AC22="X",'C7'!AC22="W",'C7'!AC22="Z")),UPPER('C7'!AC22),"")))</f>
        <v/>
      </c>
      <c r="J821" s="81" t="s">
        <v>452</v>
      </c>
      <c r="K821" s="188" t="str">
        <f>IF(AND(ISBLANK('C7'!AB46),$L$821&lt;&gt;"Z"),"",'C7'!AB46)</f>
        <v/>
      </c>
      <c r="L821" s="188" t="str">
        <f>IF(ISBLANK('C7'!AC46),"",'C7'!AC46)</f>
        <v/>
      </c>
      <c r="M821" s="78" t="str">
        <f t="shared" si="16"/>
        <v>OK</v>
      </c>
      <c r="N821" s="79"/>
    </row>
    <row r="822" spans="1:14" ht="23.25" hidden="1">
      <c r="A822" s="80" t="s">
        <v>2595</v>
      </c>
      <c r="B822" s="186" t="s">
        <v>2134</v>
      </c>
      <c r="C822" s="187" t="s">
        <v>402</v>
      </c>
      <c r="D822" s="189" t="s">
        <v>1425</v>
      </c>
      <c r="E822" s="187" t="s">
        <v>452</v>
      </c>
      <c r="F822" s="187" t="s">
        <v>402</v>
      </c>
      <c r="G822" s="189" t="s">
        <v>925</v>
      </c>
      <c r="H822" s="188" t="str">
        <f>IF(OR(AND('C7'!AB23="",'C7'!AC23=""),AND('C7'!AB35="",'C7'!AC35=""),AND('C7'!AC23="X",'C7'!AC35="X"),OR('C7'!AC23="M",'C7'!AC35="M")),"",SUM('C7'!AB23,'C7'!AB35))</f>
        <v/>
      </c>
      <c r="I822" s="188" t="str">
        <f>IF(AND(AND('C7'!AC23="X",'C7'!AC35="X"),SUM('C7'!AB23,'C7'!AB35)=0,ISNUMBER('C7'!AB47)),"",IF(OR('C7'!AC23="M",'C7'!AC35="M"),"M",IF(AND('C7'!AC23='C7'!AC35,OR('C7'!AC23="X",'C7'!AC23="W",'C7'!AC23="Z")),UPPER('C7'!AC23),"")))</f>
        <v/>
      </c>
      <c r="J822" s="81" t="s">
        <v>452</v>
      </c>
      <c r="K822" s="188" t="str">
        <f>IF(AND(ISBLANK('C7'!AB47),$L$822&lt;&gt;"Z"),"",'C7'!AB47)</f>
        <v/>
      </c>
      <c r="L822" s="188" t="str">
        <f>IF(ISBLANK('C7'!AC47),"",'C7'!AC47)</f>
        <v/>
      </c>
      <c r="M822" s="78" t="str">
        <f t="shared" si="16"/>
        <v>OK</v>
      </c>
      <c r="N822" s="79"/>
    </row>
    <row r="823" spans="1:14" ht="23.25" hidden="1">
      <c r="A823" s="80" t="s">
        <v>2595</v>
      </c>
      <c r="B823" s="186" t="s">
        <v>2135</v>
      </c>
      <c r="C823" s="187" t="s">
        <v>402</v>
      </c>
      <c r="D823" s="189" t="s">
        <v>1427</v>
      </c>
      <c r="E823" s="187" t="s">
        <v>452</v>
      </c>
      <c r="F823" s="187" t="s">
        <v>402</v>
      </c>
      <c r="G823" s="189" t="s">
        <v>928</v>
      </c>
      <c r="H823" s="188" t="str">
        <f>IF(OR(AND('C7'!AB24="",'C7'!AC24=""),AND('C7'!AB36="",'C7'!AC36=""),AND('C7'!AC24="X",'C7'!AC36="X"),OR('C7'!AC24="M",'C7'!AC36="M")),"",SUM('C7'!AB24,'C7'!AB36))</f>
        <v/>
      </c>
      <c r="I823" s="188" t="str">
        <f>IF(AND(AND('C7'!AC24="X",'C7'!AC36="X"),SUM('C7'!AB24,'C7'!AB36)=0,ISNUMBER('C7'!AB48)),"",IF(OR('C7'!AC24="M",'C7'!AC36="M"),"M",IF(AND('C7'!AC24='C7'!AC36,OR('C7'!AC24="X",'C7'!AC24="W",'C7'!AC24="Z")),UPPER('C7'!AC24),"")))</f>
        <v/>
      </c>
      <c r="J823" s="81" t="s">
        <v>452</v>
      </c>
      <c r="K823" s="188" t="str">
        <f>IF(AND(ISBLANK('C7'!AB48),$L$823&lt;&gt;"Z"),"",'C7'!AB48)</f>
        <v/>
      </c>
      <c r="L823" s="188" t="str">
        <f>IF(ISBLANK('C7'!AC48),"",'C7'!AC48)</f>
        <v/>
      </c>
      <c r="M823" s="78" t="str">
        <f t="shared" si="16"/>
        <v>OK</v>
      </c>
      <c r="N823" s="79"/>
    </row>
    <row r="824" spans="1:14" ht="23.25" hidden="1">
      <c r="A824" s="80" t="s">
        <v>2595</v>
      </c>
      <c r="B824" s="186" t="s">
        <v>2136</v>
      </c>
      <c r="C824" s="187" t="s">
        <v>402</v>
      </c>
      <c r="D824" s="189" t="s">
        <v>1429</v>
      </c>
      <c r="E824" s="187" t="s">
        <v>452</v>
      </c>
      <c r="F824" s="187" t="s">
        <v>402</v>
      </c>
      <c r="G824" s="189" t="s">
        <v>467</v>
      </c>
      <c r="H824" s="188" t="str">
        <f>IF(OR(AND('C7'!AB25="",'C7'!AC25=""),AND('C7'!AB37="",'C7'!AC37=""),AND('C7'!AC25="X",'C7'!AC37="X"),OR('C7'!AC25="M",'C7'!AC37="M")),"",SUM('C7'!AB25,'C7'!AB37))</f>
        <v/>
      </c>
      <c r="I824" s="188" t="str">
        <f>IF(AND(AND('C7'!AC25="X",'C7'!AC37="X"),SUM('C7'!AB25,'C7'!AB37)=0,ISNUMBER('C7'!AB49)),"",IF(OR('C7'!AC25="M",'C7'!AC37="M"),"M",IF(AND('C7'!AC25='C7'!AC37,OR('C7'!AC25="X",'C7'!AC25="W",'C7'!AC25="Z")),UPPER('C7'!AC25),"")))</f>
        <v/>
      </c>
      <c r="J824" s="81" t="s">
        <v>452</v>
      </c>
      <c r="K824" s="188" t="str">
        <f>IF(AND(ISBLANK('C7'!AB49),$L$824&lt;&gt;"Z"),"",'C7'!AB49)</f>
        <v/>
      </c>
      <c r="L824" s="188" t="str">
        <f>IF(ISBLANK('C7'!AC49),"",'C7'!AC49)</f>
        <v/>
      </c>
      <c r="M824" s="78" t="str">
        <f t="shared" si="16"/>
        <v>OK</v>
      </c>
      <c r="N824" s="79"/>
    </row>
    <row r="825" spans="1:14" ht="23.25" hidden="1">
      <c r="A825" s="80" t="s">
        <v>2595</v>
      </c>
      <c r="B825" s="186" t="s">
        <v>2137</v>
      </c>
      <c r="C825" s="187" t="s">
        <v>402</v>
      </c>
      <c r="D825" s="189" t="s">
        <v>1431</v>
      </c>
      <c r="E825" s="187" t="s">
        <v>452</v>
      </c>
      <c r="F825" s="187" t="s">
        <v>402</v>
      </c>
      <c r="G825" s="189" t="s">
        <v>490</v>
      </c>
      <c r="H825" s="188" t="str">
        <f>IF(OR(SUMPRODUCT(--('C7'!AE14:'C7'!AE24=""),--('C7'!AF14:'C7'!AF24=""))&gt;0,COUNTIF('C7'!AF14:'C7'!AF24,"M")&gt;0,COUNTIF('C7'!AF14:'C7'!AF24,"X")=11),"",SUM('C7'!AE14:'C7'!AE24))</f>
        <v/>
      </c>
      <c r="I825" s="188" t="str">
        <f>IF(AND(COUNTIF('C7'!AF14:'C7'!AF24,"X")=11,SUM('C7'!AE14:'C7'!AE24)=0,ISNUMBER('C7'!AE25)),"",IF(COUNTIF('C7'!AF14:'C7'!AF24,"M")&gt;0,"M",IF(AND(COUNTIF('C7'!AF14:'C7'!AF24,'C7'!AF14)=11,OR('C7'!AF14="X",'C7'!AF14="W",'C7'!AF14="Z")),UPPER('C7'!AF14),"")))</f>
        <v/>
      </c>
      <c r="J825" s="81" t="s">
        <v>452</v>
      </c>
      <c r="K825" s="188" t="str">
        <f>IF(AND(ISBLANK('C7'!AE25),$L$825&lt;&gt;"Z"),"",'C7'!AE25)</f>
        <v/>
      </c>
      <c r="L825" s="188" t="str">
        <f>IF(ISBLANK('C7'!AF25),"",'C7'!AF25)</f>
        <v/>
      </c>
      <c r="M825" s="78" t="str">
        <f t="shared" si="16"/>
        <v>OK</v>
      </c>
      <c r="N825" s="79"/>
    </row>
    <row r="826" spans="1:14" ht="23.25" hidden="1">
      <c r="A826" s="80" t="s">
        <v>2595</v>
      </c>
      <c r="B826" s="186" t="s">
        <v>2138</v>
      </c>
      <c r="C826" s="187" t="s">
        <v>402</v>
      </c>
      <c r="D826" s="189" t="s">
        <v>1433</v>
      </c>
      <c r="E826" s="187" t="s">
        <v>452</v>
      </c>
      <c r="F826" s="187" t="s">
        <v>402</v>
      </c>
      <c r="G826" s="189" t="s">
        <v>480</v>
      </c>
      <c r="H826" s="188" t="str">
        <f>IF(OR(SUMPRODUCT(--('C7'!AE26:'C7'!AE36=""),--('C7'!AF26:'C7'!AF36=""))&gt;0,COUNTIF('C7'!AF26:'C7'!AF36,"M")&gt;0,COUNTIF('C7'!AF26:'C7'!AF36,"X")=11),"",SUM('C7'!AE26:'C7'!AE36))</f>
        <v/>
      </c>
      <c r="I826" s="188" t="str">
        <f>IF(AND(COUNTIF('C7'!AF26:'C7'!AF36,"X")=11,SUM('C7'!AE26:'C7'!AE36)=0,ISNUMBER('C7'!AE37)),"",IF(COUNTIF('C7'!AF26:'C7'!AF36,"M")&gt;0,"M",IF(AND(COUNTIF('C7'!AF26:'C7'!AF36,'C7'!AF26)=11,OR('C7'!AF26="X",'C7'!AF26="W",'C7'!AF26="Z")),UPPER('C7'!AF26),"")))</f>
        <v/>
      </c>
      <c r="J826" s="81" t="s">
        <v>452</v>
      </c>
      <c r="K826" s="188" t="str">
        <f>IF(AND(ISBLANK('C7'!AE37),$L$826&lt;&gt;"Z"),"",'C7'!AE37)</f>
        <v/>
      </c>
      <c r="L826" s="188" t="str">
        <f>IF(ISBLANK('C7'!AF37),"",'C7'!AF37)</f>
        <v/>
      </c>
      <c r="M826" s="78" t="str">
        <f t="shared" si="16"/>
        <v>OK</v>
      </c>
      <c r="N826" s="79"/>
    </row>
    <row r="827" spans="1:14" ht="23.25" hidden="1">
      <c r="A827" s="80" t="s">
        <v>2595</v>
      </c>
      <c r="B827" s="186" t="s">
        <v>2139</v>
      </c>
      <c r="C827" s="187" t="s">
        <v>402</v>
      </c>
      <c r="D827" s="189" t="s">
        <v>1435</v>
      </c>
      <c r="E827" s="187" t="s">
        <v>452</v>
      </c>
      <c r="F827" s="187" t="s">
        <v>402</v>
      </c>
      <c r="G827" s="189" t="s">
        <v>897</v>
      </c>
      <c r="H827" s="188" t="str">
        <f>IF(OR(AND('C7'!AE14="",'C7'!AF14=""),AND('C7'!AE26="",'C7'!AF26=""),AND('C7'!AF14="X",'C7'!AF26="X"),OR('C7'!AF14="M",'C7'!AF26="M")),"",SUM('C7'!AE14,'C7'!AE26))</f>
        <v/>
      </c>
      <c r="I827" s="188" t="str">
        <f>IF(AND(AND('C7'!AF14="X",'C7'!AF26="X"),SUM('C7'!AE14,'C7'!AE26)=0,ISNUMBER('C7'!AE38)),"",IF(OR('C7'!AF14="M",'C7'!AF26="M"),"M",IF(AND('C7'!AF14='C7'!AF26,OR('C7'!AF14="X",'C7'!AF14="W",'C7'!AF14="Z")),UPPER('C7'!AF14),"")))</f>
        <v/>
      </c>
      <c r="J827" s="81" t="s">
        <v>452</v>
      </c>
      <c r="K827" s="188" t="str">
        <f>IF(AND(ISBLANK('C7'!AE38),$L$827&lt;&gt;"Z"),"",'C7'!AE38)</f>
        <v/>
      </c>
      <c r="L827" s="188" t="str">
        <f>IF(ISBLANK('C7'!AF38),"",'C7'!AF38)</f>
        <v/>
      </c>
      <c r="M827" s="78" t="str">
        <f t="shared" si="16"/>
        <v>OK</v>
      </c>
      <c r="N827" s="79"/>
    </row>
    <row r="828" spans="1:14" ht="23.25" hidden="1">
      <c r="A828" s="80" t="s">
        <v>2595</v>
      </c>
      <c r="B828" s="186" t="s">
        <v>2140</v>
      </c>
      <c r="C828" s="187" t="s">
        <v>402</v>
      </c>
      <c r="D828" s="189" t="s">
        <v>1437</v>
      </c>
      <c r="E828" s="187" t="s">
        <v>452</v>
      </c>
      <c r="F828" s="187" t="s">
        <v>402</v>
      </c>
      <c r="G828" s="189" t="s">
        <v>900</v>
      </c>
      <c r="H828" s="188" t="str">
        <f>IF(OR(AND('C7'!AE15="",'C7'!AF15=""),AND('C7'!AE27="",'C7'!AF27=""),AND('C7'!AF15="X",'C7'!AF27="X"),OR('C7'!AF15="M",'C7'!AF27="M")),"",SUM('C7'!AE15,'C7'!AE27))</f>
        <v/>
      </c>
      <c r="I828" s="188" t="str">
        <f>IF(AND(AND('C7'!AF15="X",'C7'!AF27="X"),SUM('C7'!AE15,'C7'!AE27)=0,ISNUMBER('C7'!AE39)),"",IF(OR('C7'!AF15="M",'C7'!AF27="M"),"M",IF(AND('C7'!AF15='C7'!AF27,OR('C7'!AF15="X",'C7'!AF15="W",'C7'!AF15="Z")),UPPER('C7'!AF15),"")))</f>
        <v/>
      </c>
      <c r="J828" s="81" t="s">
        <v>452</v>
      </c>
      <c r="K828" s="188" t="str">
        <f>IF(AND(ISBLANK('C7'!AE39),$L$828&lt;&gt;"Z"),"",'C7'!AE39)</f>
        <v/>
      </c>
      <c r="L828" s="188" t="str">
        <f>IF(ISBLANK('C7'!AF39),"",'C7'!AF39)</f>
        <v/>
      </c>
      <c r="M828" s="78" t="str">
        <f t="shared" si="16"/>
        <v>OK</v>
      </c>
      <c r="N828" s="79"/>
    </row>
    <row r="829" spans="1:14" ht="23.25" hidden="1">
      <c r="A829" s="80" t="s">
        <v>2595</v>
      </c>
      <c r="B829" s="186" t="s">
        <v>2141</v>
      </c>
      <c r="C829" s="187" t="s">
        <v>402</v>
      </c>
      <c r="D829" s="189" t="s">
        <v>1439</v>
      </c>
      <c r="E829" s="187" t="s">
        <v>452</v>
      </c>
      <c r="F829" s="187" t="s">
        <v>402</v>
      </c>
      <c r="G829" s="189" t="s">
        <v>903</v>
      </c>
      <c r="H829" s="188" t="str">
        <f>IF(OR(AND('C7'!AE16="",'C7'!AF16=""),AND('C7'!AE28="",'C7'!AF28=""),AND('C7'!AF16="X",'C7'!AF28="X"),OR('C7'!AF16="M",'C7'!AF28="M")),"",SUM('C7'!AE16,'C7'!AE28))</f>
        <v/>
      </c>
      <c r="I829" s="188" t="str">
        <f>IF(AND(AND('C7'!AF16="X",'C7'!AF28="X"),SUM('C7'!AE16,'C7'!AE28)=0,ISNUMBER('C7'!AE40)),"",IF(OR('C7'!AF16="M",'C7'!AF28="M"),"M",IF(AND('C7'!AF16='C7'!AF28,OR('C7'!AF16="X",'C7'!AF16="W",'C7'!AF16="Z")),UPPER('C7'!AF16),"")))</f>
        <v/>
      </c>
      <c r="J829" s="81" t="s">
        <v>452</v>
      </c>
      <c r="K829" s="188" t="str">
        <f>IF(AND(ISBLANK('C7'!AE40),$L$829&lt;&gt;"Z"),"",'C7'!AE40)</f>
        <v/>
      </c>
      <c r="L829" s="188" t="str">
        <f>IF(ISBLANK('C7'!AF40),"",'C7'!AF40)</f>
        <v/>
      </c>
      <c r="M829" s="78" t="str">
        <f t="shared" si="16"/>
        <v>OK</v>
      </c>
      <c r="N829" s="79"/>
    </row>
    <row r="830" spans="1:14" ht="23.25" hidden="1">
      <c r="A830" s="80" t="s">
        <v>2595</v>
      </c>
      <c r="B830" s="186" t="s">
        <v>2142</v>
      </c>
      <c r="C830" s="187" t="s">
        <v>402</v>
      </c>
      <c r="D830" s="189" t="s">
        <v>1441</v>
      </c>
      <c r="E830" s="187" t="s">
        <v>452</v>
      </c>
      <c r="F830" s="187" t="s">
        <v>402</v>
      </c>
      <c r="G830" s="189" t="s">
        <v>906</v>
      </c>
      <c r="H830" s="188" t="str">
        <f>IF(OR(AND('C7'!AE17="",'C7'!AF17=""),AND('C7'!AE29="",'C7'!AF29=""),AND('C7'!AF17="X",'C7'!AF29="X"),OR('C7'!AF17="M",'C7'!AF29="M")),"",SUM('C7'!AE17,'C7'!AE29))</f>
        <v/>
      </c>
      <c r="I830" s="188" t="str">
        <f>IF(AND(AND('C7'!AF17="X",'C7'!AF29="X"),SUM('C7'!AE17,'C7'!AE29)=0,ISNUMBER('C7'!AE41)),"",IF(OR('C7'!AF17="M",'C7'!AF29="M"),"M",IF(AND('C7'!AF17='C7'!AF29,OR('C7'!AF17="X",'C7'!AF17="W",'C7'!AF17="Z")),UPPER('C7'!AF17),"")))</f>
        <v/>
      </c>
      <c r="J830" s="81" t="s">
        <v>452</v>
      </c>
      <c r="K830" s="188" t="str">
        <f>IF(AND(ISBLANK('C7'!AE41),$L$830&lt;&gt;"Z"),"",'C7'!AE41)</f>
        <v/>
      </c>
      <c r="L830" s="188" t="str">
        <f>IF(ISBLANK('C7'!AF41),"",'C7'!AF41)</f>
        <v/>
      </c>
      <c r="M830" s="78" t="str">
        <f t="shared" si="16"/>
        <v>OK</v>
      </c>
      <c r="N830" s="79"/>
    </row>
    <row r="831" spans="1:14" ht="23.25" hidden="1">
      <c r="A831" s="80" t="s">
        <v>2595</v>
      </c>
      <c r="B831" s="186" t="s">
        <v>2143</v>
      </c>
      <c r="C831" s="187" t="s">
        <v>402</v>
      </c>
      <c r="D831" s="189" t="s">
        <v>1443</v>
      </c>
      <c r="E831" s="187" t="s">
        <v>452</v>
      </c>
      <c r="F831" s="187" t="s">
        <v>402</v>
      </c>
      <c r="G831" s="189" t="s">
        <v>909</v>
      </c>
      <c r="H831" s="188" t="str">
        <f>IF(OR(AND('C7'!AE18="",'C7'!AF18=""),AND('C7'!AE30="",'C7'!AF30=""),AND('C7'!AF18="X",'C7'!AF30="X"),OR('C7'!AF18="M",'C7'!AF30="M")),"",SUM('C7'!AE18,'C7'!AE30))</f>
        <v/>
      </c>
      <c r="I831" s="188" t="str">
        <f>IF(AND(AND('C7'!AF18="X",'C7'!AF30="X"),SUM('C7'!AE18,'C7'!AE30)=0,ISNUMBER('C7'!AE42)),"",IF(OR('C7'!AF18="M",'C7'!AF30="M"),"M",IF(AND('C7'!AF18='C7'!AF30,OR('C7'!AF18="X",'C7'!AF18="W",'C7'!AF18="Z")),UPPER('C7'!AF18),"")))</f>
        <v/>
      </c>
      <c r="J831" s="81" t="s">
        <v>452</v>
      </c>
      <c r="K831" s="188" t="str">
        <f>IF(AND(ISBLANK('C7'!AE42),$L$831&lt;&gt;"Z"),"",'C7'!AE42)</f>
        <v/>
      </c>
      <c r="L831" s="188" t="str">
        <f>IF(ISBLANK('C7'!AF42),"",'C7'!AF42)</f>
        <v/>
      </c>
      <c r="M831" s="78" t="str">
        <f t="shared" si="16"/>
        <v>OK</v>
      </c>
      <c r="N831" s="79"/>
    </row>
    <row r="832" spans="1:14" ht="23.25" hidden="1">
      <c r="A832" s="80" t="s">
        <v>2595</v>
      </c>
      <c r="B832" s="186" t="s">
        <v>2144</v>
      </c>
      <c r="C832" s="187" t="s">
        <v>402</v>
      </c>
      <c r="D832" s="189" t="s">
        <v>1445</v>
      </c>
      <c r="E832" s="187" t="s">
        <v>452</v>
      </c>
      <c r="F832" s="187" t="s">
        <v>402</v>
      </c>
      <c r="G832" s="189" t="s">
        <v>912</v>
      </c>
      <c r="H832" s="188" t="str">
        <f>IF(OR(AND('C7'!AE19="",'C7'!AF19=""),AND('C7'!AE31="",'C7'!AF31=""),AND('C7'!AF19="X",'C7'!AF31="X"),OR('C7'!AF19="M",'C7'!AF31="M")),"",SUM('C7'!AE19,'C7'!AE31))</f>
        <v/>
      </c>
      <c r="I832" s="188" t="str">
        <f>IF(AND(AND('C7'!AF19="X",'C7'!AF31="X"),SUM('C7'!AE19,'C7'!AE31)=0,ISNUMBER('C7'!AE43)),"",IF(OR('C7'!AF19="M",'C7'!AF31="M"),"M",IF(AND('C7'!AF19='C7'!AF31,OR('C7'!AF19="X",'C7'!AF19="W",'C7'!AF19="Z")),UPPER('C7'!AF19),"")))</f>
        <v/>
      </c>
      <c r="J832" s="81" t="s">
        <v>452</v>
      </c>
      <c r="K832" s="188" t="str">
        <f>IF(AND(ISBLANK('C7'!AE43),$L$832&lt;&gt;"Z"),"",'C7'!AE43)</f>
        <v/>
      </c>
      <c r="L832" s="188" t="str">
        <f>IF(ISBLANK('C7'!AF43),"",'C7'!AF43)</f>
        <v/>
      </c>
      <c r="M832" s="78" t="str">
        <f t="shared" si="16"/>
        <v>OK</v>
      </c>
      <c r="N832" s="79"/>
    </row>
    <row r="833" spans="1:14" ht="23.25" hidden="1">
      <c r="A833" s="80" t="s">
        <v>2595</v>
      </c>
      <c r="B833" s="186" t="s">
        <v>2145</v>
      </c>
      <c r="C833" s="187" t="s">
        <v>402</v>
      </c>
      <c r="D833" s="189" t="s">
        <v>1447</v>
      </c>
      <c r="E833" s="187" t="s">
        <v>452</v>
      </c>
      <c r="F833" s="187" t="s">
        <v>402</v>
      </c>
      <c r="G833" s="189" t="s">
        <v>915</v>
      </c>
      <c r="H833" s="188" t="str">
        <f>IF(OR(AND('C7'!AE20="",'C7'!AF20=""),AND('C7'!AE32="",'C7'!AF32=""),AND('C7'!AF20="X",'C7'!AF32="X"),OR('C7'!AF20="M",'C7'!AF32="M")),"",SUM('C7'!AE20,'C7'!AE32))</f>
        <v/>
      </c>
      <c r="I833" s="188" t="str">
        <f>IF(AND(AND('C7'!AF20="X",'C7'!AF32="X"),SUM('C7'!AE20,'C7'!AE32)=0,ISNUMBER('C7'!AE44)),"",IF(OR('C7'!AF20="M",'C7'!AF32="M"),"M",IF(AND('C7'!AF20='C7'!AF32,OR('C7'!AF20="X",'C7'!AF20="W",'C7'!AF20="Z")),UPPER('C7'!AF20),"")))</f>
        <v/>
      </c>
      <c r="J833" s="81" t="s">
        <v>452</v>
      </c>
      <c r="K833" s="188" t="str">
        <f>IF(AND(ISBLANK('C7'!AE44),$L$833&lt;&gt;"Z"),"",'C7'!AE44)</f>
        <v/>
      </c>
      <c r="L833" s="188" t="str">
        <f>IF(ISBLANK('C7'!AF44),"",'C7'!AF44)</f>
        <v/>
      </c>
      <c r="M833" s="78" t="str">
        <f t="shared" si="16"/>
        <v>OK</v>
      </c>
      <c r="N833" s="79"/>
    </row>
    <row r="834" spans="1:14" ht="23.25" hidden="1">
      <c r="A834" s="80" t="s">
        <v>2595</v>
      </c>
      <c r="B834" s="186" t="s">
        <v>2146</v>
      </c>
      <c r="C834" s="187" t="s">
        <v>402</v>
      </c>
      <c r="D834" s="189" t="s">
        <v>1449</v>
      </c>
      <c r="E834" s="187" t="s">
        <v>452</v>
      </c>
      <c r="F834" s="187" t="s">
        <v>402</v>
      </c>
      <c r="G834" s="189" t="s">
        <v>918</v>
      </c>
      <c r="H834" s="188" t="str">
        <f>IF(OR(AND('C7'!AE21="",'C7'!AF21=""),AND('C7'!AE33="",'C7'!AF33=""),AND('C7'!AF21="X",'C7'!AF33="X"),OR('C7'!AF21="M",'C7'!AF33="M")),"",SUM('C7'!AE21,'C7'!AE33))</f>
        <v/>
      </c>
      <c r="I834" s="188" t="str">
        <f>IF(AND(AND('C7'!AF21="X",'C7'!AF33="X"),SUM('C7'!AE21,'C7'!AE33)=0,ISNUMBER('C7'!AE45)),"",IF(OR('C7'!AF21="M",'C7'!AF33="M"),"M",IF(AND('C7'!AF21='C7'!AF33,OR('C7'!AF21="X",'C7'!AF21="W",'C7'!AF21="Z")),UPPER('C7'!AF21),"")))</f>
        <v/>
      </c>
      <c r="J834" s="81" t="s">
        <v>452</v>
      </c>
      <c r="K834" s="188" t="str">
        <f>IF(AND(ISBLANK('C7'!AE45),$L$834&lt;&gt;"Z"),"",'C7'!AE45)</f>
        <v/>
      </c>
      <c r="L834" s="188" t="str">
        <f>IF(ISBLANK('C7'!AF45),"",'C7'!AF45)</f>
        <v/>
      </c>
      <c r="M834" s="78" t="str">
        <f t="shared" si="16"/>
        <v>OK</v>
      </c>
      <c r="N834" s="79"/>
    </row>
    <row r="835" spans="1:14" ht="23.25" hidden="1">
      <c r="A835" s="80" t="s">
        <v>2595</v>
      </c>
      <c r="B835" s="186" t="s">
        <v>2147</v>
      </c>
      <c r="C835" s="187" t="s">
        <v>402</v>
      </c>
      <c r="D835" s="189" t="s">
        <v>1451</v>
      </c>
      <c r="E835" s="187" t="s">
        <v>452</v>
      </c>
      <c r="F835" s="187" t="s">
        <v>402</v>
      </c>
      <c r="G835" s="189" t="s">
        <v>921</v>
      </c>
      <c r="H835" s="188" t="str">
        <f>IF(OR(AND('C7'!AE22="",'C7'!AF22=""),AND('C7'!AE34="",'C7'!AF34=""),AND('C7'!AF22="X",'C7'!AF34="X"),OR('C7'!AF22="M",'C7'!AF34="M")),"",SUM('C7'!AE22,'C7'!AE34))</f>
        <v/>
      </c>
      <c r="I835" s="188" t="str">
        <f>IF(AND(AND('C7'!AF22="X",'C7'!AF34="X"),SUM('C7'!AE22,'C7'!AE34)=0,ISNUMBER('C7'!AE46)),"",IF(OR('C7'!AF22="M",'C7'!AF34="M"),"M",IF(AND('C7'!AF22='C7'!AF34,OR('C7'!AF22="X",'C7'!AF22="W",'C7'!AF22="Z")),UPPER('C7'!AF22),"")))</f>
        <v/>
      </c>
      <c r="J835" s="81" t="s">
        <v>452</v>
      </c>
      <c r="K835" s="188" t="str">
        <f>IF(AND(ISBLANK('C7'!AE46),$L$835&lt;&gt;"Z"),"",'C7'!AE46)</f>
        <v/>
      </c>
      <c r="L835" s="188" t="str">
        <f>IF(ISBLANK('C7'!AF46),"",'C7'!AF46)</f>
        <v/>
      </c>
      <c r="M835" s="78" t="str">
        <f t="shared" si="16"/>
        <v>OK</v>
      </c>
      <c r="N835" s="79"/>
    </row>
    <row r="836" spans="1:14" ht="23.25" hidden="1">
      <c r="A836" s="80" t="s">
        <v>2595</v>
      </c>
      <c r="B836" s="186" t="s">
        <v>2148</v>
      </c>
      <c r="C836" s="187" t="s">
        <v>402</v>
      </c>
      <c r="D836" s="189" t="s">
        <v>1453</v>
      </c>
      <c r="E836" s="187" t="s">
        <v>452</v>
      </c>
      <c r="F836" s="187" t="s">
        <v>402</v>
      </c>
      <c r="G836" s="189" t="s">
        <v>924</v>
      </c>
      <c r="H836" s="188" t="str">
        <f>IF(OR(AND('C7'!AE23="",'C7'!AF23=""),AND('C7'!AE35="",'C7'!AF35=""),AND('C7'!AF23="X",'C7'!AF35="X"),OR('C7'!AF23="M",'C7'!AF35="M")),"",SUM('C7'!AE23,'C7'!AE35))</f>
        <v/>
      </c>
      <c r="I836" s="188" t="str">
        <f>IF(AND(AND('C7'!AF23="X",'C7'!AF35="X"),SUM('C7'!AE23,'C7'!AE35)=0,ISNUMBER('C7'!AE47)),"",IF(OR('C7'!AF23="M",'C7'!AF35="M"),"M",IF(AND('C7'!AF23='C7'!AF35,OR('C7'!AF23="X",'C7'!AF23="W",'C7'!AF23="Z")),UPPER('C7'!AF23),"")))</f>
        <v/>
      </c>
      <c r="J836" s="81" t="s">
        <v>452</v>
      </c>
      <c r="K836" s="188" t="str">
        <f>IF(AND(ISBLANK('C7'!AE47),$L$836&lt;&gt;"Z"),"",'C7'!AE47)</f>
        <v/>
      </c>
      <c r="L836" s="188" t="str">
        <f>IF(ISBLANK('C7'!AF47),"",'C7'!AF47)</f>
        <v/>
      </c>
      <c r="M836" s="78" t="str">
        <f t="shared" si="16"/>
        <v>OK</v>
      </c>
      <c r="N836" s="79"/>
    </row>
    <row r="837" spans="1:14" ht="23.25" hidden="1">
      <c r="A837" s="80" t="s">
        <v>2595</v>
      </c>
      <c r="B837" s="186" t="s">
        <v>2149</v>
      </c>
      <c r="C837" s="187" t="s">
        <v>402</v>
      </c>
      <c r="D837" s="189" t="s">
        <v>1455</v>
      </c>
      <c r="E837" s="187" t="s">
        <v>452</v>
      </c>
      <c r="F837" s="187" t="s">
        <v>402</v>
      </c>
      <c r="G837" s="189" t="s">
        <v>927</v>
      </c>
      <c r="H837" s="188" t="str">
        <f>IF(OR(AND('C7'!AE24="",'C7'!AF24=""),AND('C7'!AE36="",'C7'!AF36=""),AND('C7'!AF24="X",'C7'!AF36="X"),OR('C7'!AF24="M",'C7'!AF36="M")),"",SUM('C7'!AE24,'C7'!AE36))</f>
        <v/>
      </c>
      <c r="I837" s="188" t="str">
        <f>IF(AND(AND('C7'!AF24="X",'C7'!AF36="X"),SUM('C7'!AE24,'C7'!AE36)=0,ISNUMBER('C7'!AE48)),"",IF(OR('C7'!AF24="M",'C7'!AF36="M"),"M",IF(AND('C7'!AF24='C7'!AF36,OR('C7'!AF24="X",'C7'!AF24="W",'C7'!AF24="Z")),UPPER('C7'!AF24),"")))</f>
        <v/>
      </c>
      <c r="J837" s="81" t="s">
        <v>452</v>
      </c>
      <c r="K837" s="188" t="str">
        <f>IF(AND(ISBLANK('C7'!AE48),$L$837&lt;&gt;"Z"),"",'C7'!AE48)</f>
        <v/>
      </c>
      <c r="L837" s="188" t="str">
        <f>IF(ISBLANK('C7'!AF48),"",'C7'!AF48)</f>
        <v/>
      </c>
      <c r="M837" s="78" t="str">
        <f t="shared" si="16"/>
        <v>OK</v>
      </c>
      <c r="N837" s="79"/>
    </row>
    <row r="838" spans="1:14" ht="23.25" hidden="1">
      <c r="A838" s="80" t="s">
        <v>2595</v>
      </c>
      <c r="B838" s="186" t="s">
        <v>2150</v>
      </c>
      <c r="C838" s="187" t="s">
        <v>402</v>
      </c>
      <c r="D838" s="189" t="s">
        <v>1457</v>
      </c>
      <c r="E838" s="187" t="s">
        <v>452</v>
      </c>
      <c r="F838" s="187" t="s">
        <v>402</v>
      </c>
      <c r="G838" s="189" t="s">
        <v>469</v>
      </c>
      <c r="H838" s="188" t="str">
        <f>IF(OR(AND('C7'!AE25="",'C7'!AF25=""),AND('C7'!AE37="",'C7'!AF37=""),AND('C7'!AF25="X",'C7'!AF37="X"),OR('C7'!AF25="M",'C7'!AF37="M")),"",SUM('C7'!AE25,'C7'!AE37))</f>
        <v/>
      </c>
      <c r="I838" s="188" t="str">
        <f>IF(AND(AND('C7'!AF25="X",'C7'!AF37="X"),SUM('C7'!AE25,'C7'!AE37)=0,ISNUMBER('C7'!AE49)),"",IF(OR('C7'!AF25="M",'C7'!AF37="M"),"M",IF(AND('C7'!AF25='C7'!AF37,OR('C7'!AF25="X",'C7'!AF25="W",'C7'!AF25="Z")),UPPER('C7'!AF25),"")))</f>
        <v/>
      </c>
      <c r="J838" s="81" t="s">
        <v>452</v>
      </c>
      <c r="K838" s="188" t="str">
        <f>IF(AND(ISBLANK('C7'!AE49),$L$838&lt;&gt;"Z"),"",'C7'!AE49)</f>
        <v/>
      </c>
      <c r="L838" s="188" t="str">
        <f>IF(ISBLANK('C7'!AF49),"",'C7'!AF49)</f>
        <v/>
      </c>
      <c r="M838" s="78" t="str">
        <f t="shared" si="16"/>
        <v>OK</v>
      </c>
      <c r="N838" s="79"/>
    </row>
    <row r="839" spans="1:14" ht="23.25" hidden="1">
      <c r="A839" s="80" t="s">
        <v>2595</v>
      </c>
      <c r="B839" s="186" t="s">
        <v>2151</v>
      </c>
      <c r="C839" s="187" t="s">
        <v>402</v>
      </c>
      <c r="D839" s="189" t="s">
        <v>1459</v>
      </c>
      <c r="E839" s="187" t="s">
        <v>452</v>
      </c>
      <c r="F839" s="187" t="s">
        <v>402</v>
      </c>
      <c r="G839" s="189" t="s">
        <v>485</v>
      </c>
      <c r="H839" s="188" t="str">
        <f>IF(OR(SUMPRODUCT(--('C7'!AH14:'C7'!AH24=""),--('C7'!AI14:'C7'!AI24=""))&gt;0,COUNTIF('C7'!AI14:'C7'!AI24,"M")&gt;0,COUNTIF('C7'!AI14:'C7'!AI24,"X")=11),"",SUM('C7'!AH14:'C7'!AH24))</f>
        <v/>
      </c>
      <c r="I839" s="188" t="str">
        <f>IF(AND(COUNTIF('C7'!AI14:'C7'!AI24,"X")=11,SUM('C7'!AH14:'C7'!AH24)=0,ISNUMBER('C7'!AH25)),"",IF(COUNTIF('C7'!AI14:'C7'!AI24,"M")&gt;0,"M",IF(AND(COUNTIF('C7'!AI14:'C7'!AI24,'C7'!AI14)=11,OR('C7'!AI14="X",'C7'!AI14="W",'C7'!AI14="Z")),UPPER('C7'!AI14),"")))</f>
        <v/>
      </c>
      <c r="J839" s="81" t="s">
        <v>452</v>
      </c>
      <c r="K839" s="188" t="str">
        <f>IF(AND(ISBLANK('C7'!AH25),$L$839&lt;&gt;"Z"),"",'C7'!AH25)</f>
        <v/>
      </c>
      <c r="L839" s="188" t="str">
        <f>IF(ISBLANK('C7'!AI25),"",'C7'!AI25)</f>
        <v/>
      </c>
      <c r="M839" s="78" t="str">
        <f t="shared" si="16"/>
        <v>OK</v>
      </c>
      <c r="N839" s="79"/>
    </row>
    <row r="840" spans="1:14" ht="23.25" hidden="1">
      <c r="A840" s="80" t="s">
        <v>2595</v>
      </c>
      <c r="B840" s="186" t="s">
        <v>2152</v>
      </c>
      <c r="C840" s="187" t="s">
        <v>402</v>
      </c>
      <c r="D840" s="189" t="s">
        <v>1461</v>
      </c>
      <c r="E840" s="187" t="s">
        <v>452</v>
      </c>
      <c r="F840" s="187" t="s">
        <v>402</v>
      </c>
      <c r="G840" s="189" t="s">
        <v>474</v>
      </c>
      <c r="H840" s="188" t="str">
        <f>IF(OR(SUMPRODUCT(--('C7'!AH26:'C7'!AH36=""),--('C7'!AI26:'C7'!AI36=""))&gt;0,COUNTIF('C7'!AI26:'C7'!AI36,"M")&gt;0,COUNTIF('C7'!AI26:'C7'!AI36,"X")=11),"",SUM('C7'!AH26:'C7'!AH36))</f>
        <v/>
      </c>
      <c r="I840" s="188" t="str">
        <f>IF(AND(COUNTIF('C7'!AI26:'C7'!AI36,"X")=11,SUM('C7'!AH26:'C7'!AH36)=0,ISNUMBER('C7'!AH37)),"",IF(COUNTIF('C7'!AI26:'C7'!AI36,"M")&gt;0,"M",IF(AND(COUNTIF('C7'!AI26:'C7'!AI36,'C7'!AI26)=11,OR('C7'!AI26="X",'C7'!AI26="W",'C7'!AI26="Z")),UPPER('C7'!AI26),"")))</f>
        <v/>
      </c>
      <c r="J840" s="81" t="s">
        <v>452</v>
      </c>
      <c r="K840" s="188" t="str">
        <f>IF(AND(ISBLANK('C7'!AH37),$L$840&lt;&gt;"Z"),"",'C7'!AH37)</f>
        <v/>
      </c>
      <c r="L840" s="188" t="str">
        <f>IF(ISBLANK('C7'!AI37),"",'C7'!AI37)</f>
        <v/>
      </c>
      <c r="M840" s="78" t="str">
        <f t="shared" si="16"/>
        <v>OK</v>
      </c>
      <c r="N840" s="79"/>
    </row>
    <row r="841" spans="1:14" ht="23.25" hidden="1">
      <c r="A841" s="80" t="s">
        <v>2595</v>
      </c>
      <c r="B841" s="186" t="s">
        <v>2153</v>
      </c>
      <c r="C841" s="187" t="s">
        <v>402</v>
      </c>
      <c r="D841" s="189" t="s">
        <v>1463</v>
      </c>
      <c r="E841" s="187" t="s">
        <v>452</v>
      </c>
      <c r="F841" s="187" t="s">
        <v>402</v>
      </c>
      <c r="G841" s="189" t="s">
        <v>999</v>
      </c>
      <c r="H841" s="188" t="str">
        <f>IF(OR(AND('C7'!AH14="",'C7'!AI14=""),AND('C7'!AH26="",'C7'!AI26=""),AND('C7'!AI14="X",'C7'!AI26="X"),OR('C7'!AI14="M",'C7'!AI26="M")),"",SUM('C7'!AH14,'C7'!AH26))</f>
        <v/>
      </c>
      <c r="I841" s="188" t="str">
        <f>IF(AND(AND('C7'!AI14="X",'C7'!AI26="X"),SUM('C7'!AH14,'C7'!AH26)=0,ISNUMBER('C7'!AH38)),"",IF(OR('C7'!AI14="M",'C7'!AI26="M"),"M",IF(AND('C7'!AI14='C7'!AI26,OR('C7'!AI14="X",'C7'!AI14="W",'C7'!AI14="Z")),UPPER('C7'!AI14),"")))</f>
        <v/>
      </c>
      <c r="J841" s="81" t="s">
        <v>452</v>
      </c>
      <c r="K841" s="188" t="str">
        <f>IF(AND(ISBLANK('C7'!AH38),$L$841&lt;&gt;"Z"),"",'C7'!AH38)</f>
        <v/>
      </c>
      <c r="L841" s="188" t="str">
        <f>IF(ISBLANK('C7'!AI38),"",'C7'!AI38)</f>
        <v/>
      </c>
      <c r="M841" s="78" t="str">
        <f t="shared" si="16"/>
        <v>OK</v>
      </c>
      <c r="N841" s="79"/>
    </row>
    <row r="842" spans="1:14" ht="23.25" hidden="1">
      <c r="A842" s="80" t="s">
        <v>2595</v>
      </c>
      <c r="B842" s="186" t="s">
        <v>2154</v>
      </c>
      <c r="C842" s="187" t="s">
        <v>402</v>
      </c>
      <c r="D842" s="189" t="s">
        <v>1465</v>
      </c>
      <c r="E842" s="187" t="s">
        <v>452</v>
      </c>
      <c r="F842" s="187" t="s">
        <v>402</v>
      </c>
      <c r="G842" s="189" t="s">
        <v>1000</v>
      </c>
      <c r="H842" s="188" t="str">
        <f>IF(OR(AND('C7'!AH15="",'C7'!AI15=""),AND('C7'!AH27="",'C7'!AI27=""),AND('C7'!AI15="X",'C7'!AI27="X"),OR('C7'!AI15="M",'C7'!AI27="M")),"",SUM('C7'!AH15,'C7'!AH27))</f>
        <v/>
      </c>
      <c r="I842" s="188" t="str">
        <f>IF(AND(AND('C7'!AI15="X",'C7'!AI27="X"),SUM('C7'!AH15,'C7'!AH27)=0,ISNUMBER('C7'!AH39)),"",IF(OR('C7'!AI15="M",'C7'!AI27="M"),"M",IF(AND('C7'!AI15='C7'!AI27,OR('C7'!AI15="X",'C7'!AI15="W",'C7'!AI15="Z")),UPPER('C7'!AI15),"")))</f>
        <v/>
      </c>
      <c r="J842" s="81" t="s">
        <v>452</v>
      </c>
      <c r="K842" s="188" t="str">
        <f>IF(AND(ISBLANK('C7'!AH39),$L$842&lt;&gt;"Z"),"",'C7'!AH39)</f>
        <v/>
      </c>
      <c r="L842" s="188" t="str">
        <f>IF(ISBLANK('C7'!AI39),"",'C7'!AI39)</f>
        <v/>
      </c>
      <c r="M842" s="78" t="str">
        <f t="shared" si="16"/>
        <v>OK</v>
      </c>
      <c r="N842" s="79"/>
    </row>
    <row r="843" spans="1:14" ht="23.25" hidden="1">
      <c r="A843" s="80" t="s">
        <v>2595</v>
      </c>
      <c r="B843" s="186" t="s">
        <v>2155</v>
      </c>
      <c r="C843" s="187" t="s">
        <v>402</v>
      </c>
      <c r="D843" s="189" t="s">
        <v>1467</v>
      </c>
      <c r="E843" s="187" t="s">
        <v>452</v>
      </c>
      <c r="F843" s="187" t="s">
        <v>402</v>
      </c>
      <c r="G843" s="189" t="s">
        <v>1001</v>
      </c>
      <c r="H843" s="188" t="str">
        <f>IF(OR(AND('C7'!AH16="",'C7'!AI16=""),AND('C7'!AH28="",'C7'!AI28=""),AND('C7'!AI16="X",'C7'!AI28="X"),OR('C7'!AI16="M",'C7'!AI28="M")),"",SUM('C7'!AH16,'C7'!AH28))</f>
        <v/>
      </c>
      <c r="I843" s="188" t="str">
        <f>IF(AND(AND('C7'!AI16="X",'C7'!AI28="X"),SUM('C7'!AH16,'C7'!AH28)=0,ISNUMBER('C7'!AH40)),"",IF(OR('C7'!AI16="M",'C7'!AI28="M"),"M",IF(AND('C7'!AI16='C7'!AI28,OR('C7'!AI16="X",'C7'!AI16="W",'C7'!AI16="Z")),UPPER('C7'!AI16),"")))</f>
        <v/>
      </c>
      <c r="J843" s="81" t="s">
        <v>452</v>
      </c>
      <c r="K843" s="188" t="str">
        <f>IF(AND(ISBLANK('C7'!AH40),$L$843&lt;&gt;"Z"),"",'C7'!AH40)</f>
        <v/>
      </c>
      <c r="L843" s="188" t="str">
        <f>IF(ISBLANK('C7'!AI40),"",'C7'!AI40)</f>
        <v/>
      </c>
      <c r="M843" s="78" t="str">
        <f t="shared" si="16"/>
        <v>OK</v>
      </c>
      <c r="N843" s="79"/>
    </row>
    <row r="844" spans="1:14" ht="23.25" hidden="1">
      <c r="A844" s="80" t="s">
        <v>2595</v>
      </c>
      <c r="B844" s="186" t="s">
        <v>2156</v>
      </c>
      <c r="C844" s="187" t="s">
        <v>402</v>
      </c>
      <c r="D844" s="189" t="s">
        <v>1469</v>
      </c>
      <c r="E844" s="187" t="s">
        <v>452</v>
      </c>
      <c r="F844" s="187" t="s">
        <v>402</v>
      </c>
      <c r="G844" s="189" t="s">
        <v>1002</v>
      </c>
      <c r="H844" s="188" t="str">
        <f>IF(OR(AND('C7'!AH17="",'C7'!AI17=""),AND('C7'!AH29="",'C7'!AI29=""),AND('C7'!AI17="X",'C7'!AI29="X"),OR('C7'!AI17="M",'C7'!AI29="M")),"",SUM('C7'!AH17,'C7'!AH29))</f>
        <v/>
      </c>
      <c r="I844" s="188" t="str">
        <f>IF(AND(AND('C7'!AI17="X",'C7'!AI29="X"),SUM('C7'!AH17,'C7'!AH29)=0,ISNUMBER('C7'!AH41)),"",IF(OR('C7'!AI17="M",'C7'!AI29="M"),"M",IF(AND('C7'!AI17='C7'!AI29,OR('C7'!AI17="X",'C7'!AI17="W",'C7'!AI17="Z")),UPPER('C7'!AI17),"")))</f>
        <v/>
      </c>
      <c r="J844" s="81" t="s">
        <v>452</v>
      </c>
      <c r="K844" s="188" t="str">
        <f>IF(AND(ISBLANK('C7'!AH41),$L$844&lt;&gt;"Z"),"",'C7'!AH41)</f>
        <v/>
      </c>
      <c r="L844" s="188" t="str">
        <f>IF(ISBLANK('C7'!AI41),"",'C7'!AI41)</f>
        <v/>
      </c>
      <c r="M844" s="78" t="str">
        <f t="shared" si="16"/>
        <v>OK</v>
      </c>
      <c r="N844" s="79"/>
    </row>
    <row r="845" spans="1:14" ht="23.25" hidden="1">
      <c r="A845" s="80" t="s">
        <v>2595</v>
      </c>
      <c r="B845" s="186" t="s">
        <v>2157</v>
      </c>
      <c r="C845" s="187" t="s">
        <v>402</v>
      </c>
      <c r="D845" s="189" t="s">
        <v>1471</v>
      </c>
      <c r="E845" s="187" t="s">
        <v>452</v>
      </c>
      <c r="F845" s="187" t="s">
        <v>402</v>
      </c>
      <c r="G845" s="189" t="s">
        <v>1003</v>
      </c>
      <c r="H845" s="188" t="str">
        <f>IF(OR(AND('C7'!AH18="",'C7'!AI18=""),AND('C7'!AH30="",'C7'!AI30=""),AND('C7'!AI18="X",'C7'!AI30="X"),OR('C7'!AI18="M",'C7'!AI30="M")),"",SUM('C7'!AH18,'C7'!AH30))</f>
        <v/>
      </c>
      <c r="I845" s="188" t="str">
        <f>IF(AND(AND('C7'!AI18="X",'C7'!AI30="X"),SUM('C7'!AH18,'C7'!AH30)=0,ISNUMBER('C7'!AH42)),"",IF(OR('C7'!AI18="M",'C7'!AI30="M"),"M",IF(AND('C7'!AI18='C7'!AI30,OR('C7'!AI18="X",'C7'!AI18="W",'C7'!AI18="Z")),UPPER('C7'!AI18),"")))</f>
        <v/>
      </c>
      <c r="J845" s="81" t="s">
        <v>452</v>
      </c>
      <c r="K845" s="188" t="str">
        <f>IF(AND(ISBLANK('C7'!AH42),$L$845&lt;&gt;"Z"),"",'C7'!AH42)</f>
        <v/>
      </c>
      <c r="L845" s="188" t="str">
        <f>IF(ISBLANK('C7'!AI42),"",'C7'!AI42)</f>
        <v/>
      </c>
      <c r="M845" s="78" t="str">
        <f t="shared" si="16"/>
        <v>OK</v>
      </c>
      <c r="N845" s="79"/>
    </row>
    <row r="846" spans="1:14" ht="23.25" hidden="1">
      <c r="A846" s="80" t="s">
        <v>2595</v>
      </c>
      <c r="B846" s="186" t="s">
        <v>2158</v>
      </c>
      <c r="C846" s="187" t="s">
        <v>402</v>
      </c>
      <c r="D846" s="189" t="s">
        <v>1473</v>
      </c>
      <c r="E846" s="187" t="s">
        <v>452</v>
      </c>
      <c r="F846" s="187" t="s">
        <v>402</v>
      </c>
      <c r="G846" s="189" t="s">
        <v>1004</v>
      </c>
      <c r="H846" s="188" t="str">
        <f>IF(OR(AND('C7'!AH19="",'C7'!AI19=""),AND('C7'!AH31="",'C7'!AI31=""),AND('C7'!AI19="X",'C7'!AI31="X"),OR('C7'!AI19="M",'C7'!AI31="M")),"",SUM('C7'!AH19,'C7'!AH31))</f>
        <v/>
      </c>
      <c r="I846" s="188" t="str">
        <f>IF(AND(AND('C7'!AI19="X",'C7'!AI31="X"),SUM('C7'!AH19,'C7'!AH31)=0,ISNUMBER('C7'!AH43)),"",IF(OR('C7'!AI19="M",'C7'!AI31="M"),"M",IF(AND('C7'!AI19='C7'!AI31,OR('C7'!AI19="X",'C7'!AI19="W",'C7'!AI19="Z")),UPPER('C7'!AI19),"")))</f>
        <v/>
      </c>
      <c r="J846" s="81" t="s">
        <v>452</v>
      </c>
      <c r="K846" s="188" t="str">
        <f>IF(AND(ISBLANK('C7'!AH43),$L$846&lt;&gt;"Z"),"",'C7'!AH43)</f>
        <v/>
      </c>
      <c r="L846" s="188" t="str">
        <f>IF(ISBLANK('C7'!AI43),"",'C7'!AI43)</f>
        <v/>
      </c>
      <c r="M846" s="78" t="str">
        <f t="shared" si="16"/>
        <v>OK</v>
      </c>
      <c r="N846" s="79"/>
    </row>
    <row r="847" spans="1:14" ht="23.25" hidden="1">
      <c r="A847" s="80" t="s">
        <v>2595</v>
      </c>
      <c r="B847" s="186" t="s">
        <v>2159</v>
      </c>
      <c r="C847" s="187" t="s">
        <v>402</v>
      </c>
      <c r="D847" s="189" t="s">
        <v>1475</v>
      </c>
      <c r="E847" s="187" t="s">
        <v>452</v>
      </c>
      <c r="F847" s="187" t="s">
        <v>402</v>
      </c>
      <c r="G847" s="189" t="s">
        <v>1005</v>
      </c>
      <c r="H847" s="188" t="str">
        <f>IF(OR(AND('C7'!AH20="",'C7'!AI20=""),AND('C7'!AH32="",'C7'!AI32=""),AND('C7'!AI20="X",'C7'!AI32="X"),OR('C7'!AI20="M",'C7'!AI32="M")),"",SUM('C7'!AH20,'C7'!AH32))</f>
        <v/>
      </c>
      <c r="I847" s="188" t="str">
        <f>IF(AND(AND('C7'!AI20="X",'C7'!AI32="X"),SUM('C7'!AH20,'C7'!AH32)=0,ISNUMBER('C7'!AH44)),"",IF(OR('C7'!AI20="M",'C7'!AI32="M"),"M",IF(AND('C7'!AI20='C7'!AI32,OR('C7'!AI20="X",'C7'!AI20="W",'C7'!AI20="Z")),UPPER('C7'!AI20),"")))</f>
        <v/>
      </c>
      <c r="J847" s="81" t="s">
        <v>452</v>
      </c>
      <c r="K847" s="188" t="str">
        <f>IF(AND(ISBLANK('C7'!AH44),$L$847&lt;&gt;"Z"),"",'C7'!AH44)</f>
        <v/>
      </c>
      <c r="L847" s="188" t="str">
        <f>IF(ISBLANK('C7'!AI44),"",'C7'!AI44)</f>
        <v/>
      </c>
      <c r="M847" s="78" t="str">
        <f t="shared" si="16"/>
        <v>OK</v>
      </c>
      <c r="N847" s="79"/>
    </row>
    <row r="848" spans="1:14" ht="23.25" hidden="1">
      <c r="A848" s="80" t="s">
        <v>2595</v>
      </c>
      <c r="B848" s="186" t="s">
        <v>2160</v>
      </c>
      <c r="C848" s="187" t="s">
        <v>402</v>
      </c>
      <c r="D848" s="189" t="s">
        <v>1477</v>
      </c>
      <c r="E848" s="187" t="s">
        <v>452</v>
      </c>
      <c r="F848" s="187" t="s">
        <v>402</v>
      </c>
      <c r="G848" s="189" t="s">
        <v>1006</v>
      </c>
      <c r="H848" s="188" t="str">
        <f>IF(OR(AND('C7'!AH21="",'C7'!AI21=""),AND('C7'!AH33="",'C7'!AI33=""),AND('C7'!AI21="X",'C7'!AI33="X"),OR('C7'!AI21="M",'C7'!AI33="M")),"",SUM('C7'!AH21,'C7'!AH33))</f>
        <v/>
      </c>
      <c r="I848" s="188" t="str">
        <f>IF(AND(AND('C7'!AI21="X",'C7'!AI33="X"),SUM('C7'!AH21,'C7'!AH33)=0,ISNUMBER('C7'!AH45)),"",IF(OR('C7'!AI21="M",'C7'!AI33="M"),"M",IF(AND('C7'!AI21='C7'!AI33,OR('C7'!AI21="X",'C7'!AI21="W",'C7'!AI21="Z")),UPPER('C7'!AI21),"")))</f>
        <v/>
      </c>
      <c r="J848" s="81" t="s">
        <v>452</v>
      </c>
      <c r="K848" s="188" t="str">
        <f>IF(AND(ISBLANK('C7'!AH45),$L$848&lt;&gt;"Z"),"",'C7'!AH45)</f>
        <v/>
      </c>
      <c r="L848" s="188" t="str">
        <f>IF(ISBLANK('C7'!AI45),"",'C7'!AI45)</f>
        <v/>
      </c>
      <c r="M848" s="78" t="str">
        <f t="shared" si="16"/>
        <v>OK</v>
      </c>
      <c r="N848" s="79"/>
    </row>
    <row r="849" spans="1:14" ht="23.25" hidden="1">
      <c r="A849" s="80" t="s">
        <v>2595</v>
      </c>
      <c r="B849" s="186" t="s">
        <v>2161</v>
      </c>
      <c r="C849" s="187" t="s">
        <v>402</v>
      </c>
      <c r="D849" s="189" t="s">
        <v>1479</v>
      </c>
      <c r="E849" s="187" t="s">
        <v>452</v>
      </c>
      <c r="F849" s="187" t="s">
        <v>402</v>
      </c>
      <c r="G849" s="189" t="s">
        <v>1007</v>
      </c>
      <c r="H849" s="188" t="str">
        <f>IF(OR(AND('C7'!AH22="",'C7'!AI22=""),AND('C7'!AH34="",'C7'!AI34=""),AND('C7'!AI22="X",'C7'!AI34="X"),OR('C7'!AI22="M",'C7'!AI34="M")),"",SUM('C7'!AH22,'C7'!AH34))</f>
        <v/>
      </c>
      <c r="I849" s="188" t="str">
        <f>IF(AND(AND('C7'!AI22="X",'C7'!AI34="X"),SUM('C7'!AH22,'C7'!AH34)=0,ISNUMBER('C7'!AH46)),"",IF(OR('C7'!AI22="M",'C7'!AI34="M"),"M",IF(AND('C7'!AI22='C7'!AI34,OR('C7'!AI22="X",'C7'!AI22="W",'C7'!AI22="Z")),UPPER('C7'!AI22),"")))</f>
        <v/>
      </c>
      <c r="J849" s="81" t="s">
        <v>452</v>
      </c>
      <c r="K849" s="188" t="str">
        <f>IF(AND(ISBLANK('C7'!AH46),$L$849&lt;&gt;"Z"),"",'C7'!AH46)</f>
        <v/>
      </c>
      <c r="L849" s="188" t="str">
        <f>IF(ISBLANK('C7'!AI46),"",'C7'!AI46)</f>
        <v/>
      </c>
      <c r="M849" s="78" t="str">
        <f t="shared" si="16"/>
        <v>OK</v>
      </c>
      <c r="N849" s="79"/>
    </row>
    <row r="850" spans="1:14" ht="23.25" hidden="1">
      <c r="A850" s="80" t="s">
        <v>2595</v>
      </c>
      <c r="B850" s="186" t="s">
        <v>2162</v>
      </c>
      <c r="C850" s="187" t="s">
        <v>402</v>
      </c>
      <c r="D850" s="189" t="s">
        <v>1481</v>
      </c>
      <c r="E850" s="187" t="s">
        <v>452</v>
      </c>
      <c r="F850" s="187" t="s">
        <v>402</v>
      </c>
      <c r="G850" s="189" t="s">
        <v>1008</v>
      </c>
      <c r="H850" s="188" t="str">
        <f>IF(OR(AND('C7'!AH23="",'C7'!AI23=""),AND('C7'!AH35="",'C7'!AI35=""),AND('C7'!AI23="X",'C7'!AI35="X"),OR('C7'!AI23="M",'C7'!AI35="M")),"",SUM('C7'!AH23,'C7'!AH35))</f>
        <v/>
      </c>
      <c r="I850" s="188" t="str">
        <f>IF(AND(AND('C7'!AI23="X",'C7'!AI35="X"),SUM('C7'!AH23,'C7'!AH35)=0,ISNUMBER('C7'!AH47)),"",IF(OR('C7'!AI23="M",'C7'!AI35="M"),"M",IF(AND('C7'!AI23='C7'!AI35,OR('C7'!AI23="X",'C7'!AI23="W",'C7'!AI23="Z")),UPPER('C7'!AI23),"")))</f>
        <v/>
      </c>
      <c r="J850" s="81" t="s">
        <v>452</v>
      </c>
      <c r="K850" s="188" t="str">
        <f>IF(AND(ISBLANK('C7'!AH47),$L$850&lt;&gt;"Z"),"",'C7'!AH47)</f>
        <v/>
      </c>
      <c r="L850" s="188" t="str">
        <f>IF(ISBLANK('C7'!AI47),"",'C7'!AI47)</f>
        <v/>
      </c>
      <c r="M850" s="78" t="str">
        <f t="shared" si="16"/>
        <v>OK</v>
      </c>
      <c r="N850" s="79"/>
    </row>
    <row r="851" spans="1:14" ht="23.25" hidden="1">
      <c r="A851" s="80" t="s">
        <v>2595</v>
      </c>
      <c r="B851" s="186" t="s">
        <v>2163</v>
      </c>
      <c r="C851" s="187" t="s">
        <v>402</v>
      </c>
      <c r="D851" s="189" t="s">
        <v>1483</v>
      </c>
      <c r="E851" s="187" t="s">
        <v>452</v>
      </c>
      <c r="F851" s="187" t="s">
        <v>402</v>
      </c>
      <c r="G851" s="189" t="s">
        <v>1009</v>
      </c>
      <c r="H851" s="188" t="str">
        <f>IF(OR(AND('C7'!AH24="",'C7'!AI24=""),AND('C7'!AH36="",'C7'!AI36=""),AND('C7'!AI24="X",'C7'!AI36="X"),OR('C7'!AI24="M",'C7'!AI36="M")),"",SUM('C7'!AH24,'C7'!AH36))</f>
        <v/>
      </c>
      <c r="I851" s="188" t="str">
        <f>IF(AND(AND('C7'!AI24="X",'C7'!AI36="X"),SUM('C7'!AH24,'C7'!AH36)=0,ISNUMBER('C7'!AH48)),"",IF(OR('C7'!AI24="M",'C7'!AI36="M"),"M",IF(AND('C7'!AI24='C7'!AI36,OR('C7'!AI24="X",'C7'!AI24="W",'C7'!AI24="Z")),UPPER('C7'!AI24),"")))</f>
        <v/>
      </c>
      <c r="J851" s="81" t="s">
        <v>452</v>
      </c>
      <c r="K851" s="188" t="str">
        <f>IF(AND(ISBLANK('C7'!AH48),$L$851&lt;&gt;"Z"),"",'C7'!AH48)</f>
        <v/>
      </c>
      <c r="L851" s="188" t="str">
        <f>IF(ISBLANK('C7'!AI48),"",'C7'!AI48)</f>
        <v/>
      </c>
      <c r="M851" s="78" t="str">
        <f t="shared" si="16"/>
        <v>OK</v>
      </c>
      <c r="N851" s="79"/>
    </row>
    <row r="852" spans="1:14" ht="23.25" hidden="1">
      <c r="A852" s="80" t="s">
        <v>2595</v>
      </c>
      <c r="B852" s="186" t="s">
        <v>2164</v>
      </c>
      <c r="C852" s="187" t="s">
        <v>402</v>
      </c>
      <c r="D852" s="189" t="s">
        <v>1485</v>
      </c>
      <c r="E852" s="187" t="s">
        <v>452</v>
      </c>
      <c r="F852" s="187" t="s">
        <v>402</v>
      </c>
      <c r="G852" s="189" t="s">
        <v>463</v>
      </c>
      <c r="H852" s="188" t="str">
        <f>IF(OR(AND('C7'!AH25="",'C7'!AI25=""),AND('C7'!AH37="",'C7'!AI37=""),AND('C7'!AI25="X",'C7'!AI37="X"),OR('C7'!AI25="M",'C7'!AI37="M")),"",SUM('C7'!AH25,'C7'!AH37))</f>
        <v/>
      </c>
      <c r="I852" s="188" t="str">
        <f>IF(AND(AND('C7'!AI25="X",'C7'!AI37="X"),SUM('C7'!AH25,'C7'!AH37)=0,ISNUMBER('C7'!AH49)),"",IF(OR('C7'!AI25="M",'C7'!AI37="M"),"M",IF(AND('C7'!AI25='C7'!AI37,OR('C7'!AI25="X",'C7'!AI25="W",'C7'!AI25="Z")),UPPER('C7'!AI25),"")))</f>
        <v/>
      </c>
      <c r="J852" s="81" t="s">
        <v>452</v>
      </c>
      <c r="K852" s="188" t="str">
        <f>IF(AND(ISBLANK('C7'!AH49),$L$852&lt;&gt;"Z"),"",'C7'!AH49)</f>
        <v/>
      </c>
      <c r="L852" s="188" t="str">
        <f>IF(ISBLANK('C7'!AI49),"",'C7'!AI49)</f>
        <v/>
      </c>
      <c r="M852" s="78" t="str">
        <f t="shared" si="16"/>
        <v>OK</v>
      </c>
      <c r="N852" s="79"/>
    </row>
    <row r="853" spans="1:14" ht="23.25" hidden="1">
      <c r="A853" s="80" t="s">
        <v>2595</v>
      </c>
      <c r="B853" s="186" t="s">
        <v>2165</v>
      </c>
      <c r="C853" s="187" t="s">
        <v>402</v>
      </c>
      <c r="D853" s="189" t="s">
        <v>2166</v>
      </c>
      <c r="E853" s="187" t="s">
        <v>452</v>
      </c>
      <c r="F853" s="187" t="s">
        <v>402</v>
      </c>
      <c r="G853" s="189" t="s">
        <v>946</v>
      </c>
      <c r="H853" s="188" t="str">
        <f>IF(OR(SUMPRODUCT(--('C7'!AK14:'C7'!AK24=""),--('C7'!AL14:'C7'!AL24=""))&gt;0,COUNTIF('C7'!AL14:'C7'!AL24,"M")&gt;0,COUNTIF('C7'!AL14:'C7'!AL24,"X")=11),"",SUM('C7'!AK14:'C7'!AK24))</f>
        <v/>
      </c>
      <c r="I853" s="188" t="str">
        <f>IF(AND(COUNTIF('C7'!AL14:'C7'!AL24,"X")=11,SUM('C7'!AK14:'C7'!AK24)=0,ISNUMBER('C7'!AK25)),"",IF(COUNTIF('C7'!AL14:'C7'!AL24,"M")&gt;0,"M",IF(AND(COUNTIF('C7'!AL14:'C7'!AL24,'C7'!AL14)=11,OR('C7'!AL14="X",'C7'!AL14="W",'C7'!AL14="Z")),UPPER('C7'!AL14),"")))</f>
        <v/>
      </c>
      <c r="J853" s="81" t="s">
        <v>452</v>
      </c>
      <c r="K853" s="188" t="str">
        <f>IF(AND(ISBLANK('C7'!AK25),$L$853&lt;&gt;"Z"),"",'C7'!AK25)</f>
        <v/>
      </c>
      <c r="L853" s="188" t="str">
        <f>IF(ISBLANK('C7'!AL25),"",'C7'!AL25)</f>
        <v/>
      </c>
      <c r="M853" s="78" t="str">
        <f t="shared" si="16"/>
        <v>OK</v>
      </c>
      <c r="N853" s="79"/>
    </row>
    <row r="854" spans="1:14" ht="23.25" hidden="1">
      <c r="A854" s="80" t="s">
        <v>2595</v>
      </c>
      <c r="B854" s="186" t="s">
        <v>2167</v>
      </c>
      <c r="C854" s="187" t="s">
        <v>402</v>
      </c>
      <c r="D854" s="189" t="s">
        <v>2168</v>
      </c>
      <c r="E854" s="187" t="s">
        <v>452</v>
      </c>
      <c r="F854" s="187" t="s">
        <v>402</v>
      </c>
      <c r="G854" s="189" t="s">
        <v>970</v>
      </c>
      <c r="H854" s="188" t="str">
        <f>IF(OR(SUMPRODUCT(--('C7'!AK26:'C7'!AK36=""),--('C7'!AL26:'C7'!AL36=""))&gt;0,COUNTIF('C7'!AL26:'C7'!AL36,"M")&gt;0,COUNTIF('C7'!AL26:'C7'!AL36,"X")=11),"",SUM('C7'!AK26:'C7'!AK36))</f>
        <v/>
      </c>
      <c r="I854" s="188" t="str">
        <f>IF(AND(COUNTIF('C7'!AL26:'C7'!AL36,"X")=11,SUM('C7'!AK26:'C7'!AK36)=0,ISNUMBER('C7'!AK37)),"",IF(COUNTIF('C7'!AL26:'C7'!AL36,"M")&gt;0,"M",IF(AND(COUNTIF('C7'!AL26:'C7'!AL36,'C7'!AL26)=11,OR('C7'!AL26="X",'C7'!AL26="W",'C7'!AL26="Z")),UPPER('C7'!AL26),"")))</f>
        <v/>
      </c>
      <c r="J854" s="81" t="s">
        <v>452</v>
      </c>
      <c r="K854" s="188" t="str">
        <f>IF(AND(ISBLANK('C7'!AK37),$L$854&lt;&gt;"Z"),"",'C7'!AK37)</f>
        <v/>
      </c>
      <c r="L854" s="188" t="str">
        <f>IF(ISBLANK('C7'!AL37),"",'C7'!AL37)</f>
        <v/>
      </c>
      <c r="M854" s="78" t="str">
        <f t="shared" si="16"/>
        <v>OK</v>
      </c>
      <c r="N854" s="79"/>
    </row>
    <row r="855" spans="1:14" ht="23.25" hidden="1">
      <c r="A855" s="80" t="s">
        <v>2595</v>
      </c>
      <c r="B855" s="186" t="s">
        <v>2169</v>
      </c>
      <c r="C855" s="187" t="s">
        <v>402</v>
      </c>
      <c r="D855" s="189" t="s">
        <v>2170</v>
      </c>
      <c r="E855" s="187" t="s">
        <v>452</v>
      </c>
      <c r="F855" s="187" t="s">
        <v>402</v>
      </c>
      <c r="G855" s="189" t="s">
        <v>972</v>
      </c>
      <c r="H855" s="188" t="str">
        <f>IF(OR(AND('C7'!AK14="",'C7'!AL14=""),AND('C7'!AK26="",'C7'!AL26=""),AND('C7'!AL14="X",'C7'!AL26="X"),OR('C7'!AL14="M",'C7'!AL26="M")),"",SUM('C7'!AK14,'C7'!AK26))</f>
        <v/>
      </c>
      <c r="I855" s="188" t="str">
        <f>IF(AND(AND('C7'!AL14="X",'C7'!AL26="X"),SUM('C7'!AK14,'C7'!AK26)=0,ISNUMBER('C7'!AK38)),"",IF(OR('C7'!AL14="M",'C7'!AL26="M"),"M",IF(AND('C7'!AL14='C7'!AL26,OR('C7'!AL14="X",'C7'!AL14="W",'C7'!AL14="Z")),UPPER('C7'!AL14),"")))</f>
        <v/>
      </c>
      <c r="J855" s="81" t="s">
        <v>452</v>
      </c>
      <c r="K855" s="188" t="str">
        <f>IF(AND(ISBLANK('C7'!AK38),$L$855&lt;&gt;"Z"),"",'C7'!AK38)</f>
        <v/>
      </c>
      <c r="L855" s="188" t="str">
        <f>IF(ISBLANK('C7'!AL38),"",'C7'!AL38)</f>
        <v/>
      </c>
      <c r="M855" s="78" t="str">
        <f t="shared" ref="M855:M912" si="17">IF(AND(ISNUMBER(H855),ISNUMBER(K855)),IF(OR(ROUND(H855,0)&lt;&gt;ROUND(K855,0),I855&lt;&gt;L855),"Check","OK"),IF(OR(AND(H855&lt;&gt;K855,I855&lt;&gt;"Z",L855&lt;&gt;"Z"),I855&lt;&gt;L855),"Check","OK"))</f>
        <v>OK</v>
      </c>
      <c r="N855" s="79"/>
    </row>
    <row r="856" spans="1:14" ht="23.25" hidden="1">
      <c r="A856" s="80" t="s">
        <v>2595</v>
      </c>
      <c r="B856" s="186" t="s">
        <v>2171</v>
      </c>
      <c r="C856" s="187" t="s">
        <v>402</v>
      </c>
      <c r="D856" s="189" t="s">
        <v>2172</v>
      </c>
      <c r="E856" s="187" t="s">
        <v>452</v>
      </c>
      <c r="F856" s="187" t="s">
        <v>402</v>
      </c>
      <c r="G856" s="189" t="s">
        <v>974</v>
      </c>
      <c r="H856" s="188" t="str">
        <f>IF(OR(AND('C7'!AK15="",'C7'!AL15=""),AND('C7'!AK27="",'C7'!AL27=""),AND('C7'!AL15="X",'C7'!AL27="X"),OR('C7'!AL15="M",'C7'!AL27="M")),"",SUM('C7'!AK15,'C7'!AK27))</f>
        <v/>
      </c>
      <c r="I856" s="188" t="str">
        <f>IF(AND(AND('C7'!AL15="X",'C7'!AL27="X"),SUM('C7'!AK15,'C7'!AK27)=0,ISNUMBER('C7'!AK39)),"",IF(OR('C7'!AL15="M",'C7'!AL27="M"),"M",IF(AND('C7'!AL15='C7'!AL27,OR('C7'!AL15="X",'C7'!AL15="W",'C7'!AL15="Z")),UPPER('C7'!AL15),"")))</f>
        <v/>
      </c>
      <c r="J856" s="81" t="s">
        <v>452</v>
      </c>
      <c r="K856" s="188" t="str">
        <f>IF(AND(ISBLANK('C7'!AK39),$L$856&lt;&gt;"Z"),"",'C7'!AK39)</f>
        <v/>
      </c>
      <c r="L856" s="188" t="str">
        <f>IF(ISBLANK('C7'!AL39),"",'C7'!AL39)</f>
        <v/>
      </c>
      <c r="M856" s="78" t="str">
        <f t="shared" si="17"/>
        <v>OK</v>
      </c>
      <c r="N856" s="79"/>
    </row>
    <row r="857" spans="1:14" ht="23.25" hidden="1">
      <c r="A857" s="80" t="s">
        <v>2595</v>
      </c>
      <c r="B857" s="186" t="s">
        <v>2173</v>
      </c>
      <c r="C857" s="187" t="s">
        <v>402</v>
      </c>
      <c r="D857" s="189" t="s">
        <v>2174</v>
      </c>
      <c r="E857" s="187" t="s">
        <v>452</v>
      </c>
      <c r="F857" s="187" t="s">
        <v>402</v>
      </c>
      <c r="G857" s="189" t="s">
        <v>976</v>
      </c>
      <c r="H857" s="188" t="str">
        <f>IF(OR(AND('C7'!AK16="",'C7'!AL16=""),AND('C7'!AK28="",'C7'!AL28=""),AND('C7'!AL16="X",'C7'!AL28="X"),OR('C7'!AL16="M",'C7'!AL28="M")),"",SUM('C7'!AK16,'C7'!AK28))</f>
        <v/>
      </c>
      <c r="I857" s="188" t="str">
        <f>IF(AND(AND('C7'!AL16="X",'C7'!AL28="X"),SUM('C7'!AK16,'C7'!AK28)=0,ISNUMBER('C7'!AK40)),"",IF(OR('C7'!AL16="M",'C7'!AL28="M"),"M",IF(AND('C7'!AL16='C7'!AL28,OR('C7'!AL16="X",'C7'!AL16="W",'C7'!AL16="Z")),UPPER('C7'!AL16),"")))</f>
        <v/>
      </c>
      <c r="J857" s="81" t="s">
        <v>452</v>
      </c>
      <c r="K857" s="188" t="str">
        <f>IF(AND(ISBLANK('C7'!AK40),$L$857&lt;&gt;"Z"),"",'C7'!AK40)</f>
        <v/>
      </c>
      <c r="L857" s="188" t="str">
        <f>IF(ISBLANK('C7'!AL40),"",'C7'!AL40)</f>
        <v/>
      </c>
      <c r="M857" s="78" t="str">
        <f t="shared" si="17"/>
        <v>OK</v>
      </c>
      <c r="N857" s="79"/>
    </row>
    <row r="858" spans="1:14" ht="23.25" hidden="1">
      <c r="A858" s="80" t="s">
        <v>2595</v>
      </c>
      <c r="B858" s="186" t="s">
        <v>2175</v>
      </c>
      <c r="C858" s="187" t="s">
        <v>402</v>
      </c>
      <c r="D858" s="189" t="s">
        <v>2176</v>
      </c>
      <c r="E858" s="187" t="s">
        <v>452</v>
      </c>
      <c r="F858" s="187" t="s">
        <v>402</v>
      </c>
      <c r="G858" s="189" t="s">
        <v>978</v>
      </c>
      <c r="H858" s="188" t="str">
        <f>IF(OR(AND('C7'!AK17="",'C7'!AL17=""),AND('C7'!AK29="",'C7'!AL29=""),AND('C7'!AL17="X",'C7'!AL29="X"),OR('C7'!AL17="M",'C7'!AL29="M")),"",SUM('C7'!AK17,'C7'!AK29))</f>
        <v/>
      </c>
      <c r="I858" s="188" t="str">
        <f>IF(AND(AND('C7'!AL17="X",'C7'!AL29="X"),SUM('C7'!AK17,'C7'!AK29)=0,ISNUMBER('C7'!AK41)),"",IF(OR('C7'!AL17="M",'C7'!AL29="M"),"M",IF(AND('C7'!AL17='C7'!AL29,OR('C7'!AL17="X",'C7'!AL17="W",'C7'!AL17="Z")),UPPER('C7'!AL17),"")))</f>
        <v/>
      </c>
      <c r="J858" s="81" t="s">
        <v>452</v>
      </c>
      <c r="K858" s="188" t="str">
        <f>IF(AND(ISBLANK('C7'!AK41),$L$858&lt;&gt;"Z"),"",'C7'!AK41)</f>
        <v/>
      </c>
      <c r="L858" s="188" t="str">
        <f>IF(ISBLANK('C7'!AL41),"",'C7'!AL41)</f>
        <v/>
      </c>
      <c r="M858" s="78" t="str">
        <f t="shared" si="17"/>
        <v>OK</v>
      </c>
      <c r="N858" s="79"/>
    </row>
    <row r="859" spans="1:14" ht="23.25" hidden="1">
      <c r="A859" s="80" t="s">
        <v>2595</v>
      </c>
      <c r="B859" s="186" t="s">
        <v>2177</v>
      </c>
      <c r="C859" s="187" t="s">
        <v>402</v>
      </c>
      <c r="D859" s="189" t="s">
        <v>2178</v>
      </c>
      <c r="E859" s="187" t="s">
        <v>452</v>
      </c>
      <c r="F859" s="187" t="s">
        <v>402</v>
      </c>
      <c r="G859" s="189" t="s">
        <v>980</v>
      </c>
      <c r="H859" s="188" t="str">
        <f>IF(OR(AND('C7'!AK18="",'C7'!AL18=""),AND('C7'!AK30="",'C7'!AL30=""),AND('C7'!AL18="X",'C7'!AL30="X"),OR('C7'!AL18="M",'C7'!AL30="M")),"",SUM('C7'!AK18,'C7'!AK30))</f>
        <v/>
      </c>
      <c r="I859" s="188" t="str">
        <f>IF(AND(AND('C7'!AL18="X",'C7'!AL30="X"),SUM('C7'!AK18,'C7'!AK30)=0,ISNUMBER('C7'!AK42)),"",IF(OR('C7'!AL18="M",'C7'!AL30="M"),"M",IF(AND('C7'!AL18='C7'!AL30,OR('C7'!AL18="X",'C7'!AL18="W",'C7'!AL18="Z")),UPPER('C7'!AL18),"")))</f>
        <v/>
      </c>
      <c r="J859" s="81" t="s">
        <v>452</v>
      </c>
      <c r="K859" s="188" t="str">
        <f>IF(AND(ISBLANK('C7'!AK42),$L$859&lt;&gt;"Z"),"",'C7'!AK42)</f>
        <v/>
      </c>
      <c r="L859" s="188" t="str">
        <f>IF(ISBLANK('C7'!AL42),"",'C7'!AL42)</f>
        <v/>
      </c>
      <c r="M859" s="78" t="str">
        <f t="shared" si="17"/>
        <v>OK</v>
      </c>
      <c r="N859" s="79"/>
    </row>
    <row r="860" spans="1:14" ht="23.25" hidden="1">
      <c r="A860" s="80" t="s">
        <v>2595</v>
      </c>
      <c r="B860" s="186" t="s">
        <v>2179</v>
      </c>
      <c r="C860" s="187" t="s">
        <v>402</v>
      </c>
      <c r="D860" s="189" t="s">
        <v>2180</v>
      </c>
      <c r="E860" s="187" t="s">
        <v>452</v>
      </c>
      <c r="F860" s="187" t="s">
        <v>402</v>
      </c>
      <c r="G860" s="189" t="s">
        <v>982</v>
      </c>
      <c r="H860" s="188" t="str">
        <f>IF(OR(AND('C7'!AK19="",'C7'!AL19=""),AND('C7'!AK31="",'C7'!AL31=""),AND('C7'!AL19="X",'C7'!AL31="X"),OR('C7'!AL19="M",'C7'!AL31="M")),"",SUM('C7'!AK19,'C7'!AK31))</f>
        <v/>
      </c>
      <c r="I860" s="188" t="str">
        <f>IF(AND(AND('C7'!AL19="X",'C7'!AL31="X"),SUM('C7'!AK19,'C7'!AK31)=0,ISNUMBER('C7'!AK43)),"",IF(OR('C7'!AL19="M",'C7'!AL31="M"),"M",IF(AND('C7'!AL19='C7'!AL31,OR('C7'!AL19="X",'C7'!AL19="W",'C7'!AL19="Z")),UPPER('C7'!AL19),"")))</f>
        <v/>
      </c>
      <c r="J860" s="81" t="s">
        <v>452</v>
      </c>
      <c r="K860" s="188" t="str">
        <f>IF(AND(ISBLANK('C7'!AK43),$L$860&lt;&gt;"Z"),"",'C7'!AK43)</f>
        <v/>
      </c>
      <c r="L860" s="188" t="str">
        <f>IF(ISBLANK('C7'!AL43),"",'C7'!AL43)</f>
        <v/>
      </c>
      <c r="M860" s="78" t="str">
        <f t="shared" si="17"/>
        <v>OK</v>
      </c>
      <c r="N860" s="79"/>
    </row>
    <row r="861" spans="1:14" ht="23.25" hidden="1">
      <c r="A861" s="80" t="s">
        <v>2595</v>
      </c>
      <c r="B861" s="186" t="s">
        <v>2181</v>
      </c>
      <c r="C861" s="187" t="s">
        <v>402</v>
      </c>
      <c r="D861" s="189" t="s">
        <v>2182</v>
      </c>
      <c r="E861" s="187" t="s">
        <v>452</v>
      </c>
      <c r="F861" s="187" t="s">
        <v>402</v>
      </c>
      <c r="G861" s="189" t="s">
        <v>984</v>
      </c>
      <c r="H861" s="188" t="str">
        <f>IF(OR(AND('C7'!AK20="",'C7'!AL20=""),AND('C7'!AK32="",'C7'!AL32=""),AND('C7'!AL20="X",'C7'!AL32="X"),OR('C7'!AL20="M",'C7'!AL32="M")),"",SUM('C7'!AK20,'C7'!AK32))</f>
        <v/>
      </c>
      <c r="I861" s="188" t="str">
        <f>IF(AND(AND('C7'!AL20="X",'C7'!AL32="X"),SUM('C7'!AK20,'C7'!AK32)=0,ISNUMBER('C7'!AK44)),"",IF(OR('C7'!AL20="M",'C7'!AL32="M"),"M",IF(AND('C7'!AL20='C7'!AL32,OR('C7'!AL20="X",'C7'!AL20="W",'C7'!AL20="Z")),UPPER('C7'!AL20),"")))</f>
        <v/>
      </c>
      <c r="J861" s="81" t="s">
        <v>452</v>
      </c>
      <c r="K861" s="188" t="str">
        <f>IF(AND(ISBLANK('C7'!AK44),$L$861&lt;&gt;"Z"),"",'C7'!AK44)</f>
        <v/>
      </c>
      <c r="L861" s="188" t="str">
        <f>IF(ISBLANK('C7'!AL44),"",'C7'!AL44)</f>
        <v/>
      </c>
      <c r="M861" s="78" t="str">
        <f t="shared" si="17"/>
        <v>OK</v>
      </c>
      <c r="N861" s="79"/>
    </row>
    <row r="862" spans="1:14" ht="23.25" hidden="1">
      <c r="A862" s="80" t="s">
        <v>2595</v>
      </c>
      <c r="B862" s="186" t="s">
        <v>2183</v>
      </c>
      <c r="C862" s="187" t="s">
        <v>402</v>
      </c>
      <c r="D862" s="189" t="s">
        <v>2184</v>
      </c>
      <c r="E862" s="187" t="s">
        <v>452</v>
      </c>
      <c r="F862" s="187" t="s">
        <v>402</v>
      </c>
      <c r="G862" s="189" t="s">
        <v>986</v>
      </c>
      <c r="H862" s="188" t="str">
        <f>IF(OR(AND('C7'!AK21="",'C7'!AL21=""),AND('C7'!AK33="",'C7'!AL33=""),AND('C7'!AL21="X",'C7'!AL33="X"),OR('C7'!AL21="M",'C7'!AL33="M")),"",SUM('C7'!AK21,'C7'!AK33))</f>
        <v/>
      </c>
      <c r="I862" s="188" t="str">
        <f>IF(AND(AND('C7'!AL21="X",'C7'!AL33="X"),SUM('C7'!AK21,'C7'!AK33)=0,ISNUMBER('C7'!AK45)),"",IF(OR('C7'!AL21="M",'C7'!AL33="M"),"M",IF(AND('C7'!AL21='C7'!AL33,OR('C7'!AL21="X",'C7'!AL21="W",'C7'!AL21="Z")),UPPER('C7'!AL21),"")))</f>
        <v/>
      </c>
      <c r="J862" s="81" t="s">
        <v>452</v>
      </c>
      <c r="K862" s="188" t="str">
        <f>IF(AND(ISBLANK('C7'!AK45),$L$862&lt;&gt;"Z"),"",'C7'!AK45)</f>
        <v/>
      </c>
      <c r="L862" s="188" t="str">
        <f>IF(ISBLANK('C7'!AL45),"",'C7'!AL45)</f>
        <v/>
      </c>
      <c r="M862" s="78" t="str">
        <f t="shared" si="17"/>
        <v>OK</v>
      </c>
      <c r="N862" s="79"/>
    </row>
    <row r="863" spans="1:14" ht="23.25" hidden="1">
      <c r="A863" s="80" t="s">
        <v>2595</v>
      </c>
      <c r="B863" s="186" t="s">
        <v>2185</v>
      </c>
      <c r="C863" s="187" t="s">
        <v>402</v>
      </c>
      <c r="D863" s="189" t="s">
        <v>2186</v>
      </c>
      <c r="E863" s="187" t="s">
        <v>452</v>
      </c>
      <c r="F863" s="187" t="s">
        <v>402</v>
      </c>
      <c r="G863" s="189" t="s">
        <v>988</v>
      </c>
      <c r="H863" s="188" t="str">
        <f>IF(OR(AND('C7'!AK22="",'C7'!AL22=""),AND('C7'!AK34="",'C7'!AL34=""),AND('C7'!AL22="X",'C7'!AL34="X"),OR('C7'!AL22="M",'C7'!AL34="M")),"",SUM('C7'!AK22,'C7'!AK34))</f>
        <v/>
      </c>
      <c r="I863" s="188" t="str">
        <f>IF(AND(AND('C7'!AL22="X",'C7'!AL34="X"),SUM('C7'!AK22,'C7'!AK34)=0,ISNUMBER('C7'!AK46)),"",IF(OR('C7'!AL22="M",'C7'!AL34="M"),"M",IF(AND('C7'!AL22='C7'!AL34,OR('C7'!AL22="X",'C7'!AL22="W",'C7'!AL22="Z")),UPPER('C7'!AL22),"")))</f>
        <v/>
      </c>
      <c r="J863" s="81" t="s">
        <v>452</v>
      </c>
      <c r="K863" s="188" t="str">
        <f>IF(AND(ISBLANK('C7'!AK46),$L$863&lt;&gt;"Z"),"",'C7'!AK46)</f>
        <v/>
      </c>
      <c r="L863" s="188" t="str">
        <f>IF(ISBLANK('C7'!AL46),"",'C7'!AL46)</f>
        <v/>
      </c>
      <c r="M863" s="78" t="str">
        <f t="shared" si="17"/>
        <v>OK</v>
      </c>
      <c r="N863" s="79"/>
    </row>
    <row r="864" spans="1:14" ht="23.25" hidden="1">
      <c r="A864" s="80" t="s">
        <v>2595</v>
      </c>
      <c r="B864" s="186" t="s">
        <v>2187</v>
      </c>
      <c r="C864" s="187" t="s">
        <v>402</v>
      </c>
      <c r="D864" s="189" t="s">
        <v>2188</v>
      </c>
      <c r="E864" s="187" t="s">
        <v>452</v>
      </c>
      <c r="F864" s="187" t="s">
        <v>402</v>
      </c>
      <c r="G864" s="189" t="s">
        <v>990</v>
      </c>
      <c r="H864" s="188" t="str">
        <f>IF(OR(AND('C7'!AK23="",'C7'!AL23=""),AND('C7'!AK35="",'C7'!AL35=""),AND('C7'!AL23="X",'C7'!AL35="X"),OR('C7'!AL23="M",'C7'!AL35="M")),"",SUM('C7'!AK23,'C7'!AK35))</f>
        <v/>
      </c>
      <c r="I864" s="188" t="str">
        <f>IF(AND(AND('C7'!AL23="X",'C7'!AL35="X"),SUM('C7'!AK23,'C7'!AK35)=0,ISNUMBER('C7'!AK47)),"",IF(OR('C7'!AL23="M",'C7'!AL35="M"),"M",IF(AND('C7'!AL23='C7'!AL35,OR('C7'!AL23="X",'C7'!AL23="W",'C7'!AL23="Z")),UPPER('C7'!AL23),"")))</f>
        <v/>
      </c>
      <c r="J864" s="81" t="s">
        <v>452</v>
      </c>
      <c r="K864" s="188" t="str">
        <f>IF(AND(ISBLANK('C7'!AK47),$L$864&lt;&gt;"Z"),"",'C7'!AK47)</f>
        <v/>
      </c>
      <c r="L864" s="188" t="str">
        <f>IF(ISBLANK('C7'!AL47),"",'C7'!AL47)</f>
        <v/>
      </c>
      <c r="M864" s="78" t="str">
        <f t="shared" si="17"/>
        <v>OK</v>
      </c>
      <c r="N864" s="79"/>
    </row>
    <row r="865" spans="1:14" ht="23.25" hidden="1">
      <c r="A865" s="80" t="s">
        <v>2595</v>
      </c>
      <c r="B865" s="186" t="s">
        <v>2189</v>
      </c>
      <c r="C865" s="187" t="s">
        <v>402</v>
      </c>
      <c r="D865" s="189" t="s">
        <v>2190</v>
      </c>
      <c r="E865" s="187" t="s">
        <v>452</v>
      </c>
      <c r="F865" s="187" t="s">
        <v>402</v>
      </c>
      <c r="G865" s="189" t="s">
        <v>992</v>
      </c>
      <c r="H865" s="188" t="str">
        <f>IF(OR(AND('C7'!AK24="",'C7'!AL24=""),AND('C7'!AK36="",'C7'!AL36=""),AND('C7'!AL24="X",'C7'!AL36="X"),OR('C7'!AL24="M",'C7'!AL36="M")),"",SUM('C7'!AK24,'C7'!AK36))</f>
        <v/>
      </c>
      <c r="I865" s="188" t="str">
        <f>IF(AND(AND('C7'!AL24="X",'C7'!AL36="X"),SUM('C7'!AK24,'C7'!AK36)=0,ISNUMBER('C7'!AK48)),"",IF(OR('C7'!AL24="M",'C7'!AL36="M"),"M",IF(AND('C7'!AL24='C7'!AL36,OR('C7'!AL24="X",'C7'!AL24="W",'C7'!AL24="Z")),UPPER('C7'!AL24),"")))</f>
        <v/>
      </c>
      <c r="J865" s="81" t="s">
        <v>452</v>
      </c>
      <c r="K865" s="188" t="str">
        <f>IF(AND(ISBLANK('C7'!AK48),$L$865&lt;&gt;"Z"),"",'C7'!AK48)</f>
        <v/>
      </c>
      <c r="L865" s="188" t="str">
        <f>IF(ISBLANK('C7'!AL48),"",'C7'!AL48)</f>
        <v/>
      </c>
      <c r="M865" s="78" t="str">
        <f t="shared" si="17"/>
        <v>OK</v>
      </c>
      <c r="N865" s="79"/>
    </row>
    <row r="866" spans="1:14" ht="23.25" hidden="1">
      <c r="A866" s="80" t="s">
        <v>2595</v>
      </c>
      <c r="B866" s="186" t="s">
        <v>2191</v>
      </c>
      <c r="C866" s="187" t="s">
        <v>402</v>
      </c>
      <c r="D866" s="189" t="s">
        <v>2192</v>
      </c>
      <c r="E866" s="187" t="s">
        <v>452</v>
      </c>
      <c r="F866" s="187" t="s">
        <v>402</v>
      </c>
      <c r="G866" s="189" t="s">
        <v>994</v>
      </c>
      <c r="H866" s="188" t="str">
        <f>IF(OR(AND('C7'!AK25="",'C7'!AL25=""),AND('C7'!AK37="",'C7'!AL37=""),AND('C7'!AL25="X",'C7'!AL37="X"),OR('C7'!AL25="M",'C7'!AL37="M")),"",SUM('C7'!AK25,'C7'!AK37))</f>
        <v/>
      </c>
      <c r="I866" s="188" t="str">
        <f>IF(AND(AND('C7'!AL25="X",'C7'!AL37="X"),SUM('C7'!AK25,'C7'!AK37)=0,ISNUMBER('C7'!AK49)),"",IF(OR('C7'!AL25="M",'C7'!AL37="M"),"M",IF(AND('C7'!AL25='C7'!AL37,OR('C7'!AL25="X",'C7'!AL25="W",'C7'!AL25="Z")),UPPER('C7'!AL25),"")))</f>
        <v/>
      </c>
      <c r="J866" s="81" t="s">
        <v>452</v>
      </c>
      <c r="K866" s="188" t="str">
        <f>IF(AND(ISBLANK('C7'!AK49),$L$866&lt;&gt;"Z"),"",'C7'!AK49)</f>
        <v/>
      </c>
      <c r="L866" s="188" t="str">
        <f>IF(ISBLANK('C7'!AL49),"",'C7'!AL49)</f>
        <v/>
      </c>
      <c r="M866" s="78" t="str">
        <f t="shared" si="17"/>
        <v>OK</v>
      </c>
      <c r="N866" s="79"/>
    </row>
    <row r="867" spans="1:14" ht="23.25" hidden="1">
      <c r="A867" s="80" t="s">
        <v>2595</v>
      </c>
      <c r="B867" s="186" t="s">
        <v>2193</v>
      </c>
      <c r="C867" s="187" t="s">
        <v>402</v>
      </c>
      <c r="D867" s="189" t="s">
        <v>1330</v>
      </c>
      <c r="E867" s="187" t="s">
        <v>452</v>
      </c>
      <c r="F867" s="187" t="s">
        <v>402</v>
      </c>
      <c r="G867" s="189" t="s">
        <v>540</v>
      </c>
      <c r="H867" s="188" t="str">
        <f>IF(OR(EXACT('C7'!V14,'C7'!W14),EXACT('C7'!Y14,'C7'!Z14),EXACT('C7'!AE14,'C7'!AF14),EXACT('C7'!AK14,'C7'!AL14),AND('C7'!W14='C7'!Z14,'C7'!Z14='C7'!AF14,'C7'!AF14='C7'!AL14,'C7'!W14="X"),OR('C7'!W14="M",'C7'!Z14="M",'C7'!AF14="M",'C7'!AL14="M")),"",SUM('C7'!V14,'C7'!Y14,'C7'!AE14,'C7'!AK14))</f>
        <v/>
      </c>
      <c r="I867" s="188" t="str">
        <f xml:space="preserve"> IF(AND(AND('C7'!W14="X",'C7'!Z14="X",'C7'!AF14="X",'C7'!AL14="X"),SUM('C7'!V14,'C7'!Y14,'C7'!AE14,'C7'!AK14)=0,ISNUMBER('C7'!AN14)),"",IF(OR('C7'!W14="M",'C7'!Z14="M",'C7'!AF14="M",'C7'!AL14="M"),"M",IF(AND('C7'!W14='C7'!Z14,'C7'!Z14='C7'!AF14,'C7'!AF14='C7'!AL14,OR('C7'!W14="W",'C7'!W14="Z",'C7'!W14="X")),UPPER('C7'!W14),"")))</f>
        <v/>
      </c>
      <c r="J867" s="81" t="s">
        <v>452</v>
      </c>
      <c r="K867" s="188" t="str">
        <f>IF(AND(ISBLANK('C7'!AN14),$L$867&lt;&gt;"Z"),"",'C7'!AN14)</f>
        <v/>
      </c>
      <c r="L867" s="188" t="str">
        <f>IF(ISBLANK('C7'!AO14),"",'C7'!AO14)</f>
        <v/>
      </c>
      <c r="M867" s="78" t="str">
        <f t="shared" si="17"/>
        <v>OK</v>
      </c>
      <c r="N867" s="79"/>
    </row>
    <row r="868" spans="1:14" ht="23.25" hidden="1">
      <c r="A868" s="80" t="s">
        <v>2595</v>
      </c>
      <c r="B868" s="186" t="s">
        <v>2194</v>
      </c>
      <c r="C868" s="187" t="s">
        <v>402</v>
      </c>
      <c r="D868" s="189" t="s">
        <v>1331</v>
      </c>
      <c r="E868" s="187" t="s">
        <v>452</v>
      </c>
      <c r="F868" s="187" t="s">
        <v>402</v>
      </c>
      <c r="G868" s="189" t="s">
        <v>542</v>
      </c>
      <c r="H868" s="188" t="str">
        <f>IF(OR(EXACT('C7'!V15,'C7'!W15),EXACT('C7'!Y15,'C7'!Z15),EXACT('C7'!AE15,'C7'!AF15),EXACT('C7'!AK15,'C7'!AL15),AND('C7'!W15='C7'!Z15,'C7'!Z15='C7'!AF15,'C7'!AF15='C7'!AL15,'C7'!W15="X"),OR('C7'!W15="M",'C7'!Z15="M",'C7'!AF15="M",'C7'!AL15="M")),"",SUM('C7'!V15,'C7'!Y15,'C7'!AE15,'C7'!AK15))</f>
        <v/>
      </c>
      <c r="I868" s="188" t="str">
        <f xml:space="preserve"> IF(AND(AND('C7'!W15="X",'C7'!Z15="X",'C7'!AF15="X",'C7'!AL15="X"),SUM('C7'!V15,'C7'!Y15,'C7'!AE15,'C7'!AK15)=0,ISNUMBER('C7'!AN15)),"",IF(OR('C7'!W15="M",'C7'!Z15="M",'C7'!AF15="M",'C7'!AL15="M"),"M",IF(AND('C7'!W15='C7'!Z15,'C7'!Z15='C7'!AF15,'C7'!AF15='C7'!AL15,OR('C7'!W15="W",'C7'!W15="Z",'C7'!W15="X")),UPPER('C7'!W15),"")))</f>
        <v/>
      </c>
      <c r="J868" s="81" t="s">
        <v>452</v>
      </c>
      <c r="K868" s="188" t="str">
        <f>IF(AND(ISBLANK('C7'!AN15),$L$868&lt;&gt;"Z"),"",'C7'!AN15)</f>
        <v/>
      </c>
      <c r="L868" s="188" t="str">
        <f>IF(ISBLANK('C7'!AO15),"",'C7'!AO15)</f>
        <v/>
      </c>
      <c r="M868" s="78" t="str">
        <f t="shared" si="17"/>
        <v>OK</v>
      </c>
      <c r="N868" s="79"/>
    </row>
    <row r="869" spans="1:14" ht="23.25" hidden="1">
      <c r="A869" s="80" t="s">
        <v>2595</v>
      </c>
      <c r="B869" s="186" t="s">
        <v>2195</v>
      </c>
      <c r="C869" s="187" t="s">
        <v>402</v>
      </c>
      <c r="D869" s="189" t="s">
        <v>2196</v>
      </c>
      <c r="E869" s="187" t="s">
        <v>452</v>
      </c>
      <c r="F869" s="187" t="s">
        <v>402</v>
      </c>
      <c r="G869" s="189" t="s">
        <v>544</v>
      </c>
      <c r="H869" s="188" t="str">
        <f>IF(OR(EXACT('C7'!V16,'C7'!W16),EXACT('C7'!Y16,'C7'!Z16),EXACT('C7'!AE16,'C7'!AF16),EXACT('C7'!AK16,'C7'!AL16),AND('C7'!W16='C7'!Z16,'C7'!Z16='C7'!AF16,'C7'!AF16='C7'!AL16,'C7'!W16="X"),OR('C7'!W16="M",'C7'!Z16="M",'C7'!AF16="M",'C7'!AL16="M")),"",SUM('C7'!V16,'C7'!Y16,'C7'!AE16,'C7'!AK16))</f>
        <v/>
      </c>
      <c r="I869" s="188" t="str">
        <f xml:space="preserve"> IF(AND(AND('C7'!W16="X",'C7'!Z16="X",'C7'!AF16="X",'C7'!AL16="X"),SUM('C7'!V16,'C7'!Y16,'C7'!AE16,'C7'!AK16)=0,ISNUMBER('C7'!AN16)),"",IF(OR('C7'!W16="M",'C7'!Z16="M",'C7'!AF16="M",'C7'!AL16="M"),"M",IF(AND('C7'!W16='C7'!Z16,'C7'!Z16='C7'!AF16,'C7'!AF16='C7'!AL16,OR('C7'!W16="W",'C7'!W16="Z",'C7'!W16="X")),UPPER('C7'!W16),"")))</f>
        <v/>
      </c>
      <c r="J869" s="81" t="s">
        <v>452</v>
      </c>
      <c r="K869" s="188" t="str">
        <f>IF(AND(ISBLANK('C7'!AN16),$L$869&lt;&gt;"Z"),"",'C7'!AN16)</f>
        <v/>
      </c>
      <c r="L869" s="188" t="str">
        <f>IF(ISBLANK('C7'!AO16),"",'C7'!AO16)</f>
        <v/>
      </c>
      <c r="M869" s="78" t="str">
        <f t="shared" si="17"/>
        <v>OK</v>
      </c>
      <c r="N869" s="79"/>
    </row>
    <row r="870" spans="1:14" ht="23.25" hidden="1">
      <c r="A870" s="80" t="s">
        <v>2595</v>
      </c>
      <c r="B870" s="186" t="s">
        <v>2197</v>
      </c>
      <c r="C870" s="187" t="s">
        <v>402</v>
      </c>
      <c r="D870" s="189" t="s">
        <v>1334</v>
      </c>
      <c r="E870" s="187" t="s">
        <v>452</v>
      </c>
      <c r="F870" s="187" t="s">
        <v>402</v>
      </c>
      <c r="G870" s="189" t="s">
        <v>996</v>
      </c>
      <c r="H870" s="188" t="str">
        <f>IF(OR(EXACT('C7'!V17,'C7'!W17),EXACT('C7'!Y17,'C7'!Z17),EXACT('C7'!AE17,'C7'!AF17),EXACT('C7'!AK17,'C7'!AL17),AND('C7'!W17='C7'!Z17,'C7'!Z17='C7'!AF17,'C7'!AF17='C7'!AL17,'C7'!W17="X"),OR('C7'!W17="M",'C7'!Z17="M",'C7'!AF17="M",'C7'!AL17="M")),"",SUM('C7'!V17,'C7'!Y17,'C7'!AE17,'C7'!AK17))</f>
        <v/>
      </c>
      <c r="I870" s="188" t="str">
        <f xml:space="preserve"> IF(AND(AND('C7'!W17="X",'C7'!Z17="X",'C7'!AF17="X",'C7'!AL17="X"),SUM('C7'!V17,'C7'!Y17,'C7'!AE17,'C7'!AK17)=0,ISNUMBER('C7'!AN17)),"",IF(OR('C7'!W17="M",'C7'!Z17="M",'C7'!AF17="M",'C7'!AL17="M"),"M",IF(AND('C7'!W17='C7'!Z17,'C7'!Z17='C7'!AF17,'C7'!AF17='C7'!AL17,OR('C7'!W17="W",'C7'!W17="Z",'C7'!W17="X")),UPPER('C7'!W17),"")))</f>
        <v/>
      </c>
      <c r="J870" s="81" t="s">
        <v>452</v>
      </c>
      <c r="K870" s="188" t="str">
        <f>IF(AND(ISBLANK('C7'!AN17),$L$870&lt;&gt;"Z"),"",'C7'!AN17)</f>
        <v/>
      </c>
      <c r="L870" s="188" t="str">
        <f>IF(ISBLANK('C7'!AO17),"",'C7'!AO17)</f>
        <v/>
      </c>
      <c r="M870" s="78" t="str">
        <f t="shared" si="17"/>
        <v>OK</v>
      </c>
      <c r="N870" s="79"/>
    </row>
    <row r="871" spans="1:14" ht="23.25" hidden="1">
      <c r="A871" s="80" t="s">
        <v>2595</v>
      </c>
      <c r="B871" s="186" t="s">
        <v>2198</v>
      </c>
      <c r="C871" s="187" t="s">
        <v>402</v>
      </c>
      <c r="D871" s="189" t="s">
        <v>1335</v>
      </c>
      <c r="E871" s="187" t="s">
        <v>452</v>
      </c>
      <c r="F871" s="187" t="s">
        <v>402</v>
      </c>
      <c r="G871" s="189" t="s">
        <v>997</v>
      </c>
      <c r="H871" s="188" t="str">
        <f>IF(OR(EXACT('C7'!V18,'C7'!W18),EXACT('C7'!Y18,'C7'!Z18),EXACT('C7'!AE18,'C7'!AF18),EXACT('C7'!AK18,'C7'!AL18),AND('C7'!W18='C7'!Z18,'C7'!Z18='C7'!AF18,'C7'!AF18='C7'!AL18,'C7'!W18="X"),OR('C7'!W18="M",'C7'!Z18="M",'C7'!AF18="M",'C7'!AL18="M")),"",SUM('C7'!V18,'C7'!Y18,'C7'!AE18,'C7'!AK18))</f>
        <v/>
      </c>
      <c r="I871" s="188" t="str">
        <f xml:space="preserve"> IF(AND(AND('C7'!W18="X",'C7'!Z18="X",'C7'!AF18="X",'C7'!AL18="X"),SUM('C7'!V18,'C7'!Y18,'C7'!AE18,'C7'!AK18)=0,ISNUMBER('C7'!AN18)),"",IF(OR('C7'!W18="M",'C7'!Z18="M",'C7'!AF18="M",'C7'!AL18="M"),"M",IF(AND('C7'!W18='C7'!Z18,'C7'!Z18='C7'!AF18,'C7'!AF18='C7'!AL18,OR('C7'!W18="W",'C7'!W18="Z",'C7'!W18="X")),UPPER('C7'!W18),"")))</f>
        <v/>
      </c>
      <c r="J871" s="81" t="s">
        <v>452</v>
      </c>
      <c r="K871" s="188" t="str">
        <f>IF(AND(ISBLANK('C7'!AN18),$L$871&lt;&gt;"Z"),"",'C7'!AN18)</f>
        <v/>
      </c>
      <c r="L871" s="188" t="str">
        <f>IF(ISBLANK('C7'!AO18),"",'C7'!AO18)</f>
        <v/>
      </c>
      <c r="M871" s="78" t="str">
        <f t="shared" si="17"/>
        <v>OK</v>
      </c>
      <c r="N871" s="79"/>
    </row>
    <row r="872" spans="1:14" ht="23.25" hidden="1">
      <c r="A872" s="80" t="s">
        <v>2595</v>
      </c>
      <c r="B872" s="186" t="s">
        <v>2199</v>
      </c>
      <c r="C872" s="187" t="s">
        <v>402</v>
      </c>
      <c r="D872" s="189" t="s">
        <v>2200</v>
      </c>
      <c r="E872" s="187" t="s">
        <v>452</v>
      </c>
      <c r="F872" s="187" t="s">
        <v>402</v>
      </c>
      <c r="G872" s="189" t="s">
        <v>998</v>
      </c>
      <c r="H872" s="188" t="str">
        <f>IF(OR(EXACT('C7'!V19,'C7'!W19),EXACT('C7'!Y19,'C7'!Z19),EXACT('C7'!AE19,'C7'!AF19),EXACT('C7'!AK19,'C7'!AL19),AND('C7'!W19='C7'!Z19,'C7'!Z19='C7'!AF19,'C7'!AF19='C7'!AL19,'C7'!W19="X"),OR('C7'!W19="M",'C7'!Z19="M",'C7'!AF19="M",'C7'!AL19="M")),"",SUM('C7'!V19,'C7'!Y19,'C7'!AE19,'C7'!AK19))</f>
        <v/>
      </c>
      <c r="I872" s="188" t="str">
        <f xml:space="preserve"> IF(AND(AND('C7'!W19="X",'C7'!Z19="X",'C7'!AF19="X",'C7'!AL19="X"),SUM('C7'!V19,'C7'!Y19,'C7'!AE19,'C7'!AK19)=0,ISNUMBER('C7'!AN19)),"",IF(OR('C7'!W19="M",'C7'!Z19="M",'C7'!AF19="M",'C7'!AL19="M"),"M",IF(AND('C7'!W19='C7'!Z19,'C7'!Z19='C7'!AF19,'C7'!AF19='C7'!AL19,OR('C7'!W19="W",'C7'!W19="Z",'C7'!W19="X")),UPPER('C7'!W19),"")))</f>
        <v/>
      </c>
      <c r="J872" s="81" t="s">
        <v>452</v>
      </c>
      <c r="K872" s="188" t="str">
        <f>IF(AND(ISBLANK('C7'!AN19),$L$872&lt;&gt;"Z"),"",'C7'!AN19)</f>
        <v/>
      </c>
      <c r="L872" s="188" t="str">
        <f>IF(ISBLANK('C7'!AO19),"",'C7'!AO19)</f>
        <v/>
      </c>
      <c r="M872" s="78" t="str">
        <f t="shared" si="17"/>
        <v>OK</v>
      </c>
      <c r="N872" s="79"/>
    </row>
    <row r="873" spans="1:14" ht="23.25" hidden="1">
      <c r="A873" s="80" t="s">
        <v>2595</v>
      </c>
      <c r="B873" s="186" t="s">
        <v>2201</v>
      </c>
      <c r="C873" s="187" t="s">
        <v>402</v>
      </c>
      <c r="D873" s="189" t="s">
        <v>2202</v>
      </c>
      <c r="E873" s="187" t="s">
        <v>452</v>
      </c>
      <c r="F873" s="187" t="s">
        <v>402</v>
      </c>
      <c r="G873" s="189" t="s">
        <v>484</v>
      </c>
      <c r="H873" s="188" t="str">
        <f>IF(OR(EXACT('C7'!V20,'C7'!W20),EXACT('C7'!Y20,'C7'!Z20),EXACT('C7'!AE20,'C7'!AF20),EXACT('C7'!AK20,'C7'!AL20),AND('C7'!W20='C7'!Z20,'C7'!Z20='C7'!AF20,'C7'!AF20='C7'!AL20,'C7'!W20="X"),OR('C7'!W20="M",'C7'!Z20="M",'C7'!AF20="M",'C7'!AL20="M")),"",SUM('C7'!V20,'C7'!Y20,'C7'!AE20,'C7'!AK20))</f>
        <v/>
      </c>
      <c r="I873" s="188" t="str">
        <f xml:space="preserve"> IF(AND(AND('C7'!W20="X",'C7'!Z20="X",'C7'!AF20="X",'C7'!AL20="X"),SUM('C7'!V20,'C7'!Y20,'C7'!AE20,'C7'!AK20)=0,ISNUMBER('C7'!AN20)),"",IF(OR('C7'!W20="M",'C7'!Z20="M",'C7'!AF20="M",'C7'!AL20="M"),"M",IF(AND('C7'!W20='C7'!Z20,'C7'!Z20='C7'!AF20,'C7'!AF20='C7'!AL20,OR('C7'!W20="W",'C7'!W20="Z",'C7'!W20="X")),UPPER('C7'!W20),"")))</f>
        <v/>
      </c>
      <c r="J873" s="81" t="s">
        <v>452</v>
      </c>
      <c r="K873" s="188" t="str">
        <f>IF(AND(ISBLANK('C7'!AN20),$L$873&lt;&gt;"Z"),"",'C7'!AN20)</f>
        <v/>
      </c>
      <c r="L873" s="188" t="str">
        <f>IF(ISBLANK('C7'!AO20),"",'C7'!AO20)</f>
        <v/>
      </c>
      <c r="M873" s="78" t="str">
        <f t="shared" si="17"/>
        <v>OK</v>
      </c>
      <c r="N873" s="79"/>
    </row>
    <row r="874" spans="1:14" ht="23.25" hidden="1">
      <c r="A874" s="80" t="s">
        <v>2595</v>
      </c>
      <c r="B874" s="186" t="s">
        <v>2203</v>
      </c>
      <c r="C874" s="187" t="s">
        <v>402</v>
      </c>
      <c r="D874" s="189" t="s">
        <v>2204</v>
      </c>
      <c r="E874" s="187" t="s">
        <v>452</v>
      </c>
      <c r="F874" s="187" t="s">
        <v>402</v>
      </c>
      <c r="G874" s="189" t="s">
        <v>473</v>
      </c>
      <c r="H874" s="188" t="str">
        <f>IF(OR(EXACT('C7'!V21,'C7'!W21),EXACT('C7'!Y21,'C7'!Z21),EXACT('C7'!AE21,'C7'!AF21),EXACT('C7'!AK21,'C7'!AL21),AND('C7'!W21='C7'!Z21,'C7'!Z21='C7'!AF21,'C7'!AF21='C7'!AL21,'C7'!W21="X"),OR('C7'!W21="M",'C7'!Z21="M",'C7'!AF21="M",'C7'!AL21="M")),"",SUM('C7'!V21,'C7'!Y21,'C7'!AE21,'C7'!AK21))</f>
        <v/>
      </c>
      <c r="I874" s="188" t="str">
        <f xml:space="preserve"> IF(AND(AND('C7'!W21="X",'C7'!Z21="X",'C7'!AF21="X",'C7'!AL21="X"),SUM('C7'!V21,'C7'!Y21,'C7'!AE21,'C7'!AK21)=0,ISNUMBER('C7'!AN21)),"",IF(OR('C7'!W21="M",'C7'!Z21="M",'C7'!AF21="M",'C7'!AL21="M"),"M",IF(AND('C7'!W21='C7'!Z21,'C7'!Z21='C7'!AF21,'C7'!AF21='C7'!AL21,OR('C7'!W21="W",'C7'!W21="Z",'C7'!W21="X")),UPPER('C7'!W21),"")))</f>
        <v/>
      </c>
      <c r="J874" s="81" t="s">
        <v>452</v>
      </c>
      <c r="K874" s="188" t="str">
        <f>IF(AND(ISBLANK('C7'!AN21),$L$874&lt;&gt;"Z"),"",'C7'!AN21)</f>
        <v/>
      </c>
      <c r="L874" s="188" t="str">
        <f>IF(ISBLANK('C7'!AO21),"",'C7'!AO21)</f>
        <v/>
      </c>
      <c r="M874" s="78" t="str">
        <f t="shared" si="17"/>
        <v>OK</v>
      </c>
      <c r="N874" s="79"/>
    </row>
    <row r="875" spans="1:14" ht="23.25" hidden="1">
      <c r="A875" s="80" t="s">
        <v>2595</v>
      </c>
      <c r="B875" s="186" t="s">
        <v>2205</v>
      </c>
      <c r="C875" s="187" t="s">
        <v>402</v>
      </c>
      <c r="D875" s="189" t="s">
        <v>2206</v>
      </c>
      <c r="E875" s="187" t="s">
        <v>452</v>
      </c>
      <c r="F875" s="187" t="s">
        <v>402</v>
      </c>
      <c r="G875" s="189" t="s">
        <v>462</v>
      </c>
      <c r="H875" s="188" t="str">
        <f>IF(OR(EXACT('C7'!V22,'C7'!W22),EXACT('C7'!Y22,'C7'!Z22),EXACT('C7'!AE22,'C7'!AF22),EXACT('C7'!AK22,'C7'!AL22),AND('C7'!W22='C7'!Z22,'C7'!Z22='C7'!AF22,'C7'!AF22='C7'!AL22,'C7'!W22="X"),OR('C7'!W22="M",'C7'!Z22="M",'C7'!AF22="M",'C7'!AL22="M")),"",SUM('C7'!V22,'C7'!Y22,'C7'!AE22,'C7'!AK22))</f>
        <v/>
      </c>
      <c r="I875" s="188" t="str">
        <f xml:space="preserve"> IF(AND(AND('C7'!W22="X",'C7'!Z22="X",'C7'!AF22="X",'C7'!AL22="X"),SUM('C7'!V22,'C7'!Y22,'C7'!AE22,'C7'!AK22)=0,ISNUMBER('C7'!AN22)),"",IF(OR('C7'!W22="M",'C7'!Z22="M",'C7'!AF22="M",'C7'!AL22="M"),"M",IF(AND('C7'!W22='C7'!Z22,'C7'!Z22='C7'!AF22,'C7'!AF22='C7'!AL22,OR('C7'!W22="W",'C7'!W22="Z",'C7'!W22="X")),UPPER('C7'!W22),"")))</f>
        <v/>
      </c>
      <c r="J875" s="81" t="s">
        <v>452</v>
      </c>
      <c r="K875" s="188" t="str">
        <f>IF(AND(ISBLANK('C7'!AN22),$L$875&lt;&gt;"Z"),"",'C7'!AN22)</f>
        <v/>
      </c>
      <c r="L875" s="188" t="str">
        <f>IF(ISBLANK('C7'!AO22),"",'C7'!AO22)</f>
        <v/>
      </c>
      <c r="M875" s="78" t="str">
        <f t="shared" si="17"/>
        <v>OK</v>
      </c>
      <c r="N875" s="79"/>
    </row>
    <row r="876" spans="1:14" ht="23.25" hidden="1">
      <c r="A876" s="80" t="s">
        <v>2595</v>
      </c>
      <c r="B876" s="186" t="s">
        <v>2207</v>
      </c>
      <c r="C876" s="187" t="s">
        <v>402</v>
      </c>
      <c r="D876" s="189" t="s">
        <v>1345</v>
      </c>
      <c r="E876" s="187" t="s">
        <v>452</v>
      </c>
      <c r="F876" s="187" t="s">
        <v>402</v>
      </c>
      <c r="G876" s="189" t="s">
        <v>527</v>
      </c>
      <c r="H876" s="188" t="str">
        <f>IF(OR(EXACT('C7'!V23,'C7'!W23),EXACT('C7'!Y23,'C7'!Z23),EXACT('C7'!AE23,'C7'!AF23),EXACT('C7'!AK23,'C7'!AL23),AND('C7'!W23='C7'!Z23,'C7'!Z23='C7'!AF23,'C7'!AF23='C7'!AL23,'C7'!W23="X"),OR('C7'!W23="M",'C7'!Z23="M",'C7'!AF23="M",'C7'!AL23="M")),"",SUM('C7'!V23,'C7'!Y23,'C7'!AE23,'C7'!AK23))</f>
        <v/>
      </c>
      <c r="I876" s="188" t="str">
        <f xml:space="preserve"> IF(AND(AND('C7'!W23="X",'C7'!Z23="X",'C7'!AF23="X",'C7'!AL23="X"),SUM('C7'!V23,'C7'!Y23,'C7'!AE23,'C7'!AK23)=0,ISNUMBER('C7'!AN23)),"",IF(OR('C7'!W23="M",'C7'!Z23="M",'C7'!AF23="M",'C7'!AL23="M"),"M",IF(AND('C7'!W23='C7'!Z23,'C7'!Z23='C7'!AF23,'C7'!AF23='C7'!AL23,OR('C7'!W23="W",'C7'!W23="Z",'C7'!W23="X")),UPPER('C7'!W23),"")))</f>
        <v/>
      </c>
      <c r="J876" s="81" t="s">
        <v>452</v>
      </c>
      <c r="K876" s="188" t="str">
        <f>IF(AND(ISBLANK('C7'!AN23),$L$876&lt;&gt;"Z"),"",'C7'!AN23)</f>
        <v/>
      </c>
      <c r="L876" s="188" t="str">
        <f>IF(ISBLANK('C7'!AO23),"",'C7'!AO23)</f>
        <v/>
      </c>
      <c r="M876" s="78" t="str">
        <f t="shared" si="17"/>
        <v>OK</v>
      </c>
      <c r="N876" s="79"/>
    </row>
    <row r="877" spans="1:14" ht="23.25" hidden="1">
      <c r="A877" s="80" t="s">
        <v>2595</v>
      </c>
      <c r="B877" s="186" t="s">
        <v>2208</v>
      </c>
      <c r="C877" s="187" t="s">
        <v>402</v>
      </c>
      <c r="D877" s="189" t="s">
        <v>2209</v>
      </c>
      <c r="E877" s="187" t="s">
        <v>452</v>
      </c>
      <c r="F877" s="187" t="s">
        <v>402</v>
      </c>
      <c r="G877" s="189" t="s">
        <v>1244</v>
      </c>
      <c r="H877" s="188" t="str">
        <f>IF(OR(EXACT('C7'!V24,'C7'!W24),EXACT('C7'!Y24,'C7'!Z24),EXACT('C7'!AE24,'C7'!AF24),EXACT('C7'!AK24,'C7'!AL24),AND('C7'!W24='C7'!Z24,'C7'!Z24='C7'!AF24,'C7'!AF24='C7'!AL24,'C7'!W24="X"),OR('C7'!W24="M",'C7'!Z24="M",'C7'!AF24="M",'C7'!AL24="M")),"",SUM('C7'!V24,'C7'!Y24,'C7'!AE24,'C7'!AK24))</f>
        <v/>
      </c>
      <c r="I877" s="188" t="str">
        <f xml:space="preserve"> IF(AND(AND('C7'!W24="X",'C7'!Z24="X",'C7'!AF24="X",'C7'!AL24="X"),SUM('C7'!V24,'C7'!Y24,'C7'!AE24,'C7'!AK24)=0,ISNUMBER('C7'!AN24)),"",IF(OR('C7'!W24="M",'C7'!Z24="M",'C7'!AF24="M",'C7'!AL24="M"),"M",IF(AND('C7'!W24='C7'!Z24,'C7'!Z24='C7'!AF24,'C7'!AF24='C7'!AL24,OR('C7'!W24="W",'C7'!W24="Z",'C7'!W24="X")),UPPER('C7'!W24),"")))</f>
        <v/>
      </c>
      <c r="J877" s="81" t="s">
        <v>452</v>
      </c>
      <c r="K877" s="188" t="str">
        <f>IF(AND(ISBLANK('C7'!AN24),$L$877&lt;&gt;"Z"),"",'C7'!AN24)</f>
        <v/>
      </c>
      <c r="L877" s="188" t="str">
        <f>IF(ISBLANK('C7'!AO24),"",'C7'!AO24)</f>
        <v/>
      </c>
      <c r="M877" s="78" t="str">
        <f t="shared" si="17"/>
        <v>OK</v>
      </c>
      <c r="N877" s="79"/>
    </row>
    <row r="878" spans="1:14" ht="23.25" hidden="1">
      <c r="A878" s="80" t="s">
        <v>2595</v>
      </c>
      <c r="B878" s="186" t="s">
        <v>2210</v>
      </c>
      <c r="C878" s="187" t="s">
        <v>402</v>
      </c>
      <c r="D878" s="189" t="s">
        <v>2211</v>
      </c>
      <c r="E878" s="187" t="s">
        <v>452</v>
      </c>
      <c r="F878" s="187" t="s">
        <v>402</v>
      </c>
      <c r="G878" s="189" t="s">
        <v>1245</v>
      </c>
      <c r="H878" s="188" t="str">
        <f>IF(OR(SUMPRODUCT(--('C7'!AN14:'C7'!AN24=""),--('C7'!AO14:'C7'!AO24=""))&gt;0,COUNTIF('C7'!AO14:'C7'!AO24,"M")&gt;0,COUNTIF('C7'!AO14:'C7'!AO24,"X")=11),"",SUM('C7'!AN14:'C7'!AN24))</f>
        <v/>
      </c>
      <c r="I878" s="188" t="str">
        <f>IF(AND(COUNTIF('C7'!AO14:'C7'!AO24,"X")=11,SUM('C7'!AN14:'C7'!AN24)=0,ISNUMBER('C7'!AN25)),"",IF(COUNTIF('C7'!AO14:'C7'!AO24,"M")&gt;0,"M",IF(AND(COUNTIF('C7'!AO14:'C7'!AO24,'C7'!AO14)=11,OR('C7'!AO14="X",'C7'!AO14="W",'C7'!AO14="Z")),UPPER('C7'!AO14),"")))</f>
        <v/>
      </c>
      <c r="J878" s="81" t="s">
        <v>452</v>
      </c>
      <c r="K878" s="188" t="str">
        <f>IF(AND(ISBLANK('C7'!AN25),$L$878&lt;&gt;"Z"),"",'C7'!AN25)</f>
        <v/>
      </c>
      <c r="L878" s="188" t="str">
        <f>IF(ISBLANK('C7'!AO25),"",'C7'!AO25)</f>
        <v/>
      </c>
      <c r="M878" s="78" t="str">
        <f t="shared" si="17"/>
        <v>OK</v>
      </c>
      <c r="N878" s="79"/>
    </row>
    <row r="879" spans="1:14" ht="23.25" hidden="1">
      <c r="A879" s="80" t="s">
        <v>2595</v>
      </c>
      <c r="B879" s="186" t="s">
        <v>2212</v>
      </c>
      <c r="C879" s="187" t="s">
        <v>402</v>
      </c>
      <c r="D879" s="189" t="s">
        <v>2213</v>
      </c>
      <c r="E879" s="187" t="s">
        <v>452</v>
      </c>
      <c r="F879" s="187" t="s">
        <v>402</v>
      </c>
      <c r="G879" s="189" t="s">
        <v>1246</v>
      </c>
      <c r="H879" s="188" t="str">
        <f>IF(OR(EXACT('C7'!V26,'C7'!W26),EXACT('C7'!Y26,'C7'!Z26),EXACT('C7'!AE26,'C7'!AF26),EXACT('C7'!AK26,'C7'!AL26),AND('C7'!W26='C7'!Z26,'C7'!Z26='C7'!AF26,'C7'!AF26='C7'!AL26,'C7'!W26="X"),OR('C7'!W26="M",'C7'!Z26="M",'C7'!AF26="M",'C7'!AL26="M")),"",SUM('C7'!V26,'C7'!Y26,'C7'!AE26,'C7'!AK26))</f>
        <v/>
      </c>
      <c r="I879" s="188" t="str">
        <f xml:space="preserve"> IF(AND(AND('C7'!W26="X",'C7'!Z26="X",'C7'!AF26="X",'C7'!AL26="X"),SUM('C7'!V26,'C7'!Y26,'C7'!AE26,'C7'!AK26)=0,ISNUMBER('C7'!AN26)),"",IF(OR('C7'!W26="M",'C7'!Z26="M",'C7'!AF26="M",'C7'!AL26="M"),"M",IF(AND('C7'!W26='C7'!Z26,'C7'!Z26='C7'!AF26,'C7'!AF26='C7'!AL26,OR('C7'!W26="W",'C7'!W26="Z",'C7'!W26="X")),UPPER('C7'!W26),"")))</f>
        <v/>
      </c>
      <c r="J879" s="81" t="s">
        <v>452</v>
      </c>
      <c r="K879" s="188" t="str">
        <f>IF(AND(ISBLANK('C7'!AN26),$L$879&lt;&gt;"Z"),"",'C7'!AN26)</f>
        <v/>
      </c>
      <c r="L879" s="188" t="str">
        <f>IF(ISBLANK('C7'!AO26),"",'C7'!AO26)</f>
        <v/>
      </c>
      <c r="M879" s="78" t="str">
        <f t="shared" si="17"/>
        <v>OK</v>
      </c>
      <c r="N879" s="79"/>
    </row>
    <row r="880" spans="1:14" ht="23.25" hidden="1">
      <c r="A880" s="80" t="s">
        <v>2595</v>
      </c>
      <c r="B880" s="186" t="s">
        <v>2214</v>
      </c>
      <c r="C880" s="187" t="s">
        <v>402</v>
      </c>
      <c r="D880" s="189" t="s">
        <v>2215</v>
      </c>
      <c r="E880" s="187" t="s">
        <v>452</v>
      </c>
      <c r="F880" s="187" t="s">
        <v>402</v>
      </c>
      <c r="G880" s="189" t="s">
        <v>1247</v>
      </c>
      <c r="H880" s="188" t="str">
        <f>IF(OR(EXACT('C7'!V27,'C7'!W27),EXACT('C7'!Y27,'C7'!Z27),EXACT('C7'!AE27,'C7'!AF27),EXACT('C7'!AK27,'C7'!AL27),AND('C7'!W27='C7'!Z27,'C7'!Z27='C7'!AF27,'C7'!AF27='C7'!AL27,'C7'!W27="X"),OR('C7'!W27="M",'C7'!Z27="M",'C7'!AF27="M",'C7'!AL27="M")),"",SUM('C7'!V27,'C7'!Y27,'C7'!AE27,'C7'!AK27))</f>
        <v/>
      </c>
      <c r="I880" s="188" t="str">
        <f xml:space="preserve"> IF(AND(AND('C7'!W27="X",'C7'!Z27="X",'C7'!AF27="X",'C7'!AL27="X"),SUM('C7'!V27,'C7'!Y27,'C7'!AE27,'C7'!AK27)=0,ISNUMBER('C7'!AN27)),"",IF(OR('C7'!W27="M",'C7'!Z27="M",'C7'!AF27="M",'C7'!AL27="M"),"M",IF(AND('C7'!W27='C7'!Z27,'C7'!Z27='C7'!AF27,'C7'!AF27='C7'!AL27,OR('C7'!W27="W",'C7'!W27="Z",'C7'!W27="X")),UPPER('C7'!W27),"")))</f>
        <v/>
      </c>
      <c r="J880" s="81" t="s">
        <v>452</v>
      </c>
      <c r="K880" s="188" t="str">
        <f>IF(AND(ISBLANK('C7'!AN27),$L$880&lt;&gt;"Z"),"",'C7'!AN27)</f>
        <v/>
      </c>
      <c r="L880" s="188" t="str">
        <f>IF(ISBLANK('C7'!AO27),"",'C7'!AO27)</f>
        <v/>
      </c>
      <c r="M880" s="78" t="str">
        <f t="shared" si="17"/>
        <v>OK</v>
      </c>
      <c r="N880" s="79"/>
    </row>
    <row r="881" spans="1:14" ht="23.25" hidden="1">
      <c r="A881" s="80" t="s">
        <v>2595</v>
      </c>
      <c r="B881" s="186" t="s">
        <v>2216</v>
      </c>
      <c r="C881" s="187" t="s">
        <v>402</v>
      </c>
      <c r="D881" s="189" t="s">
        <v>2217</v>
      </c>
      <c r="E881" s="187" t="s">
        <v>452</v>
      </c>
      <c r="F881" s="187" t="s">
        <v>402</v>
      </c>
      <c r="G881" s="189" t="s">
        <v>1248</v>
      </c>
      <c r="H881" s="188" t="str">
        <f>IF(OR(EXACT('C7'!V28,'C7'!W28),EXACT('C7'!Y28,'C7'!Z28),EXACT('C7'!AE28,'C7'!AF28),EXACT('C7'!AK28,'C7'!AL28),AND('C7'!W28='C7'!Z28,'C7'!Z28='C7'!AF28,'C7'!AF28='C7'!AL28,'C7'!W28="X"),OR('C7'!W28="M",'C7'!Z28="M",'C7'!AF28="M",'C7'!AL28="M")),"",SUM('C7'!V28,'C7'!Y28,'C7'!AE28,'C7'!AK28))</f>
        <v/>
      </c>
      <c r="I881" s="188" t="str">
        <f xml:space="preserve"> IF(AND(AND('C7'!W28="X",'C7'!Z28="X",'C7'!AF28="X",'C7'!AL28="X"),SUM('C7'!V28,'C7'!Y28,'C7'!AE28,'C7'!AK28)=0,ISNUMBER('C7'!AN28)),"",IF(OR('C7'!W28="M",'C7'!Z28="M",'C7'!AF28="M",'C7'!AL28="M"),"M",IF(AND('C7'!W28='C7'!Z28,'C7'!Z28='C7'!AF28,'C7'!AF28='C7'!AL28,OR('C7'!W28="W",'C7'!W28="Z",'C7'!W28="X")),UPPER('C7'!W28),"")))</f>
        <v/>
      </c>
      <c r="J881" s="81" t="s">
        <v>452</v>
      </c>
      <c r="K881" s="188" t="str">
        <f>IF(AND(ISBLANK('C7'!AN28),$L$881&lt;&gt;"Z"),"",'C7'!AN28)</f>
        <v/>
      </c>
      <c r="L881" s="188" t="str">
        <f>IF(ISBLANK('C7'!AO28),"",'C7'!AO28)</f>
        <v/>
      </c>
      <c r="M881" s="78" t="str">
        <f t="shared" si="17"/>
        <v>OK</v>
      </c>
      <c r="N881" s="79"/>
    </row>
    <row r="882" spans="1:14" ht="23.25" hidden="1">
      <c r="A882" s="80" t="s">
        <v>2595</v>
      </c>
      <c r="B882" s="186" t="s">
        <v>2218</v>
      </c>
      <c r="C882" s="187" t="s">
        <v>402</v>
      </c>
      <c r="D882" s="189" t="s">
        <v>2219</v>
      </c>
      <c r="E882" s="187" t="s">
        <v>452</v>
      </c>
      <c r="F882" s="187" t="s">
        <v>402</v>
      </c>
      <c r="G882" s="189" t="s">
        <v>1249</v>
      </c>
      <c r="H882" s="188" t="str">
        <f>IF(OR(EXACT('C7'!V29,'C7'!W29),EXACT('C7'!Y29,'C7'!Z29),EXACT('C7'!AE29,'C7'!AF29),EXACT('C7'!AK29,'C7'!AL29),AND('C7'!W29='C7'!Z29,'C7'!Z29='C7'!AF29,'C7'!AF29='C7'!AL29,'C7'!W29="X"),OR('C7'!W29="M",'C7'!Z29="M",'C7'!AF29="M",'C7'!AL29="M")),"",SUM('C7'!V29,'C7'!Y29,'C7'!AE29,'C7'!AK29))</f>
        <v/>
      </c>
      <c r="I882" s="188" t="str">
        <f xml:space="preserve"> IF(AND(AND('C7'!W29="X",'C7'!Z29="X",'C7'!AF29="X",'C7'!AL29="X"),SUM('C7'!V29,'C7'!Y29,'C7'!AE29,'C7'!AK29)=0,ISNUMBER('C7'!AN29)),"",IF(OR('C7'!W29="M",'C7'!Z29="M",'C7'!AF29="M",'C7'!AL29="M"),"M",IF(AND('C7'!W29='C7'!Z29,'C7'!Z29='C7'!AF29,'C7'!AF29='C7'!AL29,OR('C7'!W29="W",'C7'!W29="Z",'C7'!W29="X")),UPPER('C7'!W29),"")))</f>
        <v/>
      </c>
      <c r="J882" s="81" t="s">
        <v>452</v>
      </c>
      <c r="K882" s="188" t="str">
        <f>IF(AND(ISBLANK('C7'!AN29),$L$882&lt;&gt;"Z"),"",'C7'!AN29)</f>
        <v/>
      </c>
      <c r="L882" s="188" t="str">
        <f>IF(ISBLANK('C7'!AO29),"",'C7'!AO29)</f>
        <v/>
      </c>
      <c r="M882" s="78" t="str">
        <f t="shared" si="17"/>
        <v>OK</v>
      </c>
      <c r="N882" s="79"/>
    </row>
    <row r="883" spans="1:14" ht="23.25" hidden="1">
      <c r="A883" s="80" t="s">
        <v>2595</v>
      </c>
      <c r="B883" s="186" t="s">
        <v>2220</v>
      </c>
      <c r="C883" s="187" t="s">
        <v>402</v>
      </c>
      <c r="D883" s="189" t="s">
        <v>2221</v>
      </c>
      <c r="E883" s="187" t="s">
        <v>452</v>
      </c>
      <c r="F883" s="187" t="s">
        <v>402</v>
      </c>
      <c r="G883" s="189" t="s">
        <v>1250</v>
      </c>
      <c r="H883" s="188" t="str">
        <f>IF(OR(EXACT('C7'!V30,'C7'!W30),EXACT('C7'!Y30,'C7'!Z30),EXACT('C7'!AE30,'C7'!AF30),EXACT('C7'!AK30,'C7'!AL30),AND('C7'!W30='C7'!Z30,'C7'!Z30='C7'!AF30,'C7'!AF30='C7'!AL30,'C7'!W30="X"),OR('C7'!W30="M",'C7'!Z30="M",'C7'!AF30="M",'C7'!AL30="M")),"",SUM('C7'!V30,'C7'!Y30,'C7'!AE30,'C7'!AK30))</f>
        <v/>
      </c>
      <c r="I883" s="188" t="str">
        <f xml:space="preserve"> IF(AND(AND('C7'!W30="X",'C7'!Z30="X",'C7'!AF30="X",'C7'!AL30="X"),SUM('C7'!V30,'C7'!Y30,'C7'!AE30,'C7'!AK30)=0,ISNUMBER('C7'!AN30)),"",IF(OR('C7'!W30="M",'C7'!Z30="M",'C7'!AF30="M",'C7'!AL30="M"),"M",IF(AND('C7'!W30='C7'!Z30,'C7'!Z30='C7'!AF30,'C7'!AF30='C7'!AL30,OR('C7'!W30="W",'C7'!W30="Z",'C7'!W30="X")),UPPER('C7'!W30),"")))</f>
        <v/>
      </c>
      <c r="J883" s="81" t="s">
        <v>452</v>
      </c>
      <c r="K883" s="188" t="str">
        <f>IF(AND(ISBLANK('C7'!AN30),$L$883&lt;&gt;"Z"),"",'C7'!AN30)</f>
        <v/>
      </c>
      <c r="L883" s="188" t="str">
        <f>IF(ISBLANK('C7'!AO30),"",'C7'!AO30)</f>
        <v/>
      </c>
      <c r="M883" s="78" t="str">
        <f t="shared" si="17"/>
        <v>OK</v>
      </c>
      <c r="N883" s="79"/>
    </row>
    <row r="884" spans="1:14" ht="23.25" hidden="1">
      <c r="A884" s="80" t="s">
        <v>2595</v>
      </c>
      <c r="B884" s="186" t="s">
        <v>2222</v>
      </c>
      <c r="C884" s="187" t="s">
        <v>402</v>
      </c>
      <c r="D884" s="189" t="s">
        <v>2223</v>
      </c>
      <c r="E884" s="187" t="s">
        <v>452</v>
      </c>
      <c r="F884" s="187" t="s">
        <v>402</v>
      </c>
      <c r="G884" s="189" t="s">
        <v>1251</v>
      </c>
      <c r="H884" s="188" t="str">
        <f>IF(OR(EXACT('C7'!V31,'C7'!W31),EXACT('C7'!Y31,'C7'!Z31),EXACT('C7'!AE31,'C7'!AF31),EXACT('C7'!AK31,'C7'!AL31),AND('C7'!W31='C7'!Z31,'C7'!Z31='C7'!AF31,'C7'!AF31='C7'!AL31,'C7'!W31="X"),OR('C7'!W31="M",'C7'!Z31="M",'C7'!AF31="M",'C7'!AL31="M")),"",SUM('C7'!V31,'C7'!Y31,'C7'!AE31,'C7'!AK31))</f>
        <v/>
      </c>
      <c r="I884" s="188" t="str">
        <f xml:space="preserve"> IF(AND(AND('C7'!W31="X",'C7'!Z31="X",'C7'!AF31="X",'C7'!AL31="X"),SUM('C7'!V31,'C7'!Y31,'C7'!AE31,'C7'!AK31)=0,ISNUMBER('C7'!AN31)),"",IF(OR('C7'!W31="M",'C7'!Z31="M",'C7'!AF31="M",'C7'!AL31="M"),"M",IF(AND('C7'!W31='C7'!Z31,'C7'!Z31='C7'!AF31,'C7'!AF31='C7'!AL31,OR('C7'!W31="W",'C7'!W31="Z",'C7'!W31="X")),UPPER('C7'!W31),"")))</f>
        <v/>
      </c>
      <c r="J884" s="81" t="s">
        <v>452</v>
      </c>
      <c r="K884" s="188" t="str">
        <f>IF(AND(ISBLANK('C7'!AN31),$L$884&lt;&gt;"Z"),"",'C7'!AN31)</f>
        <v/>
      </c>
      <c r="L884" s="188" t="str">
        <f>IF(ISBLANK('C7'!AO31),"",'C7'!AO31)</f>
        <v/>
      </c>
      <c r="M884" s="78" t="str">
        <f t="shared" si="17"/>
        <v>OK</v>
      </c>
      <c r="N884" s="79"/>
    </row>
    <row r="885" spans="1:14" ht="23.25" hidden="1">
      <c r="A885" s="80" t="s">
        <v>2595</v>
      </c>
      <c r="B885" s="186" t="s">
        <v>2224</v>
      </c>
      <c r="C885" s="187" t="s">
        <v>402</v>
      </c>
      <c r="D885" s="189" t="s">
        <v>2225</v>
      </c>
      <c r="E885" s="187" t="s">
        <v>452</v>
      </c>
      <c r="F885" s="187" t="s">
        <v>402</v>
      </c>
      <c r="G885" s="189" t="s">
        <v>1252</v>
      </c>
      <c r="H885" s="188" t="str">
        <f>IF(OR(EXACT('C7'!V32,'C7'!W32),EXACT('C7'!Y32,'C7'!Z32),EXACT('C7'!AE32,'C7'!AF32),EXACT('C7'!AK32,'C7'!AL32),AND('C7'!W32='C7'!Z32,'C7'!Z32='C7'!AF32,'C7'!AF32='C7'!AL32,'C7'!W32="X"),OR('C7'!W32="M",'C7'!Z32="M",'C7'!AF32="M",'C7'!AL32="M")),"",SUM('C7'!V32,'C7'!Y32,'C7'!AE32,'C7'!AK32))</f>
        <v/>
      </c>
      <c r="I885" s="188" t="str">
        <f xml:space="preserve"> IF(AND(AND('C7'!W32="X",'C7'!Z32="X",'C7'!AF32="X",'C7'!AL32="X"),SUM('C7'!V32,'C7'!Y32,'C7'!AE32,'C7'!AK32)=0,ISNUMBER('C7'!AN32)),"",IF(OR('C7'!W32="M",'C7'!Z32="M",'C7'!AF32="M",'C7'!AL32="M"),"M",IF(AND('C7'!W32='C7'!Z32,'C7'!Z32='C7'!AF32,'C7'!AF32='C7'!AL32,OR('C7'!W32="W",'C7'!W32="Z",'C7'!W32="X")),UPPER('C7'!W32),"")))</f>
        <v/>
      </c>
      <c r="J885" s="81" t="s">
        <v>452</v>
      </c>
      <c r="K885" s="188" t="str">
        <f>IF(AND(ISBLANK('C7'!AN32),$L$885&lt;&gt;"Z"),"",'C7'!AN32)</f>
        <v/>
      </c>
      <c r="L885" s="188" t="str">
        <f>IF(ISBLANK('C7'!AO32),"",'C7'!AO32)</f>
        <v/>
      </c>
      <c r="M885" s="78" t="str">
        <f t="shared" si="17"/>
        <v>OK</v>
      </c>
      <c r="N885" s="79"/>
    </row>
    <row r="886" spans="1:14" ht="23.25" hidden="1">
      <c r="A886" s="80" t="s">
        <v>2595</v>
      </c>
      <c r="B886" s="186" t="s">
        <v>2226</v>
      </c>
      <c r="C886" s="187" t="s">
        <v>402</v>
      </c>
      <c r="D886" s="189" t="s">
        <v>2227</v>
      </c>
      <c r="E886" s="187" t="s">
        <v>452</v>
      </c>
      <c r="F886" s="187" t="s">
        <v>402</v>
      </c>
      <c r="G886" s="189" t="s">
        <v>1253</v>
      </c>
      <c r="H886" s="188" t="str">
        <f>IF(OR(EXACT('C7'!V33,'C7'!W33),EXACT('C7'!Y33,'C7'!Z33),EXACT('C7'!AE33,'C7'!AF33),EXACT('C7'!AK33,'C7'!AL33),AND('C7'!W33='C7'!Z33,'C7'!Z33='C7'!AF33,'C7'!AF33='C7'!AL33,'C7'!W33="X"),OR('C7'!W33="M",'C7'!Z33="M",'C7'!AF33="M",'C7'!AL33="M")),"",SUM('C7'!V33,'C7'!Y33,'C7'!AE33,'C7'!AK33))</f>
        <v/>
      </c>
      <c r="I886" s="188" t="str">
        <f xml:space="preserve"> IF(AND(AND('C7'!W33="X",'C7'!Z33="X",'C7'!AF33="X",'C7'!AL33="X"),SUM('C7'!V33,'C7'!Y33,'C7'!AE33,'C7'!AK33)=0,ISNUMBER('C7'!AN33)),"",IF(OR('C7'!W33="M",'C7'!Z33="M",'C7'!AF33="M",'C7'!AL33="M"),"M",IF(AND('C7'!W33='C7'!Z33,'C7'!Z33='C7'!AF33,'C7'!AF33='C7'!AL33,OR('C7'!W33="W",'C7'!W33="Z",'C7'!W33="X")),UPPER('C7'!W33),"")))</f>
        <v/>
      </c>
      <c r="J886" s="81" t="s">
        <v>452</v>
      </c>
      <c r="K886" s="188" t="str">
        <f>IF(AND(ISBLANK('C7'!AN33),$L$886&lt;&gt;"Z"),"",'C7'!AN33)</f>
        <v/>
      </c>
      <c r="L886" s="188" t="str">
        <f>IF(ISBLANK('C7'!AO33),"",'C7'!AO33)</f>
        <v/>
      </c>
      <c r="M886" s="78" t="str">
        <f t="shared" si="17"/>
        <v>OK</v>
      </c>
      <c r="N886" s="79"/>
    </row>
    <row r="887" spans="1:14" ht="23.25" hidden="1">
      <c r="A887" s="80" t="s">
        <v>2595</v>
      </c>
      <c r="B887" s="186" t="s">
        <v>2228</v>
      </c>
      <c r="C887" s="187" t="s">
        <v>402</v>
      </c>
      <c r="D887" s="189" t="s">
        <v>2229</v>
      </c>
      <c r="E887" s="187" t="s">
        <v>452</v>
      </c>
      <c r="F887" s="187" t="s">
        <v>402</v>
      </c>
      <c r="G887" s="189" t="s">
        <v>1254</v>
      </c>
      <c r="H887" s="188" t="str">
        <f>IF(OR(EXACT('C7'!V34,'C7'!W34),EXACT('C7'!Y34,'C7'!Z34),EXACT('C7'!AE34,'C7'!AF34),EXACT('C7'!AK34,'C7'!AL34),AND('C7'!W34='C7'!Z34,'C7'!Z34='C7'!AF34,'C7'!AF34='C7'!AL34,'C7'!W34="X"),OR('C7'!W34="M",'C7'!Z34="M",'C7'!AF34="M",'C7'!AL34="M")),"",SUM('C7'!V34,'C7'!Y34,'C7'!AE34,'C7'!AK34))</f>
        <v/>
      </c>
      <c r="I887" s="188" t="str">
        <f xml:space="preserve"> IF(AND(AND('C7'!W34="X",'C7'!Z34="X",'C7'!AF34="X",'C7'!AL34="X"),SUM('C7'!V34,'C7'!Y34,'C7'!AE34,'C7'!AK34)=0,ISNUMBER('C7'!AN34)),"",IF(OR('C7'!W34="M",'C7'!Z34="M",'C7'!AF34="M",'C7'!AL34="M"),"M",IF(AND('C7'!W34='C7'!Z34,'C7'!Z34='C7'!AF34,'C7'!AF34='C7'!AL34,OR('C7'!W34="W",'C7'!W34="Z",'C7'!W34="X")),UPPER('C7'!W34),"")))</f>
        <v/>
      </c>
      <c r="J887" s="81" t="s">
        <v>452</v>
      </c>
      <c r="K887" s="188" t="str">
        <f>IF(AND(ISBLANK('C7'!AN34),$L$887&lt;&gt;"Z"),"",'C7'!AN34)</f>
        <v/>
      </c>
      <c r="L887" s="188" t="str">
        <f>IF(ISBLANK('C7'!AO34),"",'C7'!AO34)</f>
        <v/>
      </c>
      <c r="M887" s="78" t="str">
        <f t="shared" si="17"/>
        <v>OK</v>
      </c>
      <c r="N887" s="79"/>
    </row>
    <row r="888" spans="1:14" ht="23.25" hidden="1">
      <c r="A888" s="80" t="s">
        <v>2595</v>
      </c>
      <c r="B888" s="186" t="s">
        <v>2230</v>
      </c>
      <c r="C888" s="187" t="s">
        <v>402</v>
      </c>
      <c r="D888" s="189" t="s">
        <v>2231</v>
      </c>
      <c r="E888" s="187" t="s">
        <v>452</v>
      </c>
      <c r="F888" s="187" t="s">
        <v>402</v>
      </c>
      <c r="G888" s="189" t="s">
        <v>1255</v>
      </c>
      <c r="H888" s="188" t="str">
        <f>IF(OR(EXACT('C7'!V35,'C7'!W35),EXACT('C7'!Y35,'C7'!Z35),EXACT('C7'!AE35,'C7'!AF35),EXACT('C7'!AK35,'C7'!AL35),AND('C7'!W35='C7'!Z35,'C7'!Z35='C7'!AF35,'C7'!AF35='C7'!AL35,'C7'!W35="X"),OR('C7'!W35="M",'C7'!Z35="M",'C7'!AF35="M",'C7'!AL35="M")),"",SUM('C7'!V35,'C7'!Y35,'C7'!AE35,'C7'!AK35))</f>
        <v/>
      </c>
      <c r="I888" s="188" t="str">
        <f xml:space="preserve"> IF(AND(AND('C7'!W35="X",'C7'!Z35="X",'C7'!AF35="X",'C7'!AL35="X"),SUM('C7'!V35,'C7'!Y35,'C7'!AE35,'C7'!AK35)=0,ISNUMBER('C7'!AN35)),"",IF(OR('C7'!W35="M",'C7'!Z35="M",'C7'!AF35="M",'C7'!AL35="M"),"M",IF(AND('C7'!W35='C7'!Z35,'C7'!Z35='C7'!AF35,'C7'!AF35='C7'!AL35,OR('C7'!W35="W",'C7'!W35="Z",'C7'!W35="X")),UPPER('C7'!W35),"")))</f>
        <v/>
      </c>
      <c r="J888" s="81" t="s">
        <v>452</v>
      </c>
      <c r="K888" s="188" t="str">
        <f>IF(AND(ISBLANK('C7'!AN35),$L$888&lt;&gt;"Z"),"",'C7'!AN35)</f>
        <v/>
      </c>
      <c r="L888" s="188" t="str">
        <f>IF(ISBLANK('C7'!AO35),"",'C7'!AO35)</f>
        <v/>
      </c>
      <c r="M888" s="78" t="str">
        <f t="shared" si="17"/>
        <v>OK</v>
      </c>
      <c r="N888" s="79"/>
    </row>
    <row r="889" spans="1:14" ht="23.25" hidden="1">
      <c r="A889" s="80" t="s">
        <v>2595</v>
      </c>
      <c r="B889" s="186" t="s">
        <v>2232</v>
      </c>
      <c r="C889" s="187" t="s">
        <v>402</v>
      </c>
      <c r="D889" s="189" t="s">
        <v>2233</v>
      </c>
      <c r="E889" s="187" t="s">
        <v>452</v>
      </c>
      <c r="F889" s="187" t="s">
        <v>402</v>
      </c>
      <c r="G889" s="189" t="s">
        <v>1256</v>
      </c>
      <c r="H889" s="188" t="str">
        <f>IF(OR(EXACT('C7'!V36,'C7'!W36),EXACT('C7'!Y36,'C7'!Z36),EXACT('C7'!AE36,'C7'!AF36),EXACT('C7'!AK36,'C7'!AL36),AND('C7'!W36='C7'!Z36,'C7'!Z36='C7'!AF36,'C7'!AF36='C7'!AL36,'C7'!W36="X"),OR('C7'!W36="M",'C7'!Z36="M",'C7'!AF36="M",'C7'!AL36="M")),"",SUM('C7'!V36,'C7'!Y36,'C7'!AE36,'C7'!AK36))</f>
        <v/>
      </c>
      <c r="I889" s="188" t="str">
        <f xml:space="preserve"> IF(AND(AND('C7'!W36="X",'C7'!Z36="X",'C7'!AF36="X",'C7'!AL36="X"),SUM('C7'!V36,'C7'!Y36,'C7'!AE36,'C7'!AK36)=0,ISNUMBER('C7'!AN36)),"",IF(OR('C7'!W36="M",'C7'!Z36="M",'C7'!AF36="M",'C7'!AL36="M"),"M",IF(AND('C7'!W36='C7'!Z36,'C7'!Z36='C7'!AF36,'C7'!AF36='C7'!AL36,OR('C7'!W36="W",'C7'!W36="Z",'C7'!W36="X")),UPPER('C7'!W36),"")))</f>
        <v/>
      </c>
      <c r="J889" s="81" t="s">
        <v>452</v>
      </c>
      <c r="K889" s="188" t="str">
        <f>IF(AND(ISBLANK('C7'!AN36),$L$889&lt;&gt;"Z"),"",'C7'!AN36)</f>
        <v/>
      </c>
      <c r="L889" s="188" t="str">
        <f>IF(ISBLANK('C7'!AO36),"",'C7'!AO36)</f>
        <v/>
      </c>
      <c r="M889" s="78" t="str">
        <f t="shared" si="17"/>
        <v>OK</v>
      </c>
      <c r="N889" s="79"/>
    </row>
    <row r="890" spans="1:14" ht="23.25" hidden="1">
      <c r="A890" s="80" t="s">
        <v>2595</v>
      </c>
      <c r="B890" s="186" t="s">
        <v>2234</v>
      </c>
      <c r="C890" s="187" t="s">
        <v>402</v>
      </c>
      <c r="D890" s="189" t="s">
        <v>2235</v>
      </c>
      <c r="E890" s="187" t="s">
        <v>452</v>
      </c>
      <c r="F890" s="187" t="s">
        <v>402</v>
      </c>
      <c r="G890" s="189" t="s">
        <v>1257</v>
      </c>
      <c r="H890" s="188" t="str">
        <f>IF(OR(SUMPRODUCT(--('C7'!AN26:'C7'!AN36=""),--('C7'!AO26:'C7'!AO36=""))&gt;0,COUNTIF('C7'!AO26:'C7'!AO36,"M")&gt;0,COUNTIF('C7'!AO26:'C7'!AO36,"X")=11),"",SUM('C7'!AN26:'C7'!AN36))</f>
        <v/>
      </c>
      <c r="I890" s="188" t="str">
        <f>IF(AND(COUNTIF('C7'!AO26:'C7'!AO36,"X")=11,SUM('C7'!AN26:'C7'!AN36)=0,ISNUMBER('C7'!AN37)),"",IF(COUNTIF('C7'!AO26:'C7'!AO36,"M")&gt;0,"M",IF(AND(COUNTIF('C7'!AO26:'C7'!AO36,'C7'!AO26)=11,OR('C7'!AO26="X",'C7'!AO26="W",'C7'!AO26="Z")),UPPER('C7'!AO26),"")))</f>
        <v/>
      </c>
      <c r="J890" s="81" t="s">
        <v>452</v>
      </c>
      <c r="K890" s="188" t="str">
        <f>IF(AND(ISBLANK('C7'!AN37),$L$890&lt;&gt;"Z"),"",'C7'!AN37)</f>
        <v/>
      </c>
      <c r="L890" s="188" t="str">
        <f>IF(ISBLANK('C7'!AO37),"",'C7'!AO37)</f>
        <v/>
      </c>
      <c r="M890" s="78" t="str">
        <f t="shared" si="17"/>
        <v>OK</v>
      </c>
      <c r="N890" s="79"/>
    </row>
    <row r="891" spans="1:14" ht="23.25" hidden="1">
      <c r="A891" s="80" t="s">
        <v>2595</v>
      </c>
      <c r="B891" s="186" t="s">
        <v>2236</v>
      </c>
      <c r="C891" s="187" t="s">
        <v>402</v>
      </c>
      <c r="D891" s="189" t="s">
        <v>2237</v>
      </c>
      <c r="E891" s="187" t="s">
        <v>452</v>
      </c>
      <c r="F891" s="187" t="s">
        <v>402</v>
      </c>
      <c r="G891" s="189" t="s">
        <v>1258</v>
      </c>
      <c r="H891" s="188" t="str">
        <f>IF(OR(AND('C7'!AN14="",'C7'!AO14=""),AND('C7'!AN26="",'C7'!AO26=""),AND('C7'!AO14="X",'C7'!AO26="X"),OR('C7'!AO14="M",'C7'!AO26="M")),"",SUM('C7'!AN14,'C7'!AN26))</f>
        <v/>
      </c>
      <c r="I891" s="188" t="str">
        <f>IF(AND(AND('C7'!AO14="X",'C7'!AO26="X"),SUM('C7'!AN14,'C7'!AN26)=0,ISNUMBER('C7'!AN38)),"",IF(OR('C7'!AO14="M",'C7'!AO26="M"),"M",IF(AND('C7'!AO14='C7'!AO26,OR('C7'!AO14="X",'C7'!AO14="W",'C7'!AO14="Z")),UPPER('C7'!AO14),"")))</f>
        <v/>
      </c>
      <c r="J891" s="81" t="s">
        <v>452</v>
      </c>
      <c r="K891" s="188" t="str">
        <f>IF(AND(ISBLANK('C7'!AN38),$L$891&lt;&gt;"Z"),"",'C7'!AN38)</f>
        <v/>
      </c>
      <c r="L891" s="188" t="str">
        <f>IF(ISBLANK('C7'!AO38),"",'C7'!AO38)</f>
        <v/>
      </c>
      <c r="M891" s="78" t="str">
        <f t="shared" si="17"/>
        <v>OK</v>
      </c>
      <c r="N891" s="79"/>
    </row>
    <row r="892" spans="1:14" ht="23.25" hidden="1">
      <c r="A892" s="80" t="s">
        <v>2595</v>
      </c>
      <c r="B892" s="186" t="s">
        <v>2238</v>
      </c>
      <c r="C892" s="187" t="s">
        <v>402</v>
      </c>
      <c r="D892" s="189" t="s">
        <v>2239</v>
      </c>
      <c r="E892" s="187" t="s">
        <v>452</v>
      </c>
      <c r="F892" s="187" t="s">
        <v>402</v>
      </c>
      <c r="G892" s="189" t="s">
        <v>1259</v>
      </c>
      <c r="H892" s="188" t="str">
        <f>IF(OR(AND('C7'!AN15="",'C7'!AO15=""),AND('C7'!AN27="",'C7'!AO27=""),AND('C7'!AO15="X",'C7'!AO27="X"),OR('C7'!AO15="M",'C7'!AO27="M")),"",SUM('C7'!AN15,'C7'!AN27))</f>
        <v/>
      </c>
      <c r="I892" s="188" t="str">
        <f>IF(AND(AND('C7'!AO15="X",'C7'!AO27="X"),SUM('C7'!AN15,'C7'!AN27)=0,ISNUMBER('C7'!AN39)),"",IF(OR('C7'!AO15="M",'C7'!AO27="M"),"M",IF(AND('C7'!AO15='C7'!AO27,OR('C7'!AO15="X",'C7'!AO15="W",'C7'!AO15="Z")),UPPER('C7'!AO15),"")))</f>
        <v/>
      </c>
      <c r="J892" s="81" t="s">
        <v>452</v>
      </c>
      <c r="K892" s="188" t="str">
        <f>IF(AND(ISBLANK('C7'!AN39),$L$892&lt;&gt;"Z"),"",'C7'!AN39)</f>
        <v/>
      </c>
      <c r="L892" s="188" t="str">
        <f>IF(ISBLANK('C7'!AO39),"",'C7'!AO39)</f>
        <v/>
      </c>
      <c r="M892" s="78" t="str">
        <f t="shared" si="17"/>
        <v>OK</v>
      </c>
      <c r="N892" s="79"/>
    </row>
    <row r="893" spans="1:14" ht="23.25" hidden="1">
      <c r="A893" s="80" t="s">
        <v>2595</v>
      </c>
      <c r="B893" s="186" t="s">
        <v>2240</v>
      </c>
      <c r="C893" s="187" t="s">
        <v>402</v>
      </c>
      <c r="D893" s="189" t="s">
        <v>2241</v>
      </c>
      <c r="E893" s="187" t="s">
        <v>452</v>
      </c>
      <c r="F893" s="187" t="s">
        <v>402</v>
      </c>
      <c r="G893" s="189" t="s">
        <v>1260</v>
      </c>
      <c r="H893" s="188" t="str">
        <f>IF(OR(AND('C7'!AN16="",'C7'!AO16=""),AND('C7'!AN28="",'C7'!AO28=""),AND('C7'!AO16="X",'C7'!AO28="X"),OR('C7'!AO16="M",'C7'!AO28="M")),"",SUM('C7'!AN16,'C7'!AN28))</f>
        <v/>
      </c>
      <c r="I893" s="188" t="str">
        <f>IF(AND(AND('C7'!AO16="X",'C7'!AO28="X"),SUM('C7'!AN16,'C7'!AN28)=0,ISNUMBER('C7'!AN40)),"",IF(OR('C7'!AO16="M",'C7'!AO28="M"),"M",IF(AND('C7'!AO16='C7'!AO28,OR('C7'!AO16="X",'C7'!AO16="W",'C7'!AO16="Z")),UPPER('C7'!AO16),"")))</f>
        <v/>
      </c>
      <c r="J893" s="81" t="s">
        <v>452</v>
      </c>
      <c r="K893" s="188" t="str">
        <f>IF(AND(ISBLANK('C7'!AN40),$L$893&lt;&gt;"Z"),"",'C7'!AN40)</f>
        <v/>
      </c>
      <c r="L893" s="188" t="str">
        <f>IF(ISBLANK('C7'!AO40),"",'C7'!AO40)</f>
        <v/>
      </c>
      <c r="M893" s="78" t="str">
        <f t="shared" si="17"/>
        <v>OK</v>
      </c>
      <c r="N893" s="79"/>
    </row>
    <row r="894" spans="1:14" ht="23.25" hidden="1">
      <c r="A894" s="80" t="s">
        <v>2595</v>
      </c>
      <c r="B894" s="186" t="s">
        <v>2242</v>
      </c>
      <c r="C894" s="187" t="s">
        <v>402</v>
      </c>
      <c r="D894" s="189" t="s">
        <v>2243</v>
      </c>
      <c r="E894" s="187" t="s">
        <v>452</v>
      </c>
      <c r="F894" s="187" t="s">
        <v>402</v>
      </c>
      <c r="G894" s="189" t="s">
        <v>1261</v>
      </c>
      <c r="H894" s="188" t="str">
        <f>IF(OR(AND('C7'!AN17="",'C7'!AO17=""),AND('C7'!AN29="",'C7'!AO29=""),AND('C7'!AO17="X",'C7'!AO29="X"),OR('C7'!AO17="M",'C7'!AO29="M")),"",SUM('C7'!AN17,'C7'!AN29))</f>
        <v/>
      </c>
      <c r="I894" s="188" t="str">
        <f>IF(AND(AND('C7'!AO17="X",'C7'!AO29="X"),SUM('C7'!AN17,'C7'!AN29)=0,ISNUMBER('C7'!AN41)),"",IF(OR('C7'!AO17="M",'C7'!AO29="M"),"M",IF(AND('C7'!AO17='C7'!AO29,OR('C7'!AO17="X",'C7'!AO17="W",'C7'!AO17="Z")),UPPER('C7'!AO17),"")))</f>
        <v/>
      </c>
      <c r="J894" s="81" t="s">
        <v>452</v>
      </c>
      <c r="K894" s="188" t="str">
        <f>IF(AND(ISBLANK('C7'!AN41),$L$894&lt;&gt;"Z"),"",'C7'!AN41)</f>
        <v/>
      </c>
      <c r="L894" s="188" t="str">
        <f>IF(ISBLANK('C7'!AO41),"",'C7'!AO41)</f>
        <v/>
      </c>
      <c r="M894" s="78" t="str">
        <f t="shared" si="17"/>
        <v>OK</v>
      </c>
      <c r="N894" s="79"/>
    </row>
    <row r="895" spans="1:14" ht="23.25" hidden="1">
      <c r="A895" s="80" t="s">
        <v>2595</v>
      </c>
      <c r="B895" s="186" t="s">
        <v>2244</v>
      </c>
      <c r="C895" s="187" t="s">
        <v>402</v>
      </c>
      <c r="D895" s="189" t="s">
        <v>2245</v>
      </c>
      <c r="E895" s="187" t="s">
        <v>452</v>
      </c>
      <c r="F895" s="187" t="s">
        <v>402</v>
      </c>
      <c r="G895" s="189" t="s">
        <v>1262</v>
      </c>
      <c r="H895" s="188" t="str">
        <f>IF(OR(AND('C7'!AN18="",'C7'!AO18=""),AND('C7'!AN30="",'C7'!AO30=""),AND('C7'!AO18="X",'C7'!AO30="X"),OR('C7'!AO18="M",'C7'!AO30="M")),"",SUM('C7'!AN18,'C7'!AN30))</f>
        <v/>
      </c>
      <c r="I895" s="188" t="str">
        <f>IF(AND(AND('C7'!AO18="X",'C7'!AO30="X"),SUM('C7'!AN18,'C7'!AN30)=0,ISNUMBER('C7'!AN42)),"",IF(OR('C7'!AO18="M",'C7'!AO30="M"),"M",IF(AND('C7'!AO18='C7'!AO30,OR('C7'!AO18="X",'C7'!AO18="W",'C7'!AO18="Z")),UPPER('C7'!AO18),"")))</f>
        <v/>
      </c>
      <c r="J895" s="81" t="s">
        <v>452</v>
      </c>
      <c r="K895" s="188" t="str">
        <f>IF(AND(ISBLANK('C7'!AN42),$L$895&lt;&gt;"Z"),"",'C7'!AN42)</f>
        <v/>
      </c>
      <c r="L895" s="188" t="str">
        <f>IF(ISBLANK('C7'!AO42),"",'C7'!AO42)</f>
        <v/>
      </c>
      <c r="M895" s="78" t="str">
        <f t="shared" si="17"/>
        <v>OK</v>
      </c>
      <c r="N895" s="79"/>
    </row>
    <row r="896" spans="1:14" ht="23.25" hidden="1">
      <c r="A896" s="80" t="s">
        <v>2595</v>
      </c>
      <c r="B896" s="186" t="s">
        <v>2246</v>
      </c>
      <c r="C896" s="187" t="s">
        <v>402</v>
      </c>
      <c r="D896" s="189" t="s">
        <v>2247</v>
      </c>
      <c r="E896" s="187" t="s">
        <v>452</v>
      </c>
      <c r="F896" s="187" t="s">
        <v>402</v>
      </c>
      <c r="G896" s="189" t="s">
        <v>1263</v>
      </c>
      <c r="H896" s="188" t="str">
        <f>IF(OR(AND('C7'!AN19="",'C7'!AO19=""),AND('C7'!AN31="",'C7'!AO31=""),AND('C7'!AO19="X",'C7'!AO31="X"),OR('C7'!AO19="M",'C7'!AO31="M")),"",SUM('C7'!AN19,'C7'!AN31))</f>
        <v/>
      </c>
      <c r="I896" s="188" t="str">
        <f>IF(AND(AND('C7'!AO19="X",'C7'!AO31="X"),SUM('C7'!AN19,'C7'!AN31)=0,ISNUMBER('C7'!AN43)),"",IF(OR('C7'!AO19="M",'C7'!AO31="M"),"M",IF(AND('C7'!AO19='C7'!AO31,OR('C7'!AO19="X",'C7'!AO19="W",'C7'!AO19="Z")),UPPER('C7'!AO19),"")))</f>
        <v/>
      </c>
      <c r="J896" s="81" t="s">
        <v>452</v>
      </c>
      <c r="K896" s="188" t="str">
        <f>IF(AND(ISBLANK('C7'!AN43),$L$896&lt;&gt;"Z"),"",'C7'!AN43)</f>
        <v/>
      </c>
      <c r="L896" s="188" t="str">
        <f>IF(ISBLANK('C7'!AO43),"",'C7'!AO43)</f>
        <v/>
      </c>
      <c r="M896" s="78" t="str">
        <f t="shared" si="17"/>
        <v>OK</v>
      </c>
      <c r="N896" s="79"/>
    </row>
    <row r="897" spans="1:14" ht="23.25" hidden="1">
      <c r="A897" s="80" t="s">
        <v>2595</v>
      </c>
      <c r="B897" s="186" t="s">
        <v>2248</v>
      </c>
      <c r="C897" s="187" t="s">
        <v>402</v>
      </c>
      <c r="D897" s="189" t="s">
        <v>2249</v>
      </c>
      <c r="E897" s="187" t="s">
        <v>452</v>
      </c>
      <c r="F897" s="187" t="s">
        <v>402</v>
      </c>
      <c r="G897" s="189" t="s">
        <v>1264</v>
      </c>
      <c r="H897" s="188" t="str">
        <f>IF(OR(AND('C7'!AN20="",'C7'!AO20=""),AND('C7'!AN32="",'C7'!AO32=""),AND('C7'!AO20="X",'C7'!AO32="X"),OR('C7'!AO20="M",'C7'!AO32="M")),"",SUM('C7'!AN20,'C7'!AN32))</f>
        <v/>
      </c>
      <c r="I897" s="188" t="str">
        <f>IF(AND(AND('C7'!AO20="X",'C7'!AO32="X"),SUM('C7'!AN20,'C7'!AN32)=0,ISNUMBER('C7'!AN44)),"",IF(OR('C7'!AO20="M",'C7'!AO32="M"),"M",IF(AND('C7'!AO20='C7'!AO32,OR('C7'!AO20="X",'C7'!AO20="W",'C7'!AO20="Z")),UPPER('C7'!AO20),"")))</f>
        <v/>
      </c>
      <c r="J897" s="81" t="s">
        <v>452</v>
      </c>
      <c r="K897" s="188" t="str">
        <f>IF(AND(ISBLANK('C7'!AN44),$L$897&lt;&gt;"Z"),"",'C7'!AN44)</f>
        <v/>
      </c>
      <c r="L897" s="188" t="str">
        <f>IF(ISBLANK('C7'!AO44),"",'C7'!AO44)</f>
        <v/>
      </c>
      <c r="M897" s="78" t="str">
        <f t="shared" si="17"/>
        <v>OK</v>
      </c>
      <c r="N897" s="79"/>
    </row>
    <row r="898" spans="1:14" ht="23.25" hidden="1">
      <c r="A898" s="80" t="s">
        <v>2595</v>
      </c>
      <c r="B898" s="186" t="s">
        <v>2250</v>
      </c>
      <c r="C898" s="187" t="s">
        <v>402</v>
      </c>
      <c r="D898" s="189" t="s">
        <v>2251</v>
      </c>
      <c r="E898" s="187" t="s">
        <v>452</v>
      </c>
      <c r="F898" s="187" t="s">
        <v>402</v>
      </c>
      <c r="G898" s="189" t="s">
        <v>1265</v>
      </c>
      <c r="H898" s="188" t="str">
        <f>IF(OR(AND('C7'!AN21="",'C7'!AO21=""),AND('C7'!AN33="",'C7'!AO33=""),AND('C7'!AO21="X",'C7'!AO33="X"),OR('C7'!AO21="M",'C7'!AO33="M")),"",SUM('C7'!AN21,'C7'!AN33))</f>
        <v/>
      </c>
      <c r="I898" s="188" t="str">
        <f>IF(AND(AND('C7'!AO21="X",'C7'!AO33="X"),SUM('C7'!AN21,'C7'!AN33)=0,ISNUMBER('C7'!AN45)),"",IF(OR('C7'!AO21="M",'C7'!AO33="M"),"M",IF(AND('C7'!AO21='C7'!AO33,OR('C7'!AO21="X",'C7'!AO21="W",'C7'!AO21="Z")),UPPER('C7'!AO21),"")))</f>
        <v/>
      </c>
      <c r="J898" s="81" t="s">
        <v>452</v>
      </c>
      <c r="K898" s="188" t="str">
        <f>IF(AND(ISBLANK('C7'!AN45),$L$898&lt;&gt;"Z"),"",'C7'!AN45)</f>
        <v/>
      </c>
      <c r="L898" s="188" t="str">
        <f>IF(ISBLANK('C7'!AO45),"",'C7'!AO45)</f>
        <v/>
      </c>
      <c r="M898" s="78" t="str">
        <f t="shared" si="17"/>
        <v>OK</v>
      </c>
      <c r="N898" s="79"/>
    </row>
    <row r="899" spans="1:14" ht="23.25" hidden="1">
      <c r="A899" s="80" t="s">
        <v>2595</v>
      </c>
      <c r="B899" s="186" t="s">
        <v>2252</v>
      </c>
      <c r="C899" s="187" t="s">
        <v>402</v>
      </c>
      <c r="D899" s="189" t="s">
        <v>2253</v>
      </c>
      <c r="E899" s="187" t="s">
        <v>452</v>
      </c>
      <c r="F899" s="187" t="s">
        <v>402</v>
      </c>
      <c r="G899" s="189" t="s">
        <v>1266</v>
      </c>
      <c r="H899" s="188" t="str">
        <f>IF(OR(AND('C7'!AN22="",'C7'!AO22=""),AND('C7'!AN34="",'C7'!AO34=""),AND('C7'!AO22="X",'C7'!AO34="X"),OR('C7'!AO22="M",'C7'!AO34="M")),"",SUM('C7'!AN22,'C7'!AN34))</f>
        <v/>
      </c>
      <c r="I899" s="188" t="str">
        <f>IF(AND(AND('C7'!AO22="X",'C7'!AO34="X"),SUM('C7'!AN22,'C7'!AN34)=0,ISNUMBER('C7'!AN46)),"",IF(OR('C7'!AO22="M",'C7'!AO34="M"),"M",IF(AND('C7'!AO22='C7'!AO34,OR('C7'!AO22="X",'C7'!AO22="W",'C7'!AO22="Z")),UPPER('C7'!AO22),"")))</f>
        <v/>
      </c>
      <c r="J899" s="81" t="s">
        <v>452</v>
      </c>
      <c r="K899" s="188" t="str">
        <f>IF(AND(ISBLANK('C7'!AN46),$L$899&lt;&gt;"Z"),"",'C7'!AN46)</f>
        <v/>
      </c>
      <c r="L899" s="188" t="str">
        <f>IF(ISBLANK('C7'!AO46),"",'C7'!AO46)</f>
        <v/>
      </c>
      <c r="M899" s="78" t="str">
        <f t="shared" si="17"/>
        <v>OK</v>
      </c>
      <c r="N899" s="79"/>
    </row>
    <row r="900" spans="1:14" ht="23.25" hidden="1">
      <c r="A900" s="80" t="s">
        <v>2595</v>
      </c>
      <c r="B900" s="186" t="s">
        <v>2254</v>
      </c>
      <c r="C900" s="187" t="s">
        <v>402</v>
      </c>
      <c r="D900" s="189" t="s">
        <v>2255</v>
      </c>
      <c r="E900" s="187" t="s">
        <v>452</v>
      </c>
      <c r="F900" s="187" t="s">
        <v>402</v>
      </c>
      <c r="G900" s="189" t="s">
        <v>1267</v>
      </c>
      <c r="H900" s="188" t="str">
        <f>IF(OR(AND('C7'!AN23="",'C7'!AO23=""),AND('C7'!AN35="",'C7'!AO35=""),AND('C7'!AO23="X",'C7'!AO35="X"),OR('C7'!AO23="M",'C7'!AO35="M")),"",SUM('C7'!AN23,'C7'!AN35))</f>
        <v/>
      </c>
      <c r="I900" s="188" t="str">
        <f>IF(AND(AND('C7'!AO23="X",'C7'!AO35="X"),SUM('C7'!AN23,'C7'!AN35)=0,ISNUMBER('C7'!AN47)),"",IF(OR('C7'!AO23="M",'C7'!AO35="M"),"M",IF(AND('C7'!AO23='C7'!AO35,OR('C7'!AO23="X",'C7'!AO23="W",'C7'!AO23="Z")),UPPER('C7'!AO23),"")))</f>
        <v/>
      </c>
      <c r="J900" s="81" t="s">
        <v>452</v>
      </c>
      <c r="K900" s="188" t="str">
        <f>IF(AND(ISBLANK('C7'!AN47),$L$900&lt;&gt;"Z"),"",'C7'!AN47)</f>
        <v/>
      </c>
      <c r="L900" s="188" t="str">
        <f>IF(ISBLANK('C7'!AO47),"",'C7'!AO47)</f>
        <v/>
      </c>
      <c r="M900" s="78" t="str">
        <f t="shared" si="17"/>
        <v>OK</v>
      </c>
      <c r="N900" s="79"/>
    </row>
    <row r="901" spans="1:14" ht="23.25" hidden="1">
      <c r="A901" s="80" t="s">
        <v>2595</v>
      </c>
      <c r="B901" s="186" t="s">
        <v>2256</v>
      </c>
      <c r="C901" s="187" t="s">
        <v>402</v>
      </c>
      <c r="D901" s="189" t="s">
        <v>2257</v>
      </c>
      <c r="E901" s="187" t="s">
        <v>452</v>
      </c>
      <c r="F901" s="187" t="s">
        <v>402</v>
      </c>
      <c r="G901" s="189" t="s">
        <v>1268</v>
      </c>
      <c r="H901" s="188" t="str">
        <f>IF(OR(AND('C7'!AN24="",'C7'!AO24=""),AND('C7'!AN36="",'C7'!AO36=""),AND('C7'!AO24="X",'C7'!AO36="X"),OR('C7'!AO24="M",'C7'!AO36="M")),"",SUM('C7'!AN24,'C7'!AN36))</f>
        <v/>
      </c>
      <c r="I901" s="188" t="str">
        <f>IF(AND(AND('C7'!AO24="X",'C7'!AO36="X"),SUM('C7'!AN24,'C7'!AN36)=0,ISNUMBER('C7'!AN48)),"",IF(OR('C7'!AO24="M",'C7'!AO36="M"),"M",IF(AND('C7'!AO24='C7'!AO36,OR('C7'!AO24="X",'C7'!AO24="W",'C7'!AO24="Z")),UPPER('C7'!AO24),"")))</f>
        <v/>
      </c>
      <c r="J901" s="81" t="s">
        <v>452</v>
      </c>
      <c r="K901" s="188" t="str">
        <f>IF(AND(ISBLANK('C7'!AN48),$L$901&lt;&gt;"Z"),"",'C7'!AN48)</f>
        <v/>
      </c>
      <c r="L901" s="188" t="str">
        <f>IF(ISBLANK('C7'!AO48),"",'C7'!AO48)</f>
        <v/>
      </c>
      <c r="M901" s="78" t="str">
        <f t="shared" si="17"/>
        <v>OK</v>
      </c>
      <c r="N901" s="79"/>
    </row>
    <row r="902" spans="1:14" ht="23.25" hidden="1">
      <c r="A902" s="80" t="s">
        <v>2595</v>
      </c>
      <c r="B902" s="186" t="s">
        <v>2258</v>
      </c>
      <c r="C902" s="187" t="s">
        <v>402</v>
      </c>
      <c r="D902" s="189" t="s">
        <v>2259</v>
      </c>
      <c r="E902" s="187" t="s">
        <v>452</v>
      </c>
      <c r="F902" s="187" t="s">
        <v>402</v>
      </c>
      <c r="G902" s="189" t="s">
        <v>1269</v>
      </c>
      <c r="H902" s="188" t="str">
        <f>IF(OR(AND('C7'!AN25="",'C7'!AO25=""),AND('C7'!AN37="",'C7'!AO37=""),AND('C7'!AO25="X",'C7'!AO37="X"),OR('C7'!AO25="M",'C7'!AO37="M")),"",SUM('C7'!AN25,'C7'!AN37))</f>
        <v/>
      </c>
      <c r="I902" s="188" t="str">
        <f>IF(AND(AND('C7'!AO25="X",'C7'!AO37="X"),SUM('C7'!AN25,'C7'!AN37)=0,ISNUMBER('C7'!AN49)),"",IF(OR('C7'!AO25="M",'C7'!AO37="M"),"M",IF(AND('C7'!AO25='C7'!AO37,OR('C7'!AO25="X",'C7'!AO25="W",'C7'!AO25="Z")),UPPER('C7'!AO25),"")))</f>
        <v/>
      </c>
      <c r="J902" s="81" t="s">
        <v>452</v>
      </c>
      <c r="K902" s="188" t="str">
        <f>IF(AND(ISBLANK('C7'!AN49),$L$902&lt;&gt;"Z"),"",'C7'!AN49)</f>
        <v/>
      </c>
      <c r="L902" s="188" t="str">
        <f>IF(ISBLANK('C7'!AO49),"",'C7'!AO49)</f>
        <v/>
      </c>
      <c r="M902" s="78" t="str">
        <f t="shared" si="17"/>
        <v>OK</v>
      </c>
      <c r="N902" s="79"/>
    </row>
    <row r="903" spans="1:14" ht="23.25" hidden="1">
      <c r="A903" s="80" t="s">
        <v>2595</v>
      </c>
      <c r="B903" s="186" t="s">
        <v>2260</v>
      </c>
      <c r="C903" s="187" t="s">
        <v>403</v>
      </c>
      <c r="D903" s="189" t="s">
        <v>1271</v>
      </c>
      <c r="E903" s="187" t="s">
        <v>452</v>
      </c>
      <c r="F903" s="187" t="s">
        <v>403</v>
      </c>
      <c r="G903" s="189" t="s">
        <v>532</v>
      </c>
      <c r="H903" s="188" t="str">
        <f>IF(OR(AND('C8'!V14="",'C8'!W14=""),AND('C8'!V15="",'C8'!W15=""),AND('C8'!W14="X",'C8'!W15="X"),OR('C8'!W14="M",'C8'!W15="M")),"",SUM('C8'!V14,'C8'!V15))</f>
        <v/>
      </c>
      <c r="I903" s="188" t="str">
        <f>IF(AND(AND('C8'!W14="X",'C8'!W15="X"),SUM('C8'!V14,'C8'!V15)=0,ISNUMBER('C8'!V16)),"",IF(OR('C8'!W14="M",'C8'!W15="M"),"M",IF(AND('C8'!W14='C8'!W15,OR('C8'!W14="X",'C8'!W14="W",'C8'!W14="Z")),UPPER('C8'!W14),"")))</f>
        <v/>
      </c>
      <c r="J903" s="81" t="s">
        <v>452</v>
      </c>
      <c r="K903" s="188" t="str">
        <f>IF(AND(ISBLANK('C8'!V16),$L$903&lt;&gt;"Z"),"",'C8'!V16)</f>
        <v/>
      </c>
      <c r="L903" s="188" t="str">
        <f>IF(ISBLANK('C8'!W16),"",'C8'!W16)</f>
        <v/>
      </c>
      <c r="M903" s="78" t="str">
        <f t="shared" si="17"/>
        <v>OK</v>
      </c>
      <c r="N903" s="79"/>
    </row>
    <row r="904" spans="1:14" ht="23.25" hidden="1">
      <c r="A904" s="80" t="s">
        <v>2595</v>
      </c>
      <c r="B904" s="186" t="s">
        <v>2261</v>
      </c>
      <c r="C904" s="187" t="s">
        <v>403</v>
      </c>
      <c r="D904" s="189" t="s">
        <v>1273</v>
      </c>
      <c r="E904" s="187" t="s">
        <v>452</v>
      </c>
      <c r="F904" s="187" t="s">
        <v>403</v>
      </c>
      <c r="G904" s="189" t="s">
        <v>554</v>
      </c>
      <c r="H904" s="188" t="str">
        <f>IF(OR(AND('C8'!V17="",'C8'!W17=""),AND('C8'!V18="",'C8'!W18=""),AND('C8'!W17="X",'C8'!W18="X"),OR('C8'!W17="M",'C8'!W18="M")),"",SUM('C8'!V17,'C8'!V18))</f>
        <v/>
      </c>
      <c r="I904" s="188" t="str">
        <f>IF(AND(AND('C8'!W17="X",'C8'!W18="X"),SUM('C8'!V17,'C8'!V18)=0,ISNUMBER('C8'!V19)),"",IF(OR('C8'!W17="M",'C8'!W18="M"),"M",IF(AND('C8'!W17='C8'!W18,OR('C8'!W17="X",'C8'!W17="W",'C8'!W17="Z")),UPPER('C8'!W17),"")))</f>
        <v/>
      </c>
      <c r="J904" s="81" t="s">
        <v>452</v>
      </c>
      <c r="K904" s="188" t="str">
        <f>IF(AND(ISBLANK('C8'!V19),$L$904&lt;&gt;"Z"),"",'C8'!V19)</f>
        <v/>
      </c>
      <c r="L904" s="188" t="str">
        <f>IF(ISBLANK('C8'!W19),"",'C8'!W19)</f>
        <v/>
      </c>
      <c r="M904" s="78" t="str">
        <f t="shared" si="17"/>
        <v>OK</v>
      </c>
      <c r="N904" s="79"/>
    </row>
    <row r="905" spans="1:14" ht="23.25" hidden="1">
      <c r="A905" s="80" t="s">
        <v>2595</v>
      </c>
      <c r="B905" s="186" t="s">
        <v>2262</v>
      </c>
      <c r="C905" s="187" t="s">
        <v>403</v>
      </c>
      <c r="D905" s="189" t="s">
        <v>1275</v>
      </c>
      <c r="E905" s="187" t="s">
        <v>452</v>
      </c>
      <c r="F905" s="187" t="s">
        <v>403</v>
      </c>
      <c r="G905" s="189" t="s">
        <v>482</v>
      </c>
      <c r="H905" s="188" t="str">
        <f>IF(OR(AND('C8'!V14="",'C8'!W14=""),AND('C8'!V17="",'C8'!W17=""),AND('C8'!W14="X",'C8'!W17="X"),OR('C8'!W14="M",'C8'!W17="M")),"",SUM('C8'!V14,'C8'!V17))</f>
        <v/>
      </c>
      <c r="I905" s="188" t="str">
        <f>IF(AND(AND('C8'!W14="X",'C8'!W17="X"),SUM('C8'!V14,'C8'!V17)=0,ISNUMBER('C8'!V20)),"",IF(OR('C8'!W14="M",'C8'!W17="M"),"M",IF(AND('C8'!W14='C8'!W17,OR('C8'!W14="X",'C8'!W14="W",'C8'!W14="Z")),UPPER('C8'!W14),"")))</f>
        <v/>
      </c>
      <c r="J905" s="81" t="s">
        <v>452</v>
      </c>
      <c r="K905" s="188" t="str">
        <f>IF(AND(ISBLANK('C8'!V20),$L$905&lt;&gt;"Z"),"",'C8'!V20)</f>
        <v/>
      </c>
      <c r="L905" s="188" t="str">
        <f>IF(ISBLANK('C8'!W20),"",'C8'!W20)</f>
        <v/>
      </c>
      <c r="M905" s="78" t="str">
        <f t="shared" si="17"/>
        <v>OK</v>
      </c>
      <c r="N905" s="79"/>
    </row>
    <row r="906" spans="1:14" ht="23.25" hidden="1">
      <c r="A906" s="80" t="s">
        <v>2595</v>
      </c>
      <c r="B906" s="186" t="s">
        <v>2263</v>
      </c>
      <c r="C906" s="187" t="s">
        <v>403</v>
      </c>
      <c r="D906" s="189" t="s">
        <v>1277</v>
      </c>
      <c r="E906" s="187" t="s">
        <v>452</v>
      </c>
      <c r="F906" s="187" t="s">
        <v>403</v>
      </c>
      <c r="G906" s="189" t="s">
        <v>471</v>
      </c>
      <c r="H906" s="188" t="str">
        <f>IF(OR(AND('C8'!V15="",'C8'!W15=""),AND('C8'!V18="",'C8'!W18=""),AND('C8'!W15="X",'C8'!W18="X"),OR('C8'!W15="M",'C8'!W18="M")),"",SUM('C8'!V15,'C8'!V18))</f>
        <v/>
      </c>
      <c r="I906" s="188" t="str">
        <f>IF(AND(AND('C8'!W15="X",'C8'!W18="X"),SUM('C8'!V15,'C8'!V18)=0,ISNUMBER('C8'!V21)),"",IF(OR('C8'!W15="M",'C8'!W18="M"),"M",IF(AND('C8'!W15='C8'!W18,OR('C8'!W15="X",'C8'!W15="W",'C8'!W15="Z")),UPPER('C8'!W15),"")))</f>
        <v/>
      </c>
      <c r="J906" s="81" t="s">
        <v>452</v>
      </c>
      <c r="K906" s="188" t="str">
        <f>IF(AND(ISBLANK('C8'!V21),$L$906&lt;&gt;"Z"),"",'C8'!V21)</f>
        <v/>
      </c>
      <c r="L906" s="188" t="str">
        <f>IF(ISBLANK('C8'!W21),"",'C8'!W21)</f>
        <v/>
      </c>
      <c r="M906" s="78" t="str">
        <f t="shared" si="17"/>
        <v>OK</v>
      </c>
      <c r="N906" s="79"/>
    </row>
    <row r="907" spans="1:14" ht="23.25" hidden="1">
      <c r="A907" s="80" t="s">
        <v>2595</v>
      </c>
      <c r="B907" s="186" t="s">
        <v>2264</v>
      </c>
      <c r="C907" s="187" t="s">
        <v>403</v>
      </c>
      <c r="D907" s="189" t="s">
        <v>1279</v>
      </c>
      <c r="E907" s="187" t="s">
        <v>452</v>
      </c>
      <c r="F907" s="187" t="s">
        <v>403</v>
      </c>
      <c r="G907" s="189" t="s">
        <v>460</v>
      </c>
      <c r="H907" s="188" t="str">
        <f>IF(OR(AND('C8'!V16="",'C8'!W16=""),AND('C8'!V19="",'C8'!W19=""),AND('C8'!W16="X",'C8'!W19="X"),OR('C8'!W16="M",'C8'!W19="M")),"",SUM('C8'!V16,'C8'!V19))</f>
        <v/>
      </c>
      <c r="I907" s="188" t="str">
        <f>IF(AND(AND('C8'!W16="X",'C8'!W19="X"),SUM('C8'!V16,'C8'!V19)=0,ISNUMBER('C8'!V22)),"",IF(OR('C8'!W16="M",'C8'!W19="M"),"M",IF(AND('C8'!W16='C8'!W19,OR('C8'!W16="X",'C8'!W16="W",'C8'!W16="Z")),UPPER('C8'!W16),"")))</f>
        <v/>
      </c>
      <c r="J907" s="81" t="s">
        <v>452</v>
      </c>
      <c r="K907" s="188" t="str">
        <f>IF(AND(ISBLANK('C8'!V22),$L$907&lt;&gt;"Z"),"",'C8'!V22)</f>
        <v/>
      </c>
      <c r="L907" s="188" t="str">
        <f>IF(ISBLANK('C8'!W22),"",'C8'!W22)</f>
        <v/>
      </c>
      <c r="M907" s="78" t="str">
        <f t="shared" si="17"/>
        <v>OK</v>
      </c>
      <c r="N907" s="79"/>
    </row>
    <row r="908" spans="1:14" ht="23.25" hidden="1">
      <c r="A908" s="80" t="s">
        <v>2595</v>
      </c>
      <c r="B908" s="186" t="s">
        <v>2265</v>
      </c>
      <c r="C908" s="187" t="s">
        <v>403</v>
      </c>
      <c r="D908" s="189" t="s">
        <v>1281</v>
      </c>
      <c r="E908" s="187" t="s">
        <v>452</v>
      </c>
      <c r="F908" s="187" t="s">
        <v>403</v>
      </c>
      <c r="G908" s="189" t="s">
        <v>148</v>
      </c>
      <c r="H908" s="188" t="str">
        <f>IF(OR(AND('C8'!Y14="",'C8'!Z14=""),AND('C8'!Y15="",'C8'!Z15=""),AND('C8'!Z14="X",'C8'!Z15="X"),OR('C8'!Z14="M",'C8'!Z15="M")),"",SUM('C8'!Y14,'C8'!Y15))</f>
        <v/>
      </c>
      <c r="I908" s="188" t="str">
        <f>IF(AND(AND('C8'!Z14="X",'C8'!Z15="X"),SUM('C8'!Y14,'C8'!Y15)=0,ISNUMBER('C8'!Y16)),"",IF(OR('C8'!Z14="M",'C8'!Z15="M"),"M",IF(AND('C8'!Z14='C8'!Z15,OR('C8'!Z14="X",'C8'!Z14="W",'C8'!Z14="Z")),UPPER('C8'!Z14),"")))</f>
        <v/>
      </c>
      <c r="J908" s="81" t="s">
        <v>452</v>
      </c>
      <c r="K908" s="188" t="str">
        <f>IF(AND(ISBLANK('C8'!Y16),$L$908&lt;&gt;"Z"),"",'C8'!Y16)</f>
        <v/>
      </c>
      <c r="L908" s="188" t="str">
        <f>IF(ISBLANK('C8'!Z16),"",'C8'!Z16)</f>
        <v/>
      </c>
      <c r="M908" s="78" t="str">
        <f t="shared" si="17"/>
        <v>OK</v>
      </c>
      <c r="N908" s="79"/>
    </row>
    <row r="909" spans="1:14" ht="23.25" hidden="1">
      <c r="A909" s="80" t="s">
        <v>2595</v>
      </c>
      <c r="B909" s="186" t="s">
        <v>2266</v>
      </c>
      <c r="C909" s="187" t="s">
        <v>403</v>
      </c>
      <c r="D909" s="189" t="s">
        <v>1283</v>
      </c>
      <c r="E909" s="187" t="s">
        <v>452</v>
      </c>
      <c r="F909" s="187" t="s">
        <v>403</v>
      </c>
      <c r="G909" s="189" t="s">
        <v>151</v>
      </c>
      <c r="H909" s="188" t="str">
        <f>IF(OR(AND('C8'!Y17="",'C8'!Z17=""),AND('C8'!Y18="",'C8'!Z18=""),AND('C8'!Z17="X",'C8'!Z18="X"),OR('C8'!Z17="M",'C8'!Z18="M")),"",SUM('C8'!Y17,'C8'!Y18))</f>
        <v/>
      </c>
      <c r="I909" s="188" t="str">
        <f>IF(AND(AND('C8'!Z17="X",'C8'!Z18="X"),SUM('C8'!Y17,'C8'!Y18)=0,ISNUMBER('C8'!Y19)),"",IF(OR('C8'!Z17="M",'C8'!Z18="M"),"M",IF(AND('C8'!Z17='C8'!Z18,OR('C8'!Z17="X",'C8'!Z17="W",'C8'!Z17="Z")),UPPER('C8'!Z17),"")))</f>
        <v/>
      </c>
      <c r="J909" s="81" t="s">
        <v>452</v>
      </c>
      <c r="K909" s="188" t="str">
        <f>IF(AND(ISBLANK('C8'!Y19),$L$909&lt;&gt;"Z"),"",'C8'!Y19)</f>
        <v/>
      </c>
      <c r="L909" s="188" t="str">
        <f>IF(ISBLANK('C8'!Z19),"",'C8'!Z19)</f>
        <v/>
      </c>
      <c r="M909" s="78" t="str">
        <f t="shared" si="17"/>
        <v>OK</v>
      </c>
      <c r="N909" s="79"/>
    </row>
    <row r="910" spans="1:14" ht="23.25" hidden="1">
      <c r="A910" s="80" t="s">
        <v>2595</v>
      </c>
      <c r="B910" s="186" t="s">
        <v>2267</v>
      </c>
      <c r="C910" s="187" t="s">
        <v>403</v>
      </c>
      <c r="D910" s="189" t="s">
        <v>1285</v>
      </c>
      <c r="E910" s="187" t="s">
        <v>452</v>
      </c>
      <c r="F910" s="187" t="s">
        <v>403</v>
      </c>
      <c r="G910" s="189" t="s">
        <v>152</v>
      </c>
      <c r="H910" s="188" t="str">
        <f>IF(OR(AND('C8'!Y14="",'C8'!Z14=""),AND('C8'!Y17="",'C8'!Z17=""),AND('C8'!Z14="X",'C8'!Z17="X"),OR('C8'!Z14="M",'C8'!Z17="M")),"",SUM('C8'!Y14,'C8'!Y17))</f>
        <v/>
      </c>
      <c r="I910" s="188" t="str">
        <f>IF(AND(AND('C8'!Z14="X",'C8'!Z17="X"),SUM('C8'!Y14,'C8'!Y17)=0,ISNUMBER('C8'!Y20)),"",IF(OR('C8'!Z14="M",'C8'!Z17="M"),"M",IF(AND('C8'!Z14='C8'!Z17,OR('C8'!Z14="X",'C8'!Z14="W",'C8'!Z14="Z")),UPPER('C8'!Z14),"")))</f>
        <v/>
      </c>
      <c r="J910" s="81" t="s">
        <v>452</v>
      </c>
      <c r="K910" s="188" t="str">
        <f>IF(AND(ISBLANK('C8'!Y20),$L$910&lt;&gt;"Z"),"",'C8'!Y20)</f>
        <v/>
      </c>
      <c r="L910" s="188" t="str">
        <f>IF(ISBLANK('C8'!Z20),"",'C8'!Z20)</f>
        <v/>
      </c>
      <c r="M910" s="78" t="str">
        <f t="shared" si="17"/>
        <v>OK</v>
      </c>
      <c r="N910" s="79"/>
    </row>
    <row r="911" spans="1:14" ht="23.25" hidden="1">
      <c r="A911" s="80" t="s">
        <v>2595</v>
      </c>
      <c r="B911" s="186" t="s">
        <v>2268</v>
      </c>
      <c r="C911" s="187" t="s">
        <v>403</v>
      </c>
      <c r="D911" s="189" t="s">
        <v>1287</v>
      </c>
      <c r="E911" s="187" t="s">
        <v>452</v>
      </c>
      <c r="F911" s="187" t="s">
        <v>403</v>
      </c>
      <c r="G911" s="189" t="s">
        <v>153</v>
      </c>
      <c r="H911" s="188" t="str">
        <f>IF(OR(AND('C8'!Y15="",'C8'!Z15=""),AND('C8'!Y18="",'C8'!Z18=""),AND('C8'!Z15="X",'C8'!Z18="X"),OR('C8'!Z15="M",'C8'!Z18="M")),"",SUM('C8'!Y15,'C8'!Y18))</f>
        <v/>
      </c>
      <c r="I911" s="188" t="str">
        <f>IF(AND(AND('C8'!Z15="X",'C8'!Z18="X"),SUM('C8'!Y15,'C8'!Y18)=0,ISNUMBER('C8'!Y21)),"",IF(OR('C8'!Z15="M",'C8'!Z18="M"),"M",IF(AND('C8'!Z15='C8'!Z18,OR('C8'!Z15="X",'C8'!Z15="W",'C8'!Z15="Z")),UPPER('C8'!Z15),"")))</f>
        <v/>
      </c>
      <c r="J911" s="81" t="s">
        <v>452</v>
      </c>
      <c r="K911" s="188" t="str">
        <f>IF(AND(ISBLANK('C8'!Y21),$L$911&lt;&gt;"Z"),"",'C8'!Y21)</f>
        <v/>
      </c>
      <c r="L911" s="188" t="str">
        <f>IF(ISBLANK('C8'!Z21),"",'C8'!Z21)</f>
        <v/>
      </c>
      <c r="M911" s="78" t="str">
        <f t="shared" si="17"/>
        <v>OK</v>
      </c>
      <c r="N911" s="79"/>
    </row>
    <row r="912" spans="1:14" ht="23.25" hidden="1">
      <c r="A912" s="80" t="s">
        <v>2595</v>
      </c>
      <c r="B912" s="186" t="s">
        <v>2269</v>
      </c>
      <c r="C912" s="187" t="s">
        <v>403</v>
      </c>
      <c r="D912" s="189" t="s">
        <v>1289</v>
      </c>
      <c r="E912" s="187" t="s">
        <v>452</v>
      </c>
      <c r="F912" s="187" t="s">
        <v>403</v>
      </c>
      <c r="G912" s="189" t="s">
        <v>154</v>
      </c>
      <c r="H912" s="188" t="str">
        <f>IF(OR(AND('C8'!Y16="",'C8'!Z16=""),AND('C8'!Y19="",'C8'!Z19=""),AND('C8'!Z16="X",'C8'!Z19="X"),OR('C8'!Z16="M",'C8'!Z19="M")),"",SUM('C8'!Y16,'C8'!Y19))</f>
        <v/>
      </c>
      <c r="I912" s="188" t="str">
        <f>IF(AND(AND('C8'!Z16="X",'C8'!Z19="X"),SUM('C8'!Y16,'C8'!Y19)=0,ISNUMBER('C8'!Y22)),"",IF(OR('C8'!Z16="M",'C8'!Z19="M"),"M",IF(AND('C8'!Z16='C8'!Z19,OR('C8'!Z16="X",'C8'!Z16="W",'C8'!Z16="Z")),UPPER('C8'!Z16),"")))</f>
        <v/>
      </c>
      <c r="J912" s="81" t="s">
        <v>452</v>
      </c>
      <c r="K912" s="188" t="str">
        <f>IF(AND(ISBLANK('C8'!Y22),$L$912&lt;&gt;"Z"),"",'C8'!Y22)</f>
        <v/>
      </c>
      <c r="L912" s="188" t="str">
        <f>IF(ISBLANK('C8'!Z22),"",'C8'!Z22)</f>
        <v/>
      </c>
      <c r="M912" s="78" t="str">
        <f t="shared" si="17"/>
        <v>OK</v>
      </c>
      <c r="N912" s="79"/>
    </row>
  </sheetData>
  <sheetProtection algorithmName="SHA-512" hashValue="TFROrzWIJmXmFcO2rQz7d5KcOcVEVuBgHpuHrHNL36AtEW45Tlf2XR+UFBotp6FkvmcK9jjuFr6nWH+1uSxq7w==" saltValue="FwovuFY2EzvRtDj8d0/bXw==" spinCount="100000" sheet="1" objects="1" scenarios="1" formatCells="0" formatColumns="0" formatRows="0" sort="0" autoFilter="0"/>
  <autoFilter ref="A16:N912">
    <filterColumn colId="12">
      <filters>
        <filter val="Check"/>
      </filters>
    </filterColumn>
  </autoFilter>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7:M912">
    <cfRule type="expression" dxfId="4" priority="15">
      <formula>$M17&lt;&gt;"OK"</formula>
    </cfRule>
  </conditionalFormatting>
  <conditionalFormatting sqref="A84:M372">
    <cfRule type="expression" dxfId="3" priority="4">
      <formula>$M84&lt;&gt;"OK"</formula>
    </cfRule>
  </conditionalFormatting>
  <conditionalFormatting sqref="M451:M814">
    <cfRule type="expression" dxfId="2" priority="3">
      <formula>$M451&lt;&gt;"OK"</formula>
    </cfRule>
  </conditionalFormatting>
  <conditionalFormatting sqref="M544:M782">
    <cfRule type="expression" dxfId="1" priority="2">
      <formula>$M544&lt;&gt;"OK"</formula>
    </cfRule>
  </conditionalFormatting>
  <conditionalFormatting sqref="M544:M782">
    <cfRule type="expression" dxfId="0" priority="1">
      <formula>$M544&lt;&gt;"OK"</formula>
    </cfRule>
  </conditionalFormatting>
  <hyperlinks>
    <hyperlink ref="D373" location="'C2'!V23" display="SUM(V23,Y23,AE23,AK23)"/>
    <hyperlink ref="G373" location="'C2'!AN23" display="AN23"/>
    <hyperlink ref="D374" location="'C3'!V14" display="SUM(V14:V24)"/>
    <hyperlink ref="G374" location="'C3'!V25" display="V25"/>
    <hyperlink ref="D375" location="'C3'!V26" display="SUM(V26:V36)"/>
    <hyperlink ref="G375" location="'C3'!V37" display="V37"/>
    <hyperlink ref="D376" location="'C3'!V14" display="SUM(V14,V26)"/>
    <hyperlink ref="G376" location="'C3'!V38" display="V38"/>
    <hyperlink ref="D377" location="'C3'!V15" display="SUM(V15,V27)"/>
    <hyperlink ref="G377" location="'C3'!V39" display="V39"/>
    <hyperlink ref="D378" location="'C3'!V16" display="SUM(V16,V28)"/>
    <hyperlink ref="G378" location="'C3'!V40" display="V40"/>
    <hyperlink ref="D379" location="'C3'!V17" display="SUM(V17,V29)"/>
    <hyperlink ref="G379" location="'C3'!V41" display="V41"/>
    <hyperlink ref="D380" location="'C3'!V18" display="SUM(V18,V30)"/>
    <hyperlink ref="G380" location="'C3'!V42" display="V42"/>
    <hyperlink ref="D381" location="'C3'!V19" display="SUM(V19,V31)"/>
    <hyperlink ref="G381" location="'C3'!V43" display="V43"/>
    <hyperlink ref="D382" location="'C3'!V20" display="SUM(V20,V32)"/>
    <hyperlink ref="G382" location="'C3'!V44" display="V44"/>
    <hyperlink ref="D383" location="'C3'!V21" display="SUM(V21,V33)"/>
    <hyperlink ref="G383" location="'C3'!V45" display="V45"/>
    <hyperlink ref="D384" location="'C3'!V22" display="SUM(V22,V34)"/>
    <hyperlink ref="G384" location="'C3'!V46" display="V46"/>
    <hyperlink ref="D385" location="'C3'!V23" display="SUM(V23,V35)"/>
    <hyperlink ref="G385" location="'C3'!V47" display="V47"/>
    <hyperlink ref="D386" location="'C3'!V24" display="SUM(V24,V36)"/>
    <hyperlink ref="G386" location="'C3'!V48" display="V48"/>
    <hyperlink ref="D387" location="'C3'!V25" display="SUM(V25,V37)"/>
    <hyperlink ref="G387" location="'C3'!V49" display="V49"/>
    <hyperlink ref="D388" location="'C3'!Y14" display="SUM(Y14:Y24)"/>
    <hyperlink ref="G388" location="'C3'!Y25" display="Y25"/>
    <hyperlink ref="D389" location="'C3'!Y26" display="SUM(Y26:Y36)"/>
    <hyperlink ref="G389" location="'C3'!Y37" display="Y37"/>
    <hyperlink ref="D390" location="'C3'!Y14" display="SUM(Y14,Y26)"/>
    <hyperlink ref="G390" location="'C3'!Y38" display="Y38"/>
    <hyperlink ref="D391" location="'C3'!Y15" display="SUM(Y15,Y27)"/>
    <hyperlink ref="G391" location="'C3'!Y39" display="Y39"/>
    <hyperlink ref="D392" location="'C3'!Y16" display="SUM(Y16,Y28)"/>
    <hyperlink ref="G392" location="'C3'!Y40" display="Y40"/>
    <hyperlink ref="D393" location="'C3'!Y17" display="SUM(Y17,Y29)"/>
    <hyperlink ref="G393" location="'C3'!Y41" display="Y41"/>
    <hyperlink ref="D394" location="'C3'!Y18" display="SUM(Y18,Y30)"/>
    <hyperlink ref="G394" location="'C3'!Y42" display="Y42"/>
    <hyperlink ref="D395" location="'C3'!Y19" display="SUM(Y19,Y31)"/>
    <hyperlink ref="G395" location="'C3'!Y43" display="Y43"/>
    <hyperlink ref="D396" location="'C3'!Y20" display="SUM(Y20,Y32)"/>
    <hyperlink ref="G396" location="'C3'!Y44" display="Y44"/>
    <hyperlink ref="D397" location="'C3'!Y21" display="SUM(Y21,Y33)"/>
    <hyperlink ref="G397" location="'C3'!Y45" display="Y45"/>
    <hyperlink ref="D398" location="'C3'!Y22" display="SUM(Y22,Y34)"/>
    <hyperlink ref="G398" location="'C3'!Y46" display="Y46"/>
    <hyperlink ref="D399" location="'C3'!Y23" display="SUM(Y23,Y35)"/>
    <hyperlink ref="G399" location="'C3'!Y47" display="Y47"/>
    <hyperlink ref="D400" location="'C3'!Y24" display="SUM(Y24,Y36)"/>
    <hyperlink ref="G400" location="'C3'!Y48" display="Y48"/>
    <hyperlink ref="D401" location="'C3'!Y25" display="SUM(Y25,Y37)"/>
    <hyperlink ref="G401" location="'C3'!Y49" display="Y49"/>
    <hyperlink ref="D402" location="'C3'!AB14" display="SUM(AB14:AB24)"/>
    <hyperlink ref="G402" location="'C3'!AB25" display="AB25"/>
    <hyperlink ref="D403" location="'C3'!AB26" display="SUM(AB26:AB36)"/>
    <hyperlink ref="G403" location="'C3'!AB37" display="AB37"/>
    <hyperlink ref="D404" location="'C3'!AB14" display="SUM(AB14,AB26)"/>
    <hyperlink ref="G404" location="'C3'!AB38" display="AB38"/>
    <hyperlink ref="D405" location="'C3'!AB15" display="SUM(AB15,AB27)"/>
    <hyperlink ref="G405" location="'C3'!AB39" display="AB39"/>
    <hyperlink ref="D406" location="'C3'!AB16" display="SUM(AB16,AB28)"/>
    <hyperlink ref="G406" location="'C3'!AB40" display="AB40"/>
    <hyperlink ref="D407" location="'C3'!AB17" display="SUM(AB17,AB29)"/>
    <hyperlink ref="G407" location="'C3'!AB41" display="AB41"/>
    <hyperlink ref="D408" location="'C3'!AB18" display="SUM(AB18,AB30)"/>
    <hyperlink ref="G408" location="'C3'!AB42" display="AB42"/>
    <hyperlink ref="D409" location="'C3'!AB19" display="SUM(AB19,AB31)"/>
    <hyperlink ref="G409" location="'C3'!AB43" display="AB43"/>
    <hyperlink ref="D410" location="'C3'!AB20" display="SUM(AB20,AB32)"/>
    <hyperlink ref="G410" location="'C3'!AB44" display="AB44"/>
    <hyperlink ref="D411" location="'C3'!AB21" display="SUM(AB21,AB33)"/>
    <hyperlink ref="G411" location="'C3'!AB45" display="AB45"/>
    <hyperlink ref="D412" location="'C3'!AB22" display="SUM(AB22,AB34)"/>
    <hyperlink ref="G412" location="'C3'!AB46" display="AB46"/>
    <hyperlink ref="D413" location="'C3'!AB23" display="SUM(AB23,AB35)"/>
    <hyperlink ref="G413" location="'C3'!AB47" display="AB47"/>
    <hyperlink ref="D414" location="'C3'!AB24" display="SUM(AB24,AB36)"/>
    <hyperlink ref="G414" location="'C3'!AB48" display="AB48"/>
    <hyperlink ref="D415" location="'C3'!AB25" display="SUM(AB25,AB37)"/>
    <hyperlink ref="G415" location="'C3'!AB49" display="AB49"/>
    <hyperlink ref="D416" location="'C3'!AE14" display="SUM(AE14:AE24)"/>
    <hyperlink ref="G416" location="'C3'!AE25" display="AE25"/>
    <hyperlink ref="D417" location="'C3'!AE26" display="SUM(AE26:AE36)"/>
    <hyperlink ref="G417" location="'C3'!AE37" display="AE37"/>
    <hyperlink ref="D418" location="'C3'!AE14" display="SUM(AE14,AE26)"/>
    <hyperlink ref="G418" location="'C3'!AE38" display="AE38"/>
    <hyperlink ref="D419" location="'C3'!AE15" display="SUM(AE15,AE27)"/>
    <hyperlink ref="G419" location="'C3'!AE39" display="AE39"/>
    <hyperlink ref="D420" location="'C3'!AE16" display="SUM(AE16,AE28)"/>
    <hyperlink ref="G420" location="'C3'!AE40" display="AE40"/>
    <hyperlink ref="D421" location="'C3'!AE17" display="SUM(AE17,AE29)"/>
    <hyperlink ref="G421" location="'C3'!AE41" display="AE41"/>
    <hyperlink ref="D422" location="'C3'!AE18" display="SUM(AE18,AE30)"/>
    <hyperlink ref="G422" location="'C3'!AE42" display="AE42"/>
    <hyperlink ref="D423" location="'C3'!AE19" display="SUM(AE19,AE31)"/>
    <hyperlink ref="G423" location="'C3'!AE43" display="AE43"/>
    <hyperlink ref="D424" location="'C3'!AE20" display="SUM(AE20,AE32)"/>
    <hyperlink ref="G424" location="'C3'!AE44" display="AE44"/>
    <hyperlink ref="D425" location="'C3'!AE21" display="SUM(AE21,AE33)"/>
    <hyperlink ref="G425" location="'C3'!AE45" display="AE45"/>
    <hyperlink ref="D426" location="'C3'!AE22" display="SUM(AE22,AE34)"/>
    <hyperlink ref="G426" location="'C3'!AE46" display="AE46"/>
    <hyperlink ref="D427" location="'C3'!AE23" display="SUM(AE23,AE35)"/>
    <hyperlink ref="G427" location="'C3'!AE47" display="AE47"/>
    <hyperlink ref="D428" location="'C3'!AE24" display="SUM(AE24,AE36)"/>
    <hyperlink ref="G428" location="'C3'!AE48" display="AE48"/>
    <hyperlink ref="D429" location="'C3'!AE25" display="SUM(AE25,AE37)"/>
    <hyperlink ref="G429" location="'C3'!AE49" display="AE49"/>
    <hyperlink ref="D430" location="'C3'!AH14" display="SUM(AH14:AH24)"/>
    <hyperlink ref="G430" location="'C3'!AH25" display="AH25"/>
    <hyperlink ref="D431" location="'C3'!AH26" display="SUM(AH26:AH36)"/>
    <hyperlink ref="G431" location="'C3'!AH37" display="AH37"/>
    <hyperlink ref="D432" location="'C3'!AH14" display="SUM(AH14,AH26)"/>
    <hyperlink ref="G432" location="'C3'!AH38" display="AH38"/>
    <hyperlink ref="D433" location="'C3'!AH15" display="SUM(AH15,AH27)"/>
    <hyperlink ref="G433" location="'C3'!AH39" display="AH39"/>
    <hyperlink ref="D434" location="'C3'!AH16" display="SUM(AH16,AH28)"/>
    <hyperlink ref="G434" location="'C3'!AH40" display="AH40"/>
    <hyperlink ref="D435" location="'C3'!AH17" display="SUM(AH17,AH29)"/>
    <hyperlink ref="G435" location="'C3'!AH41" display="AH41"/>
    <hyperlink ref="D436" location="'C3'!AH18" display="SUM(AH18,AH30)"/>
    <hyperlink ref="G436" location="'C3'!AH42" display="AH42"/>
    <hyperlink ref="D437" location="'C3'!AH19" display="SUM(AH19,AH31)"/>
    <hyperlink ref="G437" location="'C3'!AH43" display="AH43"/>
    <hyperlink ref="D438" location="'C3'!AH20" display="SUM(AH20,AH32)"/>
    <hyperlink ref="G438" location="'C3'!AH44" display="AH44"/>
    <hyperlink ref="D439" location="'C3'!AH21" display="SUM(AH21,AH33)"/>
    <hyperlink ref="G439" location="'C3'!AH45" display="AH45"/>
    <hyperlink ref="D440" location="'C3'!AH22" display="SUM(AH22,AH34)"/>
    <hyperlink ref="G440" location="'C3'!AH46" display="AH46"/>
    <hyperlink ref="D441" location="'C3'!AH23" display="SUM(AH23,AH35)"/>
    <hyperlink ref="G441" location="'C3'!AH47" display="AH47"/>
    <hyperlink ref="D442" location="'C3'!AH24" display="SUM(AH24,AH36)"/>
    <hyperlink ref="G442" location="'C3'!AH48" display="AH48"/>
    <hyperlink ref="D443" location="'C3'!AH25" display="SUM(AH25,AH37)"/>
    <hyperlink ref="G443" location="'C3'!AH49" display="AH49"/>
    <hyperlink ref="D444" location="'C4'!V14" display="SUM(V14,V15)"/>
    <hyperlink ref="G444" location="'C4'!V16" display="V16"/>
    <hyperlink ref="D445" location="'C4'!Y14" display="SUM(Y14,Y15)"/>
    <hyperlink ref="G445" location="'C4'!Y16" display="Y16"/>
    <hyperlink ref="D446" location="'C4'!AB14" display="SUM(AB14,AB15)"/>
    <hyperlink ref="G446" location="'C4'!AB16" display="AB16"/>
    <hyperlink ref="D447" location="'C4'!AE14" display="SUM(AE14,AE15)"/>
    <hyperlink ref="G447" location="'C4'!AE16" display="AE16"/>
    <hyperlink ref="D448" location="'C4'!AH14" display="SUM(AH14,AH15)"/>
    <hyperlink ref="G448" location="'C4'!AH16" display="AH16"/>
    <hyperlink ref="D449" location="'C4'!AK14" display="SUM(AK14,AK15)"/>
    <hyperlink ref="G449" location="'C4'!AK16" display="AK16"/>
    <hyperlink ref="D450" location="'C4'!AN14" display="SUM(AN14,AN15)"/>
    <hyperlink ref="G450" location="'C4'!AN16" display="AN16"/>
    <hyperlink ref="D783" location="'C7'!V14" display="SUM(V14:V24)"/>
    <hyperlink ref="G783" location="'C7'!V25" display="V25"/>
    <hyperlink ref="D784" location="'C7'!V26" display="SUM(V26:V36)"/>
    <hyperlink ref="G784" location="'C7'!V37" display="V37"/>
    <hyperlink ref="D785" location="'C7'!V14" display="SUM(V14,V26)"/>
    <hyperlink ref="G785" location="'C7'!V38" display="V38"/>
    <hyperlink ref="D786" location="'C7'!V15" display="SUM(V15,V27)"/>
    <hyperlink ref="G786" location="'C7'!V39" display="V39"/>
    <hyperlink ref="D787" location="'C7'!V16" display="SUM(V16,V28)"/>
    <hyperlink ref="G787" location="'C7'!V40" display="V40"/>
    <hyperlink ref="D788" location="'C7'!V17" display="SUM(V17,V29)"/>
    <hyperlink ref="G788" location="'C7'!V41" display="V41"/>
    <hyperlink ref="D789" location="'C7'!V18" display="SUM(V18,V30)"/>
    <hyperlink ref="G789" location="'C7'!V42" display="V42"/>
    <hyperlink ref="D790" location="'C7'!V19" display="SUM(V19,V31)"/>
    <hyperlink ref="G790" location="'C7'!V43" display="V43"/>
    <hyperlink ref="D791" location="'C7'!V20" display="SUM(V20,V32)"/>
    <hyperlink ref="G791" location="'C7'!V44" display="V44"/>
    <hyperlink ref="D792" location="'C7'!V21" display="SUM(V21,V33)"/>
    <hyperlink ref="G792" location="'C7'!V45" display="V45"/>
    <hyperlink ref="D793" location="'C7'!V22" display="SUM(V22,V34)"/>
    <hyperlink ref="G793" location="'C7'!V46" display="V46"/>
    <hyperlink ref="D794" location="'C7'!V23" display="SUM(V23,V35)"/>
    <hyperlink ref="G794" location="'C7'!V47" display="V47"/>
    <hyperlink ref="D795" location="'C7'!V24" display="SUM(V24,V36)"/>
    <hyperlink ref="G795" location="'C7'!V48" display="V48"/>
    <hyperlink ref="D796" location="'C7'!V25" display="SUM(V25,V37)"/>
    <hyperlink ref="G796" location="'C7'!V49" display="V49"/>
    <hyperlink ref="D797" location="'C7'!Y14" display="SUM(Y14:Y24)"/>
    <hyperlink ref="G797" location="'C7'!Y25" display="Y25"/>
    <hyperlink ref="D798" location="'C7'!Y26" display="SUM(Y26:Y36)"/>
    <hyperlink ref="G798" location="'C7'!Y37" display="Y37"/>
    <hyperlink ref="D799" location="'C7'!Y14" display="SUM(Y14,Y26)"/>
    <hyperlink ref="G799" location="'C7'!Y38" display="Y38"/>
    <hyperlink ref="D800" location="'C7'!Y15" display="SUM(Y15,Y27)"/>
    <hyperlink ref="G800" location="'C7'!Y39" display="Y39"/>
    <hyperlink ref="D801" location="'C7'!Y16" display="SUM(Y16,Y28)"/>
    <hyperlink ref="G801" location="'C7'!Y40" display="Y40"/>
    <hyperlink ref="D802" location="'C7'!Y17" display="SUM(Y17,Y29)"/>
    <hyperlink ref="G802" location="'C7'!Y41" display="Y41"/>
    <hyperlink ref="D803" location="'C7'!Y18" display="SUM(Y18,Y30)"/>
    <hyperlink ref="G803" location="'C7'!Y42" display="Y42"/>
    <hyperlink ref="D804" location="'C7'!Y19" display="SUM(Y19,Y31)"/>
    <hyperlink ref="G804" location="'C7'!Y43" display="Y43"/>
    <hyperlink ref="D805" location="'C7'!Y20" display="SUM(Y20,Y32)"/>
    <hyperlink ref="G805" location="'C7'!Y44" display="Y44"/>
    <hyperlink ref="D806" location="'C7'!Y21" display="SUM(Y21,Y33)"/>
    <hyperlink ref="G806" location="'C7'!Y45" display="Y45"/>
    <hyperlink ref="D807" location="'C7'!Y22" display="SUM(Y22,Y34)"/>
    <hyperlink ref="G807" location="'C7'!Y46" display="Y46"/>
    <hyperlink ref="D808" location="'C7'!Y23" display="SUM(Y23,Y35)"/>
    <hyperlink ref="G808" location="'C7'!Y47" display="Y47"/>
    <hyperlink ref="D809" location="'C7'!Y24" display="SUM(Y24,Y36)"/>
    <hyperlink ref="G809" location="'C7'!Y48" display="Y48"/>
    <hyperlink ref="D810" location="'C7'!Y25" display="SUM(Y25,Y37)"/>
    <hyperlink ref="G810" location="'C7'!Y49" display="Y49"/>
    <hyperlink ref="D811" location="'C7'!AB14" display="SUM(AB14:AB24)"/>
    <hyperlink ref="G811" location="'C7'!AB25" display="AB25"/>
    <hyperlink ref="D812" location="'C7'!AB26" display="SUM(AB26:AB36)"/>
    <hyperlink ref="G812" location="'C7'!AB37" display="AB37"/>
    <hyperlink ref="D813" location="'C7'!AB14" display="SUM(AB14,AB26)"/>
    <hyperlink ref="G813" location="'C7'!AB38" display="AB38"/>
    <hyperlink ref="D814" location="'C7'!AB15" display="SUM(AB15,AB27)"/>
    <hyperlink ref="G814" location="'C7'!AB39" display="AB39"/>
    <hyperlink ref="D815" location="'C7'!AB16" display="SUM(AB16,AB28)"/>
    <hyperlink ref="G815" location="'C7'!AB40" display="AB40"/>
    <hyperlink ref="D816" location="'C7'!AB17" display="SUM(AB17,AB29)"/>
    <hyperlink ref="G816" location="'C7'!AB41" display="AB41"/>
    <hyperlink ref="D817" location="'C7'!AB18" display="SUM(AB18,AB30)"/>
    <hyperlink ref="G817" location="'C7'!AB42" display="AB42"/>
    <hyperlink ref="D818" location="'C7'!AB19" display="SUM(AB19,AB31)"/>
    <hyperlink ref="G818" location="'C7'!AB43" display="AB43"/>
    <hyperlink ref="D819" location="'C7'!AB20" display="SUM(AB20,AB32)"/>
    <hyperlink ref="G819" location="'C7'!AB44" display="AB44"/>
    <hyperlink ref="D820" location="'C7'!AB21" display="SUM(AB21,AB33)"/>
    <hyperlink ref="G820" location="'C7'!AB45" display="AB45"/>
    <hyperlink ref="D821" location="'C7'!AB22" display="SUM(AB22,AB34)"/>
    <hyperlink ref="G821" location="'C7'!AB46" display="AB46"/>
    <hyperlink ref="D822" location="'C7'!AB23" display="SUM(AB23,AB35)"/>
    <hyperlink ref="G822" location="'C7'!AB47" display="AB47"/>
    <hyperlink ref="D823" location="'C7'!AB24" display="SUM(AB24,AB36)"/>
    <hyperlink ref="G823" location="'C7'!AB48" display="AB48"/>
    <hyperlink ref="D824" location="'C7'!AB25" display="SUM(AB25,AB37)"/>
    <hyperlink ref="G824" location="'C7'!AB49" display="AB49"/>
    <hyperlink ref="D825" location="'C7'!AE14" display="SUM(AE14:AE24)"/>
    <hyperlink ref="G825" location="'C7'!AE25" display="AE25"/>
    <hyperlink ref="D826" location="'C7'!AE26" display="SUM(AE26:AE36)"/>
    <hyperlink ref="G826" location="'C7'!AE37" display="AE37"/>
    <hyperlink ref="D827" location="'C7'!AE14" display="SUM(AE14,AE26)"/>
    <hyperlink ref="G827" location="'C7'!AE38" display="AE38"/>
    <hyperlink ref="D828" location="'C7'!AE15" display="SUM(AE15,AE27)"/>
    <hyperlink ref="G828" location="'C7'!AE39" display="AE39"/>
    <hyperlink ref="D829" location="'C7'!AE16" display="SUM(AE16,AE28)"/>
    <hyperlink ref="G829" location="'C7'!AE40" display="AE40"/>
    <hyperlink ref="D830" location="'C7'!AE17" display="SUM(AE17,AE29)"/>
    <hyperlink ref="G830" location="'C7'!AE41" display="AE41"/>
    <hyperlink ref="D831" location="'C7'!AE18" display="SUM(AE18,AE30)"/>
    <hyperlink ref="G831" location="'C7'!AE42" display="AE42"/>
    <hyperlink ref="D832" location="'C7'!AE19" display="SUM(AE19,AE31)"/>
    <hyperlink ref="G832" location="'C7'!AE43" display="AE43"/>
    <hyperlink ref="D833" location="'C7'!AE20" display="SUM(AE20,AE32)"/>
    <hyperlink ref="G833" location="'C7'!AE44" display="AE44"/>
    <hyperlink ref="D834" location="'C7'!AE21" display="SUM(AE21,AE33)"/>
    <hyperlink ref="G834" location="'C7'!AE45" display="AE45"/>
    <hyperlink ref="D835" location="'C7'!AE22" display="SUM(AE22,AE34)"/>
    <hyperlink ref="G835" location="'C7'!AE46" display="AE46"/>
    <hyperlink ref="D836" location="'C7'!AE23" display="SUM(AE23,AE35)"/>
    <hyperlink ref="G836" location="'C7'!AE47" display="AE47"/>
    <hyperlink ref="D837" location="'C7'!AE24" display="SUM(AE24,AE36)"/>
    <hyperlink ref="G837" location="'C7'!AE48" display="AE48"/>
    <hyperlink ref="D838" location="'C7'!AE25" display="SUM(AE25,AE37)"/>
    <hyperlink ref="G838" location="'C7'!AE49" display="AE49"/>
    <hyperlink ref="D839" location="'C7'!AH14" display="SUM(AH14:AH24)"/>
    <hyperlink ref="G839" location="'C7'!AH25" display="AH25"/>
    <hyperlink ref="D840" location="'C7'!AH26" display="SUM(AH26:AH36)"/>
    <hyperlink ref="G840" location="'C7'!AH37" display="AH37"/>
    <hyperlink ref="D841" location="'C7'!AH14" display="SUM(AH14,AH26)"/>
    <hyperlink ref="G841" location="'C7'!AH38" display="AH38"/>
    <hyperlink ref="D842" location="'C7'!AH15" display="SUM(AH15,AH27)"/>
    <hyperlink ref="G842" location="'C7'!AH39" display="AH39"/>
    <hyperlink ref="D843" location="'C7'!AH16" display="SUM(AH16,AH28)"/>
    <hyperlink ref="G843" location="'C7'!AH40" display="AH40"/>
    <hyperlink ref="D844" location="'C7'!AH17" display="SUM(AH17,AH29)"/>
    <hyperlink ref="G844" location="'C7'!AH41" display="AH41"/>
    <hyperlink ref="D845" location="'C7'!AH18" display="SUM(AH18,AH30)"/>
    <hyperlink ref="G845" location="'C7'!AH42" display="AH42"/>
    <hyperlink ref="D846" location="'C7'!AH19" display="SUM(AH19,AH31)"/>
    <hyperlink ref="G846" location="'C7'!AH43" display="AH43"/>
    <hyperlink ref="D847" location="'C7'!AH20" display="SUM(AH20,AH32)"/>
    <hyperlink ref="G847" location="'C7'!AH44" display="AH44"/>
    <hyperlink ref="D848" location="'C7'!AH21" display="SUM(AH21,AH33)"/>
    <hyperlink ref="G848" location="'C7'!AH45" display="AH45"/>
    <hyperlink ref="D849" location="'C7'!AH22" display="SUM(AH22,AH34)"/>
    <hyperlink ref="G849" location="'C7'!AH46" display="AH46"/>
    <hyperlink ref="D850" location="'C7'!AH23" display="SUM(AH23,AH35)"/>
    <hyperlink ref="G850" location="'C7'!AH47" display="AH47"/>
    <hyperlink ref="D851" location="'C7'!AH24" display="SUM(AH24,AH36)"/>
    <hyperlink ref="G851" location="'C7'!AH48" display="AH48"/>
    <hyperlink ref="D852" location="'C7'!AH25" display="SUM(AH25,AH37)"/>
    <hyperlink ref="G852" location="'C7'!AH49" display="AH49"/>
    <hyperlink ref="D853" location="'C7'!AK14" display="SUM(AK14:AK24)"/>
    <hyperlink ref="G853" location="'C7'!AK25" display="AK25"/>
    <hyperlink ref="D854" location="'C7'!AK26" display="SUM(AK26:AK36)"/>
    <hyperlink ref="G854" location="'C7'!AK37" display="AK37"/>
    <hyperlink ref="D855" location="'C7'!AK14" display="SUM(AK14,AK26)"/>
    <hyperlink ref="G855" location="'C7'!AK38" display="AK38"/>
    <hyperlink ref="D856" location="'C7'!AK15" display="SUM(AK15,AK27)"/>
    <hyperlink ref="G856" location="'C7'!AK39" display="AK39"/>
    <hyperlink ref="D857" location="'C7'!AK16" display="SUM(AK16,AK28)"/>
    <hyperlink ref="G857" location="'C7'!AK40" display="AK40"/>
    <hyperlink ref="D858" location="'C7'!AK17" display="SUM(AK17,AK29)"/>
    <hyperlink ref="G858" location="'C7'!AK41" display="AK41"/>
    <hyperlink ref="D859" location="'C7'!AK18" display="SUM(AK18,AK30)"/>
    <hyperlink ref="G859" location="'C7'!AK42" display="AK42"/>
    <hyperlink ref="D860" location="'C7'!AK19" display="SUM(AK19,AK31)"/>
    <hyperlink ref="G860" location="'C7'!AK43" display="AK43"/>
    <hyperlink ref="D861" location="'C7'!AK20" display="SUM(AK20,AK32)"/>
    <hyperlink ref="G861" location="'C7'!AK44" display="AK44"/>
    <hyperlink ref="D862" location="'C7'!AK21" display="SUM(AK21,AK33)"/>
    <hyperlink ref="G862" location="'C7'!AK45" display="AK45"/>
    <hyperlink ref="D863" location="'C7'!AK22" display="SUM(AK22,AK34)"/>
    <hyperlink ref="G863" location="'C7'!AK46" display="AK46"/>
    <hyperlink ref="D864" location="'C7'!AK23" display="SUM(AK23,AK35)"/>
    <hyperlink ref="G864" location="'C7'!AK47" display="AK47"/>
    <hyperlink ref="D865" location="'C7'!AK24" display="SUM(AK24,AK36)"/>
    <hyperlink ref="G865" location="'C7'!AK48" display="AK48"/>
    <hyperlink ref="D866" location="'C7'!AK25" display="SUM(AK25,AK37)"/>
    <hyperlink ref="G866" location="'C7'!AK49" display="AK49"/>
    <hyperlink ref="D867" location="'C7'!V14" display="SUM(V14,Y14,AE14,AK14)"/>
    <hyperlink ref="G867" location="'C7'!AN14" display="AN14"/>
    <hyperlink ref="D868" location="'C7'!V15" display="SUM(V15,Y15,AE15,AK15)"/>
    <hyperlink ref="G868" location="'C7'!AN15" display="AN15"/>
    <hyperlink ref="D869" location="'C7'!V16" display="SUM(V16,Y16,AE16,AK16)"/>
    <hyperlink ref="G869" location="'C7'!AN16" display="AN16"/>
    <hyperlink ref="D870" location="'C7'!V17" display="SUM(V17,Y17,AE17,AK17)"/>
    <hyperlink ref="G870" location="'C7'!AN17" display="AN17"/>
    <hyperlink ref="D871" location="'C7'!V18" display="SUM(V18,Y18,AE18,AK18)"/>
    <hyperlink ref="G871" location="'C7'!AN18" display="AN18"/>
    <hyperlink ref="D872" location="'C7'!V19" display="SUM(V19,Y19,AE19,AK19)"/>
    <hyperlink ref="G872" location="'C7'!AN19" display="AN19"/>
    <hyperlink ref="D873" location="'C7'!V20" display="SUM(V20,Y20,AE20,AK20)"/>
    <hyperlink ref="G873" location="'C7'!AN20" display="AN20"/>
    <hyperlink ref="D874" location="'C7'!V21" display="SUM(V21,Y21,AE21,AK21)"/>
    <hyperlink ref="G874" location="'C7'!AN21" display="AN21"/>
    <hyperlink ref="D875" location="'C7'!V22" display="SUM(V22,Y22,AE22,AK22)"/>
    <hyperlink ref="G875" location="'C7'!AN22" display="AN22"/>
    <hyperlink ref="D876" location="'C7'!V23" display="SUM(V23,Y23,AE23,AK23)"/>
    <hyperlink ref="G876" location="'C7'!AN23" display="AN23"/>
    <hyperlink ref="D877" location="'C7'!V24" display="SUM(V24,Y24,AE24,AK24)"/>
    <hyperlink ref="G877" location="'C7'!AN24" display="AN24"/>
    <hyperlink ref="D878" location="'C7'!AN14" display="SUM(AN14:AN24)"/>
    <hyperlink ref="G878" location="'C7'!AN25" display="AN25"/>
    <hyperlink ref="D879" location="'C7'!V26" display="SUM(V26,Y26,AE26,AK26)"/>
    <hyperlink ref="G879" location="'C7'!AN26" display="AN26"/>
    <hyperlink ref="D880" location="'C7'!V27" display="SUM(V27,Y27,AE27,AK27)"/>
    <hyperlink ref="G880" location="'C7'!AN27" display="AN27"/>
    <hyperlink ref="D881" location="'C7'!V28" display="SUM(V28,Y28,AE28,AK28)"/>
    <hyperlink ref="G881" location="'C7'!AN28" display="AN28"/>
    <hyperlink ref="D882" location="'C7'!V29" display="SUM(V29,Y29,AE29,AK29)"/>
    <hyperlink ref="G882" location="'C7'!AN29" display="AN29"/>
    <hyperlink ref="D883" location="'C7'!V30" display="SUM(V30,Y30,AE30,AK30)"/>
    <hyperlink ref="G883" location="'C7'!AN30" display="AN30"/>
    <hyperlink ref="D884" location="'C7'!V31" display="SUM(V31,Y31,AE31,AK31)"/>
    <hyperlink ref="G884" location="'C7'!AN31" display="AN31"/>
    <hyperlink ref="D885" location="'C7'!V32" display="SUM(V32,Y32,AE32,AK32)"/>
    <hyperlink ref="G885" location="'C7'!AN32" display="AN32"/>
    <hyperlink ref="D886" location="'C7'!V33" display="SUM(V33,Y33,AE33,AK33)"/>
    <hyperlink ref="G886" location="'C7'!AN33" display="AN33"/>
    <hyperlink ref="D887" location="'C7'!V34" display="SUM(V34,Y34,AE34,AK34)"/>
    <hyperlink ref="G887" location="'C7'!AN34" display="AN34"/>
    <hyperlink ref="D888" location="'C7'!V35" display="SUM(V35,Y35,AE35,AK35)"/>
    <hyperlink ref="G888" location="'C7'!AN35" display="AN35"/>
    <hyperlink ref="D889" location="'C7'!V36" display="SUM(V36,Y36,AE36,AK36)"/>
    <hyperlink ref="G889" location="'C7'!AN36" display="AN36"/>
    <hyperlink ref="D890" location="'C7'!AN26" display="SUM(AN26:AN36)"/>
    <hyperlink ref="G890" location="'C7'!AN37" display="AN37"/>
    <hyperlink ref="D891" location="'C7'!AN14" display="SUM(AN14,AN26)"/>
    <hyperlink ref="G891" location="'C7'!AN38" display="AN38"/>
    <hyperlink ref="D892" location="'C7'!AN15" display="SUM(AN15,AN27)"/>
    <hyperlink ref="G892" location="'C7'!AN39" display="AN39"/>
    <hyperlink ref="D893" location="'C7'!AN16" display="SUM(AN16,AN28)"/>
    <hyperlink ref="G893" location="'C7'!AN40" display="AN40"/>
    <hyperlink ref="D894" location="'C7'!AN17" display="SUM(AN17,AN29)"/>
    <hyperlink ref="G894" location="'C7'!AN41" display="AN41"/>
    <hyperlink ref="D895" location="'C7'!AN18" display="SUM(AN18,AN30)"/>
    <hyperlink ref="G895" location="'C7'!AN42" display="AN42"/>
    <hyperlink ref="D896" location="'C7'!AN19" display="SUM(AN19,AN31)"/>
    <hyperlink ref="G896" location="'C7'!AN43" display="AN43"/>
    <hyperlink ref="D897" location="'C7'!AN20" display="SUM(AN20,AN32)"/>
    <hyperlink ref="G897" location="'C7'!AN44" display="AN44"/>
    <hyperlink ref="D898" location="'C7'!AN21" display="SUM(AN21,AN33)"/>
    <hyperlink ref="G898" location="'C7'!AN45" display="AN45"/>
    <hyperlink ref="D899" location="'C7'!AN22" display="SUM(AN22,AN34)"/>
    <hyperlink ref="G899" location="'C7'!AN46" display="AN46"/>
    <hyperlink ref="D900" location="'C7'!AN23" display="SUM(AN23,AN35)"/>
    <hyperlink ref="G900" location="'C7'!AN47" display="AN47"/>
    <hyperlink ref="D901" location="'C7'!AN24" display="SUM(AN24,AN36)"/>
    <hyperlink ref="G901" location="'C7'!AN48" display="AN48"/>
    <hyperlink ref="D902" location="'C7'!AN25" display="SUM(AN25,AN37)"/>
    <hyperlink ref="G902" location="'C7'!AN49" display="AN49"/>
    <hyperlink ref="D903" location="'C8'!V14" display="SUM(V14,V15)"/>
    <hyperlink ref="G903" location="'C8'!V16" display="V16"/>
    <hyperlink ref="D904" location="'C8'!V17" display="SUM(V17,V18)"/>
    <hyperlink ref="G904" location="'C8'!V19" display="V19"/>
    <hyperlink ref="D905" location="'C8'!V14" display="SUM(V14,V17)"/>
    <hyperlink ref="G905" location="'C8'!V20" display="V20"/>
    <hyperlink ref="D906" location="'C8'!V15" display="SUM(V15,V18)"/>
    <hyperlink ref="G906" location="'C8'!V21" display="V21"/>
    <hyperlink ref="D907" location="'C8'!V16" display="SUM(V16,V19)"/>
    <hyperlink ref="G907" location="'C8'!V22" display="V22"/>
    <hyperlink ref="D908" location="'C8'!Y14" display="SUM(Y14,Y15)"/>
    <hyperlink ref="G908" location="'C8'!Y16" display="Y16"/>
    <hyperlink ref="D909" location="'C8'!Y17" display="SUM(Y17,Y18)"/>
    <hyperlink ref="G909" location="'C8'!Y19" display="Y19"/>
    <hyperlink ref="D910" location="'C8'!Y14" display="SUM(Y14,Y17)"/>
    <hyperlink ref="G910" location="'C8'!Y20" display="Y20"/>
    <hyperlink ref="D911" location="'C8'!Y15" display="SUM(Y15,Y18)"/>
    <hyperlink ref="G911" location="'C8'!Y21" display="Y21"/>
    <hyperlink ref="D912" location="'C8'!Y16" display="SUM(Y16,Y19)"/>
    <hyperlink ref="G912" location="'C8'!Y22" display="Y22"/>
    <hyperlink ref="D17" location="'C2'!V22" display="V22"/>
    <hyperlink ref="G17" location="='C3'!V49" display="V49"/>
    <hyperlink ref="D18" location="'C2'!AQ22" display="AQ22"/>
    <hyperlink ref="G18" location="='C3'!AH49" display="AH49"/>
    <hyperlink ref="D19" location="'C2'!AQ22" display="AQ22"/>
    <hyperlink ref="G19" location="='C5'!V102" display="V102"/>
    <hyperlink ref="D21" location="'C2'!AB22" display="AB22"/>
    <hyperlink ref="G21" location="='C3'!Y49" display="Y49"/>
    <hyperlink ref="D22" location="'C2'!AH22" display="AH22"/>
    <hyperlink ref="G22" location="='C3'!AB49" display="AB49"/>
    <hyperlink ref="D23" location="'C2'!AN22" display="AN22"/>
    <hyperlink ref="G23" location="='C3'!AE49" display="AE49"/>
    <hyperlink ref="D24" location="'C2'!V21" display="V21"/>
    <hyperlink ref="G24" location="='C3'!V37" display="V37"/>
    <hyperlink ref="D25" location="'C2'!AQ21" display="AQ21"/>
    <hyperlink ref="G25" location="='C3'!AH37" display="AH37"/>
    <hyperlink ref="D26" location="'C2'!AQ21" display="AQ21"/>
    <hyperlink ref="G26" location="='C5'!V72" display="V72"/>
    <hyperlink ref="D27" location="'C2'!AB21" display="AB21"/>
    <hyperlink ref="G27" location="='C3'!Y37" display="Y37"/>
    <hyperlink ref="D28" location="'C2'!AH21" display="AH21"/>
    <hyperlink ref="G28" location="='C3'!AB37" display="AB37"/>
    <hyperlink ref="D29" location="'C2'!AN21" display="AN21"/>
    <hyperlink ref="G29" location="='C3'!AE37" display="AE37"/>
    <hyperlink ref="D30" location="'C2'!V20" display="V20"/>
    <hyperlink ref="G30" location="='C3'!V25" display="V25"/>
    <hyperlink ref="D31" location="'C2'!AQ20" display="AQ20"/>
    <hyperlink ref="G31" location="='C3'!AH25" display="AH25"/>
    <hyperlink ref="D32" location="'C2'!AQ20" display="AQ20"/>
    <hyperlink ref="G32" location="='C5'!V42" display="V42"/>
    <hyperlink ref="D33" location="'C2'!AB20" display="AB20"/>
    <hyperlink ref="G33" location="='C3'!Y25" display="Y25"/>
    <hyperlink ref="D34" location="'C2'!AH20" display="AH20"/>
    <hyperlink ref="G34" location="='C3'!AB25" display="AB25"/>
    <hyperlink ref="D35" location="'C2'!AN20" display="AN20"/>
    <hyperlink ref="G35" location="='C3'!AE25" display="AE25"/>
    <hyperlink ref="D40" location="'C2'!AE14" display="AE14"/>
    <hyperlink ref="G40" location="='C2'!AB14" display="AB14"/>
    <hyperlink ref="D41" location="'C2'!AE15" display="AE15"/>
    <hyperlink ref="G41" location="='C2'!AB15" display="AB15"/>
    <hyperlink ref="D42" location="'C2'!AE16" display="AE16"/>
    <hyperlink ref="G42" location="='C2'!AB16" display="AB16"/>
    <hyperlink ref="D43" location="'C2'!AE17" display="AE17"/>
    <hyperlink ref="G43" location="='C2'!AB17" display="AB17"/>
    <hyperlink ref="D44" location="'C2'!AE18" display="AE18"/>
    <hyperlink ref="G44" location="='C2'!AB18" display="AB18"/>
    <hyperlink ref="D45" location="'C2'!AE19" display="AE19"/>
    <hyperlink ref="G45" location="='C2'!AB19" display="AB19"/>
    <hyperlink ref="D46" location="'C2'!AE20" display="AE20"/>
    <hyperlink ref="G46" location="='C2'!AB20" display="AB20"/>
    <hyperlink ref="D47" location="'C2'!AE21" display="AE21"/>
    <hyperlink ref="G47" location="='C2'!AB21" display="AB21"/>
    <hyperlink ref="D48" location="'C2'!AE22" display="AE22"/>
    <hyperlink ref="G48" location="='C2'!AB22" display="AB22"/>
    <hyperlink ref="D49" location="'C2'!AE23" display="AE23"/>
    <hyperlink ref="G49" location="='C2'!AB23" display="AB23"/>
    <hyperlink ref="D50" location="'C2'!AK14" display="AK14"/>
    <hyperlink ref="G50" location="='C2'!AH14" display="AH14"/>
    <hyperlink ref="D51" location="'C2'!AK15" display="AK15"/>
    <hyperlink ref="G51" location="='C2'!AH15" display="AH15"/>
    <hyperlink ref="D52" location="'C2'!AK16" display="AK16"/>
    <hyperlink ref="G52" location="='C2'!AH16" display="AH16"/>
    <hyperlink ref="D53" location="'C2'!AK17" display="AK17"/>
    <hyperlink ref="G53" location="='C2'!AH17" display="AH17"/>
    <hyperlink ref="D54" location="'C2'!AK18" display="AK18"/>
    <hyperlink ref="G54" location="='C2'!AH18" display="AH18"/>
    <hyperlink ref="D55" location="'C2'!AK19" display="AK19"/>
    <hyperlink ref="G55" location="='C2'!AH19" display="AH19"/>
    <hyperlink ref="D56" location="'C2'!AK20" display="AK20"/>
    <hyperlink ref="G56" location="='C2'!AH20" display="AH20"/>
    <hyperlink ref="D57" location="'C2'!AK21" display="AK21"/>
    <hyperlink ref="G57" location="='C2'!AH21" display="AH21"/>
    <hyperlink ref="D58" location="'C2'!AK22" display="AK22"/>
    <hyperlink ref="G58" location="='C2'!AH22" display="AH22"/>
    <hyperlink ref="D59" location="'C2'!AK23" display="AK23"/>
    <hyperlink ref="G59" location="='C2'!AH23" display="AH23"/>
    <hyperlink ref="D60" location="'C2'!V23" display="V23"/>
    <hyperlink ref="G60" location="='C2'!V22" display="V22"/>
    <hyperlink ref="D61" location="'C2'!AB23" display="AB23"/>
    <hyperlink ref="G61" location="='C2'!AB22" display="AB22"/>
    <hyperlink ref="D62" location="'C2'!AE23" display="AE23"/>
    <hyperlink ref="G62" location="='C2'!AE22" display="AE22"/>
    <hyperlink ref="D63" location="'C2'!AH23" display="AH23"/>
    <hyperlink ref="G63" location="='C2'!AH22" display="AH22"/>
    <hyperlink ref="D64" location="'C2'!AK23" display="AK23"/>
    <hyperlink ref="G64" location="='C2'!AK22" display="AK22"/>
    <hyperlink ref="D65" location="'C2'!AN23" display="AN23"/>
    <hyperlink ref="G65" location="='C2'!AN22" display="AN22"/>
    <hyperlink ref="D66" location="'C2'!AQ23" display="AQ23"/>
    <hyperlink ref="G66" location="='C2'!AQ22" display="AQ22"/>
    <hyperlink ref="D67" location="'C4'!AH14" display="AH14"/>
    <hyperlink ref="G67" location="='C4'!V14" display="V14"/>
    <hyperlink ref="D68" location="'C4'!AH15" display="AH15"/>
    <hyperlink ref="G68" location="='C4'!V15" display="V15"/>
    <hyperlink ref="D69" location="'C4'!AH16" display="AH16"/>
    <hyperlink ref="G69" location="='C4'!V16" display="V16"/>
    <hyperlink ref="D70" location="'C4'!AK14" display="AK14"/>
    <hyperlink ref="G70" location="='C4'!Y14" display="Y14"/>
    <hyperlink ref="D71" location="'C4'!AK15" display="AK15"/>
    <hyperlink ref="G71" location="='C4'!Y15" display="Y15"/>
    <hyperlink ref="D72" location="'C4'!AK16" display="AK16"/>
    <hyperlink ref="G72" location="='C4'!Y16" display="Y16"/>
    <hyperlink ref="D73" location="'C4'!AN14" display="AN14"/>
    <hyperlink ref="G73" location="='C4'!AB14" display="AB14"/>
    <hyperlink ref="D74" location="'C4'!AN15" display="AN15"/>
    <hyperlink ref="G74" location="='C4'!AB15" display="AB15"/>
    <hyperlink ref="D75" location="'C4'!AN16" display="AN16"/>
    <hyperlink ref="G75" location="='C4'!AB16" display="AB16"/>
    <hyperlink ref="D76" location="'C4'!V16" display="V16"/>
    <hyperlink ref="G76" location="='C2'!V22" display="V22"/>
    <hyperlink ref="D77" location="'C4'!Y16" display="Y16"/>
    <hyperlink ref="G77" location="='C2'!AE22" display="AE22"/>
    <hyperlink ref="D78" location="'C4'!AB16" display="AB16"/>
    <hyperlink ref="G78" location="='C2'!AH22" display="AH22"/>
    <hyperlink ref="D79" location="'C4'!AE16" display="AE16"/>
    <hyperlink ref="G79" location="='C2'!AN22" display="AN22"/>
    <hyperlink ref="D83" location="'C5'!Y14" display="Y14"/>
    <hyperlink ref="G83" location="='C5'!V14" display="V14"/>
    <hyperlink ref="D84" location="'C5'!Y15" display="Y15"/>
    <hyperlink ref="G84" location="='C5'!V15" display="V15"/>
    <hyperlink ref="D85" location="'C5'!Y16" display="Y16"/>
    <hyperlink ref="G85" location="='C5'!V16" display="V16"/>
    <hyperlink ref="D86" location="'C5'!Y17" display="Y17"/>
    <hyperlink ref="G86" location="='C5'!V17" display="V17"/>
    <hyperlink ref="D87" location="'C5'!Y18" display="Y18"/>
    <hyperlink ref="G87" location="='C5'!V18" display="V18"/>
    <hyperlink ref="D88" location="'C5'!Y19" display="Y19"/>
    <hyperlink ref="G88" location="='C5'!V19" display="V19"/>
    <hyperlink ref="D89" location="'C5'!Y20" display="Y20"/>
    <hyperlink ref="G89" location="='C5'!V20" display="V20"/>
    <hyperlink ref="D90" location="'C5'!Y21" display="Y21"/>
    <hyperlink ref="G90" location="='C5'!V21" display="V21"/>
    <hyperlink ref="D91" location="'C5'!Y22" display="Y22"/>
    <hyperlink ref="G91" location="='C5'!V22" display="V22"/>
    <hyperlink ref="D92" location="'C5'!Y23" display="Y23"/>
    <hyperlink ref="G92" location="='C5'!V23" display="V23"/>
    <hyperlink ref="D93" location="'C5'!Y24" display="Y24"/>
    <hyperlink ref="G93" location="='C5'!V24" display="V24"/>
    <hyperlink ref="D94" location="'C5'!Y25" display="Y25"/>
    <hyperlink ref="G94" location="='C5'!V25" display="V25"/>
    <hyperlink ref="D95" location="'C5'!Y26" display="Y26"/>
    <hyperlink ref="G95" location="='C5'!V26" display="V26"/>
    <hyperlink ref="D96" location="'C5'!Y27" display="Y27"/>
    <hyperlink ref="G96" location="='C5'!V27" display="V27"/>
    <hyperlink ref="D97" location="'C5'!Y28" display="Y28"/>
    <hyperlink ref="G97" location="='C5'!V28" display="V28"/>
    <hyperlink ref="D98" location="'C5'!Y29" display="Y29"/>
    <hyperlink ref="G98" location="='C5'!V29" display="V29"/>
    <hyperlink ref="D99" location="'C5'!Y30" display="Y30"/>
    <hyperlink ref="G99" location="='C5'!V30" display="V30"/>
    <hyperlink ref="D100" location="'C5'!Y31" display="Y31"/>
    <hyperlink ref="G100" location="='C5'!V31" display="V31"/>
    <hyperlink ref="D101" location="'C5'!Y32" display="Y32"/>
    <hyperlink ref="G101" location="='C5'!V32" display="V32"/>
    <hyperlink ref="D102" location="'C5'!Y33" display="Y33"/>
    <hyperlink ref="G102" location="='C5'!V33" display="V33"/>
    <hyperlink ref="D103" location="'C5'!Y34" display="Y34"/>
    <hyperlink ref="G103" location="='C5'!V34" display="V34"/>
    <hyperlink ref="D104" location="'C5'!Y35" display="Y35"/>
    <hyperlink ref="G104" location="='C5'!V35" display="V35"/>
    <hyperlink ref="D105" location="'C5'!Y36" display="Y36"/>
    <hyperlink ref="G105" location="='C5'!V36" display="V36"/>
    <hyperlink ref="D106" location="'C5'!Y37" display="Y37"/>
    <hyperlink ref="G106" location="='C5'!V37" display="V37"/>
    <hyperlink ref="D107" location="'C5'!Y38" display="Y38"/>
    <hyperlink ref="G107" location="='C5'!V38" display="V38"/>
    <hyperlink ref="D108" location="'C5'!Y39" display="Y39"/>
    <hyperlink ref="G108" location="='C5'!V39" display="V39"/>
    <hyperlink ref="D109" location="'C5'!Y40" display="Y40"/>
    <hyperlink ref="G109" location="='C5'!V40" display="V40"/>
    <hyperlink ref="D110" location="'C5'!Y41" display="Y41"/>
    <hyperlink ref="G110" location="='C5'!V41" display="V41"/>
    <hyperlink ref="D111" location="'C5'!Y42" display="Y42"/>
    <hyperlink ref="G111" location="='C5'!V42" display="V42"/>
    <hyperlink ref="D112" location="'C5'!Y44" display="Y44"/>
    <hyperlink ref="G112" location="='C5'!V44" display="V44"/>
    <hyperlink ref="D113" location="'C5'!Y45" display="Y45"/>
    <hyperlink ref="G113" location="='C5'!V45" display="V45"/>
    <hyperlink ref="D114" location="'C5'!Y46" display="Y46"/>
    <hyperlink ref="G114" location="='C5'!V46" display="V46"/>
    <hyperlink ref="D115" location="'C5'!Y47" display="Y47"/>
    <hyperlink ref="G115" location="='C5'!V47" display="V47"/>
    <hyperlink ref="D116" location="'C5'!Y48" display="Y48"/>
    <hyperlink ref="G116" location="='C5'!V48" display="V48"/>
    <hyperlink ref="D117" location="'C5'!Y49" display="Y49"/>
    <hyperlink ref="G117" location="='C5'!V49" display="V49"/>
    <hyperlink ref="D118" location="'C5'!Y50" display="Y50"/>
    <hyperlink ref="G118" location="='C5'!V50" display="V50"/>
    <hyperlink ref="D119" location="'C5'!Y51" display="Y51"/>
    <hyperlink ref="G119" location="='C5'!V51" display="V51"/>
    <hyperlink ref="D120" location="'C5'!Y52" display="Y52"/>
    <hyperlink ref="G120" location="='C5'!V52" display="V52"/>
    <hyperlink ref="D121" location="'C5'!Y53" display="Y53"/>
    <hyperlink ref="G121" location="='C5'!V53" display="V53"/>
    <hyperlink ref="D122" location="'C5'!Y54" display="Y54"/>
    <hyperlink ref="G122" location="='C5'!V54" display="V54"/>
    <hyperlink ref="D123" location="'C5'!Y55" display="Y55"/>
    <hyperlink ref="G123" location="='C5'!V55" display="V55"/>
    <hyperlink ref="D124" location="'C5'!Y56" display="Y56"/>
    <hyperlink ref="G124" location="='C5'!V56" display="V56"/>
    <hyperlink ref="D125" location="'C5'!Y57" display="Y57"/>
    <hyperlink ref="G125" location="='C5'!V57" display="V57"/>
    <hyperlink ref="D126" location="'C5'!Y58" display="Y58"/>
    <hyperlink ref="G126" location="='C5'!V58" display="V58"/>
    <hyperlink ref="D127" location="'C5'!Y59" display="Y59"/>
    <hyperlink ref="G127" location="='C5'!V59" display="V59"/>
    <hyperlink ref="D128" location="'C5'!Y60" display="Y60"/>
    <hyperlink ref="G128" location="='C5'!V60" display="V60"/>
    <hyperlink ref="D129" location="'C5'!Y61" display="Y61"/>
    <hyperlink ref="G129" location="='C5'!V61" display="V61"/>
    <hyperlink ref="D130" location="'C5'!Y62" display="Y62"/>
    <hyperlink ref="G130" location="='C5'!V62" display="V62"/>
    <hyperlink ref="D131" location="'C5'!Y63" display="Y63"/>
    <hyperlink ref="G131" location="='C5'!V63" display="V63"/>
    <hyperlink ref="D132" location="'C5'!Y64" display="Y64"/>
    <hyperlink ref="G132" location="='C5'!V64" display="V64"/>
    <hyperlink ref="D133" location="'C5'!Y65" display="Y65"/>
    <hyperlink ref="G133" location="='C5'!V65" display="V65"/>
    <hyperlink ref="D134" location="'C5'!Y66" display="Y66"/>
    <hyperlink ref="G134" location="='C5'!V66" display="V66"/>
    <hyperlink ref="D135" location="'C5'!Y67" display="Y67"/>
    <hyperlink ref="G135" location="='C5'!V67" display="V67"/>
    <hyperlink ref="D136" location="'C5'!Y68" display="Y68"/>
    <hyperlink ref="G136" location="='C5'!V68" display="V68"/>
    <hyperlink ref="D137" location="'C5'!Y69" display="Y69"/>
    <hyperlink ref="G137" location="='C5'!V69" display="V69"/>
    <hyperlink ref="D138" location="'C5'!Y70" display="Y70"/>
    <hyperlink ref="G138" location="='C5'!V70" display="V70"/>
    <hyperlink ref="D139" location="'C5'!Y71" display="Y71"/>
    <hyperlink ref="G139" location="='C5'!V71" display="V71"/>
    <hyperlink ref="D140" location="'C5'!Y72" display="Y72"/>
    <hyperlink ref="G140" location="='C5'!V72" display="V72"/>
    <hyperlink ref="D141" location="'C5'!Y74" display="Y74"/>
    <hyperlink ref="G141" location="='C5'!V74" display="V74"/>
    <hyperlink ref="D142" location="'C5'!Y75" display="Y75"/>
    <hyperlink ref="G142" location="='C5'!V75" display="V75"/>
    <hyperlink ref="D143" location="'C5'!Y76" display="Y76"/>
    <hyperlink ref="G143" location="='C5'!V76" display="V76"/>
    <hyperlink ref="D144" location="'C5'!Y77" display="Y77"/>
    <hyperlink ref="G144" location="='C5'!V77" display="V77"/>
    <hyperlink ref="D145" location="'C5'!Y78" display="Y78"/>
    <hyperlink ref="G145" location="='C5'!V78" display="V78"/>
    <hyperlink ref="D146" location="'C5'!Y79" display="Y79"/>
    <hyperlink ref="G146" location="='C5'!V79" display="V79"/>
    <hyperlink ref="D147" location="'C5'!Y80" display="Y80"/>
    <hyperlink ref="G147" location="='C5'!V80" display="V80"/>
    <hyperlink ref="D148" location="'C5'!Y81" display="Y81"/>
    <hyperlink ref="G148" location="='C5'!V81" display="V81"/>
    <hyperlink ref="D149" location="'C5'!Y82" display="Y82"/>
    <hyperlink ref="G149" location="='C5'!V82" display="V82"/>
    <hyperlink ref="D150" location="'C5'!Y83" display="Y83"/>
    <hyperlink ref="G150" location="='C5'!V83" display="V83"/>
    <hyperlink ref="D151" location="'C5'!Y84" display="Y84"/>
    <hyperlink ref="G151" location="='C5'!V84" display="V84"/>
    <hyperlink ref="D152" location="'C5'!Y85" display="Y85"/>
    <hyperlink ref="G152" location="='C5'!V85" display="V85"/>
    <hyperlink ref="D153" location="'C5'!Y86" display="Y86"/>
    <hyperlink ref="G153" location="='C5'!V86" display="V86"/>
    <hyperlink ref="D154" location="'C5'!Y87" display="Y87"/>
    <hyperlink ref="G154" location="='C5'!V87" display="V87"/>
    <hyperlink ref="D155" location="'C5'!Y88" display="Y88"/>
    <hyperlink ref="G155" location="='C5'!V88" display="V88"/>
    <hyperlink ref="D156" location="'C5'!Y89" display="Y89"/>
    <hyperlink ref="G156" location="='C5'!V89" display="V89"/>
    <hyperlink ref="D157" location="'C5'!Y90" display="Y90"/>
    <hyperlink ref="G157" location="='C5'!V90" display="V90"/>
    <hyperlink ref="D158" location="'C5'!Y91" display="Y91"/>
    <hyperlink ref="G158" location="='C5'!V91" display="V91"/>
    <hyperlink ref="D159" location="'C5'!Y92" display="Y92"/>
    <hyperlink ref="G159" location="='C5'!V92" display="V92"/>
    <hyperlink ref="D160" location="'C5'!Y93" display="Y93"/>
    <hyperlink ref="G160" location="='C5'!V93" display="V93"/>
    <hyperlink ref="D161" location="'C5'!Y94" display="Y94"/>
    <hyperlink ref="G161" location="='C5'!V94" display="V94"/>
    <hyperlink ref="D162" location="'C5'!Y95" display="Y95"/>
    <hyperlink ref="G162" location="='C5'!V95" display="V95"/>
    <hyperlink ref="D163" location="'C5'!Y96" display="Y96"/>
    <hyperlink ref="G163" location="='C5'!V96" display="V96"/>
    <hyperlink ref="D164" location="'C5'!Y97" display="Y97"/>
    <hyperlink ref="G164" location="='C5'!V97" display="V97"/>
    <hyperlink ref="D165" location="'C5'!Y98" display="Y98"/>
    <hyperlink ref="G165" location="='C5'!V98" display="V98"/>
    <hyperlink ref="D166" location="'C5'!Y99" display="Y99"/>
    <hyperlink ref="G166" location="='C5'!V99" display="V99"/>
    <hyperlink ref="D167" location="'C5'!Y100" display="Y100"/>
    <hyperlink ref="G167" location="='C5'!V100" display="V100"/>
    <hyperlink ref="D168" location="'C5'!Y101" display="Y101"/>
    <hyperlink ref="G168" location="='C5'!V101" display="V101"/>
    <hyperlink ref="D169" location="'C5'!Y102" display="Y102"/>
    <hyperlink ref="G169" location="='C5'!V102" display="V102"/>
    <hyperlink ref="D170" location="'C6'!V238" display="V238"/>
    <hyperlink ref="G170" location="='C2'!AQ20" display="AQ20"/>
    <hyperlink ref="D171" location="'C6'!V464" display="V464"/>
    <hyperlink ref="G171" location="='C2'!AQ21" display="AQ21"/>
    <hyperlink ref="D172" location="'C6'!V690" display="V690"/>
    <hyperlink ref="G172" location="='C2'!AQ22" display="AQ22"/>
    <hyperlink ref="D173" location="'C7'!V14" display="V14"/>
    <hyperlink ref="G173" location="='C3'!V14" display="V14"/>
    <hyperlink ref="D174" location="'C7'!V15" display="V15"/>
    <hyperlink ref="G174" location="='C3'!V15" display="V15"/>
    <hyperlink ref="D175" location="'C7'!V16" display="V16"/>
    <hyperlink ref="G175" location="='C3'!V16" display="V16"/>
    <hyperlink ref="D176" location="'C7'!V17" display="V17"/>
    <hyperlink ref="G176" location="='C3'!V17" display="V17"/>
    <hyperlink ref="D177" location="'C7'!V18" display="V18"/>
    <hyperlink ref="G177" location="='C3'!V18" display="V18"/>
    <hyperlink ref="D178" location="'C7'!V19" display="V19"/>
    <hyperlink ref="G178" location="='C3'!V19" display="V19"/>
    <hyperlink ref="D179" location="'C7'!V20" display="V20"/>
    <hyperlink ref="G179" location="='C3'!V20" display="V20"/>
    <hyperlink ref="D180" location="'C7'!V21" display="V21"/>
    <hyperlink ref="G180" location="='C3'!V21" display="V21"/>
    <hyperlink ref="D181" location="'C7'!V22" display="V22"/>
    <hyperlink ref="G181" location="='C3'!V22" display="V22"/>
    <hyperlink ref="D182" location="'C7'!V23" display="V23"/>
    <hyperlink ref="G182" location="='C3'!V23" display="V23"/>
    <hyperlink ref="D183" location="'C7'!V24" display="V24"/>
    <hyperlink ref="G183" location="='C3'!V24" display="V24"/>
    <hyperlink ref="D184" location="'C7'!V25" display="V25"/>
    <hyperlink ref="G184" location="='C3'!V25" display="V25"/>
    <hyperlink ref="D185" location="'C7'!V26" display="V26"/>
    <hyperlink ref="G185" location="='C3'!V26" display="V26"/>
    <hyperlink ref="D186" location="'C7'!V27" display="V27"/>
    <hyperlink ref="G186" location="='C3'!V27" display="V27"/>
    <hyperlink ref="D187" location="'C7'!V28" display="V28"/>
    <hyperlink ref="G187" location="='C3'!V28" display="V28"/>
    <hyperlink ref="D188" location="'C7'!V29" display="V29"/>
    <hyperlink ref="G188" location="='C3'!V29" display="V29"/>
    <hyperlink ref="D189" location="'C7'!V30" display="V30"/>
    <hyperlink ref="G189" location="='C3'!V30" display="V30"/>
    <hyperlink ref="D190" location="'C7'!V31" display="V31"/>
    <hyperlink ref="G190" location="='C3'!V31" display="V31"/>
    <hyperlink ref="D191" location="'C7'!V32" display="V32"/>
    <hyperlink ref="G191" location="='C3'!V32" display="V32"/>
    <hyperlink ref="D192" location="'C7'!V33" display="V33"/>
    <hyperlink ref="G192" location="='C3'!V33" display="V33"/>
    <hyperlink ref="D193" location="'C7'!V34" display="V34"/>
    <hyperlink ref="G193" location="='C3'!V34" display="V34"/>
    <hyperlink ref="D194" location="'C7'!V35" display="V35"/>
    <hyperlink ref="G194" location="='C3'!V35" display="V35"/>
    <hyperlink ref="D195" location="'C7'!V36" display="V36"/>
    <hyperlink ref="G195" location="='C3'!V36" display="V36"/>
    <hyperlink ref="D196" location="'C7'!V37" display="V37"/>
    <hyperlink ref="G196" location="='C3'!V37" display="V37"/>
    <hyperlink ref="D197" location="'C7'!V38" display="V38"/>
    <hyperlink ref="G197" location="='C3'!V38" display="V38"/>
    <hyperlink ref="D198" location="'C7'!V39" display="V39"/>
    <hyperlink ref="G198" location="='C3'!V39" display="V39"/>
    <hyperlink ref="D199" location="'C7'!V40" display="V40"/>
    <hyperlink ref="G199" location="='C3'!V40" display="V40"/>
    <hyperlink ref="D200" location="'C7'!V41" display="V41"/>
    <hyperlink ref="G200" location="='C3'!V41" display="V41"/>
    <hyperlink ref="D201" location="'C7'!V42" display="V42"/>
    <hyperlink ref="G201" location="='C3'!V42" display="V42"/>
    <hyperlink ref="D202" location="'C7'!V43" display="V43"/>
    <hyperlink ref="G202" location="='C3'!V43" display="V43"/>
    <hyperlink ref="D203" location="'C7'!V44" display="V44"/>
    <hyperlink ref="G203" location="='C3'!V44" display="V44"/>
    <hyperlink ref="D204" location="'C7'!V45" display="V45"/>
    <hyperlink ref="G204" location="='C3'!V45" display="V45"/>
    <hyperlink ref="D205" location="'C7'!V46" display="V46"/>
    <hyperlink ref="G205" location="='C3'!V46" display="V46"/>
    <hyperlink ref="D206" location="'C7'!V47" display="V47"/>
    <hyperlink ref="G206" location="='C3'!V47" display="V47"/>
    <hyperlink ref="D207" location="'C7'!V48" display="V48"/>
    <hyperlink ref="G207" location="='C3'!V48" display="V48"/>
    <hyperlink ref="D208" location="'C7'!V49" display="V49"/>
    <hyperlink ref="G208" location="='C3'!V49" display="V49"/>
    <hyperlink ref="D209" location="'C7'!Y14" display="Y14"/>
    <hyperlink ref="G209" location="='C3'!Y14" display="Y14"/>
    <hyperlink ref="D210" location="'C7'!Y15" display="Y15"/>
    <hyperlink ref="G210" location="='C3'!Y15" display="Y15"/>
    <hyperlink ref="D211" location="'C7'!Y16" display="Y16"/>
    <hyperlink ref="G211" location="='C3'!Y16" display="Y16"/>
    <hyperlink ref="D212" location="'C7'!Y17" display="Y17"/>
    <hyperlink ref="G212" location="='C3'!Y17" display="Y17"/>
    <hyperlink ref="D213" location="'C7'!Y18" display="Y18"/>
    <hyperlink ref="G213" location="='C3'!Y18" display="Y18"/>
    <hyperlink ref="D214" location="'C7'!Y19" display="Y19"/>
    <hyperlink ref="G214" location="='C3'!Y19" display="Y19"/>
    <hyperlink ref="D215" location="'C7'!Y20" display="Y20"/>
    <hyperlink ref="G215" location="='C3'!Y20" display="Y20"/>
    <hyperlink ref="D216" location="'C7'!Y21" display="Y21"/>
    <hyperlink ref="G216" location="='C3'!Y21" display="Y21"/>
    <hyperlink ref="D217" location="'C7'!Y22" display="Y22"/>
    <hyperlink ref="G217" location="='C3'!Y22" display="Y22"/>
    <hyperlink ref="D218" location="'C7'!Y23" display="Y23"/>
    <hyperlink ref="G218" location="='C3'!Y23" display="Y23"/>
    <hyperlink ref="D219" location="'C7'!Y24" display="Y24"/>
    <hyperlink ref="G219" location="='C3'!Y24" display="Y24"/>
    <hyperlink ref="D220" location="'C7'!Y25" display="Y25"/>
    <hyperlink ref="G220" location="='C3'!Y25" display="Y25"/>
    <hyperlink ref="D221" location="'C7'!Y26" display="Y26"/>
    <hyperlink ref="G221" location="='C3'!Y26" display="Y26"/>
    <hyperlink ref="D222" location="'C7'!Y27" display="Y27"/>
    <hyperlink ref="G222" location="='C3'!Y27" display="Y27"/>
    <hyperlink ref="D223" location="'C7'!Y28" display="Y28"/>
    <hyperlink ref="G223" location="='C3'!Y28" display="Y28"/>
    <hyperlink ref="D224" location="'C7'!Y29" display="Y29"/>
    <hyperlink ref="G224" location="='C3'!Y29" display="Y29"/>
    <hyperlink ref="D225" location="'C7'!Y30" display="Y30"/>
    <hyperlink ref="G225" location="='C3'!Y30" display="Y30"/>
    <hyperlink ref="D226" location="'C7'!Y31" display="Y31"/>
    <hyperlink ref="G226" location="='C3'!Y31" display="Y31"/>
    <hyperlink ref="D227" location="'C7'!Y32" display="Y32"/>
    <hyperlink ref="G227" location="='C3'!Y32" display="Y32"/>
    <hyperlink ref="D228" location="'C7'!Y33" display="Y33"/>
    <hyperlink ref="G228" location="='C3'!Y33" display="Y33"/>
    <hyperlink ref="D229" location="'C7'!Y34" display="Y34"/>
    <hyperlink ref="G229" location="='C3'!Y34" display="Y34"/>
    <hyperlink ref="D230" location="'C7'!Y35" display="Y35"/>
    <hyperlink ref="G230" location="='C3'!Y35" display="Y35"/>
    <hyperlink ref="D231" location="'C7'!Y36" display="Y36"/>
    <hyperlink ref="G231" location="='C3'!Y36" display="Y36"/>
    <hyperlink ref="D232" location="'C7'!Y37" display="Y37"/>
    <hyperlink ref="G232" location="='C3'!Y37" display="Y37"/>
    <hyperlink ref="D233" location="'C7'!Y38" display="Y38"/>
    <hyperlink ref="G233" location="='C3'!Y38" display="Y38"/>
    <hyperlink ref="D234" location="'C7'!Y39" display="Y39"/>
    <hyperlink ref="G234" location="='C3'!Y39" display="Y39"/>
    <hyperlink ref="D235" location="'C7'!Y40" display="Y40"/>
    <hyperlink ref="G235" location="='C3'!Y40" display="Y40"/>
    <hyperlink ref="D236" location="'C7'!Y41" display="Y41"/>
    <hyperlink ref="G236" location="='C3'!Y41" display="Y41"/>
    <hyperlink ref="D237" location="'C7'!Y42" display="Y42"/>
    <hyperlink ref="G237" location="='C3'!Y42" display="Y42"/>
    <hyperlink ref="D238" location="'C7'!Y43" display="Y43"/>
    <hyperlink ref="G238" location="='C3'!Y43" display="Y43"/>
    <hyperlink ref="D239" location="'C7'!Y44" display="Y44"/>
    <hyperlink ref="G239" location="='C3'!Y44" display="Y44"/>
    <hyperlink ref="D240" location="'C7'!Y45" display="Y45"/>
    <hyperlink ref="G240" location="='C3'!Y45" display="Y45"/>
    <hyperlink ref="D241" location="'C7'!Y46" display="Y46"/>
    <hyperlink ref="G241" location="='C3'!Y46" display="Y46"/>
    <hyperlink ref="D242" location="'C7'!Y47" display="Y47"/>
    <hyperlink ref="G242" location="='C3'!Y47" display="Y47"/>
    <hyperlink ref="D243" location="'C7'!Y48" display="Y48"/>
    <hyperlink ref="G243" location="='C3'!Y48" display="Y48"/>
    <hyperlink ref="D244" location="'C7'!Y49" display="Y49"/>
    <hyperlink ref="G244" location="='C3'!Y49" display="Y49"/>
    <hyperlink ref="D245" location="'C7'!AE14" display="AE14"/>
    <hyperlink ref="G245" location="='C3'!AB14" display="AB14"/>
    <hyperlink ref="D246" location="'C7'!AE15" display="AE15"/>
    <hyperlink ref="G246" location="='C3'!AB15" display="AB15"/>
    <hyperlink ref="D247" location="'C7'!AE16" display="AE16"/>
    <hyperlink ref="G247" location="='C3'!AB16" display="AB16"/>
    <hyperlink ref="D248" location="'C7'!AE17" display="AE17"/>
    <hyperlink ref="G248" location="='C3'!AB17" display="AB17"/>
    <hyperlink ref="D249" location="'C7'!AE18" display="AE18"/>
    <hyperlink ref="G249" location="='C3'!AB18" display="AB18"/>
    <hyperlink ref="D250" location="'C7'!AE19" display="AE19"/>
    <hyperlink ref="G250" location="='C3'!AB19" display="AB19"/>
    <hyperlink ref="D251" location="'C7'!AE20" display="AE20"/>
    <hyperlink ref="G251" location="='C3'!AB20" display="AB20"/>
    <hyperlink ref="D252" location="'C7'!AE21" display="AE21"/>
    <hyperlink ref="G252" location="='C3'!AB21" display="AB21"/>
    <hyperlink ref="D253" location="'C7'!AE22" display="AE22"/>
    <hyperlink ref="G253" location="='C3'!AB22" display="AB22"/>
    <hyperlink ref="D254" location="'C7'!AE23" display="AE23"/>
    <hyperlink ref="G254" location="='C3'!AB23" display="AB23"/>
    <hyperlink ref="D255" location="'C7'!AE24" display="AE24"/>
    <hyperlink ref="G255" location="='C3'!AB24" display="AB24"/>
    <hyperlink ref="D256" location="'C7'!AE25" display="AE25"/>
    <hyperlink ref="G256" location="='C3'!AB25" display="AB25"/>
    <hyperlink ref="D257" location="'C7'!AE26" display="AE26"/>
    <hyperlink ref="G257" location="='C3'!AB26" display="AB26"/>
    <hyperlink ref="D258" location="'C7'!AE27" display="AE27"/>
    <hyperlink ref="G258" location="='C3'!AB27" display="AB27"/>
    <hyperlink ref="D259" location="'C7'!AE28" display="AE28"/>
    <hyperlink ref="G259" location="='C3'!AB28" display="AB28"/>
    <hyperlink ref="D260" location="'C7'!AE29" display="AE29"/>
    <hyperlink ref="G260" location="='C3'!AB29" display="AB29"/>
    <hyperlink ref="D261" location="'C7'!AE30" display="AE30"/>
    <hyperlink ref="G261" location="='C3'!AB30" display="AB30"/>
    <hyperlink ref="D262" location="'C7'!AE31" display="AE31"/>
    <hyperlink ref="G262" location="='C3'!AB31" display="AB31"/>
    <hyperlink ref="D263" location="'C7'!AE32" display="AE32"/>
    <hyperlink ref="G263" location="='C3'!AB32" display="AB32"/>
    <hyperlink ref="D264" location="'C7'!AE33" display="AE33"/>
    <hyperlink ref="G264" location="='C3'!AB33" display="AB33"/>
    <hyperlink ref="D265" location="'C7'!AE34" display="AE34"/>
    <hyperlink ref="G265" location="='C3'!AB34" display="AB34"/>
    <hyperlink ref="D266" location="'C7'!AE35" display="AE35"/>
    <hyperlink ref="G266" location="='C3'!AB35" display="AB35"/>
    <hyperlink ref="D267" location="'C7'!AE36" display="AE36"/>
    <hyperlink ref="G267" location="='C3'!AB36" display="AB36"/>
    <hyperlink ref="D268" location="'C7'!AE37" display="AE37"/>
    <hyperlink ref="G268" location="='C3'!AB37" display="AB37"/>
    <hyperlink ref="D269" location="'C7'!AE38" display="AE38"/>
    <hyperlink ref="G269" location="='C3'!AB38" display="AB38"/>
    <hyperlink ref="D270" location="'C7'!AE39" display="AE39"/>
    <hyperlink ref="G270" location="='C3'!AB39" display="AB39"/>
    <hyperlink ref="D271" location="'C7'!AE40" display="AE40"/>
    <hyperlink ref="G271" location="='C3'!AB40" display="AB40"/>
    <hyperlink ref="D272" location="'C7'!AE41" display="AE41"/>
    <hyperlink ref="G272" location="='C3'!AB41" display="AB41"/>
    <hyperlink ref="D273" location="'C7'!AE42" display="AE42"/>
    <hyperlink ref="G273" location="='C3'!AB42" display="AB42"/>
    <hyperlink ref="D274" location="'C7'!AE43" display="AE43"/>
    <hyperlink ref="G274" location="='C3'!AB43" display="AB43"/>
    <hyperlink ref="D275" location="'C7'!AE44" display="AE44"/>
    <hyperlink ref="G275" location="='C3'!AB44" display="AB44"/>
    <hyperlink ref="D276" location="'C7'!AE45" display="AE45"/>
    <hyperlink ref="G276" location="='C3'!AB45" display="AB45"/>
    <hyperlink ref="D277" location="'C7'!AE46" display="AE46"/>
    <hyperlink ref="G277" location="='C3'!AB46" display="AB46"/>
    <hyperlink ref="D278" location="'C7'!AE47" display="AE47"/>
    <hyperlink ref="G278" location="='C3'!AB47" display="AB47"/>
    <hyperlink ref="D279" location="'C7'!AE48" display="AE48"/>
    <hyperlink ref="G279" location="='C3'!AB48" display="AB48"/>
    <hyperlink ref="D280" location="'C7'!AE49" display="AE49"/>
    <hyperlink ref="G280" location="='C3'!AB49" display="AB49"/>
    <hyperlink ref="D281" location="'C7'!AK14" display="AK14"/>
    <hyperlink ref="G281" location="='C3'!AE14" display="AE14"/>
    <hyperlink ref="D282" location="'C7'!AK15" display="AK15"/>
    <hyperlink ref="G282" location="='C3'!AE15" display="AE15"/>
    <hyperlink ref="D283" location="'C7'!AK16" display="AK16"/>
    <hyperlink ref="G283" location="='C3'!AE16" display="AE16"/>
    <hyperlink ref="D284" location="'C7'!AK17" display="AK17"/>
    <hyperlink ref="G284" location="='C3'!AE17" display="AE17"/>
    <hyperlink ref="D285" location="'C7'!AK18" display="AK18"/>
    <hyperlink ref="G285" location="='C3'!AE18" display="AE18"/>
    <hyperlink ref="D286" location="'C7'!AK19" display="AK19"/>
    <hyperlink ref="G286" location="='C3'!AE19" display="AE19"/>
    <hyperlink ref="D287" location="'C7'!AK20" display="AK20"/>
    <hyperlink ref="G287" location="='C3'!AE20" display="AE20"/>
    <hyperlink ref="D288" location="'C7'!AK21" display="AK21"/>
    <hyperlink ref="G288" location="='C3'!AE21" display="AE21"/>
    <hyperlink ref="D289" location="'C7'!AK22" display="AK22"/>
    <hyperlink ref="G289" location="='C3'!AE22" display="AE22"/>
    <hyperlink ref="D290" location="'C7'!AK23" display="AK23"/>
    <hyperlink ref="G290" location="='C3'!AE23" display="AE23"/>
    <hyperlink ref="D291" location="'C7'!AK24" display="AK24"/>
    <hyperlink ref="G291" location="='C3'!AE24" display="AE24"/>
    <hyperlink ref="D292" location="'C7'!AK25" display="AK25"/>
    <hyperlink ref="G292" location="='C3'!AE25" display="AE25"/>
    <hyperlink ref="D293" location="'C7'!AK26" display="AK26"/>
    <hyperlink ref="G293" location="='C3'!AE26" display="AE26"/>
    <hyperlink ref="D294" location="'C7'!AK27" display="AK27"/>
    <hyperlink ref="G294" location="='C3'!AE27" display="AE27"/>
    <hyperlink ref="D295" location="'C7'!AK28" display="AK28"/>
    <hyperlink ref="G295" location="='C3'!AE28" display="AE28"/>
    <hyperlink ref="D296" location="'C7'!AK29" display="AK29"/>
    <hyperlink ref="G296" location="='C3'!AE29" display="AE29"/>
    <hyperlink ref="D297" location="'C7'!AK30" display="AK30"/>
    <hyperlink ref="G297" location="='C3'!AE30" display="AE30"/>
    <hyperlink ref="D298" location="'C7'!AK31" display="AK31"/>
    <hyperlink ref="G298" location="='C3'!AE31" display="AE31"/>
    <hyperlink ref="D299" location="'C7'!AK32" display="AK32"/>
    <hyperlink ref="G299" location="='C3'!AE32" display="AE32"/>
    <hyperlink ref="D300" location="'C7'!AK33" display="AK33"/>
    <hyperlink ref="G300" location="='C3'!AE33" display="AE33"/>
    <hyperlink ref="D301" location="'C7'!AK34" display="AK34"/>
    <hyperlink ref="G301" location="='C3'!AE34" display="AE34"/>
    <hyperlink ref="D302" location="'C7'!AK35" display="AK35"/>
    <hyperlink ref="G302" location="='C3'!AE35" display="AE35"/>
    <hyperlink ref="D303" location="'C7'!AK36" display="AK36"/>
    <hyperlink ref="G303" location="='C3'!AE36" display="AE36"/>
    <hyperlink ref="D304" location="'C7'!AK37" display="AK37"/>
    <hyperlink ref="G304" location="='C3'!AE37" display="AE37"/>
    <hyperlink ref="D305" location="'C7'!AK38" display="AK38"/>
    <hyperlink ref="G305" location="='C3'!AE38" display="AE38"/>
    <hyperlink ref="D306" location="'C7'!AK39" display="AK39"/>
    <hyperlink ref="G306" location="='C3'!AE39" display="AE39"/>
    <hyperlink ref="D307" location="'C7'!AK40" display="AK40"/>
    <hyperlink ref="G307" location="='C3'!AE40" display="AE40"/>
    <hyperlink ref="D308" location="'C7'!AK41" display="AK41"/>
    <hyperlink ref="G308" location="='C3'!AE41" display="AE41"/>
    <hyperlink ref="D309" location="'C7'!AK42" display="AK42"/>
    <hyperlink ref="G309" location="='C3'!AE42" display="AE42"/>
    <hyperlink ref="D310" location="'C7'!AK43" display="AK43"/>
    <hyperlink ref="G310" location="='C3'!AE43" display="AE43"/>
    <hyperlink ref="D311" location="'C7'!AK44" display="AK44"/>
    <hyperlink ref="G311" location="='C3'!AE44" display="AE44"/>
    <hyperlink ref="D312" location="'C7'!AK45" display="AK45"/>
    <hyperlink ref="G312" location="='C3'!AE45" display="AE45"/>
    <hyperlink ref="D313" location="'C7'!AK46" display="AK46"/>
    <hyperlink ref="G313" location="='C3'!AE46" display="AE46"/>
    <hyperlink ref="D314" location="'C7'!AK47" display="AK47"/>
    <hyperlink ref="G314" location="='C3'!AE47" display="AE47"/>
    <hyperlink ref="D315" location="'C7'!AK48" display="AK48"/>
    <hyperlink ref="G315" location="='C3'!AE48" display="AE48"/>
    <hyperlink ref="D316" location="'C7'!AK49" display="AK49"/>
    <hyperlink ref="G316" location="='C3'!AE49" display="AE49"/>
    <hyperlink ref="D317" location="'C8'!Y22" display="Y22"/>
    <hyperlink ref="G317" location="='C8'!V22" display="V22"/>
    <hyperlink ref="D318" location="'C8'!Y14" display="Y14"/>
    <hyperlink ref="G318" location="='C8'!V14" display="V14"/>
    <hyperlink ref="D319" location="'C8'!Y15" display="Y15"/>
    <hyperlink ref="G319" location="='C8'!V15" display="V15"/>
    <hyperlink ref="D320" location="'C8'!Y16" display="Y16"/>
    <hyperlink ref="G320" location="='C8'!V16" display="V16"/>
    <hyperlink ref="D321" location="'C8'!Y17" display="Y17"/>
    <hyperlink ref="G321" location="='C8'!V17" display="V17"/>
    <hyperlink ref="D322" location="'C8'!Y18" display="Y18"/>
    <hyperlink ref="G322" location="='C8'!V18" display="V18"/>
    <hyperlink ref="D323" location="'C8'!Y19" display="Y19"/>
    <hyperlink ref="G323" location="='C8'!V19" display="V19"/>
    <hyperlink ref="D324" location="'C8'!Y20" display="Y20"/>
    <hyperlink ref="G324" location="='C8'!V20" display="V20"/>
    <hyperlink ref="D325" location="'C8'!Y21" display="Y21"/>
    <hyperlink ref="G325" location="='C8'!V21" display="V21"/>
    <hyperlink ref="D326" location="'C8'!Y22" display="Y22"/>
    <hyperlink ref="G326" location="='C8'!V22" display="V22"/>
    <hyperlink ref="D327" location="'C8'!Y23" display="Y23"/>
    <hyperlink ref="G327" location="='C8'!V23" display="V23"/>
    <hyperlink ref="D36" location="'C2'!Y16" display="Y16"/>
    <hyperlink ref="G36" location="='C2'!V16" display="V16"/>
    <hyperlink ref="D37" location="'C2'!Y19" display="Y19"/>
    <hyperlink ref="G37" location="='C2'!V19" display="V19"/>
    <hyperlink ref="D38" location="'C2'!Y22" display="Y22"/>
    <hyperlink ref="G38" location="='C2'!V22" display="V22"/>
    <hyperlink ref="D39" location="'C2'!Y23" display="Y23"/>
    <hyperlink ref="G39" location="='C2'!V23" display="V23"/>
    <hyperlink ref="D80" location="'C5'!AB42" display="AB42"/>
    <hyperlink ref="G80" location="='C5'!V42" display="V42"/>
    <hyperlink ref="D81" location="'C5'!AB72" display="AB72"/>
    <hyperlink ref="G81" location="='C5'!V72" display="V72"/>
    <hyperlink ref="D82" location="'C5'!AB102" display="AB102"/>
    <hyperlink ref="G82" location="='C5'!V102" display="V102"/>
    <hyperlink ref="D20" location="'C2'!Y22" display="Y22"/>
    <hyperlink ref="G20" location="='C5'!AB102" display="AB102"/>
    <hyperlink ref="D328" location="'C2'!V14" display="SUM(V14,V15)"/>
    <hyperlink ref="G328" location="'C2'!V16" display="V16"/>
    <hyperlink ref="D329" location="'C2'!V17" display="SUM(V17,V18)"/>
    <hyperlink ref="G329" location="'C2'!V19" display="V19"/>
    <hyperlink ref="D330" location="'C2'!V14" display="SUM(V14,V17)"/>
    <hyperlink ref="G330" location="'C2'!V20" display="V20"/>
    <hyperlink ref="D331" location="'C2'!V15" display="SUM(V15,V18)"/>
    <hyperlink ref="G331" location="'C2'!V21" display="V21"/>
    <hyperlink ref="D332" location="'C2'!V16" display="SUM(V16,V19)"/>
    <hyperlink ref="G332" location="'C2'!V22" display="V22"/>
    <hyperlink ref="D333" location="'C2'!Y14" display="SUM(Y14,Y15)"/>
    <hyperlink ref="G333" location="'C2'!Y16" display="Y16"/>
    <hyperlink ref="D334" location="'C2'!Y17" display="SUM(Y17,Y18)"/>
    <hyperlink ref="G334" location="'C2'!Y19" display="Y19"/>
    <hyperlink ref="D335" location="'C2'!Y14" display="SUM(Y14,Y17)"/>
    <hyperlink ref="G335" location="'C2'!Y20" display="Y20"/>
    <hyperlink ref="D336" location="'C2'!Y15" display="SUM(Y15,Y18)"/>
    <hyperlink ref="G336" location="'C2'!Y21" display="Y21"/>
    <hyperlink ref="D337" location="'C2'!Y16" display="SUM(Y16,Y19)"/>
    <hyperlink ref="G337" location="'C2'!Y22" display="Y22"/>
    <hyperlink ref="D338" location="'C2'!AB14" display="SUM(AB14,AB15)"/>
    <hyperlink ref="G338" location="'C2'!AB16" display="AB16"/>
    <hyperlink ref="D339" location="'C2'!AB17" display="SUM(AB17,AB18)"/>
    <hyperlink ref="G339" location="'C2'!AB19" display="AB19"/>
    <hyperlink ref="D340" location="'C2'!AB14" display="SUM(AB14,AB17)"/>
    <hyperlink ref="G340" location="'C2'!AB20" display="AB20"/>
    <hyperlink ref="D341" location="'C2'!AB15" display="SUM(AB15,AB18)"/>
    <hyperlink ref="G341" location="'C2'!AB21" display="AB21"/>
    <hyperlink ref="D342" location="'C2'!AB16" display="SUM(AB16,AB19)"/>
    <hyperlink ref="G342" location="'C2'!AB22" display="AB22"/>
    <hyperlink ref="D343" location="'C2'!AE14" display="SUM(AE14,AE15)"/>
    <hyperlink ref="G343" location="'C2'!AE16" display="AE16"/>
    <hyperlink ref="D344" location="'C2'!AE17" display="SUM(AE17,AE18)"/>
    <hyperlink ref="G344" location="'C2'!AE19" display="AE19"/>
    <hyperlink ref="D345" location="'C2'!AE14" display="SUM(AE14,AE17)"/>
    <hyperlink ref="G345" location="'C2'!AE20" display="AE20"/>
    <hyperlink ref="D346" location="'C2'!AE15" display="SUM(AE15,AE18)"/>
    <hyperlink ref="G346" location="'C2'!AE21" display="AE21"/>
    <hyperlink ref="D347" location="'C2'!AE16" display="SUM(AE16,AE19)"/>
    <hyperlink ref="G347" location="'C2'!AE22" display="AE22"/>
    <hyperlink ref="D348" location="'C2'!AH14" display="SUM(AH14,AH15)"/>
    <hyperlink ref="G348" location="'C2'!AH16" display="AH16"/>
    <hyperlink ref="D349" location="'C2'!AH17" display="SUM(AH17,AH18)"/>
    <hyperlink ref="G349" location="'C2'!AH19" display="AH19"/>
    <hyperlink ref="D350" location="'C2'!AH14" display="SUM(AH14,AH17)"/>
    <hyperlink ref="G350" location="'C2'!AH20" display="AH20"/>
    <hyperlink ref="D351" location="'C2'!AH15" display="SUM(AH15,AH18)"/>
    <hyperlink ref="G351" location="'C2'!AH21" display="AH21"/>
    <hyperlink ref="D352" location="'C2'!AH16" display="SUM(AH16,AH19)"/>
    <hyperlink ref="G352" location="'C2'!AH22" display="AH22"/>
    <hyperlink ref="D353" location="'C2'!AK14" display="SUM(AK14,AK15)"/>
    <hyperlink ref="G353" location="'C2'!AK16" display="AK16"/>
    <hyperlink ref="D354" location="'C2'!AK17" display="SUM(AK17,AK18)"/>
    <hyperlink ref="G354" location="'C2'!AK19" display="AK19"/>
    <hyperlink ref="D355" location="'C2'!AK14" display="SUM(AK14,AK17)"/>
    <hyperlink ref="G355" location="'C2'!AK20" display="AK20"/>
    <hyperlink ref="D356" location="'C2'!AK15" display="SUM(AK15,AK18)"/>
    <hyperlink ref="G356" location="'C2'!AK21" display="AK21"/>
    <hyperlink ref="D357" location="'C2'!AK16" display="SUM(AK16,AK19)"/>
    <hyperlink ref="G357" location="'C2'!AK22" display="AK22"/>
    <hyperlink ref="D358" location="'C2'!AN14" display="SUM(AN14,AN15)"/>
    <hyperlink ref="G358" location="'C2'!AN16" display="AN16"/>
    <hyperlink ref="D359" location="'C2'!AN17" display="SUM(AN17,AN18)"/>
    <hyperlink ref="G359" location="'C2'!AN19" display="AN19"/>
    <hyperlink ref="D360" location="'C2'!AN14" display="SUM(AN14,AN17)"/>
    <hyperlink ref="G360" location="'C2'!AN20" display="AN20"/>
    <hyperlink ref="D361" location="'C2'!AN15" display="SUM(AN15,AN18)"/>
    <hyperlink ref="G361" location="'C2'!AN21" display="AN21"/>
    <hyperlink ref="D362" location="'C2'!AN16" display="SUM(AN16,AN19)"/>
    <hyperlink ref="G362" location="'C2'!AN22" display="AN22"/>
    <hyperlink ref="D363" location="'C2'!V14" display="SUM(V14,AB14,AH14,AN14)"/>
    <hyperlink ref="G363" location="'C2'!AQ14" display="AQ14"/>
    <hyperlink ref="D364" location="'C2'!V15" display="SUM(V15,AB15,AH15,AN15)"/>
    <hyperlink ref="G364" location="'C2'!AQ15" display="AQ15"/>
    <hyperlink ref="D365" location="'C2'!AQ14" display="SUM(AQ14,AQ15)"/>
    <hyperlink ref="G365" location="'C2'!AQ16" display="AQ16"/>
    <hyperlink ref="D366" location="'C2'!V17" display="SUM(V17,AB17,AH17,AN17)"/>
    <hyperlink ref="G366" location="'C2'!AQ17" display="AQ17"/>
    <hyperlink ref="D367" location="'C2'!V18" display="SUM(V18,AB18,AH18,AN18)"/>
    <hyperlink ref="G367" location="'C2'!AQ18" display="AQ18"/>
    <hyperlink ref="D368" location="'C2'!AQ17" display="SUM(AQ17,AQ18)"/>
    <hyperlink ref="G368" location="'C2'!AQ19" display="AQ19"/>
    <hyperlink ref="D369" location="'C2'!AQ14" display="SUM(AQ14,AQ17)"/>
    <hyperlink ref="G369" location="'C2'!AQ20" display="AQ20"/>
    <hyperlink ref="D370" location="'C2'!AQ15" display="SUM(AQ15,AQ18)"/>
    <hyperlink ref="G370" location="'C2'!AQ21" display="AQ21"/>
    <hyperlink ref="D371" location="'C2'!AQ16" display="SUM(AQ16,AQ19)"/>
    <hyperlink ref="G371" location="'C2'!AQ22" display="AQ22"/>
    <hyperlink ref="D372" location="'C2'!V23" display="SUM(V23,AB23,AH23,AN23)"/>
    <hyperlink ref="G372" location="'C2'!AQ23" display="AQ23"/>
    <hyperlink ref="D451" location="'C5'!V14" display="SUM(V14:V41)"/>
    <hyperlink ref="G451" location="'C5'!V42" display="V42"/>
    <hyperlink ref="D452" location="'C5'!V44" display="SUM(V44:V71)"/>
    <hyperlink ref="G452" location="'C5'!V72" display="V72"/>
    <hyperlink ref="D453" location="'C5'!V14" display="SUM(V14,V44)"/>
    <hyperlink ref="G453" location="'C5'!V74" display="V74"/>
    <hyperlink ref="D454" location="'C5'!V15" display="SUM(V15,V45)"/>
    <hyperlink ref="G454" location="'C5'!V75" display="V75"/>
    <hyperlink ref="D455" location="'C5'!V16" display="SUM(V16,V46)"/>
    <hyperlink ref="G455" location="'C5'!V76" display="V76"/>
    <hyperlink ref="D456" location="'C5'!V17" display="SUM(V17,V47)"/>
    <hyperlink ref="G456" location="'C5'!V77" display="V77"/>
    <hyperlink ref="D457" location="'C5'!V18" display="SUM(V18,V48)"/>
    <hyperlink ref="G457" location="'C5'!V78" display="V78"/>
    <hyperlink ref="D458" location="'C5'!V19" display="SUM(V19,V49)"/>
    <hyperlink ref="G458" location="'C5'!V79" display="V79"/>
    <hyperlink ref="D459" location="'C5'!V20" display="SUM(V20,V50)"/>
    <hyperlink ref="G459" location="'C5'!V80" display="V80"/>
    <hyperlink ref="D460" location="'C5'!V21" display="SUM(V21,V51)"/>
    <hyperlink ref="G460" location="'C5'!V81" display="V81"/>
    <hyperlink ref="D461" location="'C5'!V22" display="SUM(V22,V52)"/>
    <hyperlink ref="G461" location="'C5'!V82" display="V82"/>
    <hyperlink ref="D462" location="'C5'!V23" display="SUM(V23,V53)"/>
    <hyperlink ref="G462" location="'C5'!V83" display="V83"/>
    <hyperlink ref="D463" location="'C5'!V24" display="SUM(V24,V54)"/>
    <hyperlink ref="G463" location="'C5'!V84" display="V84"/>
    <hyperlink ref="D464" location="'C5'!V25" display="SUM(V25,V55)"/>
    <hyperlink ref="G464" location="'C5'!V85" display="V85"/>
    <hyperlink ref="D465" location="'C5'!V26" display="SUM(V26,V56)"/>
    <hyperlink ref="G465" location="'C5'!V86" display="V86"/>
    <hyperlink ref="D466" location="'C5'!V27" display="SUM(V27,V57)"/>
    <hyperlink ref="G466" location="'C5'!V87" display="V87"/>
    <hyperlink ref="D467" location="'C5'!V28" display="SUM(V28,V58)"/>
    <hyperlink ref="G467" location="'C5'!V88" display="V88"/>
    <hyperlink ref="D468" location="'C5'!V29" display="SUM(V29,V59)"/>
    <hyperlink ref="G468" location="'C5'!V89" display="V89"/>
    <hyperlink ref="D469" location="'C5'!V30" display="SUM(V30,V60)"/>
    <hyperlink ref="G469" location="'C5'!V90" display="V90"/>
    <hyperlink ref="D470" location="'C5'!V31" display="SUM(V31,V61)"/>
    <hyperlink ref="G470" location="'C5'!V91" display="V91"/>
    <hyperlink ref="D471" location="'C5'!V32" display="SUM(V32,V62)"/>
    <hyperlink ref="G471" location="'C5'!V92" display="V92"/>
    <hyperlink ref="D472" location="'C5'!V33" display="SUM(V33,V63)"/>
    <hyperlink ref="G472" location="'C5'!V93" display="V93"/>
    <hyperlink ref="D473" location="'C5'!V34" display="SUM(V34,V64)"/>
    <hyperlink ref="G473" location="'C5'!V94" display="V94"/>
    <hyperlink ref="D474" location="'C5'!V35" display="SUM(V35,V65)"/>
    <hyperlink ref="G474" location="'C5'!V95" display="V95"/>
    <hyperlink ref="D475" location="'C5'!V36" display="SUM(V36,V66)"/>
    <hyperlink ref="G475" location="'C5'!V96" display="V96"/>
    <hyperlink ref="D476" location="'C5'!V37" display="SUM(V37,V67)"/>
    <hyperlink ref="G476" location="'C5'!V97" display="V97"/>
    <hyperlink ref="D477" location="'C5'!V38" display="SUM(V38,V68)"/>
    <hyperlink ref="G477" location="'C5'!V98" display="V98"/>
    <hyperlink ref="D478" location="'C5'!V39" display="SUM(V39,V69)"/>
    <hyperlink ref="G478" location="'C5'!V99" display="V99"/>
    <hyperlink ref="D479" location="'C5'!V40" display="SUM(V40,V70)"/>
    <hyperlink ref="G479" location="'C5'!V100" display="V100"/>
    <hyperlink ref="D480" location="'C5'!V41" display="SUM(V41,V71)"/>
    <hyperlink ref="G480" location="'C5'!V101" display="V101"/>
    <hyperlink ref="D481" location="'C5'!V42" display="SUM(V42,V72)"/>
    <hyperlink ref="G481" location="'C5'!V102" display="V102"/>
    <hyperlink ref="D482" location="'C5'!Y14" display="SUM(Y14:Y41)"/>
    <hyperlink ref="G482" location="'C5'!Y42" display="Y42"/>
    <hyperlink ref="D483" location="'C5'!Y44" display="SUM(Y44:Y71)"/>
    <hyperlink ref="G483" location="'C5'!Y72" display="Y72"/>
    <hyperlink ref="D484" location="'C5'!Y14" display="SUM(Y14,Y44)"/>
    <hyperlink ref="G484" location="'C5'!Y74" display="Y74"/>
    <hyperlink ref="D485" location="'C5'!Y15" display="SUM(Y15,Y45)"/>
    <hyperlink ref="G485" location="'C5'!Y75" display="Y75"/>
    <hyperlink ref="D486" location="'C5'!Y16" display="SUM(Y16,Y46)"/>
    <hyperlink ref="G486" location="'C5'!Y76" display="Y76"/>
    <hyperlink ref="D487" location="'C5'!Y17" display="SUM(Y17,Y47)"/>
    <hyperlink ref="G487" location="'C5'!Y77" display="Y77"/>
    <hyperlink ref="D488" location="'C5'!Y18" display="SUM(Y18,Y48)"/>
    <hyperlink ref="G488" location="'C5'!Y78" display="Y78"/>
    <hyperlink ref="D489" location="'C5'!Y19" display="SUM(Y19,Y49)"/>
    <hyperlink ref="G489" location="'C5'!Y79" display="Y79"/>
    <hyperlink ref="D490" location="'C5'!Y20" display="SUM(Y20,Y50)"/>
    <hyperlink ref="G490" location="'C5'!Y80" display="Y80"/>
    <hyperlink ref="D491" location="'C5'!Y21" display="SUM(Y21,Y51)"/>
    <hyperlink ref="G491" location="'C5'!Y81" display="Y81"/>
    <hyperlink ref="D492" location="'C5'!Y22" display="SUM(Y22,Y52)"/>
    <hyperlink ref="G492" location="'C5'!Y82" display="Y82"/>
    <hyperlink ref="D493" location="'C5'!Y23" display="SUM(Y23,Y53)"/>
    <hyperlink ref="G493" location="'C5'!Y83" display="Y83"/>
    <hyperlink ref="D494" location="'C5'!Y24" display="SUM(Y24,Y54)"/>
    <hyperlink ref="G494" location="'C5'!Y84" display="Y84"/>
    <hyperlink ref="D495" location="'C5'!Y25" display="SUM(Y25,Y55)"/>
    <hyperlink ref="G495" location="'C5'!Y85" display="Y85"/>
    <hyperlink ref="D496" location="'C5'!Y26" display="SUM(Y26,Y56)"/>
    <hyperlink ref="G496" location="'C5'!Y86" display="Y86"/>
    <hyperlink ref="D497" location="'C5'!Y27" display="SUM(Y27,Y57)"/>
    <hyperlink ref="G497" location="'C5'!Y87" display="Y87"/>
    <hyperlink ref="D498" location="'C5'!Y28" display="SUM(Y28,Y58)"/>
    <hyperlink ref="G498" location="'C5'!Y88" display="Y88"/>
    <hyperlink ref="D499" location="'C5'!Y29" display="SUM(Y29,Y59)"/>
    <hyperlink ref="G499" location="'C5'!Y89" display="Y89"/>
    <hyperlink ref="D500" location="'C5'!Y30" display="SUM(Y30,Y60)"/>
    <hyperlink ref="G500" location="'C5'!Y90" display="Y90"/>
    <hyperlink ref="D501" location="'C5'!Y31" display="SUM(Y31,Y61)"/>
    <hyperlink ref="G501" location="'C5'!Y91" display="Y91"/>
    <hyperlink ref="D502" location="'C5'!Y32" display="SUM(Y32,Y62)"/>
    <hyperlink ref="G502" location="'C5'!Y92" display="Y92"/>
    <hyperlink ref="D503" location="'C5'!Y33" display="SUM(Y33,Y63)"/>
    <hyperlink ref="G503" location="'C5'!Y93" display="Y93"/>
    <hyperlink ref="D504" location="'C5'!Y34" display="SUM(Y34,Y64)"/>
    <hyperlink ref="G504" location="'C5'!Y94" display="Y94"/>
    <hyperlink ref="D505" location="'C5'!Y35" display="SUM(Y35,Y65)"/>
    <hyperlink ref="G505" location="'C5'!Y95" display="Y95"/>
    <hyperlink ref="D506" location="'C5'!Y36" display="SUM(Y36,Y66)"/>
    <hyperlink ref="G506" location="'C5'!Y96" display="Y96"/>
    <hyperlink ref="D507" location="'C5'!Y37" display="SUM(Y37,Y67)"/>
    <hyperlink ref="G507" location="'C5'!Y97" display="Y97"/>
    <hyperlink ref="D508" location="'C5'!Y38" display="SUM(Y38,Y68)"/>
    <hyperlink ref="G508" location="'C5'!Y98" display="Y98"/>
    <hyperlink ref="D509" location="'C5'!Y39" display="SUM(Y39,Y69)"/>
    <hyperlink ref="G509" location="'C5'!Y99" display="Y99"/>
    <hyperlink ref="D510" location="'C5'!Y40" display="SUM(Y40,Y70)"/>
    <hyperlink ref="G510" location="'C5'!Y100" display="Y100"/>
    <hyperlink ref="D511" location="'C5'!Y41" display="SUM(Y41,Y71)"/>
    <hyperlink ref="G511" location="'C5'!Y101" display="Y101"/>
    <hyperlink ref="D512" location="'C5'!Y42" display="SUM(Y42,Y72)"/>
    <hyperlink ref="G512" location="'C5'!Y102" display="Y102"/>
    <hyperlink ref="D513" location="'C5'!AB14" display="SUM(AB14:AB41)"/>
    <hyperlink ref="G513" location="'C5'!AB42" display="AB42"/>
    <hyperlink ref="D514" location="'C5'!AB44" display="SUM(AB44:AB71)"/>
    <hyperlink ref="G514" location="'C5'!AB72" display="AB72"/>
    <hyperlink ref="D515" location="'C5'!AB14" display="SUM(AB14,AB44)"/>
    <hyperlink ref="G515" location="'C5'!AB74" display="AB74"/>
    <hyperlink ref="D516" location="'C5'!AB15" display="SUM(AB15,AB45)"/>
    <hyperlink ref="G516" location="'C5'!AB75" display="AB75"/>
    <hyperlink ref="D517" location="'C5'!AB16" display="SUM(AB16,AB46)"/>
    <hyperlink ref="G517" location="'C5'!AB76" display="AB76"/>
    <hyperlink ref="D518" location="'C5'!AB17" display="SUM(AB17,AB47)"/>
    <hyperlink ref="G518" location="'C5'!AB77" display="AB77"/>
    <hyperlink ref="D519" location="'C5'!AB18" display="SUM(AB18,AB48)"/>
    <hyperlink ref="G519" location="'C5'!AB78" display="AB78"/>
    <hyperlink ref="D520" location="'C5'!AB19" display="SUM(AB19,AB49)"/>
    <hyperlink ref="G520" location="'C5'!AB79" display="AB79"/>
    <hyperlink ref="D521" location="'C5'!AB20" display="SUM(AB20,AB50)"/>
    <hyperlink ref="G521" location="'C5'!AB80" display="AB80"/>
    <hyperlink ref="D522" location="'C5'!AB21" display="SUM(AB21,AB51)"/>
    <hyperlink ref="G522" location="'C5'!AB81" display="AB81"/>
    <hyperlink ref="D523" location="'C5'!AB22" display="SUM(AB22,AB52)"/>
    <hyperlink ref="G523" location="'C5'!AB82" display="AB82"/>
    <hyperlink ref="D524" location="'C5'!AB23" display="SUM(AB23,AB53)"/>
    <hyperlink ref="G524" location="'C5'!AB83" display="AB83"/>
    <hyperlink ref="D525" location="'C5'!AB24" display="SUM(AB24,AB54)"/>
    <hyperlink ref="G525" location="'C5'!AB84" display="AB84"/>
    <hyperlink ref="D526" location="'C5'!AB25" display="SUM(AB25,AB55)"/>
    <hyperlink ref="G526" location="'C5'!AB85" display="AB85"/>
    <hyperlink ref="D527" location="'C5'!AB26" display="SUM(AB26,AB56)"/>
    <hyperlink ref="G527" location="'C5'!AB86" display="AB86"/>
    <hyperlink ref="D528" location="'C5'!AB27" display="SUM(AB27,AB57)"/>
    <hyperlink ref="G528" location="'C5'!AB87" display="AB87"/>
    <hyperlink ref="D529" location="'C5'!AB28" display="SUM(AB28,AB58)"/>
    <hyperlink ref="G529" location="'C5'!AB88" display="AB88"/>
    <hyperlink ref="D530" location="'C5'!AB29" display="SUM(AB29,AB59)"/>
    <hyperlink ref="G530" location="'C5'!AB89" display="AB89"/>
    <hyperlink ref="D531" location="'C5'!AB30" display="SUM(AB30,AB60)"/>
    <hyperlink ref="G531" location="'C5'!AB90" display="AB90"/>
    <hyperlink ref="D532" location="'C5'!AB31" display="SUM(AB31,AB61)"/>
    <hyperlink ref="G532" location="'C5'!AB91" display="AB91"/>
    <hyperlink ref="D533" location="'C5'!AB32" display="SUM(AB32,AB62)"/>
    <hyperlink ref="G533" location="'C5'!AB92" display="AB92"/>
    <hyperlink ref="D534" location="'C5'!AB33" display="SUM(AB33,AB63)"/>
    <hyperlink ref="G534" location="'C5'!AB93" display="AB93"/>
    <hyperlink ref="D535" location="'C5'!AB34" display="SUM(AB34,AB64)"/>
    <hyperlink ref="G535" location="'C5'!AB94" display="AB94"/>
    <hyperlink ref="D536" location="'C5'!AB35" display="SUM(AB35,AB65)"/>
    <hyperlink ref="G536" location="'C5'!AB95" display="AB95"/>
    <hyperlink ref="D537" location="'C5'!AB36" display="SUM(AB36,AB66)"/>
    <hyperlink ref="G537" location="'C5'!AB96" display="AB96"/>
    <hyperlink ref="D538" location="'C5'!AB37" display="SUM(AB37,AB67)"/>
    <hyperlink ref="G538" location="'C5'!AB97" display="AB97"/>
    <hyperlink ref="D539" location="'C5'!AB38" display="SUM(AB38,AB68)"/>
    <hyperlink ref="G539" location="'C5'!AB98" display="AB98"/>
    <hyperlink ref="D540" location="'C5'!AB39" display="SUM(AB39,AB69)"/>
    <hyperlink ref="G540" location="'C5'!AB99" display="AB99"/>
    <hyperlink ref="D541" location="'C5'!AB40" display="SUM(AB40,AB70)"/>
    <hyperlink ref="G541" location="'C5'!AB100" display="AB100"/>
    <hyperlink ref="D542" location="'C5'!AB41" display="SUM(AB41,AB71)"/>
    <hyperlink ref="G542" location="'C5'!AB101" display="AB101"/>
    <hyperlink ref="D543" location="'C5'!AB42" display="SUM(AB42,AB72)"/>
    <hyperlink ref="G543" location="'C5'!AB102" display="AB102"/>
    <hyperlink ref="D544" location="'C6'!V14" display="SUM(V14:V68)"/>
    <hyperlink ref="G544" location="'C6'!V69" display="V69"/>
    <hyperlink ref="D545" location="'C6'!V70" display="SUM(V70:V73)"/>
    <hyperlink ref="G545" location="'C6'!V74" display="V74"/>
    <hyperlink ref="D546" location="'C6'!V75" display="SUM(V75:V117)"/>
    <hyperlink ref="G546" location="'C6'!V118" display="V118"/>
    <hyperlink ref="D547" location="'C6'!V119" display="SUM(V119:V169)"/>
    <hyperlink ref="G547" location="'C6'!V170" display="V170"/>
    <hyperlink ref="D548" location="'C6'!V171" display="SUM(V171:V216)"/>
    <hyperlink ref="G548" location="'C6'!V217" display="V217"/>
    <hyperlink ref="D549" location="'C6'!V218" display="SUM(V218:V235)"/>
    <hyperlink ref="G549" location="'C6'!V236" display="V236"/>
    <hyperlink ref="D550" location="'C6'!V69" display="SUM(V69,V74,V118,V170,V217,V236,V237)"/>
    <hyperlink ref="G550" location="'C6'!V238" display="V238"/>
    <hyperlink ref="D551" location="'C6'!V240" display="SUM(V240:V294)"/>
    <hyperlink ref="G551" location="'C6'!V295" display="V295"/>
    <hyperlink ref="D552" location="'C6'!V296" display="SUM(V296:V299)"/>
    <hyperlink ref="G552" location="'C6'!V300" display="V300"/>
    <hyperlink ref="D553" location="'C6'!V301" display="SUM(V301:V343)"/>
    <hyperlink ref="G553" location="'C6'!V344" display="V344"/>
    <hyperlink ref="D554" location="'C6'!V345" display="SUM(V345:V395)"/>
    <hyperlink ref="G554" location="'C6'!V396" display="V396"/>
    <hyperlink ref="D555" location="'C6'!V397" display="SUM(V397:V442)"/>
    <hyperlink ref="G555" location="'C6'!V443" display="V443"/>
    <hyperlink ref="D556" location="'C6'!V444" display="SUM(V444:V461)"/>
    <hyperlink ref="G556" location="'C6'!V462" display="V462"/>
    <hyperlink ref="D557" location="'C6'!V295" display="SUM(V295,V300,V344,V396,V443,V462,V463)"/>
    <hyperlink ref="G557" location="'C6'!V464" display="V464"/>
    <hyperlink ref="D558" location="'C6'!V14" display="SUM(V14,V240)"/>
    <hyperlink ref="G558" location="'C6'!V466" display="V466"/>
    <hyperlink ref="D559" location="'C6'!V15" display="SUM(V15,V241)"/>
    <hyperlink ref="G559" location="'C6'!V467" display="V467"/>
    <hyperlink ref="D560" location="'C6'!V16" display="SUM(V16,V242)"/>
    <hyperlink ref="G560" location="'C6'!V468" display="V468"/>
    <hyperlink ref="D561" location="'C6'!V17" display="SUM(V17,V243)"/>
    <hyperlink ref="G561" location="'C6'!V469" display="V469"/>
    <hyperlink ref="D562" location="'C6'!V18" display="SUM(V18,V244)"/>
    <hyperlink ref="G562" location="'C6'!V470" display="V470"/>
    <hyperlink ref="D563" location="'C6'!V19" display="SUM(V19,V245)"/>
    <hyperlink ref="G563" location="'C6'!V471" display="V471"/>
    <hyperlink ref="D564" location="'C6'!V20" display="SUM(V20,V246)"/>
    <hyperlink ref="G564" location="'C6'!V472" display="V472"/>
    <hyperlink ref="D565" location="'C6'!V21" display="SUM(V21,V247)"/>
    <hyperlink ref="G565" location="'C6'!V473" display="V473"/>
    <hyperlink ref="D566" location="'C6'!V22" display="SUM(V22,V248)"/>
    <hyperlink ref="G566" location="'C6'!V474" display="V474"/>
    <hyperlink ref="D567" location="'C6'!V23" display="SUM(V23,V249)"/>
    <hyperlink ref="G567" location="'C6'!V475" display="V475"/>
    <hyperlink ref="D568" location="'C6'!V24" display="SUM(V24,V250)"/>
    <hyperlink ref="G568" location="'C6'!V476" display="V476"/>
    <hyperlink ref="D569" location="'C6'!V25" display="SUM(V25,V251)"/>
    <hyperlink ref="G569" location="'C6'!V477" display="V477"/>
    <hyperlink ref="D570" location="'C6'!V26" display="SUM(V26,V252)"/>
    <hyperlink ref="G570" location="'C6'!V478" display="V478"/>
    <hyperlink ref="D571" location="'C6'!V27" display="SUM(V27,V253)"/>
    <hyperlink ref="G571" location="'C6'!V479" display="V479"/>
    <hyperlink ref="D572" location="'C6'!V28" display="SUM(V28,V254)"/>
    <hyperlink ref="G572" location="'C6'!V480" display="V480"/>
    <hyperlink ref="D573" location="'C6'!V29" display="SUM(V29,V255)"/>
    <hyperlink ref="G573" location="'C6'!V481" display="V481"/>
    <hyperlink ref="D574" location="'C6'!V30" display="SUM(V30,V256)"/>
    <hyperlink ref="G574" location="'C6'!V482" display="V482"/>
    <hyperlink ref="D575" location="'C6'!V31" display="SUM(V31,V257)"/>
    <hyperlink ref="G575" location="'C6'!V483" display="V483"/>
    <hyperlink ref="D576" location="'C6'!V32" display="SUM(V32,V258)"/>
    <hyperlink ref="G576" location="'C6'!V484" display="V484"/>
    <hyperlink ref="D577" location="'C6'!V33" display="SUM(V33,V259)"/>
    <hyperlink ref="G577" location="'C6'!V485" display="V485"/>
    <hyperlink ref="D578" location="'C6'!V34" display="SUM(V34,V260)"/>
    <hyperlink ref="G578" location="'C6'!V486" display="V486"/>
    <hyperlink ref="D579" location="'C6'!V35" display="SUM(V35,V261)"/>
    <hyperlink ref="G579" location="'C6'!V487" display="V487"/>
    <hyperlink ref="D580" location="'C6'!V36" display="SUM(V36,V262)"/>
    <hyperlink ref="G580" location="'C6'!V488" display="V488"/>
    <hyperlink ref="D581" location="'C6'!V37" display="SUM(V37,V263)"/>
    <hyperlink ref="G581" location="'C6'!V489" display="V489"/>
    <hyperlink ref="D582" location="'C6'!V38" display="SUM(V38,V264)"/>
    <hyperlink ref="G582" location="'C6'!V490" display="V490"/>
    <hyperlink ref="D583" location="'C6'!V39" display="SUM(V39,V265)"/>
    <hyperlink ref="G583" location="'C6'!V491" display="V491"/>
    <hyperlink ref="D584" location="'C6'!V40" display="SUM(V40,V266)"/>
    <hyperlink ref="G584" location="'C6'!V492" display="V492"/>
    <hyperlink ref="D585" location="'C6'!V41" display="SUM(V41,V267)"/>
    <hyperlink ref="G585" location="'C6'!V493" display="V493"/>
    <hyperlink ref="D586" location="'C6'!V42" display="SUM(V42,V268)"/>
    <hyperlink ref="G586" location="'C6'!V494" display="V494"/>
    <hyperlink ref="D587" location="'C6'!V43" display="SUM(V43,V269)"/>
    <hyperlink ref="G587" location="'C6'!V495" display="V495"/>
    <hyperlink ref="D588" location="'C6'!V44" display="SUM(V44,V270)"/>
    <hyperlink ref="G588" location="'C6'!V496" display="V496"/>
    <hyperlink ref="D589" location="'C6'!V45" display="SUM(V45,V271)"/>
    <hyperlink ref="G589" location="'C6'!V497" display="V497"/>
    <hyperlink ref="D590" location="'C6'!V46" display="SUM(V46,V272)"/>
    <hyperlink ref="G590" location="'C6'!V498" display="V498"/>
    <hyperlink ref="D591" location="'C6'!V47" display="SUM(V47,V273)"/>
    <hyperlink ref="G591" location="'C6'!V499" display="V499"/>
    <hyperlink ref="D592" location="'C6'!V48" display="SUM(V48,V274)"/>
    <hyperlink ref="G592" location="'C6'!V500" display="V500"/>
    <hyperlink ref="D593" location="'C6'!V49" display="SUM(V49,V275)"/>
    <hyperlink ref="G593" location="'C6'!V501" display="V501"/>
    <hyperlink ref="D594" location="'C6'!V50" display="SUM(V50,V276)"/>
    <hyperlink ref="G594" location="'C6'!V502" display="V502"/>
    <hyperlink ref="D595" location="'C6'!V51" display="SUM(V51,V277)"/>
    <hyperlink ref="G595" location="'C6'!V503" display="V503"/>
    <hyperlink ref="D596" location="'C6'!V52" display="SUM(V52,V278)"/>
    <hyperlink ref="G596" location="'C6'!V504" display="V504"/>
    <hyperlink ref="D597" location="'C6'!V53" display="SUM(V53,V279)"/>
    <hyperlink ref="G597" location="'C6'!V505" display="V505"/>
    <hyperlink ref="D598" location="'C6'!V54" display="SUM(V54,V280)"/>
    <hyperlink ref="G598" location="'C6'!V506" display="V506"/>
    <hyperlink ref="D599" location="'C6'!V55" display="SUM(V55,V281)"/>
    <hyperlink ref="G599" location="'C6'!V507" display="V507"/>
    <hyperlink ref="D600" location="'C6'!V56" display="SUM(V56,V282)"/>
    <hyperlink ref="G600" location="'C6'!V508" display="V508"/>
    <hyperlink ref="D601" location="'C6'!V57" display="SUM(V57,V283)"/>
    <hyperlink ref="G601" location="'C6'!V509" display="V509"/>
    <hyperlink ref="D602" location="'C6'!V58" display="SUM(V58,V284)"/>
    <hyperlink ref="G602" location="'C6'!V510" display="V510"/>
    <hyperlink ref="D603" location="'C6'!V59" display="SUM(V59,V285)"/>
    <hyperlink ref="G603" location="'C6'!V511" display="V511"/>
    <hyperlink ref="D604" location="'C6'!V60" display="SUM(V60,V286)"/>
    <hyperlink ref="G604" location="'C6'!V512" display="V512"/>
    <hyperlink ref="D605" location="'C6'!V61" display="SUM(V61,V287)"/>
    <hyperlink ref="G605" location="'C6'!V513" display="V513"/>
    <hyperlink ref="D606" location="'C6'!V62" display="SUM(V62,V288)"/>
    <hyperlink ref="G606" location="'C6'!V514" display="V514"/>
    <hyperlink ref="D607" location="'C6'!V63" display="SUM(V63,V289)"/>
    <hyperlink ref="G607" location="'C6'!V515" display="V515"/>
    <hyperlink ref="D608" location="'C6'!V64" display="SUM(V64,V290)"/>
    <hyperlink ref="G608" location="'C6'!V516" display="V516"/>
    <hyperlink ref="D609" location="'C6'!V65" display="SUM(V65,V291)"/>
    <hyperlink ref="G609" location="'C6'!V517" display="V517"/>
    <hyperlink ref="D610" location="'C6'!V66" display="SUM(V66,V292)"/>
    <hyperlink ref="G610" location="'C6'!V518" display="V518"/>
    <hyperlink ref="D611" location="'C6'!V67" display="SUM(V67,V293)"/>
    <hyperlink ref="G611" location="'C6'!V519" display="V519"/>
    <hyperlink ref="D612" location="'C6'!V68" display="SUM(V68,V294)"/>
    <hyperlink ref="G612" location="'C6'!V520" display="V520"/>
    <hyperlink ref="D613" location="'C6'!V69" display="SUM(V69,V295)"/>
    <hyperlink ref="G613" location="'C6'!V521" display="V521"/>
    <hyperlink ref="D614" location="'C6'!V70" display="SUM(V70,V296)"/>
    <hyperlink ref="G614" location="'C6'!V522" display="V522"/>
    <hyperlink ref="D615" location="'C6'!V71" display="SUM(V71,V297)"/>
    <hyperlink ref="G615" location="'C6'!V523" display="V523"/>
    <hyperlink ref="D616" location="'C6'!V72" display="SUM(V72,V298)"/>
    <hyperlink ref="G616" location="'C6'!V524" display="V524"/>
    <hyperlink ref="D617" location="'C6'!V73" display="SUM(V73,V299)"/>
    <hyperlink ref="G617" location="'C6'!V525" display="V525"/>
    <hyperlink ref="D618" location="'C6'!V74" display="SUM(V74,V300)"/>
    <hyperlink ref="G618" location="'C6'!V526" display="V526"/>
    <hyperlink ref="D619" location="'C6'!V75" display="SUM(V75,V301)"/>
    <hyperlink ref="G619" location="'C6'!V527" display="V527"/>
    <hyperlink ref="D620" location="'C6'!V76" display="SUM(V76,V302)"/>
    <hyperlink ref="G620" location="'C6'!V528" display="V528"/>
    <hyperlink ref="D621" location="'C6'!V77" display="SUM(V77,V303)"/>
    <hyperlink ref="G621" location="'C6'!V529" display="V529"/>
    <hyperlink ref="D622" location="'C6'!V78" display="SUM(V78,V304)"/>
    <hyperlink ref="G622" location="'C6'!V530" display="V530"/>
    <hyperlink ref="D623" location="'C6'!V79" display="SUM(V79,V305)"/>
    <hyperlink ref="G623" location="'C6'!V531" display="V531"/>
    <hyperlink ref="D624" location="'C6'!V80" display="SUM(V80,V306)"/>
    <hyperlink ref="G624" location="'C6'!V532" display="V532"/>
    <hyperlink ref="D625" location="'C6'!V81" display="SUM(V81,V307)"/>
    <hyperlink ref="G625" location="'C6'!V533" display="V533"/>
    <hyperlink ref="D626" location="'C6'!V82" display="SUM(V82,V308)"/>
    <hyperlink ref="G626" location="'C6'!V534" display="V534"/>
    <hyperlink ref="D627" location="'C6'!V83" display="SUM(V83,V309)"/>
    <hyperlink ref="G627" location="'C6'!V535" display="V535"/>
    <hyperlink ref="D628" location="'C6'!V84" display="SUM(V84,V310)"/>
    <hyperlink ref="G628" location="'C6'!V536" display="V536"/>
    <hyperlink ref="D629" location="'C6'!V85" display="SUM(V85,V311)"/>
    <hyperlink ref="G629" location="'C6'!V537" display="V537"/>
    <hyperlink ref="D630" location="'C6'!V86" display="SUM(V86,V312)"/>
    <hyperlink ref="G630" location="'C6'!V538" display="V538"/>
    <hyperlink ref="D631" location="'C6'!V87" display="SUM(V87,V313)"/>
    <hyperlink ref="G631" location="'C6'!V539" display="V539"/>
    <hyperlink ref="D632" location="'C6'!V88" display="SUM(V88,V314)"/>
    <hyperlink ref="G632" location="'C6'!V540" display="V540"/>
    <hyperlink ref="D633" location="'C6'!V89" display="SUM(V89,V315)"/>
    <hyperlink ref="G633" location="'C6'!V541" display="V541"/>
    <hyperlink ref="D634" location="'C6'!V90" display="SUM(V90,V316)"/>
    <hyperlink ref="G634" location="'C6'!V542" display="V542"/>
    <hyperlink ref="D635" location="'C6'!V91" display="SUM(V91,V317)"/>
    <hyperlink ref="G635" location="'C6'!V543" display="V543"/>
    <hyperlink ref="D636" location="'C6'!V92" display="SUM(V92,V318)"/>
    <hyperlink ref="G636" location="'C6'!V544" display="V544"/>
    <hyperlink ref="D637" location="'C6'!V93" display="SUM(V93,V319)"/>
    <hyperlink ref="G637" location="'C6'!V545" display="V545"/>
    <hyperlink ref="D638" location="'C6'!V94" display="SUM(V94,V320)"/>
    <hyperlink ref="G638" location="'C6'!V546" display="V546"/>
    <hyperlink ref="D639" location="'C6'!V95" display="SUM(V95,V321)"/>
    <hyperlink ref="G639" location="'C6'!V547" display="V547"/>
    <hyperlink ref="D640" location="'C6'!V96" display="SUM(V96,V322)"/>
    <hyperlink ref="G640" location="'C6'!V548" display="V548"/>
    <hyperlink ref="D641" location="'C6'!V97" display="SUM(V97,V323)"/>
    <hyperlink ref="G641" location="'C6'!V549" display="V549"/>
    <hyperlink ref="D642" location="'C6'!V98" display="SUM(V98,V324)"/>
    <hyperlink ref="G642" location="'C6'!V550" display="V550"/>
    <hyperlink ref="D643" location="'C6'!V99" display="SUM(V99,V325)"/>
    <hyperlink ref="G643" location="'C6'!V551" display="V551"/>
    <hyperlink ref="D644" location="'C6'!V100" display="SUM(V100,V326)"/>
    <hyperlink ref="G644" location="'C6'!V552" display="V552"/>
    <hyperlink ref="D645" location="'C6'!V101" display="SUM(V101,V327)"/>
    <hyperlink ref="G645" location="'C6'!V553" display="V553"/>
    <hyperlink ref="D646" location="'C6'!V102" display="SUM(V102,V328)"/>
    <hyperlink ref="G646" location="'C6'!V554" display="V554"/>
    <hyperlink ref="D647" location="'C6'!V103" display="SUM(V103,V329)"/>
    <hyperlink ref="G647" location="'C6'!V555" display="V555"/>
    <hyperlink ref="D648" location="'C6'!V104" display="SUM(V104,V330)"/>
    <hyperlink ref="G648" location="'C6'!V556" display="V556"/>
    <hyperlink ref="D649" location="'C6'!V105" display="SUM(V105,V331)"/>
    <hyperlink ref="G649" location="'C6'!V557" display="V557"/>
    <hyperlink ref="D650" location="'C6'!V106" display="SUM(V106,V332)"/>
    <hyperlink ref="G650" location="'C6'!V558" display="V558"/>
    <hyperlink ref="D651" location="'C6'!V107" display="SUM(V107,V333)"/>
    <hyperlink ref="G651" location="'C6'!V559" display="V559"/>
    <hyperlink ref="D652" location="'C6'!V108" display="SUM(V108,V334)"/>
    <hyperlink ref="G652" location="'C6'!V560" display="V560"/>
    <hyperlink ref="D653" location="'C6'!V109" display="SUM(V109,V335)"/>
    <hyperlink ref="G653" location="'C6'!V561" display="V561"/>
    <hyperlink ref="D654" location="'C6'!V110" display="SUM(V110,V336)"/>
    <hyperlink ref="G654" location="'C6'!V562" display="V562"/>
    <hyperlink ref="D655" location="'C6'!V111" display="SUM(V111,V337)"/>
    <hyperlink ref="G655" location="'C6'!V563" display="V563"/>
    <hyperlink ref="D656" location="'C6'!V112" display="SUM(V112,V338)"/>
    <hyperlink ref="G656" location="'C6'!V564" display="V564"/>
    <hyperlink ref="D657" location="'C6'!V113" display="SUM(V113,V339)"/>
    <hyperlink ref="G657" location="'C6'!V565" display="V565"/>
    <hyperlink ref="D658" location="'C6'!V114" display="SUM(V114,V340)"/>
    <hyperlink ref="G658" location="'C6'!V566" display="V566"/>
    <hyperlink ref="D659" location="'C6'!V115" display="SUM(V115,V341)"/>
    <hyperlink ref="G659" location="'C6'!V567" display="V567"/>
    <hyperlink ref="D660" location="'C6'!V116" display="SUM(V116,V342)"/>
    <hyperlink ref="G660" location="'C6'!V568" display="V568"/>
    <hyperlink ref="D661" location="'C6'!V117" display="SUM(V117,V343)"/>
    <hyperlink ref="G661" location="'C6'!V569" display="V569"/>
    <hyperlink ref="D662" location="'C6'!V118" display="SUM(V118,V344)"/>
    <hyperlink ref="G662" location="'C6'!V570" display="V570"/>
    <hyperlink ref="D663" location="'C6'!V119" display="SUM(V119,V345)"/>
    <hyperlink ref="G663" location="'C6'!V571" display="V571"/>
    <hyperlink ref="D664" location="'C6'!V120" display="SUM(V120,V346)"/>
    <hyperlink ref="G664" location="'C6'!V572" display="V572"/>
    <hyperlink ref="D665" location="'C6'!V121" display="SUM(V121,V347)"/>
    <hyperlink ref="G665" location="'C6'!V573" display="V573"/>
    <hyperlink ref="D666" location="'C6'!V122" display="SUM(V122,V348)"/>
    <hyperlink ref="G666" location="'C6'!V574" display="V574"/>
    <hyperlink ref="D667" location="'C6'!V123" display="SUM(V123,V349)"/>
    <hyperlink ref="G667" location="'C6'!V575" display="V575"/>
    <hyperlink ref="D668" location="'C6'!V124" display="SUM(V124,V350)"/>
    <hyperlink ref="G668" location="'C6'!V576" display="V576"/>
    <hyperlink ref="D669" location="'C6'!V125" display="SUM(V125,V351)"/>
    <hyperlink ref="G669" location="'C6'!V577" display="V577"/>
    <hyperlink ref="D670" location="'C6'!V126" display="SUM(V126,V352)"/>
    <hyperlink ref="G670" location="'C6'!V578" display="V578"/>
    <hyperlink ref="D671" location="'C6'!V127" display="SUM(V127,V353)"/>
    <hyperlink ref="G671" location="'C6'!V579" display="V579"/>
    <hyperlink ref="D672" location="'C6'!V128" display="SUM(V128,V354)"/>
    <hyperlink ref="G672" location="'C6'!V580" display="V580"/>
    <hyperlink ref="D673" location="'C6'!V129" display="SUM(V129,V355)"/>
    <hyperlink ref="G673" location="'C6'!V581" display="V581"/>
    <hyperlink ref="D674" location="'C6'!V130" display="SUM(V130,V356)"/>
    <hyperlink ref="G674" location="'C6'!V582" display="V582"/>
    <hyperlink ref="D675" location="'C6'!V131" display="SUM(V131,V357)"/>
    <hyperlink ref="G675" location="'C6'!V583" display="V583"/>
    <hyperlink ref="D676" location="'C6'!V132" display="SUM(V132,V358)"/>
    <hyperlink ref="G676" location="'C6'!V584" display="V584"/>
    <hyperlink ref="D677" location="'C6'!V133" display="SUM(V133,V359)"/>
    <hyperlink ref="G677" location="'C6'!V585" display="V585"/>
    <hyperlink ref="D678" location="'C6'!V134" display="SUM(V134,V360)"/>
    <hyperlink ref="G678" location="'C6'!V586" display="V586"/>
    <hyperlink ref="D679" location="'C6'!V135" display="SUM(V135,V361)"/>
    <hyperlink ref="G679" location="'C6'!V587" display="V587"/>
    <hyperlink ref="D680" location="'C6'!V136" display="SUM(V136,V362)"/>
    <hyperlink ref="G680" location="'C6'!V588" display="V588"/>
    <hyperlink ref="D681" location="'C6'!V137" display="SUM(V137,V363)"/>
    <hyperlink ref="G681" location="'C6'!V589" display="V589"/>
    <hyperlink ref="D682" location="'C6'!V138" display="SUM(V138,V364)"/>
    <hyperlink ref="G682" location="'C6'!V590" display="V590"/>
    <hyperlink ref="D683" location="'C6'!V139" display="SUM(V139,V365)"/>
    <hyperlink ref="G683" location="'C6'!V591" display="V591"/>
    <hyperlink ref="D684" location="'C6'!V140" display="SUM(V140,V366)"/>
    <hyperlink ref="G684" location="'C6'!V592" display="V592"/>
    <hyperlink ref="D685" location="'C6'!V141" display="SUM(V141,V367)"/>
    <hyperlink ref="G685" location="'C6'!V593" display="V593"/>
    <hyperlink ref="D686" location="'C6'!V142" display="SUM(V142,V368)"/>
    <hyperlink ref="G686" location="'C6'!V594" display="V594"/>
    <hyperlink ref="D687" location="'C6'!V143" display="SUM(V143,V369)"/>
    <hyperlink ref="G687" location="'C6'!V595" display="V595"/>
    <hyperlink ref="D688" location="'C6'!V144" display="SUM(V144,V370)"/>
    <hyperlink ref="G688" location="'C6'!V596" display="V596"/>
    <hyperlink ref="D689" location="'C6'!V145" display="SUM(V145,V371)"/>
    <hyperlink ref="G689" location="'C6'!V597" display="V597"/>
    <hyperlink ref="D690" location="'C6'!V146" display="SUM(V146,V372)"/>
    <hyperlink ref="G690" location="'C6'!V598" display="V598"/>
    <hyperlink ref="D691" location="'C6'!V147" display="SUM(V147,V373)"/>
    <hyperlink ref="G691" location="'C6'!V599" display="V599"/>
    <hyperlink ref="D692" location="'C6'!V148" display="SUM(V148,V374)"/>
    <hyperlink ref="G692" location="'C6'!V600" display="V600"/>
    <hyperlink ref="D693" location="'C6'!V149" display="SUM(V149,V375)"/>
    <hyperlink ref="G693" location="'C6'!V601" display="V601"/>
    <hyperlink ref="D694" location="'C6'!V150" display="SUM(V150,V376)"/>
    <hyperlink ref="G694" location="'C6'!V602" display="V602"/>
    <hyperlink ref="D695" location="'C6'!V151" display="SUM(V151,V377)"/>
    <hyperlink ref="G695" location="'C6'!V603" display="V603"/>
    <hyperlink ref="D696" location="'C6'!V152" display="SUM(V152,V378)"/>
    <hyperlink ref="G696" location="'C6'!V604" display="V604"/>
    <hyperlink ref="D697" location="'C6'!V153" display="SUM(V153,V379)"/>
    <hyperlink ref="G697" location="'C6'!V605" display="V605"/>
    <hyperlink ref="D698" location="'C6'!V154" display="SUM(V154,V380)"/>
    <hyperlink ref="G698" location="'C6'!V606" display="V606"/>
    <hyperlink ref="D699" location="'C6'!V155" display="SUM(V155,V381)"/>
    <hyperlink ref="G699" location="'C6'!V607" display="V607"/>
    <hyperlink ref="D700" location="'C6'!V156" display="SUM(V156,V382)"/>
    <hyperlink ref="G700" location="'C6'!V608" display="V608"/>
    <hyperlink ref="D701" location="'C6'!V157" display="SUM(V157,V383)"/>
    <hyperlink ref="G701" location="'C6'!V609" display="V609"/>
    <hyperlink ref="D702" location="'C6'!V158" display="SUM(V158,V384)"/>
    <hyperlink ref="G702" location="'C6'!V610" display="V610"/>
    <hyperlink ref="D703" location="'C6'!V159" display="SUM(V159,V385)"/>
    <hyperlink ref="G703" location="'C6'!V611" display="V611"/>
    <hyperlink ref="D704" location="'C6'!V160" display="SUM(V160,V386)"/>
    <hyperlink ref="G704" location="'C6'!V612" display="V612"/>
    <hyperlink ref="D705" location="'C6'!V161" display="SUM(V161,V387)"/>
    <hyperlink ref="G705" location="'C6'!V613" display="V613"/>
    <hyperlink ref="D706" location="'C6'!V162" display="SUM(V162,V388)"/>
    <hyperlink ref="G706" location="'C6'!V614" display="V614"/>
    <hyperlink ref="D707" location="'C6'!V163" display="SUM(V163,V389)"/>
    <hyperlink ref="G707" location="'C6'!V615" display="V615"/>
    <hyperlink ref="D708" location="'C6'!V164" display="SUM(V164,V390)"/>
    <hyperlink ref="G708" location="'C6'!V616" display="V616"/>
    <hyperlink ref="D709" location="'C6'!V165" display="SUM(V165,V391)"/>
    <hyperlink ref="G709" location="'C6'!V617" display="V617"/>
    <hyperlink ref="D710" location="'C6'!V166" display="SUM(V166,V392)"/>
    <hyperlink ref="G710" location="'C6'!V618" display="V618"/>
    <hyperlink ref="D711" location="'C6'!V167" display="SUM(V167,V393)"/>
    <hyperlink ref="G711" location="'C6'!V619" display="V619"/>
    <hyperlink ref="D712" location="'C6'!V168" display="SUM(V168,V394)"/>
    <hyperlink ref="G712" location="'C6'!V620" display="V620"/>
    <hyperlink ref="D713" location="'C6'!V169" display="SUM(V169,V395)"/>
    <hyperlink ref="G713" location="'C6'!V621" display="V621"/>
    <hyperlink ref="D714" location="'C6'!V170" display="SUM(V170,V396)"/>
    <hyperlink ref="G714" location="'C6'!V622" display="V622"/>
    <hyperlink ref="D715" location="'C6'!V171" display="SUM(V171,V397)"/>
    <hyperlink ref="G715" location="'C6'!V623" display="V623"/>
    <hyperlink ref="D716" location="'C6'!V172" display="SUM(V172,V398)"/>
    <hyperlink ref="G716" location="'C6'!V624" display="V624"/>
    <hyperlink ref="D717" location="'C6'!V173" display="SUM(V173,V399)"/>
    <hyperlink ref="G717" location="'C6'!V625" display="V625"/>
    <hyperlink ref="D718" location="'C6'!V174" display="SUM(V174,V400)"/>
    <hyperlink ref="G718" location="'C6'!V626" display="V626"/>
    <hyperlink ref="D719" location="'C6'!V175" display="SUM(V175,V401)"/>
    <hyperlink ref="G719" location="'C6'!V627" display="V627"/>
    <hyperlink ref="D720" location="'C6'!V176" display="SUM(V176,V402)"/>
    <hyperlink ref="G720" location="'C6'!V628" display="V628"/>
    <hyperlink ref="D721" location="'C6'!V177" display="SUM(V177,V403)"/>
    <hyperlink ref="G721" location="'C6'!V629" display="V629"/>
    <hyperlink ref="D722" location="'C6'!V178" display="SUM(V178,V404)"/>
    <hyperlink ref="G722" location="'C6'!V630" display="V630"/>
    <hyperlink ref="D723" location="'C6'!V179" display="SUM(V179,V405)"/>
    <hyperlink ref="G723" location="'C6'!V631" display="V631"/>
    <hyperlink ref="D724" location="'C6'!V180" display="SUM(V180,V406)"/>
    <hyperlink ref="G724" location="'C6'!V632" display="V632"/>
    <hyperlink ref="D725" location="'C6'!V181" display="SUM(V181,V407)"/>
    <hyperlink ref="G725" location="'C6'!V633" display="V633"/>
    <hyperlink ref="D726" location="'C6'!V182" display="SUM(V182,V408)"/>
    <hyperlink ref="G726" location="'C6'!V634" display="V634"/>
    <hyperlink ref="D727" location="'C6'!V183" display="SUM(V183,V409)"/>
    <hyperlink ref="G727" location="'C6'!V635" display="V635"/>
    <hyperlink ref="D728" location="'C6'!V184" display="SUM(V184,V410)"/>
    <hyperlink ref="G728" location="'C6'!V636" display="V636"/>
    <hyperlink ref="D729" location="'C6'!V185" display="SUM(V185,V411)"/>
    <hyperlink ref="G729" location="'C6'!V637" display="V637"/>
    <hyperlink ref="D730" location="'C6'!V186" display="SUM(V186,V412)"/>
    <hyperlink ref="G730" location="'C6'!V638" display="V638"/>
    <hyperlink ref="D731" location="'C6'!V187" display="SUM(V187,V413)"/>
    <hyperlink ref="G731" location="'C6'!V639" display="V639"/>
    <hyperlink ref="D732" location="'C6'!V188" display="SUM(V188,V414)"/>
    <hyperlink ref="G732" location="'C6'!V640" display="V640"/>
    <hyperlink ref="D733" location="'C6'!V189" display="SUM(V189,V415)"/>
    <hyperlink ref="G733" location="'C6'!V641" display="V641"/>
    <hyperlink ref="D734" location="'C6'!V190" display="SUM(V190,V416)"/>
    <hyperlink ref="G734" location="'C6'!V642" display="V642"/>
    <hyperlink ref="D735" location="'C6'!V191" display="SUM(V191,V417)"/>
    <hyperlink ref="G735" location="'C6'!V643" display="V643"/>
    <hyperlink ref="D736" location="'C6'!V192" display="SUM(V192,V418)"/>
    <hyperlink ref="G736" location="'C6'!V644" display="V644"/>
    <hyperlink ref="D737" location="'C6'!V193" display="SUM(V193,V419)"/>
    <hyperlink ref="G737" location="'C6'!V645" display="V645"/>
    <hyperlink ref="D738" location="'C6'!V194" display="SUM(V194,V420)"/>
    <hyperlink ref="G738" location="'C6'!V646" display="V646"/>
    <hyperlink ref="D739" location="'C6'!V195" display="SUM(V195,V421)"/>
    <hyperlink ref="G739" location="'C6'!V647" display="V647"/>
    <hyperlink ref="D740" location="'C6'!V196" display="SUM(V196,V422)"/>
    <hyperlink ref="G740" location="'C6'!V648" display="V648"/>
    <hyperlink ref="D741" location="'C6'!V197" display="SUM(V197,V423)"/>
    <hyperlink ref="G741" location="'C6'!V649" display="V649"/>
    <hyperlink ref="D742" location="'C6'!V198" display="SUM(V198,V424)"/>
    <hyperlink ref="G742" location="'C6'!V650" display="V650"/>
    <hyperlink ref="D743" location="'C6'!V199" display="SUM(V199,V425)"/>
    <hyperlink ref="G743" location="'C6'!V651" display="V651"/>
    <hyperlink ref="D744" location="'C6'!V200" display="SUM(V200,V426)"/>
    <hyperlink ref="G744" location="'C6'!V652" display="V652"/>
    <hyperlink ref="D745" location="'C6'!V201" display="SUM(V201,V427)"/>
    <hyperlink ref="G745" location="'C6'!V653" display="V653"/>
    <hyperlink ref="D746" location="'C6'!V202" display="SUM(V202,V428)"/>
    <hyperlink ref="G746" location="'C6'!V654" display="V654"/>
    <hyperlink ref="D747" location="'C6'!V203" display="SUM(V203,V429)"/>
    <hyperlink ref="G747" location="'C6'!V655" display="V655"/>
    <hyperlink ref="D748" location="'C6'!V204" display="SUM(V204,V430)"/>
    <hyperlink ref="G748" location="'C6'!V656" display="V656"/>
    <hyperlink ref="D749" location="'C6'!V205" display="SUM(V205,V431)"/>
    <hyperlink ref="G749" location="'C6'!V657" display="V657"/>
    <hyperlink ref="D750" location="'C6'!V206" display="SUM(V206,V432)"/>
    <hyperlink ref="G750" location="'C6'!V658" display="V658"/>
    <hyperlink ref="D751" location="'C6'!V207" display="SUM(V207,V433)"/>
    <hyperlink ref="G751" location="'C6'!V659" display="V659"/>
    <hyperlink ref="D752" location="'C6'!V208" display="SUM(V208,V434)"/>
    <hyperlink ref="G752" location="'C6'!V660" display="V660"/>
    <hyperlink ref="D753" location="'C6'!V209" display="SUM(V209,V435)"/>
    <hyperlink ref="G753" location="'C6'!V661" display="V661"/>
    <hyperlink ref="D754" location="'C6'!V210" display="SUM(V210,V436)"/>
    <hyperlink ref="G754" location="'C6'!V662" display="V662"/>
    <hyperlink ref="D755" location="'C6'!V211" display="SUM(V211,V437)"/>
    <hyperlink ref="G755" location="'C6'!V663" display="V663"/>
    <hyperlink ref="D756" location="'C6'!V212" display="SUM(V212,V438)"/>
    <hyperlink ref="G756" location="'C6'!V664" display="V664"/>
    <hyperlink ref="D757" location="'C6'!V213" display="SUM(V213,V439)"/>
    <hyperlink ref="G757" location="'C6'!V665" display="V665"/>
    <hyperlink ref="D758" location="'C6'!V214" display="SUM(V214,V440)"/>
    <hyperlink ref="G758" location="'C6'!V666" display="V666"/>
    <hyperlink ref="D759" location="'C6'!V215" display="SUM(V215,V441)"/>
    <hyperlink ref="G759" location="'C6'!V667" display="V667"/>
    <hyperlink ref="D760" location="'C6'!V216" display="SUM(V216,V442)"/>
    <hyperlink ref="G760" location="'C6'!V668" display="V668"/>
    <hyperlink ref="D761" location="'C6'!V217" display="SUM(V217,V443)"/>
    <hyperlink ref="G761" location="'C6'!V669" display="V669"/>
    <hyperlink ref="D762" location="'C6'!V218" display="SUM(V218,V444)"/>
    <hyperlink ref="G762" location="'C6'!V670" display="V670"/>
    <hyperlink ref="D763" location="'C6'!V219" display="SUM(V219,V445)"/>
    <hyperlink ref="G763" location="'C6'!V671" display="V671"/>
    <hyperlink ref="D764" location="'C6'!V220" display="SUM(V220,V446)"/>
    <hyperlink ref="G764" location="'C6'!V672" display="V672"/>
    <hyperlink ref="D765" location="'C6'!V221" display="SUM(V221,V447)"/>
    <hyperlink ref="G765" location="'C6'!V673" display="V673"/>
    <hyperlink ref="D766" location="'C6'!V222" display="SUM(V222,V448)"/>
    <hyperlink ref="G766" location="'C6'!V674" display="V674"/>
    <hyperlink ref="D767" location="'C6'!V223" display="SUM(V223,V449)"/>
    <hyperlink ref="G767" location="'C6'!V675" display="V675"/>
    <hyperlink ref="D768" location="'C6'!V224" display="SUM(V224,V450)"/>
    <hyperlink ref="G768" location="'C6'!V676" display="V676"/>
    <hyperlink ref="D769" location="'C6'!V225" display="SUM(V225,V451)"/>
    <hyperlink ref="G769" location="'C6'!V677" display="V677"/>
    <hyperlink ref="D770" location="'C6'!V226" display="SUM(V226,V452)"/>
    <hyperlink ref="G770" location="'C6'!V678" display="V678"/>
    <hyperlink ref="D771" location="'C6'!V227" display="SUM(V227,V453)"/>
    <hyperlink ref="G771" location="'C6'!V679" display="V679"/>
    <hyperlink ref="D772" location="'C6'!V228" display="SUM(V228,V454)"/>
    <hyperlink ref="G772" location="'C6'!V680" display="V680"/>
    <hyperlink ref="D773" location="'C6'!V229" display="SUM(V229,V455)"/>
    <hyperlink ref="G773" location="'C6'!V681" display="V681"/>
    <hyperlink ref="D774" location="'C6'!V230" display="SUM(V230,V456)"/>
    <hyperlink ref="G774" location="'C6'!V682" display="V682"/>
    <hyperlink ref="D775" location="'C6'!V231" display="SUM(V231,V457)"/>
    <hyperlink ref="G775" location="'C6'!V683" display="V683"/>
    <hyperlink ref="D776" location="'C6'!V232" display="SUM(V232,V458)"/>
    <hyperlink ref="G776" location="'C6'!V684" display="V684"/>
    <hyperlink ref="D777" location="'C6'!V233" display="SUM(V233,V459)"/>
    <hyperlink ref="G777" location="'C6'!V685" display="V685"/>
    <hyperlink ref="D778" location="'C6'!V234" display="SUM(V234,V460)"/>
    <hyperlink ref="G778" location="'C6'!V686" display="V686"/>
    <hyperlink ref="D779" location="'C6'!V235" display="SUM(V235,V461)"/>
    <hyperlink ref="G779" location="'C6'!V687" display="V687"/>
    <hyperlink ref="D780" location="'C6'!V236" display="SUM(V236,V462)"/>
    <hyperlink ref="G780" location="'C6'!V688" display="V688"/>
    <hyperlink ref="D781" location="'C6'!V237" display="SUM(V237,V463)"/>
    <hyperlink ref="G781" location="'C6'!V689" display="V689"/>
    <hyperlink ref="D782" location="'C6'!V238" display="SUM(V238,V464)"/>
    <hyperlink ref="G782" location="'C6'!V690" display="V69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heetViews>
  <sheetFormatPr defaultRowHeight="15"/>
  <cols>
    <col min="1" max="1" width="3.7109375" customWidth="1"/>
    <col min="16" max="16" width="4" customWidth="1"/>
  </cols>
  <sheetData>
    <row r="1" spans="1:16" ht="23.25">
      <c r="A1" s="319"/>
      <c r="B1" s="157" t="s">
        <v>2783</v>
      </c>
      <c r="C1" s="157"/>
      <c r="D1" s="157"/>
      <c r="E1" s="157"/>
      <c r="F1" s="158"/>
      <c r="G1" s="159"/>
      <c r="H1" s="157"/>
      <c r="I1" s="157"/>
      <c r="J1" s="157"/>
      <c r="K1" s="158"/>
      <c r="L1" s="157"/>
      <c r="M1" s="157"/>
      <c r="N1" s="157"/>
      <c r="O1" s="157"/>
      <c r="P1" s="319"/>
    </row>
    <row r="2" spans="1:16">
      <c r="A2" s="319"/>
      <c r="B2" s="160"/>
      <c r="C2" s="160"/>
      <c r="D2" s="160"/>
      <c r="E2" s="161"/>
      <c r="F2" s="162"/>
      <c r="G2" s="163"/>
      <c r="H2" s="160"/>
      <c r="I2" s="160"/>
      <c r="J2" s="161"/>
      <c r="K2" s="162"/>
      <c r="L2" s="160"/>
      <c r="M2" s="160"/>
      <c r="N2" s="160"/>
      <c r="O2" s="160"/>
      <c r="P2" s="319"/>
    </row>
    <row r="3" spans="1:16" ht="15" customHeight="1">
      <c r="A3" s="319"/>
      <c r="B3" s="446" t="s">
        <v>2784</v>
      </c>
      <c r="C3" s="446"/>
      <c r="D3" s="446"/>
      <c r="E3" s="446"/>
      <c r="F3" s="446"/>
      <c r="G3" s="446"/>
      <c r="H3" s="446"/>
      <c r="I3" s="446"/>
      <c r="J3" s="446"/>
      <c r="K3" s="446"/>
      <c r="L3" s="446"/>
      <c r="M3" s="446"/>
      <c r="N3" s="446"/>
      <c r="O3" s="446"/>
      <c r="P3" s="319"/>
    </row>
    <row r="4" spans="1:16">
      <c r="A4" s="319"/>
      <c r="B4" s="160"/>
      <c r="C4" s="160"/>
      <c r="D4" s="160"/>
      <c r="E4" s="161"/>
      <c r="F4" s="162"/>
      <c r="G4" s="163"/>
      <c r="H4" s="160"/>
      <c r="I4" s="160"/>
      <c r="J4" s="161"/>
      <c r="K4" s="162"/>
      <c r="L4" s="160"/>
      <c r="M4" s="160"/>
      <c r="N4" s="160"/>
      <c r="O4" s="160"/>
      <c r="P4" s="319"/>
    </row>
    <row r="5" spans="1:16">
      <c r="A5" s="319"/>
      <c r="B5" s="320" t="s">
        <v>2785</v>
      </c>
      <c r="C5" s="459" t="s">
        <v>2786</v>
      </c>
      <c r="D5" s="459"/>
      <c r="E5" s="459"/>
      <c r="F5" s="459"/>
      <c r="G5" s="459"/>
      <c r="H5" s="459"/>
      <c r="I5" s="459" t="s">
        <v>2787</v>
      </c>
      <c r="J5" s="459"/>
      <c r="K5" s="459"/>
      <c r="L5" s="459"/>
      <c r="M5" s="459"/>
      <c r="N5" s="459"/>
      <c r="O5" s="459"/>
      <c r="P5" s="319"/>
    </row>
    <row r="6" spans="1:16" ht="15" customHeight="1">
      <c r="A6" s="319"/>
      <c r="B6" s="321" t="s">
        <v>2788</v>
      </c>
      <c r="C6" s="460" t="s">
        <v>2789</v>
      </c>
      <c r="D6" s="460"/>
      <c r="E6" s="460"/>
      <c r="F6" s="460"/>
      <c r="G6" s="460"/>
      <c r="H6" s="460"/>
      <c r="I6" s="460" t="s">
        <v>2790</v>
      </c>
      <c r="J6" s="460"/>
      <c r="K6" s="460"/>
      <c r="L6" s="460"/>
      <c r="M6" s="460"/>
      <c r="N6" s="460"/>
      <c r="O6" s="460"/>
      <c r="P6" s="319"/>
    </row>
    <row r="7" spans="1:16" ht="15" customHeight="1">
      <c r="A7" s="319"/>
      <c r="B7" s="319"/>
      <c r="C7" s="319"/>
      <c r="D7" s="319"/>
      <c r="E7" s="319"/>
      <c r="F7" s="319"/>
      <c r="G7" s="319"/>
      <c r="H7" s="319"/>
      <c r="I7" s="319"/>
      <c r="J7" s="319"/>
      <c r="K7" s="319"/>
      <c r="L7" s="319"/>
      <c r="M7" s="319"/>
      <c r="N7" s="319"/>
      <c r="O7" s="319"/>
      <c r="P7" s="319"/>
    </row>
  </sheetData>
  <sheetProtection algorithmName="SHA-512" hashValue="j3DrIB1TwUq+RaLEAXEYjcuWOKQW124pzApK3pMz7WrKpYD0VDzM30oKDDz+m2RfpWo8PUiPuswoTpv/mhpfjA==" saltValue="yZc7rxXQFWTtijiDr7u3Gw==" spinCount="100000" sheet="1" objects="1" scenarios="1" formatCells="0" formatColumns="0" formatRows="0" sort="0" autoFilter="0"/>
  <mergeCells count="5">
    <mergeCell ref="B3:O3"/>
    <mergeCell ref="C5:H5"/>
    <mergeCell ref="I5:O5"/>
    <mergeCell ref="C6:H6"/>
    <mergeCell ref="I6:O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9"/>
  <sheetViews>
    <sheetView showGridLines="0" zoomScaleNormal="100" workbookViewId="0">
      <selection sqref="A1:C1"/>
    </sheetView>
  </sheetViews>
  <sheetFormatPr defaultColWidth="11.42578125" defaultRowHeight="12.75"/>
  <cols>
    <col min="1" max="1" width="22.28515625" style="14" bestFit="1" customWidth="1"/>
    <col min="2" max="2" width="11.42578125" style="14"/>
    <col min="3" max="3" width="11.7109375" style="14" bestFit="1" customWidth="1"/>
    <col min="4" max="4" width="7.7109375" style="14" bestFit="1" customWidth="1"/>
    <col min="5" max="5" width="11.42578125" style="14"/>
    <col min="6" max="6" width="14.7109375" style="14" bestFit="1" customWidth="1"/>
    <col min="7" max="16384" width="11.42578125" style="14"/>
  </cols>
  <sheetData>
    <row r="1" spans="1:14">
      <c r="A1" s="82" t="s">
        <v>431</v>
      </c>
      <c r="B1" s="82" t="s">
        <v>76</v>
      </c>
      <c r="C1" s="82" t="s">
        <v>77</v>
      </c>
      <c r="D1" s="83" t="s">
        <v>78</v>
      </c>
      <c r="E1" s="82"/>
      <c r="F1" s="82" t="s">
        <v>79</v>
      </c>
      <c r="G1" s="84" t="s">
        <v>454</v>
      </c>
      <c r="I1" s="14" t="s">
        <v>428</v>
      </c>
      <c r="J1" s="114">
        <v>1</v>
      </c>
    </row>
    <row r="2" spans="1:14" ht="15">
      <c r="A2" s="16" t="s">
        <v>446</v>
      </c>
      <c r="B2" s="12" t="s">
        <v>81</v>
      </c>
      <c r="C2" s="13" t="s">
        <v>447</v>
      </c>
      <c r="D2" s="17" t="s">
        <v>448</v>
      </c>
      <c r="E2" s="82"/>
      <c r="F2" s="82" t="s">
        <v>84</v>
      </c>
      <c r="G2" s="85" t="s">
        <v>85</v>
      </c>
      <c r="I2" s="14" t="s">
        <v>429</v>
      </c>
      <c r="J2" s="15" t="s">
        <v>434</v>
      </c>
    </row>
    <row r="3" spans="1:14" ht="15">
      <c r="A3" s="16" t="s">
        <v>80</v>
      </c>
      <c r="B3" s="12" t="s">
        <v>81</v>
      </c>
      <c r="C3" s="13" t="s">
        <v>82</v>
      </c>
      <c r="D3" s="17" t="s">
        <v>83</v>
      </c>
      <c r="E3" s="82"/>
      <c r="F3" s="82" t="s">
        <v>88</v>
      </c>
      <c r="G3" s="84">
        <v>1</v>
      </c>
    </row>
    <row r="4" spans="1:14" ht="15">
      <c r="A4" s="16" t="s">
        <v>86</v>
      </c>
      <c r="B4" s="12" t="s">
        <v>81</v>
      </c>
      <c r="C4" s="13" t="s">
        <v>82</v>
      </c>
      <c r="D4" s="17" t="s">
        <v>87</v>
      </c>
      <c r="E4" s="82"/>
      <c r="F4" s="82" t="s">
        <v>432</v>
      </c>
      <c r="G4" s="86" t="s">
        <v>433</v>
      </c>
    </row>
    <row r="5" spans="1:14" ht="15">
      <c r="A5" s="16" t="s">
        <v>90</v>
      </c>
      <c r="B5" s="12" t="s">
        <v>91</v>
      </c>
      <c r="C5" s="13" t="s">
        <v>82</v>
      </c>
      <c r="D5" s="17" t="s">
        <v>89</v>
      </c>
      <c r="E5" s="87"/>
      <c r="F5" s="87"/>
      <c r="G5" s="82"/>
    </row>
    <row r="6" spans="1:14" ht="15">
      <c r="A6" s="16" t="s">
        <v>93</v>
      </c>
      <c r="B6" s="12" t="s">
        <v>91</v>
      </c>
      <c r="C6" s="13" t="s">
        <v>82</v>
      </c>
      <c r="D6" s="17" t="s">
        <v>92</v>
      </c>
      <c r="E6" s="82"/>
      <c r="F6" s="82"/>
      <c r="G6" s="82"/>
    </row>
    <row r="7" spans="1:14" ht="15">
      <c r="A7" s="16" t="s">
        <v>95</v>
      </c>
      <c r="B7" s="12" t="s">
        <v>81</v>
      </c>
      <c r="C7" s="13" t="s">
        <v>82</v>
      </c>
      <c r="D7" s="17" t="s">
        <v>94</v>
      </c>
      <c r="E7" s="82"/>
      <c r="F7" s="82"/>
      <c r="G7" s="82"/>
    </row>
    <row r="8" spans="1:14" ht="15">
      <c r="A8" s="16" t="s">
        <v>97</v>
      </c>
      <c r="B8" s="12" t="s">
        <v>91</v>
      </c>
      <c r="C8" s="13" t="s">
        <v>82</v>
      </c>
      <c r="D8" s="17" t="s">
        <v>96</v>
      </c>
      <c r="E8" s="82"/>
      <c r="F8" s="82"/>
      <c r="G8" s="82"/>
      <c r="H8" s="18"/>
      <c r="I8" s="18"/>
      <c r="K8" s="18"/>
    </row>
    <row r="9" spans="1:14" ht="15">
      <c r="A9" s="16" t="s">
        <v>99</v>
      </c>
      <c r="B9" s="12" t="s">
        <v>81</v>
      </c>
      <c r="C9" s="13" t="s">
        <v>82</v>
      </c>
      <c r="D9" s="17" t="s">
        <v>98</v>
      </c>
      <c r="E9" s="82"/>
      <c r="F9" s="82"/>
      <c r="G9" s="82"/>
      <c r="H9" s="18"/>
      <c r="I9" s="18"/>
      <c r="K9" s="18"/>
    </row>
    <row r="10" spans="1:14" ht="15">
      <c r="A10" s="16" t="s">
        <v>101</v>
      </c>
      <c r="B10" s="12" t="s">
        <v>91</v>
      </c>
      <c r="C10" s="13" t="s">
        <v>82</v>
      </c>
      <c r="D10" s="17" t="s">
        <v>100</v>
      </c>
      <c r="E10" s="82"/>
      <c r="F10" s="82"/>
      <c r="G10" s="82"/>
      <c r="H10" s="18"/>
      <c r="I10" s="16"/>
      <c r="K10" s="19"/>
    </row>
    <row r="11" spans="1:14" ht="15">
      <c r="A11" s="16" t="s">
        <v>103</v>
      </c>
      <c r="B11" s="12" t="s">
        <v>91</v>
      </c>
      <c r="C11" s="13" t="s">
        <v>82</v>
      </c>
      <c r="D11" s="17" t="s">
        <v>102</v>
      </c>
      <c r="E11" s="82"/>
      <c r="F11" s="82"/>
      <c r="G11" s="82"/>
      <c r="H11" s="18"/>
      <c r="I11" s="16"/>
      <c r="K11" s="19"/>
    </row>
    <row r="12" spans="1:14" ht="15">
      <c r="A12" s="16" t="s">
        <v>105</v>
      </c>
      <c r="B12" s="12" t="s">
        <v>91</v>
      </c>
      <c r="C12" s="13" t="s">
        <v>82</v>
      </c>
      <c r="D12" s="17" t="s">
        <v>104</v>
      </c>
      <c r="E12" s="82"/>
      <c r="F12" s="82"/>
      <c r="G12" s="82"/>
      <c r="H12" s="12"/>
      <c r="I12" s="12"/>
      <c r="J12" s="12"/>
      <c r="K12" s="12"/>
      <c r="L12" s="12"/>
      <c r="M12" s="12"/>
      <c r="N12" s="12"/>
    </row>
    <row r="13" spans="1:14" ht="15">
      <c r="A13" s="16" t="s">
        <v>107</v>
      </c>
      <c r="B13" s="12" t="s">
        <v>91</v>
      </c>
      <c r="C13" s="13" t="s">
        <v>82</v>
      </c>
      <c r="D13" s="17" t="s">
        <v>106</v>
      </c>
      <c r="E13" s="82"/>
      <c r="F13" s="82"/>
      <c r="G13" s="88"/>
      <c r="H13" s="12"/>
      <c r="I13" s="12"/>
      <c r="J13" s="12"/>
      <c r="K13" s="12"/>
      <c r="L13" s="12"/>
      <c r="M13" s="12"/>
      <c r="N13" s="12"/>
    </row>
    <row r="14" spans="1:14" ht="15">
      <c r="A14" s="16" t="s">
        <v>108</v>
      </c>
      <c r="B14" s="12" t="s">
        <v>81</v>
      </c>
      <c r="C14" s="13" t="s">
        <v>109</v>
      </c>
      <c r="D14" s="17" t="s">
        <v>110</v>
      </c>
      <c r="E14" s="82"/>
      <c r="F14" s="82"/>
      <c r="G14" s="88"/>
      <c r="H14" s="12"/>
      <c r="I14" s="12"/>
      <c r="J14" s="12"/>
      <c r="K14" s="12"/>
      <c r="L14" s="12"/>
      <c r="M14" s="12"/>
      <c r="N14" s="12"/>
    </row>
    <row r="15" spans="1:14" ht="15">
      <c r="A15" s="16" t="s">
        <v>111</v>
      </c>
      <c r="B15" s="12" t="s">
        <v>81</v>
      </c>
      <c r="C15" s="13" t="s">
        <v>109</v>
      </c>
      <c r="D15" s="17" t="s">
        <v>112</v>
      </c>
      <c r="E15" s="82"/>
      <c r="F15" s="82"/>
      <c r="G15" s="88"/>
      <c r="H15" s="12"/>
      <c r="I15" s="12"/>
      <c r="J15" s="12"/>
      <c r="K15" s="12"/>
      <c r="L15" s="12"/>
      <c r="M15" s="12"/>
      <c r="N15" s="12"/>
    </row>
    <row r="16" spans="1:14" ht="15">
      <c r="A16" s="16" t="s">
        <v>113</v>
      </c>
      <c r="B16" s="12" t="s">
        <v>81</v>
      </c>
      <c r="C16" s="13" t="s">
        <v>109</v>
      </c>
      <c r="D16" s="17" t="s">
        <v>114</v>
      </c>
      <c r="E16" s="82"/>
      <c r="F16" s="82"/>
      <c r="G16" s="88"/>
      <c r="H16" s="12"/>
      <c r="I16" s="12"/>
      <c r="J16" s="12"/>
      <c r="K16" s="12"/>
      <c r="L16" s="12"/>
      <c r="M16" s="12"/>
      <c r="N16" s="12"/>
    </row>
    <row r="17" spans="1:14" ht="15">
      <c r="A17" s="16" t="s">
        <v>115</v>
      </c>
      <c r="B17" s="12" t="s">
        <v>81</v>
      </c>
      <c r="C17" s="13" t="s">
        <v>109</v>
      </c>
      <c r="D17" s="27">
        <v>11</v>
      </c>
      <c r="E17" s="88"/>
      <c r="F17" s="88"/>
      <c r="G17" s="88"/>
      <c r="H17" s="12"/>
      <c r="I17" s="12"/>
      <c r="J17" s="12"/>
      <c r="K17" s="12"/>
      <c r="L17" s="12"/>
      <c r="M17" s="12"/>
      <c r="N17" s="12"/>
    </row>
    <row r="18" spans="1:14" ht="15">
      <c r="A18" s="16" t="s">
        <v>116</v>
      </c>
      <c r="B18" s="12" t="s">
        <v>81</v>
      </c>
      <c r="C18" s="13" t="s">
        <v>109</v>
      </c>
      <c r="D18" s="27">
        <v>12</v>
      </c>
      <c r="E18" s="88"/>
      <c r="F18" s="88"/>
      <c r="G18" s="88"/>
      <c r="H18" s="12"/>
      <c r="I18" s="12"/>
      <c r="J18" s="12"/>
      <c r="K18" s="12"/>
      <c r="L18" s="12"/>
      <c r="M18" s="12"/>
      <c r="N18" s="12"/>
    </row>
    <row r="19" spans="1:14" ht="15">
      <c r="A19" s="16" t="s">
        <v>117</v>
      </c>
      <c r="B19" s="12" t="s">
        <v>81</v>
      </c>
      <c r="C19" s="13" t="s">
        <v>109</v>
      </c>
      <c r="D19" s="27">
        <v>13</v>
      </c>
      <c r="E19" s="88"/>
      <c r="F19" s="88"/>
      <c r="G19" s="88"/>
      <c r="H19" s="12"/>
      <c r="I19" s="12"/>
      <c r="J19" s="12"/>
      <c r="K19" s="12"/>
      <c r="L19" s="12"/>
      <c r="M19" s="12"/>
      <c r="N19" s="12"/>
    </row>
    <row r="20" spans="1:14" ht="15">
      <c r="A20" s="16" t="s">
        <v>118</v>
      </c>
      <c r="B20" s="12" t="s">
        <v>81</v>
      </c>
      <c r="C20" s="13" t="s">
        <v>109</v>
      </c>
      <c r="D20" s="27">
        <v>14</v>
      </c>
      <c r="E20" s="88"/>
      <c r="F20" s="88"/>
      <c r="G20" s="88"/>
      <c r="H20" s="12"/>
      <c r="I20" s="12"/>
      <c r="J20" s="12"/>
      <c r="K20" s="12"/>
      <c r="L20" s="12"/>
      <c r="M20" s="12"/>
      <c r="N20" s="12"/>
    </row>
    <row r="21" spans="1:14" ht="15">
      <c r="A21" s="16" t="s">
        <v>455</v>
      </c>
      <c r="B21" s="82" t="s">
        <v>81</v>
      </c>
      <c r="C21" s="89" t="s">
        <v>109</v>
      </c>
      <c r="D21" s="90" t="s">
        <v>119</v>
      </c>
      <c r="E21" s="88"/>
      <c r="F21" s="88"/>
      <c r="G21" s="88"/>
      <c r="H21" s="12"/>
      <c r="I21" s="12"/>
      <c r="J21" s="12"/>
      <c r="K21" s="12"/>
      <c r="L21" s="12"/>
      <c r="M21" s="12"/>
      <c r="N21" s="12"/>
    </row>
    <row r="22" spans="1:14" ht="15">
      <c r="A22" s="16" t="s">
        <v>457</v>
      </c>
      <c r="B22" s="82" t="s">
        <v>81</v>
      </c>
      <c r="C22" s="89" t="s">
        <v>109</v>
      </c>
      <c r="D22" s="90" t="s">
        <v>456</v>
      </c>
      <c r="E22" s="88"/>
      <c r="F22" s="88"/>
      <c r="G22" s="88"/>
      <c r="H22" s="12"/>
      <c r="I22" s="12"/>
      <c r="J22" s="12"/>
      <c r="K22" s="12"/>
      <c r="L22" s="12"/>
      <c r="M22" s="12"/>
      <c r="N22" s="12"/>
    </row>
    <row r="23" spans="1:14" ht="15">
      <c r="A23" s="16" t="s">
        <v>1</v>
      </c>
      <c r="B23" s="12" t="s">
        <v>81</v>
      </c>
      <c r="C23" s="13" t="s">
        <v>120</v>
      </c>
      <c r="D23" s="27">
        <v>6</v>
      </c>
      <c r="E23" s="88"/>
      <c r="F23" s="88"/>
      <c r="G23" s="88"/>
      <c r="H23" s="12"/>
      <c r="K23" s="12"/>
      <c r="L23" s="12"/>
      <c r="M23" s="12"/>
      <c r="N23" s="12"/>
    </row>
    <row r="24" spans="1:14" ht="15">
      <c r="A24" s="16" t="s">
        <v>121</v>
      </c>
      <c r="B24" s="12" t="s">
        <v>81</v>
      </c>
      <c r="C24" s="13" t="s">
        <v>120</v>
      </c>
      <c r="D24" s="27">
        <v>7</v>
      </c>
      <c r="E24" s="88"/>
      <c r="F24" s="88"/>
      <c r="G24" s="88"/>
      <c r="H24" s="12"/>
      <c r="M24" s="12"/>
      <c r="N24" s="12"/>
    </row>
    <row r="25" spans="1:14" ht="15">
      <c r="A25" s="16" t="s">
        <v>122</v>
      </c>
      <c r="B25" s="12" t="s">
        <v>81</v>
      </c>
      <c r="C25" s="13" t="s">
        <v>120</v>
      </c>
      <c r="D25" s="27">
        <v>8</v>
      </c>
      <c r="E25" s="88"/>
      <c r="F25" s="88"/>
      <c r="G25" s="88"/>
      <c r="H25" s="12"/>
      <c r="I25" s="12"/>
      <c r="J25" s="12"/>
      <c r="M25" s="12"/>
      <c r="N25" s="12"/>
    </row>
    <row r="26" spans="1:14" ht="15">
      <c r="A26" s="16" t="s">
        <v>123</v>
      </c>
      <c r="B26" s="12" t="s">
        <v>81</v>
      </c>
      <c r="C26" s="13" t="s">
        <v>120</v>
      </c>
      <c r="D26" s="27">
        <v>9</v>
      </c>
      <c r="E26" s="88"/>
      <c r="F26" s="88"/>
      <c r="G26" s="88"/>
      <c r="H26" s="12"/>
      <c r="I26" s="12"/>
      <c r="J26" s="12"/>
      <c r="K26" s="12"/>
      <c r="L26" s="12"/>
      <c r="M26" s="12"/>
      <c r="N26" s="12"/>
    </row>
    <row r="27" spans="1:14" ht="15">
      <c r="A27" s="16" t="s">
        <v>2</v>
      </c>
      <c r="B27" s="12" t="s">
        <v>81</v>
      </c>
      <c r="C27" s="13" t="s">
        <v>120</v>
      </c>
      <c r="D27" s="27">
        <v>10</v>
      </c>
      <c r="E27" s="88"/>
      <c r="F27" s="88"/>
      <c r="G27" s="88"/>
      <c r="K27" s="12"/>
      <c r="L27" s="12"/>
      <c r="M27" s="12"/>
      <c r="N27" s="12"/>
    </row>
    <row r="28" spans="1:14">
      <c r="A28" s="20" t="s">
        <v>124</v>
      </c>
      <c r="B28" s="20" t="s">
        <v>91</v>
      </c>
      <c r="C28" s="20" t="s">
        <v>125</v>
      </c>
      <c r="D28" s="20">
        <v>1</v>
      </c>
      <c r="E28" s="88"/>
      <c r="F28" s="88"/>
      <c r="G28" s="88"/>
    </row>
    <row r="29" spans="1:14">
      <c r="A29" s="20" t="s">
        <v>126</v>
      </c>
      <c r="B29" s="20" t="s">
        <v>91</v>
      </c>
      <c r="C29" s="20" t="s">
        <v>125</v>
      </c>
      <c r="D29" s="20">
        <v>2</v>
      </c>
      <c r="E29" s="88"/>
      <c r="F29" s="88"/>
      <c r="G29" s="88"/>
    </row>
  </sheetData>
  <sheetProtection algorithmName="SHA-512" hashValue="Zo+AeywpAabmr9EIyNeOQnHegQj6ZsJda3LHk9SAFJnbN7gcGUATmgmhtiTq/FGtOvuvjjcX+lsbPaK9BtKXag==" saltValue="9cgRkAvmQssHIpeVvWK/Pw==" spinCount="100000" sheet="1" objects="1" scenarios="1" formatCells="0" formatColumns="0" formatRows="0" sort="0" autoFilter="0"/>
  <pageMargins left="0.78749999999999998" right="0.78749999999999998" top="1.05277777777778" bottom="1.05277777777778" header="0.78749999999999998" footer="0.78749999999999998"/>
  <pageSetup paperSize="9" firstPageNumber="0" orientation="portrait" horizontalDpi="4294967292" verticalDpi="4294967292" r:id="rId1"/>
  <headerFooter>
    <oddHeader>&amp;C&amp;"Times New Roman,Normal"&amp;12&amp;A</oddHeader>
    <oddFooter>&amp;C&amp;P&amp;R&amp;F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216"/>
  <sheetViews>
    <sheetView showGridLines="0" zoomScaleNormal="100" workbookViewId="0">
      <selection sqref="A1:C1"/>
    </sheetView>
  </sheetViews>
  <sheetFormatPr defaultColWidth="9.140625" defaultRowHeight="15"/>
  <cols>
    <col min="1" max="2" width="20.5703125" style="11" customWidth="1"/>
    <col min="3" max="4" width="13.42578125" style="3" customWidth="1"/>
    <col min="5" max="5" width="9.140625" style="3"/>
    <col min="6" max="6" width="29.85546875" style="3" customWidth="1"/>
    <col min="7" max="16384" width="9.140625" style="3"/>
  </cols>
  <sheetData>
    <row r="1" spans="1:11" ht="14.45" customHeight="1">
      <c r="A1" s="461" t="s">
        <v>458</v>
      </c>
      <c r="B1" s="461"/>
      <c r="C1" s="461"/>
      <c r="D1" s="461" t="s">
        <v>415</v>
      </c>
      <c r="E1" s="461"/>
      <c r="F1" s="461"/>
      <c r="K1" s="3" t="s">
        <v>434</v>
      </c>
    </row>
    <row r="2" spans="1:11" ht="14.45" customHeight="1">
      <c r="A2" s="5" t="s">
        <v>417</v>
      </c>
      <c r="B2" s="5" t="s">
        <v>404</v>
      </c>
      <c r="C2" s="5" t="s">
        <v>405</v>
      </c>
      <c r="D2" s="5" t="s">
        <v>417</v>
      </c>
      <c r="E2" s="2"/>
      <c r="F2" s="2"/>
    </row>
    <row r="3" spans="1:11" ht="15" customHeight="1">
      <c r="A3" s="6">
        <v>1</v>
      </c>
      <c r="B3" s="7" t="s">
        <v>134</v>
      </c>
      <c r="C3" s="7" t="s">
        <v>2561</v>
      </c>
      <c r="D3" s="6">
        <v>1</v>
      </c>
      <c r="E3" s="7" t="s">
        <v>134</v>
      </c>
      <c r="F3" s="7" t="s">
        <v>2556</v>
      </c>
      <c r="G3" s="8"/>
      <c r="H3" s="8"/>
    </row>
    <row r="4" spans="1:11" ht="15" customHeight="1">
      <c r="A4" s="3">
        <v>2</v>
      </c>
      <c r="B4" s="8" t="s">
        <v>281</v>
      </c>
      <c r="C4" s="9" t="s">
        <v>42</v>
      </c>
      <c r="D4" s="3">
        <v>2</v>
      </c>
      <c r="E4" s="8" t="s">
        <v>396</v>
      </c>
      <c r="F4" s="8" t="s">
        <v>2557</v>
      </c>
      <c r="G4" s="8"/>
      <c r="H4" s="8"/>
    </row>
    <row r="5" spans="1:11" ht="15" customHeight="1">
      <c r="A5" s="3">
        <v>3</v>
      </c>
      <c r="B5" s="8" t="s">
        <v>332</v>
      </c>
      <c r="C5" s="9" t="s">
        <v>2505</v>
      </c>
      <c r="D5" s="3">
        <v>3</v>
      </c>
      <c r="E5" s="8" t="s">
        <v>413</v>
      </c>
      <c r="F5" s="8" t="s">
        <v>2558</v>
      </c>
      <c r="G5" s="8"/>
      <c r="H5" s="8"/>
    </row>
    <row r="6" spans="1:11" ht="15" customHeight="1">
      <c r="A6" s="3">
        <v>4</v>
      </c>
      <c r="B6" s="8" t="s">
        <v>178</v>
      </c>
      <c r="C6" s="9" t="s">
        <v>2411</v>
      </c>
      <c r="D6" s="3">
        <v>4</v>
      </c>
      <c r="E6" s="8" t="s">
        <v>414</v>
      </c>
      <c r="F6" s="8" t="s">
        <v>2559</v>
      </c>
      <c r="G6" s="8"/>
      <c r="H6" s="8"/>
    </row>
    <row r="7" spans="1:11" ht="15" customHeight="1">
      <c r="A7" s="3">
        <v>5</v>
      </c>
      <c r="B7" s="8" t="s">
        <v>333</v>
      </c>
      <c r="C7" s="9" t="s">
        <v>2506</v>
      </c>
      <c r="D7" s="3">
        <v>5</v>
      </c>
      <c r="E7" s="8" t="s">
        <v>421</v>
      </c>
      <c r="F7" s="8" t="s">
        <v>2560</v>
      </c>
      <c r="G7" s="8"/>
      <c r="H7" s="8"/>
    </row>
    <row r="8" spans="1:11" ht="15" customHeight="1">
      <c r="A8" s="3">
        <v>6</v>
      </c>
      <c r="B8" s="8" t="s">
        <v>179</v>
      </c>
      <c r="C8" s="9" t="s">
        <v>3</v>
      </c>
      <c r="D8" s="9"/>
      <c r="E8" s="8"/>
      <c r="F8" s="8"/>
      <c r="G8" s="8"/>
      <c r="H8" s="8"/>
    </row>
    <row r="9" spans="1:11" ht="14.45" customHeight="1">
      <c r="A9" s="3">
        <v>7</v>
      </c>
      <c r="B9" s="8" t="s">
        <v>237</v>
      </c>
      <c r="C9" s="9" t="s">
        <v>25</v>
      </c>
      <c r="D9" s="9"/>
      <c r="E9" s="8"/>
      <c r="F9" s="8"/>
      <c r="G9" s="8"/>
      <c r="H9" s="8"/>
    </row>
    <row r="10" spans="1:11" ht="14.45" customHeight="1">
      <c r="A10" s="3">
        <v>8</v>
      </c>
      <c r="B10" s="8" t="s">
        <v>238</v>
      </c>
      <c r="C10" s="9" t="s">
        <v>2444</v>
      </c>
      <c r="D10" s="9"/>
      <c r="E10" s="8"/>
      <c r="F10" s="8"/>
      <c r="G10" s="8"/>
      <c r="H10" s="8"/>
    </row>
    <row r="11" spans="1:11" ht="14.45" customHeight="1">
      <c r="A11" s="3">
        <v>9</v>
      </c>
      <c r="B11" s="8" t="s">
        <v>239</v>
      </c>
      <c r="C11" s="9" t="s">
        <v>2445</v>
      </c>
      <c r="D11" s="9"/>
    </row>
    <row r="12" spans="1:11" ht="14.45" customHeight="1">
      <c r="A12" s="3">
        <v>10</v>
      </c>
      <c r="B12" s="8" t="s">
        <v>282</v>
      </c>
      <c r="C12" s="9" t="s">
        <v>2469</v>
      </c>
      <c r="D12" s="9"/>
    </row>
    <row r="13" spans="1:11" ht="14.45" customHeight="1">
      <c r="A13" s="3">
        <v>11</v>
      </c>
      <c r="B13" s="8" t="s">
        <v>240</v>
      </c>
      <c r="C13" s="9" t="s">
        <v>26</v>
      </c>
      <c r="D13" s="9"/>
    </row>
    <row r="14" spans="1:11" ht="14.45" customHeight="1">
      <c r="A14" s="3">
        <v>12</v>
      </c>
      <c r="B14" s="8" t="s">
        <v>377</v>
      </c>
      <c r="C14" s="9" t="s">
        <v>2541</v>
      </c>
      <c r="D14" s="9"/>
    </row>
    <row r="15" spans="1:11" ht="14.45" customHeight="1">
      <c r="A15" s="3">
        <v>13</v>
      </c>
      <c r="B15" s="8" t="s">
        <v>142</v>
      </c>
      <c r="C15" s="9" t="s">
        <v>2507</v>
      </c>
      <c r="D15" s="9"/>
    </row>
    <row r="16" spans="1:11" ht="14.45" customHeight="1">
      <c r="A16" s="3">
        <v>14</v>
      </c>
      <c r="B16" s="8" t="s">
        <v>283</v>
      </c>
      <c r="C16" s="9" t="s">
        <v>2470</v>
      </c>
      <c r="D16" s="9"/>
    </row>
    <row r="17" spans="1:4" ht="14.45" customHeight="1">
      <c r="A17" s="3">
        <v>15</v>
      </c>
      <c r="B17" s="8" t="s">
        <v>241</v>
      </c>
      <c r="C17" s="9" t="s">
        <v>27</v>
      </c>
      <c r="D17" s="9"/>
    </row>
    <row r="18" spans="1:4" ht="14.45" customHeight="1">
      <c r="A18" s="3">
        <v>16</v>
      </c>
      <c r="B18" s="8" t="s">
        <v>284</v>
      </c>
      <c r="C18" s="9" t="s">
        <v>2471</v>
      </c>
      <c r="D18" s="9"/>
    </row>
    <row r="19" spans="1:4">
      <c r="A19" s="3">
        <v>17</v>
      </c>
      <c r="B19" s="8" t="s">
        <v>285</v>
      </c>
      <c r="C19" s="9" t="s">
        <v>43</v>
      </c>
      <c r="D19" s="9"/>
    </row>
    <row r="20" spans="1:4">
      <c r="A20" s="3">
        <v>18</v>
      </c>
      <c r="B20" s="8" t="s">
        <v>242</v>
      </c>
      <c r="C20" s="9" t="s">
        <v>2446</v>
      </c>
      <c r="D20" s="9"/>
    </row>
    <row r="21" spans="1:4">
      <c r="A21" s="3">
        <v>19</v>
      </c>
      <c r="B21" s="8" t="s">
        <v>334</v>
      </c>
      <c r="C21" s="9" t="s">
        <v>2508</v>
      </c>
      <c r="D21" s="9"/>
    </row>
    <row r="22" spans="1:4">
      <c r="A22" s="3">
        <v>20</v>
      </c>
      <c r="B22" s="8" t="s">
        <v>335</v>
      </c>
      <c r="C22" s="9" t="s">
        <v>2509</v>
      </c>
      <c r="D22" s="9"/>
    </row>
    <row r="23" spans="1:4">
      <c r="A23" s="3">
        <v>21</v>
      </c>
      <c r="B23" s="8" t="s">
        <v>243</v>
      </c>
      <c r="C23" s="9" t="s">
        <v>28</v>
      </c>
      <c r="D23" s="9"/>
    </row>
    <row r="24" spans="1:4">
      <c r="A24" s="3">
        <v>22</v>
      </c>
      <c r="B24" s="8" t="s">
        <v>180</v>
      </c>
      <c r="C24" s="9" t="s">
        <v>2412</v>
      </c>
      <c r="D24" s="9"/>
    </row>
    <row r="25" spans="1:4">
      <c r="A25" s="3">
        <v>23</v>
      </c>
      <c r="B25" s="8" t="s">
        <v>233</v>
      </c>
      <c r="C25" s="9" t="s">
        <v>2442</v>
      </c>
      <c r="D25" s="9"/>
    </row>
    <row r="26" spans="1:4">
      <c r="A26" s="3">
        <v>24</v>
      </c>
      <c r="B26" s="8" t="s">
        <v>286</v>
      </c>
      <c r="C26" s="9" t="s">
        <v>2472</v>
      </c>
      <c r="D26" s="9"/>
    </row>
    <row r="27" spans="1:4">
      <c r="A27" s="3">
        <v>25</v>
      </c>
      <c r="B27" s="8" t="s">
        <v>244</v>
      </c>
      <c r="C27" s="9" t="s">
        <v>2447</v>
      </c>
      <c r="D27" s="9"/>
    </row>
    <row r="28" spans="1:4">
      <c r="A28" s="3">
        <v>26</v>
      </c>
      <c r="B28" s="8" t="s">
        <v>336</v>
      </c>
      <c r="C28" s="9" t="s">
        <v>2510</v>
      </c>
      <c r="D28" s="9"/>
    </row>
    <row r="29" spans="1:4">
      <c r="A29" s="3">
        <v>27</v>
      </c>
      <c r="B29" s="8" t="s">
        <v>181</v>
      </c>
      <c r="C29" s="9" t="s">
        <v>4</v>
      </c>
      <c r="D29" s="9"/>
    </row>
    <row r="30" spans="1:4">
      <c r="A30" s="3">
        <v>28</v>
      </c>
      <c r="B30" s="8" t="s">
        <v>245</v>
      </c>
      <c r="C30" s="9" t="s">
        <v>2448</v>
      </c>
      <c r="D30" s="9"/>
    </row>
    <row r="31" spans="1:4">
      <c r="A31" s="3">
        <v>29</v>
      </c>
      <c r="B31" s="8" t="s">
        <v>246</v>
      </c>
      <c r="C31" s="9" t="s">
        <v>2449</v>
      </c>
      <c r="D31" s="9"/>
    </row>
    <row r="32" spans="1:4">
      <c r="A32" s="3">
        <v>30</v>
      </c>
      <c r="B32" s="8" t="s">
        <v>287</v>
      </c>
      <c r="C32" s="9" t="s">
        <v>2473</v>
      </c>
      <c r="D32" s="9"/>
    </row>
    <row r="33" spans="1:4">
      <c r="A33" s="3">
        <v>31</v>
      </c>
      <c r="B33" s="8" t="s">
        <v>337</v>
      </c>
      <c r="C33" s="9" t="s">
        <v>2511</v>
      </c>
      <c r="D33" s="9"/>
    </row>
    <row r="34" spans="1:4">
      <c r="A34" s="3">
        <v>32</v>
      </c>
      <c r="B34" s="8" t="s">
        <v>182</v>
      </c>
      <c r="C34" s="9" t="s">
        <v>5</v>
      </c>
      <c r="D34" s="9"/>
    </row>
    <row r="35" spans="1:4">
      <c r="A35" s="3">
        <v>33</v>
      </c>
      <c r="B35" s="8" t="s">
        <v>183</v>
      </c>
      <c r="C35" s="9" t="s">
        <v>6</v>
      </c>
      <c r="D35" s="9"/>
    </row>
    <row r="36" spans="1:4">
      <c r="A36" s="3">
        <v>34</v>
      </c>
      <c r="B36" s="8" t="s">
        <v>185</v>
      </c>
      <c r="C36" s="9" t="s">
        <v>406</v>
      </c>
      <c r="D36" s="9"/>
    </row>
    <row r="37" spans="1:4">
      <c r="A37" s="3">
        <v>35</v>
      </c>
      <c r="B37" s="8" t="s">
        <v>288</v>
      </c>
      <c r="C37" s="9" t="s">
        <v>2474</v>
      </c>
      <c r="D37" s="9"/>
    </row>
    <row r="38" spans="1:4">
      <c r="A38" s="3">
        <v>36</v>
      </c>
      <c r="B38" s="8" t="s">
        <v>184</v>
      </c>
      <c r="C38" s="9" t="s">
        <v>2413</v>
      </c>
      <c r="D38" s="9"/>
    </row>
    <row r="39" spans="1:4">
      <c r="A39" s="3">
        <v>37</v>
      </c>
      <c r="B39" s="8" t="s">
        <v>234</v>
      </c>
      <c r="C39" s="9" t="s">
        <v>24</v>
      </c>
      <c r="D39" s="9"/>
    </row>
    <row r="40" spans="1:4">
      <c r="A40" s="3">
        <v>38</v>
      </c>
      <c r="B40" s="8" t="s">
        <v>247</v>
      </c>
      <c r="C40" s="9" t="s">
        <v>2450</v>
      </c>
      <c r="D40" s="9"/>
    </row>
    <row r="41" spans="1:4">
      <c r="A41" s="3">
        <v>39</v>
      </c>
      <c r="B41" s="8" t="s">
        <v>186</v>
      </c>
      <c r="C41" s="9" t="s">
        <v>2414</v>
      </c>
      <c r="D41" s="9"/>
    </row>
    <row r="42" spans="1:4">
      <c r="A42" s="3">
        <v>40</v>
      </c>
      <c r="B42" s="8" t="s">
        <v>187</v>
      </c>
      <c r="C42" s="9" t="s">
        <v>2415</v>
      </c>
      <c r="D42" s="9"/>
    </row>
    <row r="43" spans="1:4">
      <c r="A43" s="3">
        <v>41</v>
      </c>
      <c r="B43" s="8" t="s">
        <v>248</v>
      </c>
      <c r="C43" s="9" t="s">
        <v>2451</v>
      </c>
      <c r="D43" s="9"/>
    </row>
    <row r="44" spans="1:4">
      <c r="A44" s="3">
        <v>42</v>
      </c>
      <c r="B44" s="8" t="s">
        <v>289</v>
      </c>
      <c r="C44" s="9" t="s">
        <v>2475</v>
      </c>
      <c r="D44" s="9"/>
    </row>
    <row r="45" spans="1:4">
      <c r="A45" s="3">
        <v>43</v>
      </c>
      <c r="B45" s="8" t="s">
        <v>290</v>
      </c>
      <c r="C45" s="9" t="s">
        <v>2476</v>
      </c>
      <c r="D45" s="9"/>
    </row>
    <row r="46" spans="1:4">
      <c r="A46" s="3">
        <v>44</v>
      </c>
      <c r="B46" s="8" t="s">
        <v>291</v>
      </c>
      <c r="C46" s="9" t="s">
        <v>2477</v>
      </c>
      <c r="D46" s="9"/>
    </row>
    <row r="47" spans="1:4">
      <c r="A47" s="3">
        <v>45</v>
      </c>
      <c r="B47" s="8" t="s">
        <v>249</v>
      </c>
      <c r="C47" s="9" t="s">
        <v>2452</v>
      </c>
      <c r="D47" s="9"/>
    </row>
    <row r="48" spans="1:4">
      <c r="A48" s="3">
        <v>46</v>
      </c>
      <c r="B48" s="8" t="s">
        <v>188</v>
      </c>
      <c r="C48" s="9" t="s">
        <v>2416</v>
      </c>
      <c r="D48" s="9"/>
    </row>
    <row r="49" spans="1:4">
      <c r="A49" s="3">
        <v>47</v>
      </c>
      <c r="B49" s="8" t="s">
        <v>189</v>
      </c>
      <c r="C49" s="9" t="s">
        <v>7</v>
      </c>
      <c r="D49" s="9"/>
    </row>
    <row r="50" spans="1:4">
      <c r="A50" s="3">
        <v>48</v>
      </c>
      <c r="B50" s="8" t="s">
        <v>378</v>
      </c>
      <c r="C50" s="9" t="s">
        <v>2542</v>
      </c>
      <c r="D50" s="9"/>
    </row>
    <row r="51" spans="1:4">
      <c r="A51" s="3">
        <v>49</v>
      </c>
      <c r="B51" s="8" t="s">
        <v>250</v>
      </c>
      <c r="C51" s="9" t="s">
        <v>29</v>
      </c>
      <c r="D51" s="9"/>
    </row>
    <row r="52" spans="1:4">
      <c r="A52" s="3">
        <v>50</v>
      </c>
      <c r="B52" s="8" t="s">
        <v>190</v>
      </c>
      <c r="C52" s="9" t="s">
        <v>8</v>
      </c>
      <c r="D52" s="9"/>
    </row>
    <row r="53" spans="1:4">
      <c r="A53" s="3">
        <v>51</v>
      </c>
      <c r="B53" s="8" t="s">
        <v>338</v>
      </c>
      <c r="C53" s="9" t="s">
        <v>2512</v>
      </c>
      <c r="D53" s="9"/>
    </row>
    <row r="54" spans="1:4">
      <c r="A54" s="3">
        <v>52</v>
      </c>
      <c r="B54" s="8" t="s">
        <v>251</v>
      </c>
      <c r="C54" s="9" t="s">
        <v>30</v>
      </c>
      <c r="D54" s="9"/>
    </row>
    <row r="55" spans="1:4">
      <c r="A55" s="3">
        <v>53</v>
      </c>
      <c r="B55" s="8" t="s">
        <v>252</v>
      </c>
      <c r="C55" s="9" t="s">
        <v>31</v>
      </c>
      <c r="D55" s="9"/>
    </row>
    <row r="56" spans="1:4">
      <c r="A56" s="3">
        <v>54</v>
      </c>
      <c r="B56" s="8" t="s">
        <v>292</v>
      </c>
      <c r="C56" s="9" t="s">
        <v>2478</v>
      </c>
      <c r="D56" s="9"/>
    </row>
    <row r="57" spans="1:4">
      <c r="A57" s="3">
        <v>55</v>
      </c>
      <c r="B57" s="8" t="s">
        <v>339</v>
      </c>
      <c r="C57" s="91" t="s">
        <v>2552</v>
      </c>
      <c r="D57" s="9"/>
    </row>
    <row r="58" spans="1:4">
      <c r="A58" s="3">
        <v>56</v>
      </c>
      <c r="B58" s="8" t="s">
        <v>302</v>
      </c>
      <c r="C58" s="9" t="s">
        <v>2479</v>
      </c>
      <c r="D58" s="9"/>
    </row>
    <row r="59" spans="1:4">
      <c r="A59" s="3">
        <v>57</v>
      </c>
      <c r="B59" s="8" t="s">
        <v>407</v>
      </c>
      <c r="C59" s="9" t="s">
        <v>2417</v>
      </c>
      <c r="D59" s="9"/>
    </row>
    <row r="60" spans="1:4">
      <c r="A60" s="3">
        <v>58</v>
      </c>
      <c r="B60" s="8" t="s">
        <v>340</v>
      </c>
      <c r="C60" s="9" t="s">
        <v>2513</v>
      </c>
      <c r="D60" s="9"/>
    </row>
    <row r="61" spans="1:4">
      <c r="A61" s="3">
        <v>59</v>
      </c>
      <c r="B61" s="8" t="s">
        <v>191</v>
      </c>
      <c r="C61" s="9" t="s">
        <v>9</v>
      </c>
      <c r="D61" s="9"/>
    </row>
    <row r="62" spans="1:4">
      <c r="A62" s="3">
        <v>60</v>
      </c>
      <c r="B62" s="8" t="s">
        <v>253</v>
      </c>
      <c r="C62" s="9" t="s">
        <v>2453</v>
      </c>
      <c r="D62" s="9"/>
    </row>
    <row r="63" spans="1:4">
      <c r="A63" s="3">
        <v>61</v>
      </c>
      <c r="B63" s="8" t="s">
        <v>254</v>
      </c>
      <c r="C63" s="9" t="s">
        <v>2454</v>
      </c>
      <c r="D63" s="9"/>
    </row>
    <row r="64" spans="1:4">
      <c r="A64" s="3">
        <v>62</v>
      </c>
      <c r="B64" s="8" t="s">
        <v>255</v>
      </c>
      <c r="C64" s="9" t="s">
        <v>2455</v>
      </c>
      <c r="D64" s="9"/>
    </row>
    <row r="65" spans="1:4">
      <c r="A65" s="3">
        <v>63</v>
      </c>
      <c r="B65" s="8" t="s">
        <v>192</v>
      </c>
      <c r="C65" s="9" t="s">
        <v>2418</v>
      </c>
      <c r="D65" s="9"/>
    </row>
    <row r="66" spans="1:4">
      <c r="A66" s="3">
        <v>64</v>
      </c>
      <c r="B66" s="8" t="s">
        <v>256</v>
      </c>
      <c r="C66" s="9" t="s">
        <v>32</v>
      </c>
      <c r="D66" s="9"/>
    </row>
    <row r="67" spans="1:4">
      <c r="A67" s="3">
        <v>65</v>
      </c>
      <c r="B67" s="8" t="s">
        <v>193</v>
      </c>
      <c r="C67" s="9" t="s">
        <v>2419</v>
      </c>
      <c r="D67" s="9"/>
    </row>
    <row r="68" spans="1:4">
      <c r="A68" s="3">
        <v>66</v>
      </c>
      <c r="B68" s="8" t="s">
        <v>194</v>
      </c>
      <c r="C68" s="9" t="s">
        <v>2420</v>
      </c>
      <c r="D68" s="9"/>
    </row>
    <row r="69" spans="1:4">
      <c r="A69" s="3">
        <v>67</v>
      </c>
      <c r="B69" s="8" t="s">
        <v>341</v>
      </c>
      <c r="C69" s="9" t="s">
        <v>2514</v>
      </c>
      <c r="D69" s="9"/>
    </row>
    <row r="70" spans="1:4">
      <c r="A70" s="3">
        <v>68</v>
      </c>
      <c r="B70" s="8" t="s">
        <v>224</v>
      </c>
      <c r="C70" s="9" t="s">
        <v>2597</v>
      </c>
      <c r="D70" s="9"/>
    </row>
    <row r="71" spans="1:4">
      <c r="A71" s="3">
        <v>69</v>
      </c>
      <c r="B71" s="8" t="s">
        <v>195</v>
      </c>
      <c r="C71" s="9" t="s">
        <v>2421</v>
      </c>
      <c r="D71" s="9"/>
    </row>
    <row r="72" spans="1:4">
      <c r="A72" s="3">
        <v>70</v>
      </c>
      <c r="B72" s="8" t="s">
        <v>379</v>
      </c>
      <c r="C72" s="9" t="s">
        <v>2543</v>
      </c>
      <c r="D72" s="9"/>
    </row>
    <row r="73" spans="1:4">
      <c r="A73" s="3">
        <v>71</v>
      </c>
      <c r="B73" s="8" t="s">
        <v>342</v>
      </c>
      <c r="C73" s="9" t="s">
        <v>2515</v>
      </c>
      <c r="D73" s="9"/>
    </row>
    <row r="74" spans="1:4">
      <c r="A74" s="3">
        <v>72</v>
      </c>
      <c r="B74" s="8" t="s">
        <v>343</v>
      </c>
      <c r="C74" s="9" t="s">
        <v>57</v>
      </c>
      <c r="D74" s="9"/>
    </row>
    <row r="75" spans="1:4">
      <c r="A75" s="3">
        <v>73</v>
      </c>
      <c r="B75" s="8" t="s">
        <v>196</v>
      </c>
      <c r="C75" s="9" t="s">
        <v>10</v>
      </c>
      <c r="D75" s="9"/>
    </row>
    <row r="76" spans="1:4">
      <c r="A76" s="3">
        <v>74</v>
      </c>
      <c r="B76" s="8" t="s">
        <v>197</v>
      </c>
      <c r="C76" s="9" t="s">
        <v>2422</v>
      </c>
      <c r="D76" s="9"/>
    </row>
    <row r="77" spans="1:4">
      <c r="A77" s="3">
        <v>75</v>
      </c>
      <c r="B77" s="8" t="s">
        <v>293</v>
      </c>
      <c r="C77" s="9" t="s">
        <v>2480</v>
      </c>
      <c r="D77" s="9"/>
    </row>
    <row r="78" spans="1:4">
      <c r="A78" s="3">
        <v>76</v>
      </c>
      <c r="B78" s="8" t="s">
        <v>344</v>
      </c>
      <c r="C78" s="9" t="s">
        <v>2516</v>
      </c>
      <c r="D78" s="9"/>
    </row>
    <row r="79" spans="1:4">
      <c r="A79" s="3">
        <v>77</v>
      </c>
      <c r="B79" s="8" t="s">
        <v>198</v>
      </c>
      <c r="C79" s="9" t="s">
        <v>11</v>
      </c>
      <c r="D79" s="9"/>
    </row>
    <row r="80" spans="1:4">
      <c r="A80" s="3">
        <v>78</v>
      </c>
      <c r="B80" s="8" t="s">
        <v>345</v>
      </c>
      <c r="C80" s="9" t="s">
        <v>58</v>
      </c>
      <c r="D80" s="9"/>
    </row>
    <row r="81" spans="1:4">
      <c r="A81" s="3">
        <v>79</v>
      </c>
      <c r="B81" s="8" t="s">
        <v>346</v>
      </c>
      <c r="C81" s="9" t="s">
        <v>2517</v>
      </c>
      <c r="D81" s="9"/>
    </row>
    <row r="82" spans="1:4">
      <c r="A82" s="3">
        <v>80</v>
      </c>
      <c r="B82" s="8" t="s">
        <v>257</v>
      </c>
      <c r="C82" s="9" t="s">
        <v>2456</v>
      </c>
      <c r="D82" s="9"/>
    </row>
    <row r="83" spans="1:4">
      <c r="A83" s="3">
        <v>81</v>
      </c>
      <c r="B83" s="8" t="s">
        <v>258</v>
      </c>
      <c r="C83" s="9" t="s">
        <v>33</v>
      </c>
      <c r="D83" s="9"/>
    </row>
    <row r="84" spans="1:4">
      <c r="A84" s="3">
        <v>82</v>
      </c>
      <c r="B84" s="8" t="s">
        <v>199</v>
      </c>
      <c r="C84" s="9" t="s">
        <v>2423</v>
      </c>
      <c r="D84" s="9"/>
    </row>
    <row r="85" spans="1:4">
      <c r="A85" s="3">
        <v>83</v>
      </c>
      <c r="B85" s="8" t="s">
        <v>200</v>
      </c>
      <c r="C85" s="9" t="s">
        <v>2424</v>
      </c>
      <c r="D85" s="9"/>
    </row>
    <row r="86" spans="1:4">
      <c r="A86" s="3">
        <v>84</v>
      </c>
      <c r="B86" s="8" t="s">
        <v>259</v>
      </c>
      <c r="C86" s="9" t="s">
        <v>34</v>
      </c>
      <c r="D86" s="9"/>
    </row>
    <row r="87" spans="1:4">
      <c r="A87" s="3">
        <v>85</v>
      </c>
      <c r="B87" s="8" t="s">
        <v>260</v>
      </c>
      <c r="C87" s="9" t="s">
        <v>2457</v>
      </c>
      <c r="D87" s="9"/>
    </row>
    <row r="88" spans="1:4">
      <c r="A88" s="3">
        <v>86</v>
      </c>
      <c r="B88" s="8" t="s">
        <v>347</v>
      </c>
      <c r="C88" s="9" t="s">
        <v>2518</v>
      </c>
      <c r="D88" s="9"/>
    </row>
    <row r="89" spans="1:4">
      <c r="A89" s="3">
        <v>87</v>
      </c>
      <c r="B89" s="8" t="s">
        <v>261</v>
      </c>
      <c r="C89" s="9" t="s">
        <v>35</v>
      </c>
      <c r="D89" s="9"/>
    </row>
    <row r="90" spans="1:4">
      <c r="A90" s="3">
        <v>88</v>
      </c>
      <c r="B90" s="8" t="s">
        <v>348</v>
      </c>
      <c r="C90" s="9" t="s">
        <v>2519</v>
      </c>
      <c r="D90" s="9"/>
    </row>
    <row r="91" spans="1:4">
      <c r="A91" s="3">
        <v>89</v>
      </c>
      <c r="B91" s="8" t="s">
        <v>349</v>
      </c>
      <c r="C91" s="9" t="s">
        <v>2520</v>
      </c>
      <c r="D91" s="9"/>
    </row>
    <row r="92" spans="1:4">
      <c r="A92" s="3">
        <v>90</v>
      </c>
      <c r="B92" s="8" t="s">
        <v>294</v>
      </c>
      <c r="C92" s="9" t="s">
        <v>2481</v>
      </c>
      <c r="D92" s="9"/>
    </row>
    <row r="93" spans="1:4">
      <c r="A93" s="3">
        <v>91</v>
      </c>
      <c r="B93" s="8" t="s">
        <v>295</v>
      </c>
      <c r="C93" s="9" t="s">
        <v>2482</v>
      </c>
      <c r="D93" s="9"/>
    </row>
    <row r="94" spans="1:4">
      <c r="A94" s="3">
        <v>92</v>
      </c>
      <c r="B94" s="8" t="s">
        <v>296</v>
      </c>
      <c r="C94" s="9" t="s">
        <v>2483</v>
      </c>
      <c r="D94" s="9"/>
    </row>
    <row r="95" spans="1:4">
      <c r="A95" s="3">
        <v>93</v>
      </c>
      <c r="B95" s="8" t="s">
        <v>297</v>
      </c>
      <c r="C95" s="9" t="s">
        <v>44</v>
      </c>
      <c r="D95" s="9"/>
    </row>
    <row r="96" spans="1:4">
      <c r="A96" s="3">
        <v>94</v>
      </c>
      <c r="B96" s="8" t="s">
        <v>350</v>
      </c>
      <c r="C96" s="9" t="s">
        <v>2521</v>
      </c>
      <c r="D96" s="9"/>
    </row>
    <row r="97" spans="1:4">
      <c r="A97" s="3">
        <v>95</v>
      </c>
      <c r="B97" s="8" t="s">
        <v>298</v>
      </c>
      <c r="C97" s="9" t="s">
        <v>2484</v>
      </c>
      <c r="D97" s="9"/>
    </row>
    <row r="98" spans="1:4">
      <c r="A98" s="3">
        <v>96</v>
      </c>
      <c r="B98" s="8" t="s">
        <v>351</v>
      </c>
      <c r="C98" s="9" t="s">
        <v>2522</v>
      </c>
      <c r="D98" s="9"/>
    </row>
    <row r="99" spans="1:4">
      <c r="A99" s="3">
        <v>97</v>
      </c>
      <c r="B99" s="8" t="s">
        <v>262</v>
      </c>
      <c r="C99" s="9" t="s">
        <v>2458</v>
      </c>
      <c r="D99" s="9"/>
    </row>
    <row r="100" spans="1:4">
      <c r="A100" s="3">
        <v>98</v>
      </c>
      <c r="B100" s="8" t="s">
        <v>299</v>
      </c>
      <c r="C100" s="9" t="s">
        <v>2485</v>
      </c>
      <c r="D100" s="9"/>
    </row>
    <row r="101" spans="1:4">
      <c r="A101" s="3">
        <v>99</v>
      </c>
      <c r="B101" s="8" t="s">
        <v>300</v>
      </c>
      <c r="C101" s="9" t="s">
        <v>2486</v>
      </c>
      <c r="D101" s="9"/>
    </row>
    <row r="102" spans="1:4">
      <c r="A102" s="3">
        <v>100</v>
      </c>
      <c r="B102" s="8" t="s">
        <v>301</v>
      </c>
      <c r="C102" s="9" t="s">
        <v>45</v>
      </c>
      <c r="D102" s="9"/>
    </row>
    <row r="103" spans="1:4">
      <c r="A103" s="3">
        <v>101</v>
      </c>
      <c r="B103" s="8" t="s">
        <v>201</v>
      </c>
      <c r="C103" s="9" t="s">
        <v>12</v>
      </c>
      <c r="D103" s="9"/>
    </row>
    <row r="104" spans="1:4">
      <c r="A104" s="3">
        <v>102</v>
      </c>
      <c r="B104" s="8" t="s">
        <v>380</v>
      </c>
      <c r="C104" s="9" t="s">
        <v>64</v>
      </c>
      <c r="D104" s="9"/>
    </row>
    <row r="105" spans="1:4">
      <c r="A105" s="3">
        <v>103</v>
      </c>
      <c r="B105" s="8" t="s">
        <v>304</v>
      </c>
      <c r="C105" s="9" t="s">
        <v>2487</v>
      </c>
      <c r="D105" s="9"/>
    </row>
    <row r="106" spans="1:4">
      <c r="A106" s="3">
        <v>104</v>
      </c>
      <c r="B106" s="8" t="s">
        <v>305</v>
      </c>
      <c r="C106" s="9" t="s">
        <v>2488</v>
      </c>
      <c r="D106" s="9"/>
    </row>
    <row r="107" spans="1:4">
      <c r="A107" s="3">
        <v>105</v>
      </c>
      <c r="B107" s="8" t="s">
        <v>306</v>
      </c>
      <c r="C107" s="9" t="s">
        <v>2489</v>
      </c>
      <c r="D107" s="9"/>
    </row>
    <row r="108" spans="1:4">
      <c r="A108" s="3">
        <v>106</v>
      </c>
      <c r="B108" s="8" t="s">
        <v>352</v>
      </c>
      <c r="C108" s="9" t="s">
        <v>2523</v>
      </c>
      <c r="D108" s="9"/>
    </row>
    <row r="109" spans="1:4">
      <c r="A109" s="3">
        <v>107</v>
      </c>
      <c r="B109" s="8" t="s">
        <v>307</v>
      </c>
      <c r="C109" s="9" t="s">
        <v>2490</v>
      </c>
      <c r="D109" s="9"/>
    </row>
    <row r="110" spans="1:4">
      <c r="A110" s="3">
        <v>108</v>
      </c>
      <c r="B110" s="8" t="s">
        <v>202</v>
      </c>
      <c r="C110" s="9" t="s">
        <v>13</v>
      </c>
      <c r="D110" s="9"/>
    </row>
    <row r="111" spans="1:4">
      <c r="A111" s="3">
        <v>109</v>
      </c>
      <c r="B111" s="8" t="s">
        <v>203</v>
      </c>
      <c r="C111" s="9" t="s">
        <v>2425</v>
      </c>
      <c r="D111" s="9"/>
    </row>
    <row r="112" spans="1:4">
      <c r="A112" s="3">
        <v>110</v>
      </c>
      <c r="B112" s="8" t="s">
        <v>204</v>
      </c>
      <c r="C112" s="9" t="s">
        <v>2426</v>
      </c>
      <c r="D112" s="9"/>
    </row>
    <row r="113" spans="1:4">
      <c r="A113" s="3">
        <v>111</v>
      </c>
      <c r="B113" s="5" t="s">
        <v>353</v>
      </c>
      <c r="C113" s="91" t="s">
        <v>59</v>
      </c>
      <c r="D113" s="9"/>
    </row>
    <row r="114" spans="1:4">
      <c r="A114" s="3">
        <v>112</v>
      </c>
      <c r="B114" s="8" t="s">
        <v>354</v>
      </c>
      <c r="C114" s="9" t="s">
        <v>2524</v>
      </c>
      <c r="D114" s="9"/>
    </row>
    <row r="115" spans="1:4">
      <c r="A115" s="3">
        <v>113</v>
      </c>
      <c r="B115" s="8" t="s">
        <v>355</v>
      </c>
      <c r="C115" s="9" t="s">
        <v>60</v>
      </c>
      <c r="D115" s="9"/>
    </row>
    <row r="116" spans="1:4">
      <c r="A116" s="3">
        <v>114</v>
      </c>
      <c r="B116" s="8" t="s">
        <v>205</v>
      </c>
      <c r="C116" s="9" t="s">
        <v>14</v>
      </c>
      <c r="D116" s="9"/>
    </row>
    <row r="117" spans="1:4">
      <c r="A117" s="3">
        <v>115</v>
      </c>
      <c r="B117" s="8" t="s">
        <v>206</v>
      </c>
      <c r="C117" s="9" t="s">
        <v>15</v>
      </c>
      <c r="D117" s="9"/>
    </row>
    <row r="118" spans="1:4">
      <c r="A118" s="3">
        <v>116</v>
      </c>
      <c r="B118" s="8" t="s">
        <v>308</v>
      </c>
      <c r="C118" s="9" t="s">
        <v>2491</v>
      </c>
      <c r="D118" s="9"/>
    </row>
    <row r="119" spans="1:4">
      <c r="A119" s="3">
        <v>117</v>
      </c>
      <c r="B119" s="8" t="s">
        <v>309</v>
      </c>
      <c r="C119" s="9" t="s">
        <v>46</v>
      </c>
      <c r="D119" s="9"/>
    </row>
    <row r="120" spans="1:4">
      <c r="A120" s="3">
        <v>118</v>
      </c>
      <c r="B120" s="8" t="s">
        <v>207</v>
      </c>
      <c r="C120" s="9" t="s">
        <v>16</v>
      </c>
      <c r="D120" s="9"/>
    </row>
    <row r="121" spans="1:4">
      <c r="A121" s="3">
        <v>119</v>
      </c>
      <c r="B121" s="8" t="s">
        <v>357</v>
      </c>
      <c r="C121" s="9" t="s">
        <v>2525</v>
      </c>
      <c r="D121" s="9"/>
    </row>
    <row r="122" spans="1:4">
      <c r="A122" s="3">
        <v>120</v>
      </c>
      <c r="B122" s="8" t="s">
        <v>381</v>
      </c>
      <c r="C122" s="9" t="s">
        <v>2544</v>
      </c>
      <c r="D122" s="9"/>
    </row>
    <row r="123" spans="1:4">
      <c r="A123" s="3">
        <v>121</v>
      </c>
      <c r="B123" s="8" t="s">
        <v>208</v>
      </c>
      <c r="C123" s="9" t="s">
        <v>2427</v>
      </c>
      <c r="D123" s="9"/>
    </row>
    <row r="124" spans="1:4">
      <c r="A124" s="3">
        <v>122</v>
      </c>
      <c r="B124" s="8" t="s">
        <v>209</v>
      </c>
      <c r="C124" s="9" t="s">
        <v>2428</v>
      </c>
      <c r="D124" s="9"/>
    </row>
    <row r="125" spans="1:4">
      <c r="A125" s="3">
        <v>123</v>
      </c>
      <c r="B125" s="8" t="s">
        <v>263</v>
      </c>
      <c r="C125" s="9" t="s">
        <v>2459</v>
      </c>
      <c r="D125" s="9"/>
    </row>
    <row r="126" spans="1:4">
      <c r="A126" s="3">
        <v>124</v>
      </c>
      <c r="B126" s="8" t="s">
        <v>382</v>
      </c>
      <c r="C126" s="9" t="s">
        <v>2545</v>
      </c>
      <c r="D126" s="9"/>
    </row>
    <row r="127" spans="1:4">
      <c r="A127" s="3">
        <v>125</v>
      </c>
      <c r="B127" s="8" t="s">
        <v>359</v>
      </c>
      <c r="C127" s="9" t="s">
        <v>61</v>
      </c>
      <c r="D127" s="9"/>
    </row>
    <row r="128" spans="1:4">
      <c r="A128" s="3">
        <v>126</v>
      </c>
      <c r="B128" s="8" t="s">
        <v>310</v>
      </c>
      <c r="C128" s="9" t="s">
        <v>2492</v>
      </c>
      <c r="D128" s="9"/>
    </row>
    <row r="129" spans="1:4">
      <c r="A129" s="3">
        <v>127</v>
      </c>
      <c r="B129" s="8" t="s">
        <v>360</v>
      </c>
      <c r="C129" s="9" t="s">
        <v>2526</v>
      </c>
      <c r="D129" s="9"/>
    </row>
    <row r="130" spans="1:4">
      <c r="A130" s="3">
        <v>128</v>
      </c>
      <c r="B130" s="8" t="s">
        <v>264</v>
      </c>
      <c r="C130" s="9" t="s">
        <v>36</v>
      </c>
      <c r="D130" s="9"/>
    </row>
    <row r="131" spans="1:4">
      <c r="A131" s="3">
        <v>129</v>
      </c>
      <c r="B131" s="8" t="s">
        <v>210</v>
      </c>
      <c r="C131" s="9" t="s">
        <v>2429</v>
      </c>
      <c r="D131" s="9"/>
    </row>
    <row r="132" spans="1:4">
      <c r="A132" s="3">
        <v>130</v>
      </c>
      <c r="B132" s="8" t="s">
        <v>211</v>
      </c>
      <c r="C132" s="9" t="s">
        <v>17</v>
      </c>
      <c r="D132" s="9"/>
    </row>
    <row r="133" spans="1:4">
      <c r="A133" s="3">
        <v>131</v>
      </c>
      <c r="B133" s="8" t="s">
        <v>311</v>
      </c>
      <c r="C133" s="9" t="s">
        <v>47</v>
      </c>
      <c r="D133" s="9"/>
    </row>
    <row r="134" spans="1:4">
      <c r="A134" s="3">
        <v>132</v>
      </c>
      <c r="B134" s="8" t="s">
        <v>212</v>
      </c>
      <c r="C134" s="9" t="s">
        <v>2430</v>
      </c>
      <c r="D134" s="9"/>
    </row>
    <row r="135" spans="1:4">
      <c r="A135" s="3">
        <v>133</v>
      </c>
      <c r="B135" s="8" t="s">
        <v>383</v>
      </c>
      <c r="C135" s="9" t="s">
        <v>65</v>
      </c>
      <c r="D135" s="9"/>
    </row>
    <row r="136" spans="1:4">
      <c r="A136" s="3">
        <v>134</v>
      </c>
      <c r="B136" s="8" t="s">
        <v>312</v>
      </c>
      <c r="C136" s="9" t="s">
        <v>2493</v>
      </c>
      <c r="D136" s="9"/>
    </row>
    <row r="137" spans="1:4">
      <c r="A137" s="3">
        <v>135</v>
      </c>
      <c r="B137" s="8" t="s">
        <v>361</v>
      </c>
      <c r="C137" s="9" t="s">
        <v>2527</v>
      </c>
      <c r="D137" s="9"/>
    </row>
    <row r="138" spans="1:4">
      <c r="A138" s="3">
        <v>136</v>
      </c>
      <c r="B138" s="8" t="s">
        <v>384</v>
      </c>
      <c r="C138" s="9" t="s">
        <v>2546</v>
      </c>
      <c r="D138" s="9"/>
    </row>
    <row r="139" spans="1:4">
      <c r="A139" s="3">
        <v>137</v>
      </c>
      <c r="B139" s="8" t="s">
        <v>265</v>
      </c>
      <c r="C139" s="9" t="s">
        <v>37</v>
      </c>
      <c r="D139" s="9"/>
    </row>
    <row r="140" spans="1:4">
      <c r="A140" s="3">
        <v>138</v>
      </c>
      <c r="B140" s="8" t="s">
        <v>213</v>
      </c>
      <c r="C140" s="9" t="s">
        <v>18</v>
      </c>
      <c r="D140" s="9"/>
    </row>
    <row r="141" spans="1:4">
      <c r="A141" s="3">
        <v>139</v>
      </c>
      <c r="B141" s="8" t="s">
        <v>214</v>
      </c>
      <c r="C141" s="9" t="s">
        <v>2431</v>
      </c>
      <c r="D141" s="9"/>
    </row>
    <row r="142" spans="1:4">
      <c r="A142" s="3">
        <v>140</v>
      </c>
      <c r="B142" s="8" t="s">
        <v>385</v>
      </c>
      <c r="C142" s="9" t="s">
        <v>2547</v>
      </c>
      <c r="D142" s="9"/>
    </row>
    <row r="143" spans="1:4">
      <c r="A143" s="3">
        <v>141</v>
      </c>
      <c r="B143" s="8" t="s">
        <v>362</v>
      </c>
      <c r="C143" s="9" t="s">
        <v>2528</v>
      </c>
      <c r="D143" s="9"/>
    </row>
    <row r="144" spans="1:4">
      <c r="A144" s="3">
        <v>142</v>
      </c>
      <c r="B144" s="8" t="s">
        <v>313</v>
      </c>
      <c r="C144" s="9" t="s">
        <v>48</v>
      </c>
      <c r="D144" s="9"/>
    </row>
    <row r="145" spans="1:4">
      <c r="A145" s="3">
        <v>143</v>
      </c>
      <c r="B145" s="8" t="s">
        <v>314</v>
      </c>
      <c r="C145" s="9" t="s">
        <v>49</v>
      </c>
      <c r="D145" s="9"/>
    </row>
    <row r="146" spans="1:4">
      <c r="A146" s="3">
        <v>144</v>
      </c>
      <c r="B146" s="8" t="s">
        <v>386</v>
      </c>
      <c r="C146" s="9" t="s">
        <v>2548</v>
      </c>
      <c r="D146" s="9"/>
    </row>
    <row r="147" spans="1:4">
      <c r="A147" s="3">
        <v>145</v>
      </c>
      <c r="B147" s="8" t="s">
        <v>315</v>
      </c>
      <c r="C147" s="9" t="s">
        <v>50</v>
      </c>
      <c r="D147" s="9"/>
    </row>
    <row r="148" spans="1:4">
      <c r="A148" s="3">
        <v>146</v>
      </c>
      <c r="B148" s="8" t="s">
        <v>266</v>
      </c>
      <c r="C148" s="9" t="s">
        <v>38</v>
      </c>
      <c r="D148" s="9"/>
    </row>
    <row r="149" spans="1:4">
      <c r="A149" s="3">
        <v>147</v>
      </c>
      <c r="B149" s="8" t="s">
        <v>387</v>
      </c>
      <c r="C149" s="9" t="s">
        <v>2549</v>
      </c>
      <c r="D149" s="9"/>
    </row>
    <row r="150" spans="1:4">
      <c r="A150" s="3">
        <v>148</v>
      </c>
      <c r="B150" s="8" t="s">
        <v>267</v>
      </c>
      <c r="C150" s="9" t="s">
        <v>39</v>
      </c>
      <c r="D150" s="9"/>
    </row>
    <row r="151" spans="1:4">
      <c r="A151" s="3">
        <v>149</v>
      </c>
      <c r="B151" s="8" t="s">
        <v>268</v>
      </c>
      <c r="C151" s="9" t="s">
        <v>2460</v>
      </c>
      <c r="D151" s="9"/>
    </row>
    <row r="152" spans="1:4">
      <c r="A152" s="3">
        <v>150</v>
      </c>
      <c r="B152" s="8" t="s">
        <v>316</v>
      </c>
      <c r="C152" s="9" t="s">
        <v>51</v>
      </c>
      <c r="D152" s="9"/>
    </row>
    <row r="153" spans="1:4">
      <c r="A153" s="3">
        <v>151</v>
      </c>
      <c r="B153" s="8" t="s">
        <v>363</v>
      </c>
      <c r="C153" s="9" t="s">
        <v>2529</v>
      </c>
      <c r="D153" s="9"/>
    </row>
    <row r="154" spans="1:4">
      <c r="A154" s="3">
        <v>152</v>
      </c>
      <c r="B154" s="8" t="s">
        <v>364</v>
      </c>
      <c r="C154" s="9" t="s">
        <v>62</v>
      </c>
      <c r="D154" s="9"/>
    </row>
    <row r="155" spans="1:4">
      <c r="A155" s="3">
        <v>153</v>
      </c>
      <c r="B155" s="8" t="s">
        <v>269</v>
      </c>
      <c r="C155" s="9" t="s">
        <v>2461</v>
      </c>
      <c r="D155" s="9"/>
    </row>
    <row r="156" spans="1:4">
      <c r="A156" s="3">
        <v>154</v>
      </c>
      <c r="B156" s="8" t="s">
        <v>317</v>
      </c>
      <c r="C156" s="9" t="s">
        <v>52</v>
      </c>
      <c r="D156" s="9"/>
    </row>
    <row r="157" spans="1:4">
      <c r="A157" s="3">
        <v>155</v>
      </c>
      <c r="B157" s="8" t="s">
        <v>303</v>
      </c>
      <c r="C157" s="9" t="s">
        <v>2494</v>
      </c>
      <c r="D157" s="9"/>
    </row>
    <row r="158" spans="1:4">
      <c r="A158" s="3">
        <v>156</v>
      </c>
      <c r="B158" s="8" t="s">
        <v>358</v>
      </c>
      <c r="C158" s="9" t="s">
        <v>2530</v>
      </c>
      <c r="D158" s="9"/>
    </row>
    <row r="159" spans="1:4">
      <c r="A159" s="3">
        <v>157</v>
      </c>
      <c r="B159" s="8" t="s">
        <v>365</v>
      </c>
      <c r="C159" s="9" t="s">
        <v>2531</v>
      </c>
      <c r="D159" s="9"/>
    </row>
    <row r="160" spans="1:4">
      <c r="A160" s="3">
        <v>158</v>
      </c>
      <c r="B160" s="8" t="s">
        <v>366</v>
      </c>
      <c r="C160" s="9" t="s">
        <v>2532</v>
      </c>
      <c r="D160" s="9"/>
    </row>
    <row r="161" spans="1:4">
      <c r="A161" s="3">
        <v>159</v>
      </c>
      <c r="B161" s="8" t="s">
        <v>215</v>
      </c>
      <c r="C161" s="9" t="s">
        <v>19</v>
      </c>
      <c r="D161" s="9"/>
    </row>
    <row r="162" spans="1:4">
      <c r="A162" s="3">
        <v>160</v>
      </c>
      <c r="B162" s="8" t="s">
        <v>270</v>
      </c>
      <c r="C162" s="9" t="s">
        <v>2462</v>
      </c>
      <c r="D162" s="9"/>
    </row>
    <row r="163" spans="1:4">
      <c r="A163" s="3">
        <v>161</v>
      </c>
      <c r="B163" s="8" t="s">
        <v>271</v>
      </c>
      <c r="C163" s="9" t="s">
        <v>2463</v>
      </c>
      <c r="D163" s="9"/>
    </row>
    <row r="164" spans="1:4">
      <c r="A164" s="3">
        <v>162</v>
      </c>
      <c r="B164" s="8" t="s">
        <v>272</v>
      </c>
      <c r="C164" s="9" t="s">
        <v>2464</v>
      </c>
      <c r="D164" s="9"/>
    </row>
    <row r="165" spans="1:4">
      <c r="A165" s="3">
        <v>163</v>
      </c>
      <c r="B165" s="8" t="s">
        <v>388</v>
      </c>
      <c r="C165" s="9" t="s">
        <v>66</v>
      </c>
      <c r="D165" s="9"/>
    </row>
    <row r="166" spans="1:4">
      <c r="A166" s="3">
        <v>164</v>
      </c>
      <c r="B166" s="8" t="s">
        <v>367</v>
      </c>
      <c r="C166" s="9" t="s">
        <v>2533</v>
      </c>
      <c r="D166" s="9"/>
    </row>
    <row r="167" spans="1:4">
      <c r="A167" s="3">
        <v>165</v>
      </c>
      <c r="B167" s="8" t="s">
        <v>216</v>
      </c>
      <c r="C167" s="9" t="s">
        <v>2432</v>
      </c>
      <c r="D167" s="9"/>
    </row>
    <row r="168" spans="1:4">
      <c r="A168" s="3">
        <v>166</v>
      </c>
      <c r="B168" s="8" t="s">
        <v>318</v>
      </c>
      <c r="C168" s="9" t="s">
        <v>2495</v>
      </c>
      <c r="D168" s="9"/>
    </row>
    <row r="169" spans="1:4">
      <c r="A169" s="3">
        <v>167</v>
      </c>
      <c r="B169" s="8" t="s">
        <v>217</v>
      </c>
      <c r="C169" s="9" t="s">
        <v>2433</v>
      </c>
      <c r="D169" s="9"/>
    </row>
    <row r="170" spans="1:4">
      <c r="A170" s="3">
        <v>168</v>
      </c>
      <c r="B170" s="8" t="s">
        <v>368</v>
      </c>
      <c r="C170" s="9" t="s">
        <v>2534</v>
      </c>
      <c r="D170" s="9"/>
    </row>
    <row r="171" spans="1:4">
      <c r="A171" s="3">
        <v>169</v>
      </c>
      <c r="B171" s="8" t="s">
        <v>218</v>
      </c>
      <c r="C171" s="9" t="s">
        <v>20</v>
      </c>
      <c r="D171" s="9"/>
    </row>
    <row r="172" spans="1:4">
      <c r="A172" s="3">
        <v>170</v>
      </c>
      <c r="B172" s="8" t="s">
        <v>219</v>
      </c>
      <c r="C172" s="9" t="s">
        <v>21</v>
      </c>
      <c r="D172" s="9"/>
    </row>
    <row r="173" spans="1:4">
      <c r="A173" s="3">
        <v>171</v>
      </c>
      <c r="B173" s="8" t="s">
        <v>319</v>
      </c>
      <c r="C173" s="9" t="s">
        <v>2496</v>
      </c>
      <c r="D173" s="9"/>
    </row>
    <row r="174" spans="1:4">
      <c r="A174" s="3">
        <v>172</v>
      </c>
      <c r="B174" s="8" t="s">
        <v>273</v>
      </c>
      <c r="C174" s="9" t="s">
        <v>2465</v>
      </c>
      <c r="D174" s="9"/>
    </row>
    <row r="175" spans="1:4">
      <c r="A175" s="3">
        <v>173</v>
      </c>
      <c r="B175" s="8" t="s">
        <v>369</v>
      </c>
      <c r="C175" s="9" t="s">
        <v>2535</v>
      </c>
      <c r="D175" s="9"/>
    </row>
    <row r="176" spans="1:4">
      <c r="A176" s="3">
        <v>174</v>
      </c>
      <c r="B176" s="8" t="s">
        <v>370</v>
      </c>
      <c r="C176" s="9" t="s">
        <v>2536</v>
      </c>
      <c r="D176" s="9"/>
    </row>
    <row r="177" spans="1:4">
      <c r="A177" s="3">
        <v>175</v>
      </c>
      <c r="B177" s="8" t="s">
        <v>389</v>
      </c>
      <c r="C177" s="9" t="s">
        <v>2550</v>
      </c>
      <c r="D177" s="9"/>
    </row>
    <row r="178" spans="1:4">
      <c r="A178" s="3">
        <v>176</v>
      </c>
      <c r="B178" s="8" t="s">
        <v>220</v>
      </c>
      <c r="C178" s="9" t="s">
        <v>2434</v>
      </c>
      <c r="D178" s="9"/>
    </row>
    <row r="179" spans="1:4">
      <c r="A179" s="3">
        <v>177</v>
      </c>
      <c r="B179" s="8" t="s">
        <v>221</v>
      </c>
      <c r="C179" s="9" t="s">
        <v>2435</v>
      </c>
      <c r="D179" s="9"/>
    </row>
    <row r="180" spans="1:4">
      <c r="A180" s="3">
        <v>178</v>
      </c>
      <c r="B180" s="8" t="s">
        <v>222</v>
      </c>
      <c r="C180" s="9" t="s">
        <v>2436</v>
      </c>
      <c r="D180" s="9"/>
    </row>
    <row r="181" spans="1:4">
      <c r="A181" s="3">
        <v>179</v>
      </c>
      <c r="B181" s="8" t="s">
        <v>371</v>
      </c>
      <c r="C181" s="9" t="s">
        <v>2537</v>
      </c>
      <c r="D181" s="9"/>
    </row>
    <row r="182" spans="1:4">
      <c r="A182" s="3">
        <v>180</v>
      </c>
      <c r="B182" s="8" t="s">
        <v>320</v>
      </c>
      <c r="C182" s="9" t="s">
        <v>53</v>
      </c>
      <c r="D182" s="9"/>
    </row>
    <row r="183" spans="1:4">
      <c r="A183" s="3">
        <v>181</v>
      </c>
      <c r="B183" s="8" t="s">
        <v>223</v>
      </c>
      <c r="C183" s="9" t="s">
        <v>2437</v>
      </c>
      <c r="D183" s="9"/>
    </row>
    <row r="184" spans="1:4">
      <c r="A184" s="3">
        <v>182</v>
      </c>
      <c r="B184" s="8" t="s">
        <v>274</v>
      </c>
      <c r="C184" s="9" t="s">
        <v>40</v>
      </c>
      <c r="D184" s="9"/>
    </row>
    <row r="185" spans="1:4">
      <c r="A185" s="3">
        <v>183</v>
      </c>
      <c r="B185" s="8" t="s">
        <v>372</v>
      </c>
      <c r="C185" s="9" t="s">
        <v>2538</v>
      </c>
      <c r="D185" s="9"/>
    </row>
    <row r="186" spans="1:4">
      <c r="A186" s="3">
        <v>184</v>
      </c>
      <c r="B186" s="8" t="s">
        <v>373</v>
      </c>
      <c r="C186" s="9" t="s">
        <v>2539</v>
      </c>
      <c r="D186" s="9"/>
    </row>
    <row r="187" spans="1:4">
      <c r="A187" s="3">
        <v>185</v>
      </c>
      <c r="B187" s="8" t="s">
        <v>321</v>
      </c>
      <c r="C187" s="9" t="s">
        <v>2497</v>
      </c>
      <c r="D187" s="9"/>
    </row>
    <row r="188" spans="1:4">
      <c r="A188" s="3">
        <v>186</v>
      </c>
      <c r="B188" s="8" t="s">
        <v>322</v>
      </c>
      <c r="C188" s="9" t="s">
        <v>2498</v>
      </c>
      <c r="D188" s="9"/>
    </row>
    <row r="189" spans="1:4">
      <c r="A189" s="3">
        <v>187</v>
      </c>
      <c r="B189" s="8" t="s">
        <v>323</v>
      </c>
      <c r="C189" s="9" t="s">
        <v>2499</v>
      </c>
      <c r="D189" s="9"/>
    </row>
    <row r="190" spans="1:4">
      <c r="A190" s="3">
        <v>188</v>
      </c>
      <c r="B190" s="8" t="s">
        <v>356</v>
      </c>
      <c r="C190" s="9" t="s">
        <v>2540</v>
      </c>
      <c r="D190" s="9"/>
    </row>
    <row r="191" spans="1:4">
      <c r="A191" s="3">
        <v>189</v>
      </c>
      <c r="B191" s="8" t="s">
        <v>324</v>
      </c>
      <c r="C191" s="9" t="s">
        <v>54</v>
      </c>
      <c r="D191" s="9"/>
    </row>
    <row r="192" spans="1:4">
      <c r="A192" s="3">
        <v>190</v>
      </c>
      <c r="B192" s="8" t="s">
        <v>225</v>
      </c>
      <c r="C192" s="9" t="s">
        <v>22</v>
      </c>
      <c r="D192" s="9"/>
    </row>
    <row r="193" spans="1:4">
      <c r="A193" s="3">
        <v>191</v>
      </c>
      <c r="B193" s="8" t="s">
        <v>390</v>
      </c>
      <c r="C193" s="9" t="s">
        <v>2551</v>
      </c>
      <c r="D193" s="9"/>
    </row>
    <row r="194" spans="1:4">
      <c r="A194" s="3">
        <v>192</v>
      </c>
      <c r="B194" s="8" t="s">
        <v>391</v>
      </c>
      <c r="C194" s="9" t="s">
        <v>67</v>
      </c>
      <c r="D194" s="9"/>
    </row>
    <row r="195" spans="1:4">
      <c r="A195" s="3">
        <v>193</v>
      </c>
      <c r="B195" s="8" t="s">
        <v>275</v>
      </c>
      <c r="C195" s="9" t="s">
        <v>2466</v>
      </c>
      <c r="D195" s="9"/>
    </row>
    <row r="196" spans="1:4">
      <c r="A196" s="3">
        <v>194</v>
      </c>
      <c r="B196" s="8" t="s">
        <v>226</v>
      </c>
      <c r="C196" s="9" t="s">
        <v>2438</v>
      </c>
      <c r="D196" s="9"/>
    </row>
    <row r="197" spans="1:4">
      <c r="A197" s="3">
        <v>195</v>
      </c>
      <c r="B197" s="8" t="s">
        <v>325</v>
      </c>
      <c r="C197" s="9" t="s">
        <v>2500</v>
      </c>
      <c r="D197" s="9"/>
    </row>
    <row r="198" spans="1:4">
      <c r="A198" s="3">
        <v>196</v>
      </c>
      <c r="B198" s="8" t="s">
        <v>326</v>
      </c>
      <c r="C198" s="9" t="s">
        <v>2501</v>
      </c>
      <c r="D198" s="9"/>
    </row>
    <row r="199" spans="1:4">
      <c r="A199" s="3">
        <v>197</v>
      </c>
      <c r="B199" s="8" t="s">
        <v>276</v>
      </c>
      <c r="C199" s="9" t="s">
        <v>2467</v>
      </c>
      <c r="D199" s="9"/>
    </row>
    <row r="200" spans="1:4">
      <c r="A200" s="3">
        <v>198</v>
      </c>
      <c r="B200" s="8" t="s">
        <v>392</v>
      </c>
      <c r="C200" s="9" t="s">
        <v>68</v>
      </c>
      <c r="D200" s="9"/>
    </row>
    <row r="201" spans="1:4">
      <c r="A201" s="3">
        <v>199</v>
      </c>
      <c r="B201" s="8" t="s">
        <v>227</v>
      </c>
      <c r="C201" s="9" t="s">
        <v>2439</v>
      </c>
      <c r="D201" s="9"/>
    </row>
    <row r="202" spans="1:4">
      <c r="A202" s="3">
        <v>200</v>
      </c>
      <c r="B202" s="8" t="s">
        <v>374</v>
      </c>
      <c r="C202" s="9" t="s">
        <v>63</v>
      </c>
      <c r="D202" s="9"/>
    </row>
    <row r="203" spans="1:4">
      <c r="A203" s="3">
        <v>201</v>
      </c>
      <c r="B203" s="8" t="s">
        <v>327</v>
      </c>
      <c r="C203" s="9" t="s">
        <v>2502</v>
      </c>
      <c r="D203" s="9"/>
    </row>
    <row r="204" spans="1:4">
      <c r="A204" s="3">
        <v>202</v>
      </c>
      <c r="B204" s="8" t="s">
        <v>375</v>
      </c>
      <c r="C204" s="9" t="s">
        <v>2562</v>
      </c>
      <c r="D204" s="9"/>
    </row>
    <row r="205" spans="1:4">
      <c r="A205" s="3">
        <v>203</v>
      </c>
      <c r="B205" s="8" t="s">
        <v>228</v>
      </c>
      <c r="C205" s="9" t="s">
        <v>2440</v>
      </c>
      <c r="D205" s="9"/>
    </row>
    <row r="206" spans="1:4">
      <c r="A206" s="3">
        <v>204</v>
      </c>
      <c r="B206" s="8" t="s">
        <v>235</v>
      </c>
      <c r="C206" s="9" t="s">
        <v>2443</v>
      </c>
      <c r="D206" s="9"/>
    </row>
    <row r="207" spans="1:4">
      <c r="A207" s="3">
        <v>205</v>
      </c>
      <c r="B207" s="8" t="s">
        <v>277</v>
      </c>
      <c r="C207" s="9" t="s">
        <v>41</v>
      </c>
      <c r="D207" s="9"/>
    </row>
    <row r="208" spans="1:4">
      <c r="A208" s="3">
        <v>206</v>
      </c>
      <c r="B208" s="8" t="s">
        <v>328</v>
      </c>
      <c r="C208" s="9" t="s">
        <v>2503</v>
      </c>
      <c r="D208" s="9"/>
    </row>
    <row r="209" spans="1:4">
      <c r="A209" s="3">
        <v>207</v>
      </c>
      <c r="B209" s="8" t="s">
        <v>393</v>
      </c>
      <c r="C209" s="9" t="s">
        <v>69</v>
      </c>
      <c r="D209" s="9"/>
    </row>
    <row r="210" spans="1:4">
      <c r="A210" s="3">
        <v>208</v>
      </c>
      <c r="B210" s="8" t="s">
        <v>278</v>
      </c>
      <c r="C210" s="9" t="s">
        <v>2468</v>
      </c>
      <c r="D210" s="9"/>
    </row>
    <row r="211" spans="1:4">
      <c r="A211" s="3">
        <v>209</v>
      </c>
      <c r="B211" s="8" t="s">
        <v>329</v>
      </c>
      <c r="C211" s="9" t="s">
        <v>55</v>
      </c>
      <c r="D211" s="9"/>
    </row>
    <row r="212" spans="1:4">
      <c r="A212" s="3">
        <v>210</v>
      </c>
      <c r="B212" s="8" t="s">
        <v>330</v>
      </c>
      <c r="C212" s="9" t="s">
        <v>2504</v>
      </c>
      <c r="D212" s="9"/>
    </row>
    <row r="213" spans="1:4">
      <c r="A213" s="3">
        <v>211</v>
      </c>
      <c r="B213" s="8" t="s">
        <v>229</v>
      </c>
      <c r="C213" s="9" t="s">
        <v>2441</v>
      </c>
      <c r="D213" s="9"/>
    </row>
    <row r="214" spans="1:4">
      <c r="A214" s="3">
        <v>212</v>
      </c>
      <c r="B214" s="8" t="s">
        <v>230</v>
      </c>
      <c r="C214" s="9" t="s">
        <v>23</v>
      </c>
      <c r="D214" s="9"/>
    </row>
    <row r="215" spans="1:4">
      <c r="A215" s="8"/>
      <c r="B215" s="9"/>
      <c r="C215" s="10"/>
      <c r="D215" s="10"/>
    </row>
    <row r="216" spans="1:4">
      <c r="A216" s="8"/>
      <c r="B216" s="9"/>
      <c r="C216" s="10"/>
      <c r="D216" s="10"/>
    </row>
  </sheetData>
  <sheetProtection algorithmName="SHA-512" hashValue="25lBFjELdn980d4D9XlO8MuoTLffa3z7FqjZoo9CIWVCZjRR73HXSoaQAkPNFO4N7HDixj7Pk1jeU9gHevyvmA==" saltValue="2JzycrRfdVya2nnoeCBEew==" spinCount="100000" sheet="1" objects="1" scenarios="1" formatCells="0" formatColumns="0" formatRows="0" sort="0" autoFilter="0"/>
  <mergeCells count="2">
    <mergeCell ref="A1:C1"/>
    <mergeCell ref="D1:F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53"/>
  <sheetViews>
    <sheetView showGridLines="0" zoomScaleNormal="100" zoomScalePageLayoutView="150" workbookViewId="0">
      <pane ySplit="3" topLeftCell="A4" activePane="bottomLeft" state="frozen"/>
      <selection activeCell="B1" sqref="B1:N1"/>
      <selection pane="bottomLeft"/>
    </sheetView>
  </sheetViews>
  <sheetFormatPr defaultColWidth="8.7109375" defaultRowHeight="15"/>
  <cols>
    <col min="1" max="1" width="9.85546875" style="33" hidden="1" customWidth="1"/>
    <col min="2" max="2" width="7.5703125" style="33" hidden="1" customWidth="1"/>
    <col min="3" max="3" width="5.7109375" style="33" customWidth="1"/>
    <col min="4" max="4" width="46.28515625" style="33" customWidth="1"/>
    <col min="5" max="7" width="8.7109375" style="33" hidden="1" customWidth="1"/>
    <col min="8" max="11" width="10.28515625" style="33" customWidth="1"/>
    <col min="12" max="12" width="9.7109375" style="33" customWidth="1"/>
    <col min="13" max="13" width="5.7109375" style="128" customWidth="1"/>
    <col min="14" max="16384" width="8.7109375" style="33"/>
  </cols>
  <sheetData>
    <row r="1" spans="1:13" ht="45" customHeight="1">
      <c r="A1" s="30" t="s">
        <v>416</v>
      </c>
      <c r="B1" s="31" t="s">
        <v>416</v>
      </c>
      <c r="C1" s="32"/>
      <c r="D1" s="342"/>
      <c r="E1" s="342"/>
      <c r="F1" s="342"/>
      <c r="G1" s="342"/>
      <c r="H1" s="342"/>
      <c r="I1" s="342"/>
      <c r="J1" s="342"/>
      <c r="K1" s="342"/>
      <c r="L1" s="342"/>
      <c r="M1" s="342"/>
    </row>
    <row r="2" spans="1:13" ht="3.75" customHeight="1">
      <c r="A2" s="30" t="s">
        <v>86</v>
      </c>
      <c r="B2" s="1">
        <v>1</v>
      </c>
      <c r="C2" s="34"/>
      <c r="D2" s="34"/>
      <c r="E2" s="34"/>
      <c r="F2" s="34"/>
      <c r="G2" s="34"/>
      <c r="H2" s="34"/>
      <c r="I2" s="34"/>
      <c r="J2" s="34"/>
      <c r="K2" s="34"/>
      <c r="L2" s="34"/>
      <c r="M2" s="115"/>
    </row>
    <row r="3" spans="1:13" ht="21" customHeight="1">
      <c r="C3" s="34"/>
      <c r="D3" s="116" t="s">
        <v>2314</v>
      </c>
      <c r="E3" s="117"/>
      <c r="F3" s="117"/>
      <c r="G3" s="117"/>
      <c r="H3" s="345" t="s">
        <v>2774</v>
      </c>
      <c r="I3" s="346"/>
      <c r="J3" s="346"/>
      <c r="K3" s="118" t="s">
        <v>343</v>
      </c>
      <c r="L3" s="118">
        <v>1</v>
      </c>
      <c r="M3" s="115"/>
    </row>
    <row r="4" spans="1:13" ht="21" customHeight="1">
      <c r="C4" s="34"/>
      <c r="D4" s="34"/>
      <c r="E4" s="34"/>
      <c r="F4" s="34"/>
      <c r="G4" s="34"/>
      <c r="H4" s="34"/>
      <c r="I4" s="34"/>
      <c r="J4" s="34"/>
      <c r="K4" s="34"/>
      <c r="L4" s="34"/>
      <c r="M4" s="115"/>
    </row>
    <row r="5" spans="1:13" ht="21" customHeight="1">
      <c r="C5" s="34"/>
      <c r="D5" s="116" t="s">
        <v>2315</v>
      </c>
      <c r="E5" s="4"/>
      <c r="F5" s="4"/>
      <c r="G5" s="4"/>
      <c r="H5" s="343"/>
      <c r="I5" s="343"/>
      <c r="J5" s="343"/>
      <c r="K5" s="343"/>
      <c r="L5" s="34"/>
      <c r="M5" s="115"/>
    </row>
    <row r="6" spans="1:13" ht="21" customHeight="1">
      <c r="C6" s="34"/>
      <c r="D6" s="34"/>
      <c r="E6" s="34"/>
      <c r="F6" s="34"/>
      <c r="G6" s="34"/>
      <c r="H6" s="34"/>
      <c r="I6" s="34"/>
      <c r="J6" s="34"/>
      <c r="K6" s="34"/>
      <c r="L6" s="34"/>
      <c r="M6" s="115"/>
    </row>
    <row r="7" spans="1:13" ht="8.4499999999999993" customHeight="1">
      <c r="C7" s="34"/>
      <c r="D7" s="34"/>
      <c r="E7" s="34"/>
      <c r="F7" s="34"/>
      <c r="G7" s="34"/>
      <c r="H7" s="34"/>
      <c r="I7" s="34"/>
      <c r="J7" s="34"/>
      <c r="K7" s="34"/>
      <c r="L7" s="34"/>
      <c r="M7" s="115"/>
    </row>
    <row r="8" spans="1:13" ht="30" customHeight="1">
      <c r="C8" s="34"/>
      <c r="D8" s="344" t="s">
        <v>2316</v>
      </c>
      <c r="E8" s="344"/>
      <c r="F8" s="344"/>
      <c r="G8" s="344"/>
      <c r="H8" s="344"/>
      <c r="I8" s="344"/>
      <c r="J8" s="344"/>
      <c r="K8" s="344"/>
      <c r="L8" s="344"/>
      <c r="M8" s="115"/>
    </row>
    <row r="9" spans="1:13" ht="21" customHeight="1">
      <c r="C9" s="34"/>
      <c r="D9" s="347" t="s">
        <v>2317</v>
      </c>
      <c r="E9" s="347"/>
      <c r="F9" s="347"/>
      <c r="G9" s="347"/>
      <c r="H9" s="347"/>
      <c r="I9" s="347"/>
      <c r="J9" s="347"/>
      <c r="K9" s="347"/>
      <c r="L9" s="347"/>
      <c r="M9" s="115"/>
    </row>
    <row r="10" spans="1:13" ht="21" customHeight="1">
      <c r="C10" s="34"/>
      <c r="D10" s="116" t="s">
        <v>2318</v>
      </c>
      <c r="E10" s="117"/>
      <c r="F10" s="117"/>
      <c r="G10" s="117"/>
      <c r="H10" s="341"/>
      <c r="I10" s="341"/>
      <c r="J10" s="341"/>
      <c r="K10" s="341"/>
      <c r="L10" s="341"/>
      <c r="M10" s="115"/>
    </row>
    <row r="11" spans="1:13" ht="21" customHeight="1">
      <c r="C11" s="34"/>
      <c r="D11" s="116" t="s">
        <v>2319</v>
      </c>
      <c r="E11" s="117"/>
      <c r="F11" s="117"/>
      <c r="G11" s="117"/>
      <c r="H11" s="341"/>
      <c r="I11" s="341"/>
      <c r="J11" s="341"/>
      <c r="K11" s="341"/>
      <c r="L11" s="341"/>
      <c r="M11" s="115"/>
    </row>
    <row r="12" spans="1:13" ht="21" customHeight="1">
      <c r="C12" s="34"/>
      <c r="D12" s="116" t="s">
        <v>2320</v>
      </c>
      <c r="E12" s="117"/>
      <c r="F12" s="117"/>
      <c r="G12" s="117"/>
      <c r="H12" s="341"/>
      <c r="I12" s="341"/>
      <c r="J12" s="341"/>
      <c r="K12" s="341"/>
      <c r="L12" s="341"/>
      <c r="M12" s="115"/>
    </row>
    <row r="13" spans="1:13" ht="21" customHeight="1">
      <c r="C13" s="34"/>
      <c r="D13" s="116" t="s">
        <v>2321</v>
      </c>
      <c r="E13" s="117"/>
      <c r="F13" s="117"/>
      <c r="G13" s="117"/>
      <c r="H13" s="341"/>
      <c r="I13" s="341"/>
      <c r="J13" s="341"/>
      <c r="K13" s="341"/>
      <c r="L13" s="341"/>
      <c r="M13" s="115"/>
    </row>
    <row r="14" spans="1:13" ht="21" customHeight="1">
      <c r="C14" s="34"/>
      <c r="D14" s="116" t="s">
        <v>2322</v>
      </c>
      <c r="E14" s="117"/>
      <c r="F14" s="117"/>
      <c r="G14" s="117"/>
      <c r="H14" s="341"/>
      <c r="I14" s="341"/>
      <c r="J14" s="341"/>
      <c r="K14" s="341"/>
      <c r="L14" s="341"/>
      <c r="M14" s="115"/>
    </row>
    <row r="15" spans="1:13" ht="21" customHeight="1">
      <c r="C15" s="34"/>
      <c r="D15" s="116" t="s">
        <v>2323</v>
      </c>
      <c r="E15" s="117"/>
      <c r="F15" s="117"/>
      <c r="G15" s="117"/>
      <c r="H15" s="341"/>
      <c r="I15" s="341"/>
      <c r="J15" s="341"/>
      <c r="K15" s="341"/>
      <c r="L15" s="341"/>
      <c r="M15" s="115"/>
    </row>
    <row r="16" spans="1:13" ht="21" customHeight="1">
      <c r="C16" s="34"/>
      <c r="D16" s="116" t="s">
        <v>2324</v>
      </c>
      <c r="E16" s="117"/>
      <c r="F16" s="117"/>
      <c r="G16" s="117"/>
      <c r="H16" s="341"/>
      <c r="I16" s="341"/>
      <c r="J16" s="341"/>
      <c r="K16" s="341"/>
      <c r="L16" s="341"/>
      <c r="M16" s="115"/>
    </row>
    <row r="17" spans="3:13" ht="21" customHeight="1">
      <c r="C17" s="34"/>
      <c r="D17" s="34"/>
      <c r="E17" s="34"/>
      <c r="F17" s="34"/>
      <c r="G17" s="34"/>
      <c r="H17" s="34"/>
      <c r="I17" s="34"/>
      <c r="J17" s="34"/>
      <c r="K17" s="34"/>
      <c r="L17" s="34"/>
      <c r="M17" s="115"/>
    </row>
    <row r="18" spans="3:13" ht="21">
      <c r="C18" s="34"/>
      <c r="D18" s="347" t="s">
        <v>2325</v>
      </c>
      <c r="E18" s="347"/>
      <c r="F18" s="347"/>
      <c r="G18" s="347"/>
      <c r="H18" s="347"/>
      <c r="I18" s="347"/>
      <c r="J18" s="347"/>
      <c r="K18" s="347"/>
      <c r="L18" s="347"/>
      <c r="M18" s="115"/>
    </row>
    <row r="19" spans="3:13" ht="21" customHeight="1">
      <c r="C19" s="34"/>
      <c r="D19" s="116" t="s">
        <v>2318</v>
      </c>
      <c r="E19" s="117"/>
      <c r="F19" s="117"/>
      <c r="G19" s="117"/>
      <c r="H19" s="341"/>
      <c r="I19" s="341"/>
      <c r="J19" s="341"/>
      <c r="K19" s="341"/>
      <c r="L19" s="341"/>
      <c r="M19" s="115"/>
    </row>
    <row r="20" spans="3:13" ht="21" customHeight="1">
      <c r="C20" s="34"/>
      <c r="D20" s="116" t="s">
        <v>2319</v>
      </c>
      <c r="E20" s="117"/>
      <c r="F20" s="117"/>
      <c r="G20" s="117"/>
      <c r="H20" s="341"/>
      <c r="I20" s="341"/>
      <c r="J20" s="341"/>
      <c r="K20" s="341"/>
      <c r="L20" s="341"/>
      <c r="M20" s="115"/>
    </row>
    <row r="21" spans="3:13" ht="21" customHeight="1">
      <c r="C21" s="34"/>
      <c r="D21" s="116" t="s">
        <v>2320</v>
      </c>
      <c r="E21" s="117"/>
      <c r="F21" s="117"/>
      <c r="G21" s="117"/>
      <c r="H21" s="341"/>
      <c r="I21" s="341"/>
      <c r="J21" s="341"/>
      <c r="K21" s="341"/>
      <c r="L21" s="341"/>
      <c r="M21" s="115"/>
    </row>
    <row r="22" spans="3:13" ht="21" customHeight="1">
      <c r="C22" s="34"/>
      <c r="D22" s="116" t="s">
        <v>2321</v>
      </c>
      <c r="E22" s="117"/>
      <c r="F22" s="117"/>
      <c r="G22" s="117"/>
      <c r="H22" s="341"/>
      <c r="I22" s="341"/>
      <c r="J22" s="341"/>
      <c r="K22" s="341"/>
      <c r="L22" s="341"/>
      <c r="M22" s="115"/>
    </row>
    <row r="23" spans="3:13" ht="21" customHeight="1">
      <c r="C23" s="34"/>
      <c r="D23" s="116" t="s">
        <v>2322</v>
      </c>
      <c r="E23" s="117"/>
      <c r="F23" s="117"/>
      <c r="G23" s="117"/>
      <c r="H23" s="341"/>
      <c r="I23" s="341"/>
      <c r="J23" s="341"/>
      <c r="K23" s="341"/>
      <c r="L23" s="341"/>
      <c r="M23" s="115"/>
    </row>
    <row r="24" spans="3:13" ht="21" customHeight="1">
      <c r="C24" s="34"/>
      <c r="D24" s="116" t="s">
        <v>2323</v>
      </c>
      <c r="E24" s="117"/>
      <c r="F24" s="117"/>
      <c r="G24" s="117"/>
      <c r="H24" s="341"/>
      <c r="I24" s="341"/>
      <c r="J24" s="341"/>
      <c r="K24" s="341"/>
      <c r="L24" s="341"/>
      <c r="M24" s="115"/>
    </row>
    <row r="25" spans="3:13" ht="21" customHeight="1">
      <c r="C25" s="34"/>
      <c r="D25" s="116" t="s">
        <v>2324</v>
      </c>
      <c r="E25" s="117"/>
      <c r="F25" s="117"/>
      <c r="G25" s="117"/>
      <c r="H25" s="341"/>
      <c r="I25" s="341"/>
      <c r="J25" s="341"/>
      <c r="K25" s="341"/>
      <c r="L25" s="341"/>
      <c r="M25" s="115"/>
    </row>
    <row r="26" spans="3:13" ht="21">
      <c r="C26" s="34"/>
      <c r="D26" s="34"/>
      <c r="E26" s="34"/>
      <c r="F26" s="34"/>
      <c r="G26" s="34"/>
      <c r="H26" s="34"/>
      <c r="I26" s="34"/>
      <c r="J26" s="34"/>
      <c r="K26" s="34"/>
      <c r="L26" s="34"/>
      <c r="M26" s="115"/>
    </row>
    <row r="27" spans="3:13" ht="30" customHeight="1">
      <c r="C27" s="34"/>
      <c r="D27" s="344" t="s">
        <v>2326</v>
      </c>
      <c r="E27" s="344"/>
      <c r="F27" s="344"/>
      <c r="G27" s="344"/>
      <c r="H27" s="344"/>
      <c r="I27" s="344"/>
      <c r="J27" s="344"/>
      <c r="K27" s="344"/>
      <c r="L27" s="344"/>
      <c r="M27" s="115"/>
    </row>
    <row r="28" spans="3:13" ht="21" customHeight="1">
      <c r="C28" s="34"/>
      <c r="D28" s="116" t="s">
        <v>2327</v>
      </c>
      <c r="E28" s="117"/>
      <c r="F28" s="117"/>
      <c r="G28" s="117"/>
      <c r="H28" s="348"/>
      <c r="I28" s="349"/>
      <c r="J28" s="349"/>
      <c r="K28" s="349"/>
      <c r="L28" s="350"/>
      <c r="M28" s="115"/>
    </row>
    <row r="29" spans="3:13" ht="15" customHeight="1">
      <c r="C29" s="34"/>
      <c r="D29" s="34"/>
      <c r="E29" s="34"/>
      <c r="F29" s="34"/>
      <c r="G29" s="34"/>
      <c r="H29" s="34"/>
      <c r="I29" s="34"/>
      <c r="J29" s="34"/>
      <c r="K29" s="34"/>
      <c r="L29" s="34"/>
      <c r="M29" s="115"/>
    </row>
    <row r="30" spans="3:13" ht="30" customHeight="1">
      <c r="C30" s="34"/>
      <c r="D30" s="344" t="s">
        <v>2328</v>
      </c>
      <c r="E30" s="344"/>
      <c r="F30" s="344"/>
      <c r="G30" s="344"/>
      <c r="H30" s="344"/>
      <c r="I30" s="344"/>
      <c r="J30" s="344"/>
      <c r="K30" s="344"/>
      <c r="L30" s="344"/>
      <c r="M30" s="115"/>
    </row>
    <row r="31" spans="3:13" ht="45" customHeight="1">
      <c r="C31" s="34"/>
      <c r="D31" s="34"/>
      <c r="E31" s="119"/>
      <c r="F31" s="119"/>
      <c r="G31" s="119"/>
      <c r="H31" s="351" t="s">
        <v>2329</v>
      </c>
      <c r="I31" s="352"/>
      <c r="J31" s="351" t="s">
        <v>2330</v>
      </c>
      <c r="K31" s="352"/>
      <c r="L31" s="34"/>
      <c r="M31" s="115"/>
    </row>
    <row r="32" spans="3:13" ht="21" customHeight="1">
      <c r="C32" s="34"/>
      <c r="D32" s="116" t="s">
        <v>2331</v>
      </c>
      <c r="E32" s="120"/>
      <c r="F32" s="120"/>
      <c r="G32" s="119"/>
      <c r="H32" s="353"/>
      <c r="I32" s="354"/>
      <c r="J32" s="353"/>
      <c r="K32" s="354"/>
      <c r="L32" s="34"/>
      <c r="M32" s="115"/>
    </row>
    <row r="33" spans="3:13" ht="21" customHeight="1">
      <c r="C33" s="34"/>
      <c r="D33" s="116" t="s">
        <v>2332</v>
      </c>
      <c r="E33" s="120"/>
      <c r="F33" s="120"/>
      <c r="G33" s="119"/>
      <c r="H33" s="353"/>
      <c r="I33" s="354"/>
      <c r="J33" s="353"/>
      <c r="K33" s="354"/>
      <c r="L33" s="34"/>
      <c r="M33" s="115"/>
    </row>
    <row r="34" spans="3:13" ht="21" customHeight="1">
      <c r="C34" s="34"/>
      <c r="D34" s="116" t="s">
        <v>2333</v>
      </c>
      <c r="E34" s="120"/>
      <c r="F34" s="120"/>
      <c r="G34" s="119"/>
      <c r="H34" s="353"/>
      <c r="I34" s="354"/>
      <c r="J34" s="353"/>
      <c r="K34" s="354"/>
      <c r="L34" s="34"/>
      <c r="M34" s="115"/>
    </row>
    <row r="35" spans="3:13" ht="21" customHeight="1">
      <c r="C35" s="34"/>
      <c r="D35" s="116" t="s">
        <v>2334</v>
      </c>
      <c r="E35" s="120"/>
      <c r="F35" s="120"/>
      <c r="G35" s="119"/>
      <c r="H35" s="343"/>
      <c r="I35" s="343"/>
      <c r="J35" s="343"/>
      <c r="K35" s="343"/>
      <c r="L35" s="34"/>
      <c r="M35" s="115"/>
    </row>
    <row r="36" spans="3:13" ht="15" customHeight="1">
      <c r="C36" s="34"/>
      <c r="D36" s="34"/>
      <c r="E36" s="34"/>
      <c r="F36" s="34"/>
      <c r="G36" s="34"/>
      <c r="H36" s="34"/>
      <c r="I36" s="34"/>
      <c r="J36" s="34"/>
      <c r="K36" s="34"/>
      <c r="L36" s="34"/>
      <c r="M36" s="115"/>
    </row>
    <row r="37" spans="3:13" ht="30" customHeight="1">
      <c r="C37" s="34"/>
      <c r="D37" s="344" t="s">
        <v>2335</v>
      </c>
      <c r="E37" s="344"/>
      <c r="F37" s="344"/>
      <c r="G37" s="344"/>
      <c r="H37" s="344"/>
      <c r="I37" s="344"/>
      <c r="J37" s="344"/>
      <c r="K37" s="344"/>
      <c r="L37" s="344"/>
      <c r="M37" s="121"/>
    </row>
    <row r="38" spans="3:13" ht="58.9" customHeight="1">
      <c r="C38" s="34"/>
      <c r="D38" s="361" t="s">
        <v>2336</v>
      </c>
      <c r="E38" s="361"/>
      <c r="F38" s="361"/>
      <c r="G38" s="361"/>
      <c r="H38" s="361"/>
      <c r="I38" s="361"/>
      <c r="J38" s="361"/>
      <c r="K38" s="361"/>
      <c r="L38" s="361"/>
      <c r="M38" s="121"/>
    </row>
    <row r="39" spans="3:13" ht="21" customHeight="1">
      <c r="C39" s="34"/>
      <c r="D39" s="34"/>
      <c r="E39" s="34"/>
      <c r="F39" s="34"/>
      <c r="G39" s="34"/>
      <c r="H39" s="34"/>
      <c r="I39" s="34"/>
      <c r="J39" s="34"/>
      <c r="K39" s="34"/>
      <c r="L39" s="34"/>
      <c r="M39" s="34"/>
    </row>
    <row r="40" spans="3:13" ht="21" customHeight="1">
      <c r="C40" s="34"/>
      <c r="D40" s="116" t="s">
        <v>2337</v>
      </c>
      <c r="E40" s="122" t="s">
        <v>2338</v>
      </c>
      <c r="F40" s="122"/>
      <c r="G40" s="123"/>
      <c r="H40" s="358"/>
      <c r="I40" s="359"/>
      <c r="J40" s="359"/>
      <c r="K40" s="360"/>
      <c r="L40" s="34"/>
      <c r="M40" s="34"/>
    </row>
    <row r="41" spans="3:13" ht="21">
      <c r="C41" s="34"/>
      <c r="D41" s="34"/>
      <c r="E41" s="34"/>
      <c r="F41" s="34"/>
      <c r="G41" s="34"/>
      <c r="H41" s="34"/>
      <c r="I41" s="34"/>
      <c r="J41" s="34"/>
      <c r="K41" s="34"/>
      <c r="L41" s="34"/>
      <c r="M41" s="115"/>
    </row>
    <row r="42" spans="3:13" ht="35.25" customHeight="1">
      <c r="C42" s="124"/>
      <c r="D42" s="116" t="s">
        <v>2339</v>
      </c>
      <c r="E42" s="34"/>
      <c r="F42" s="34"/>
      <c r="G42" s="34"/>
      <c r="H42" s="355"/>
      <c r="I42" s="356"/>
      <c r="J42" s="356"/>
      <c r="K42" s="357"/>
      <c r="L42" s="125"/>
      <c r="M42" s="126"/>
    </row>
    <row r="43" spans="3:13">
      <c r="C43" s="35"/>
      <c r="D43" s="35"/>
      <c r="E43" s="35"/>
      <c r="F43" s="35"/>
      <c r="G43" s="35"/>
      <c r="H43" s="35"/>
      <c r="I43" s="35"/>
      <c r="J43" s="35"/>
      <c r="K43" s="35"/>
      <c r="L43" s="35"/>
      <c r="M43" s="127"/>
    </row>
    <row r="44" spans="3:13" hidden="1">
      <c r="H44" s="2">
        <v>1</v>
      </c>
      <c r="I44" s="2"/>
      <c r="J44" s="2"/>
      <c r="K44" s="2"/>
      <c r="L44" s="2"/>
    </row>
    <row r="45" spans="3:13" hidden="1"/>
    <row r="46" spans="3:13" hidden="1"/>
    <row r="47" spans="3:13" hidden="1"/>
    <row r="48" spans="3:13" hidden="1"/>
    <row r="49" hidden="1"/>
    <row r="50" hidden="1"/>
    <row r="51" hidden="1"/>
    <row r="52" hidden="1"/>
    <row r="53" hidden="1"/>
  </sheetData>
  <sheetProtection algorithmName="SHA-512" hashValue="LxC72sMfrwKSCte+gK0WaJfzPFIc+gsjgRwpvPH16TSwniCi8jI/PKIvudKy9w/pIit9UbeS0knOOjkTSMz55w==" saltValue="Y5gMHU5/ppt6txv/Hykuvw==" spinCount="100000" sheet="1" objects="1" scenarios="1" formatCells="0" formatColumns="0" formatRows="0" sort="0" autoFilter="0"/>
  <dataConsolidate/>
  <mergeCells count="37">
    <mergeCell ref="H42:K42"/>
    <mergeCell ref="H35:I35"/>
    <mergeCell ref="J35:K35"/>
    <mergeCell ref="H40:K40"/>
    <mergeCell ref="D37:L37"/>
    <mergeCell ref="D38:L38"/>
    <mergeCell ref="H32:I32"/>
    <mergeCell ref="J32:K32"/>
    <mergeCell ref="H33:I33"/>
    <mergeCell ref="J33:K33"/>
    <mergeCell ref="H34:I34"/>
    <mergeCell ref="J34:K34"/>
    <mergeCell ref="D27:L27"/>
    <mergeCell ref="H28:L28"/>
    <mergeCell ref="D30:L30"/>
    <mergeCell ref="H31:I31"/>
    <mergeCell ref="J31:K31"/>
    <mergeCell ref="H25:L25"/>
    <mergeCell ref="H12:L12"/>
    <mergeCell ref="H13:L13"/>
    <mergeCell ref="H14:L14"/>
    <mergeCell ref="H15:L15"/>
    <mergeCell ref="H16:L16"/>
    <mergeCell ref="H19:L19"/>
    <mergeCell ref="H20:L20"/>
    <mergeCell ref="H21:L21"/>
    <mergeCell ref="H22:L22"/>
    <mergeCell ref="H23:L23"/>
    <mergeCell ref="H24:L24"/>
    <mergeCell ref="D18:L18"/>
    <mergeCell ref="H11:L11"/>
    <mergeCell ref="D1:M1"/>
    <mergeCell ref="H5:K5"/>
    <mergeCell ref="D8:L8"/>
    <mergeCell ref="H10:L10"/>
    <mergeCell ref="H3:J3"/>
    <mergeCell ref="D9:L9"/>
  </mergeCells>
  <dataValidations count="6">
    <dataValidation allowBlank="1" showInputMessage="1" showErrorMessage="1" sqref="D40:G40 A1:B2 D42"/>
    <dataValidation type="textLength" allowBlank="1" showInputMessage="1" showErrorMessage="1" errorTitle="Invalid input" error="The length of the text should be between 2 and 500 characters" sqref="H10:L16 H19:L25 H28:L28 H35:K35 H42:K42">
      <formula1>2</formula1>
      <formula2>500</formula2>
    </dataValidation>
    <dataValidation type="date" operator="greaterThan" allowBlank="1" showInputMessage="1" showErrorMessage="1" errorTitle="Entered value is not allowed" error="Please use the format dd/mm/yyyy for your date and enter a date greater than the school year start date." sqref="J33:K33">
      <formula1>J32</formula1>
    </dataValidation>
    <dataValidation type="date" operator="greaterThan" allowBlank="1" showInputMessage="1" showErrorMessage="1" errorTitle="Entered value is not allowed" error="Please use the format dd/mm/yyyy for your date and enter a date greater than 01/01/2000." sqref="J34:K34">
      <formula1>36526</formula1>
    </dataValidation>
    <dataValidation type="date" operator="greaterThan" allowBlank="1" showInputMessage="1" showErrorMessage="1" errorTitle="Entered value is not allowed" error="Please use the format dd/mm/yyyy for your date and enter a date greater than 01/01/2000." sqref="H34:I34 H32:K32">
      <formula1>36526</formula1>
    </dataValidation>
    <dataValidation type="date" operator="greaterThan" allowBlank="1" showInputMessage="1" showErrorMessage="1" errorTitle="Entered value is not allowed" error="Please use the format dd/mm/yyyy for your date and enter a date greater than the school year start date." sqref="H33:I33">
      <formula1>H32</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1" r:id="rId4" name="Drop Down 3">
              <controlPr defaultSize="0" autoLine="0" autoPict="0">
                <anchor moveWithCells="1">
                  <from>
                    <xdr:col>4</xdr:col>
                    <xdr:colOff>0</xdr:colOff>
                    <xdr:row>4</xdr:row>
                    <xdr:rowOff>9525</xdr:rowOff>
                  </from>
                  <to>
                    <xdr:col>11</xdr:col>
                    <xdr:colOff>0</xdr:colOff>
                    <xdr:row>4</xdr:row>
                    <xdr:rowOff>190500</xdr:rowOff>
                  </to>
                </anchor>
              </controlPr>
            </control>
          </mc:Choice>
        </mc:AlternateContent>
        <mc:AlternateContent xmlns:mc="http://schemas.openxmlformats.org/markup-compatibility/2006">
          <mc:Choice Requires="x14">
            <control shapeId="130052" r:id="rId5" name="Drop Down 4">
              <controlPr defaultSize="0" autoLine="0" autoPict="0">
                <anchor moveWithCells="1">
                  <from>
                    <xdr:col>4</xdr:col>
                    <xdr:colOff>0</xdr:colOff>
                    <xdr:row>3</xdr:row>
                    <xdr:rowOff>266700</xdr:rowOff>
                  </from>
                  <to>
                    <xdr:col>11</xdr:col>
                    <xdr:colOff>0</xdr:colOff>
                    <xdr:row>5</xdr:row>
                    <xdr:rowOff>9525</xdr:rowOff>
                  </to>
                </anchor>
              </controlPr>
            </control>
          </mc:Choice>
        </mc:AlternateContent>
        <mc:AlternateContent xmlns:mc="http://schemas.openxmlformats.org/markup-compatibility/2006">
          <mc:Choice Requires="x14">
            <control shapeId="130053" r:id="rId6" name="Drop Down 5">
              <controlPr defaultSize="0" autoLine="0" autoPict="0">
                <anchor moveWithCells="1">
                  <from>
                    <xdr:col>7</xdr:col>
                    <xdr:colOff>9525</xdr:colOff>
                    <xdr:row>39</xdr:row>
                    <xdr:rowOff>9525</xdr:rowOff>
                  </from>
                  <to>
                    <xdr:col>11</xdr:col>
                    <xdr:colOff>0</xdr:colOff>
                    <xdr:row>40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T53"/>
  <sheetViews>
    <sheetView showGridLines="0" topLeftCell="C1" zoomScaleNormal="100" zoomScalePageLayoutView="70" workbookViewId="0">
      <pane xSplit="19" ySplit="13" topLeftCell="V14" activePane="bottomRight" state="frozen"/>
      <selection activeCell="B1" sqref="B1:N1"/>
      <selection pane="topRight" activeCell="B1" sqref="B1:N1"/>
      <selection pane="bottomLeft" activeCell="B1" sqref="B1:N1"/>
      <selection pane="bottomRight"/>
    </sheetView>
  </sheetViews>
  <sheetFormatPr defaultColWidth="8.7109375" defaultRowHeight="15"/>
  <cols>
    <col min="1" max="1" width="21.28515625" style="3" hidden="1" customWidth="1"/>
    <col min="2" max="2" width="29" style="203" hidden="1" customWidth="1"/>
    <col min="3" max="3" width="5.7109375" style="3" customWidth="1"/>
    <col min="4" max="5" width="21.5703125" style="3" bestFit="1" customWidth="1"/>
    <col min="6" max="6" width="8.7109375" style="3" hidden="1" customWidth="1"/>
    <col min="7" max="7" width="9" style="3" hidden="1" customWidth="1"/>
    <col min="8" max="8" width="3" style="3" hidden="1" customWidth="1"/>
    <col min="9" max="9" width="8.28515625" style="3" hidden="1" customWidth="1"/>
    <col min="10" max="10" width="3" style="3" hidden="1" customWidth="1"/>
    <col min="11" max="11" width="5.28515625" style="3" hidden="1" customWidth="1"/>
    <col min="12" max="12" width="3.7109375" style="3" hidden="1" customWidth="1"/>
    <col min="13" max="13" width="3" style="3" hidden="1" customWidth="1"/>
    <col min="14" max="20" width="4.140625" style="3" hidden="1" customWidth="1"/>
    <col min="21" max="21" width="11.5703125" style="3" hidden="1" customWidth="1"/>
    <col min="22" max="22" width="12.7109375" style="3" customWidth="1"/>
    <col min="23" max="23" width="2.7109375" style="3" customWidth="1"/>
    <col min="24" max="24" width="5.7109375" style="3" customWidth="1"/>
    <col min="25" max="25" width="12.7109375" style="33" customWidth="1"/>
    <col min="26" max="26" width="2.7109375" style="33" customWidth="1"/>
    <col min="27" max="27" width="5.7109375" style="33" customWidth="1"/>
    <col min="28" max="28" width="12.7109375" style="3" customWidth="1"/>
    <col min="29" max="29" width="2.7109375" style="3" customWidth="1"/>
    <col min="30" max="30" width="5.7109375" style="3" customWidth="1"/>
    <col min="31" max="31" width="12.7109375" style="3" customWidth="1"/>
    <col min="32" max="32" width="2.7109375" style="3" customWidth="1"/>
    <col min="33" max="33" width="5.7109375" style="3" customWidth="1"/>
    <col min="34" max="34" width="12.7109375" style="3" customWidth="1"/>
    <col min="35" max="35" width="2.7109375" style="3" customWidth="1"/>
    <col min="36" max="36" width="5.7109375" style="3" customWidth="1"/>
    <col min="37" max="37" width="12.7109375" style="3" customWidth="1"/>
    <col min="38" max="38" width="2.7109375" style="3" customWidth="1"/>
    <col min="39" max="39" width="5.7109375" style="3" customWidth="1"/>
    <col min="40" max="40" width="12.7109375" style="3" customWidth="1"/>
    <col min="41" max="41" width="2.7109375" style="3" customWidth="1"/>
    <col min="42" max="42" width="5.7109375" style="3" customWidth="1"/>
    <col min="43" max="43" width="12.7109375" style="3" customWidth="1"/>
    <col min="44" max="44" width="2.7109375" style="3" customWidth="1"/>
    <col min="45" max="46" width="5.7109375" style="3" customWidth="1"/>
    <col min="47" max="16384" width="8.7109375" style="3"/>
  </cols>
  <sheetData>
    <row r="1" spans="1:46" ht="45" customHeight="1">
      <c r="A1" s="191" t="s">
        <v>80</v>
      </c>
      <c r="B1" s="192" t="s">
        <v>143</v>
      </c>
      <c r="C1" s="29"/>
      <c r="D1" s="295" t="s">
        <v>2396</v>
      </c>
      <c r="E1" s="193"/>
      <c r="F1" s="193"/>
      <c r="G1" s="193"/>
      <c r="H1" s="193"/>
      <c r="I1" s="193"/>
      <c r="J1" s="193"/>
      <c r="K1" s="193"/>
      <c r="L1" s="193"/>
      <c r="M1" s="193"/>
      <c r="N1" s="193"/>
      <c r="O1" s="193"/>
      <c r="P1" s="193"/>
      <c r="Q1" s="193"/>
      <c r="R1" s="193"/>
      <c r="S1" s="193"/>
      <c r="T1" s="193"/>
      <c r="U1" s="193"/>
      <c r="V1" s="193"/>
      <c r="W1" s="193"/>
      <c r="X1" s="193"/>
      <c r="Y1" s="295"/>
      <c r="Z1" s="295"/>
      <c r="AA1" s="295"/>
      <c r="AB1" s="193"/>
      <c r="AC1" s="193"/>
      <c r="AD1" s="193"/>
      <c r="AE1" s="193"/>
      <c r="AF1" s="193"/>
      <c r="AG1" s="193"/>
      <c r="AH1" s="193"/>
      <c r="AI1" s="193"/>
      <c r="AJ1" s="193"/>
      <c r="AK1" s="193"/>
      <c r="AL1" s="193"/>
      <c r="AM1" s="193"/>
      <c r="AN1" s="193"/>
      <c r="AO1" s="193"/>
      <c r="AP1" s="193"/>
      <c r="AQ1" s="193"/>
      <c r="AR1" s="193"/>
      <c r="AS1" s="193"/>
      <c r="AT1" s="193"/>
    </row>
    <row r="2" spans="1:46" ht="3.75" customHeight="1">
      <c r="A2" s="191" t="s">
        <v>86</v>
      </c>
      <c r="B2" s="194" t="str">
        <f>VLOOKUP(VAL_C1!$B$2,VAL_Drop_Down_Lists!$A$3:$B$214,2,FALSE)</f>
        <v>_X</v>
      </c>
      <c r="C2" s="195"/>
      <c r="D2" s="196"/>
      <c r="E2" s="196"/>
      <c r="F2" s="196"/>
      <c r="G2" s="196"/>
      <c r="H2" s="196"/>
      <c r="I2" s="196"/>
      <c r="J2" s="196"/>
      <c r="K2" s="196"/>
      <c r="L2" s="196"/>
      <c r="M2" s="196"/>
      <c r="N2" s="196"/>
      <c r="O2" s="196"/>
      <c r="P2" s="196"/>
      <c r="Q2" s="196"/>
      <c r="R2" s="196"/>
      <c r="S2" s="196"/>
      <c r="T2" s="196"/>
      <c r="U2" s="196"/>
      <c r="V2" s="196"/>
      <c r="W2" s="196"/>
      <c r="X2" s="196"/>
      <c r="Y2" s="298"/>
      <c r="Z2" s="298"/>
      <c r="AA2" s="298"/>
      <c r="AB2" s="196"/>
      <c r="AC2" s="196"/>
      <c r="AD2" s="196"/>
      <c r="AE2" s="196"/>
      <c r="AF2" s="196"/>
      <c r="AG2" s="196"/>
      <c r="AH2" s="196"/>
      <c r="AI2" s="196"/>
      <c r="AJ2" s="196"/>
      <c r="AK2" s="196"/>
      <c r="AL2" s="196"/>
      <c r="AM2" s="196"/>
      <c r="AN2" s="196"/>
      <c r="AO2" s="196"/>
      <c r="AP2" s="196"/>
      <c r="AQ2" s="196"/>
      <c r="AR2" s="196"/>
      <c r="AS2" s="196"/>
      <c r="AT2" s="196"/>
    </row>
    <row r="3" spans="1:46" ht="45" customHeight="1">
      <c r="A3" s="191" t="s">
        <v>90</v>
      </c>
      <c r="B3" s="194" t="str">
        <f>IF(VAL_C1!$H$32&lt;&gt;"", YEAR(VAL_C1!$H$32),"")</f>
        <v/>
      </c>
      <c r="C3" s="195"/>
      <c r="D3" s="384" t="s">
        <v>2397</v>
      </c>
      <c r="E3" s="385"/>
      <c r="F3" s="197"/>
      <c r="G3" s="197"/>
      <c r="H3" s="197"/>
      <c r="I3" s="197"/>
      <c r="J3" s="197"/>
      <c r="K3" s="197"/>
      <c r="L3" s="197"/>
      <c r="M3" s="197"/>
      <c r="N3" s="197"/>
      <c r="O3" s="197"/>
      <c r="P3" s="197"/>
      <c r="Q3" s="197"/>
      <c r="R3" s="197"/>
      <c r="S3" s="197"/>
      <c r="T3" s="197"/>
      <c r="U3" s="197"/>
      <c r="V3" s="363" t="s">
        <v>2340</v>
      </c>
      <c r="W3" s="364"/>
      <c r="X3" s="364"/>
      <c r="Y3" s="364"/>
      <c r="Z3" s="364"/>
      <c r="AA3" s="367"/>
      <c r="AB3" s="363" t="s">
        <v>2341</v>
      </c>
      <c r="AC3" s="364"/>
      <c r="AD3" s="364"/>
      <c r="AE3" s="365"/>
      <c r="AF3" s="365"/>
      <c r="AG3" s="366"/>
      <c r="AH3" s="363" t="s">
        <v>2342</v>
      </c>
      <c r="AI3" s="364"/>
      <c r="AJ3" s="364"/>
      <c r="AK3" s="364"/>
      <c r="AL3" s="364"/>
      <c r="AM3" s="367"/>
      <c r="AN3" s="363" t="s">
        <v>2343</v>
      </c>
      <c r="AO3" s="364"/>
      <c r="AP3" s="367"/>
      <c r="AQ3" s="390" t="s">
        <v>2344</v>
      </c>
      <c r="AR3" s="391"/>
      <c r="AS3" s="392"/>
      <c r="AT3" s="196"/>
    </row>
    <row r="4" spans="1:46" ht="60" customHeight="1">
      <c r="A4" s="191" t="s">
        <v>93</v>
      </c>
      <c r="B4" s="194" t="str">
        <f>IF(VAL_C1!$H$33&lt;&gt;"", YEAR(VAL_C1!$H$33),"")</f>
        <v/>
      </c>
      <c r="C4" s="195"/>
      <c r="D4" s="386"/>
      <c r="E4" s="387"/>
      <c r="F4" s="197"/>
      <c r="G4" s="197"/>
      <c r="H4" s="197"/>
      <c r="I4" s="197"/>
      <c r="J4" s="197"/>
      <c r="K4" s="197"/>
      <c r="L4" s="197"/>
      <c r="M4" s="197"/>
      <c r="N4" s="197"/>
      <c r="O4" s="197"/>
      <c r="P4" s="197"/>
      <c r="Q4" s="197"/>
      <c r="R4" s="197"/>
      <c r="S4" s="197"/>
      <c r="T4" s="197"/>
      <c r="U4" s="197"/>
      <c r="V4" s="363" t="s">
        <v>2345</v>
      </c>
      <c r="W4" s="364"/>
      <c r="X4" s="367"/>
      <c r="Y4" s="375" t="s">
        <v>2775</v>
      </c>
      <c r="Z4" s="376"/>
      <c r="AA4" s="377"/>
      <c r="AB4" s="363" t="s">
        <v>2345</v>
      </c>
      <c r="AC4" s="364"/>
      <c r="AD4" s="367"/>
      <c r="AE4" s="397" t="s">
        <v>2346</v>
      </c>
      <c r="AF4" s="398"/>
      <c r="AG4" s="399"/>
      <c r="AH4" s="368" t="s">
        <v>2345</v>
      </c>
      <c r="AI4" s="369"/>
      <c r="AJ4" s="370"/>
      <c r="AK4" s="400" t="s">
        <v>2346</v>
      </c>
      <c r="AL4" s="401"/>
      <c r="AM4" s="402"/>
      <c r="AN4" s="368" t="s">
        <v>2345</v>
      </c>
      <c r="AO4" s="369"/>
      <c r="AP4" s="370"/>
      <c r="AQ4" s="381" t="s">
        <v>2345</v>
      </c>
      <c r="AR4" s="382"/>
      <c r="AS4" s="383"/>
      <c r="AT4" s="196"/>
    </row>
    <row r="5" spans="1:46" ht="18.75" customHeight="1">
      <c r="A5" s="191" t="s">
        <v>95</v>
      </c>
      <c r="B5" s="192" t="s">
        <v>0</v>
      </c>
      <c r="C5" s="195"/>
      <c r="D5" s="388"/>
      <c r="E5" s="389"/>
      <c r="F5" s="197"/>
      <c r="G5" s="197"/>
      <c r="H5" s="197"/>
      <c r="I5" s="197"/>
      <c r="J5" s="197"/>
      <c r="K5" s="197"/>
      <c r="L5" s="197"/>
      <c r="M5" s="197"/>
      <c r="N5" s="197"/>
      <c r="O5" s="197"/>
      <c r="P5" s="197"/>
      <c r="Q5" s="197"/>
      <c r="R5" s="197"/>
      <c r="S5" s="197"/>
      <c r="T5" s="197"/>
      <c r="U5" s="197"/>
      <c r="V5" s="374" t="s">
        <v>2347</v>
      </c>
      <c r="W5" s="374"/>
      <c r="X5" s="374"/>
      <c r="Y5" s="378" t="s">
        <v>2776</v>
      </c>
      <c r="Z5" s="379"/>
      <c r="AA5" s="380"/>
      <c r="AB5" s="374" t="s">
        <v>2348</v>
      </c>
      <c r="AC5" s="374"/>
      <c r="AD5" s="374"/>
      <c r="AE5" s="368" t="s">
        <v>2349</v>
      </c>
      <c r="AF5" s="369"/>
      <c r="AG5" s="370"/>
      <c r="AH5" s="374" t="s">
        <v>2350</v>
      </c>
      <c r="AI5" s="374"/>
      <c r="AJ5" s="374"/>
      <c r="AK5" s="363" t="s">
        <v>2351</v>
      </c>
      <c r="AL5" s="364"/>
      <c r="AM5" s="367"/>
      <c r="AN5" s="374" t="s">
        <v>2352</v>
      </c>
      <c r="AO5" s="374"/>
      <c r="AP5" s="374"/>
      <c r="AQ5" s="396" t="s">
        <v>2353</v>
      </c>
      <c r="AR5" s="396"/>
      <c r="AS5" s="396"/>
      <c r="AT5" s="196"/>
    </row>
    <row r="6" spans="1:46" ht="18.75" hidden="1" customHeight="1">
      <c r="A6" s="191" t="s">
        <v>97</v>
      </c>
      <c r="B6" s="192"/>
      <c r="C6" s="195"/>
      <c r="D6" s="198"/>
      <c r="E6" s="198"/>
      <c r="F6" s="198"/>
      <c r="G6" s="198"/>
      <c r="H6" s="198"/>
      <c r="I6" s="198"/>
      <c r="J6" s="198"/>
      <c r="K6" s="198"/>
      <c r="L6" s="198"/>
      <c r="M6" s="198"/>
      <c r="N6" s="198"/>
      <c r="O6" s="198"/>
      <c r="P6" s="198"/>
      <c r="Q6" s="198"/>
      <c r="R6" s="198"/>
      <c r="S6" s="198"/>
      <c r="T6" s="198"/>
      <c r="U6" s="199" t="s">
        <v>1</v>
      </c>
      <c r="V6" s="199" t="s">
        <v>174</v>
      </c>
      <c r="W6" s="199"/>
      <c r="X6" s="199"/>
      <c r="Y6" s="299" t="s">
        <v>174</v>
      </c>
      <c r="Z6" s="300"/>
      <c r="AA6" s="300"/>
      <c r="AB6" s="199" t="s">
        <v>174</v>
      </c>
      <c r="AC6" s="199"/>
      <c r="AD6" s="199"/>
      <c r="AE6" s="199" t="s">
        <v>174</v>
      </c>
      <c r="AF6" s="199"/>
      <c r="AG6" s="199"/>
      <c r="AH6" s="199" t="s">
        <v>174</v>
      </c>
      <c r="AI6" s="199"/>
      <c r="AJ6" s="199"/>
      <c r="AK6" s="199" t="s">
        <v>174</v>
      </c>
      <c r="AL6" s="199"/>
      <c r="AM6" s="199"/>
      <c r="AN6" s="199" t="s">
        <v>174</v>
      </c>
      <c r="AO6" s="199"/>
      <c r="AP6" s="199"/>
      <c r="AQ6" s="199" t="s">
        <v>174</v>
      </c>
      <c r="AR6" s="199"/>
      <c r="AS6" s="199"/>
      <c r="AT6" s="196"/>
    </row>
    <row r="7" spans="1:46" ht="18.75" hidden="1" customHeight="1">
      <c r="A7" s="191" t="s">
        <v>99</v>
      </c>
      <c r="B7" s="194" t="str">
        <f>IF(VAL_C1!$H$33&lt;&gt;"", YEAR(VAL_C1!$H$33),"")</f>
        <v/>
      </c>
      <c r="C7" s="195"/>
      <c r="D7" s="198"/>
      <c r="E7" s="198"/>
      <c r="F7" s="198"/>
      <c r="G7" s="198"/>
      <c r="H7" s="200"/>
      <c r="I7" s="200"/>
      <c r="J7" s="200"/>
      <c r="K7" s="200"/>
      <c r="L7" s="200"/>
      <c r="M7" s="200"/>
      <c r="N7" s="200"/>
      <c r="O7" s="200"/>
      <c r="P7" s="200"/>
      <c r="Q7" s="200"/>
      <c r="R7" s="200"/>
      <c r="S7" s="200"/>
      <c r="T7" s="200"/>
      <c r="U7" s="38" t="s">
        <v>121</v>
      </c>
      <c r="V7" s="199" t="s">
        <v>135</v>
      </c>
      <c r="W7" s="199"/>
      <c r="X7" s="199"/>
      <c r="Y7" s="299" t="s">
        <v>135</v>
      </c>
      <c r="Z7" s="300"/>
      <c r="AA7" s="300"/>
      <c r="AB7" s="201" t="s">
        <v>136</v>
      </c>
      <c r="AC7" s="201"/>
      <c r="AD7" s="201"/>
      <c r="AE7" s="201" t="s">
        <v>136</v>
      </c>
      <c r="AF7" s="201"/>
      <c r="AG7" s="201"/>
      <c r="AH7" s="201" t="s">
        <v>137</v>
      </c>
      <c r="AI7" s="201"/>
      <c r="AJ7" s="201"/>
      <c r="AK7" s="201" t="s">
        <v>137</v>
      </c>
      <c r="AL7" s="201"/>
      <c r="AM7" s="201"/>
      <c r="AN7" s="201" t="s">
        <v>138</v>
      </c>
      <c r="AO7" s="201"/>
      <c r="AP7" s="201"/>
      <c r="AQ7" s="201" t="s">
        <v>139</v>
      </c>
      <c r="AR7" s="201"/>
      <c r="AS7" s="201"/>
      <c r="AT7" s="196"/>
    </row>
    <row r="8" spans="1:46" ht="18.75" hidden="1" customHeight="1">
      <c r="A8" s="191" t="s">
        <v>101</v>
      </c>
      <c r="B8" s="194" t="str">
        <f>IF(VAL_C1!$H$34&lt;&gt;"", YEAR(VAL_C1!$H$34),"")</f>
        <v/>
      </c>
      <c r="C8" s="195"/>
      <c r="D8" s="200"/>
      <c r="E8" s="200"/>
      <c r="F8" s="39"/>
      <c r="G8" s="39"/>
      <c r="H8" s="39"/>
      <c r="I8" s="39"/>
      <c r="J8" s="39"/>
      <c r="K8" s="39"/>
      <c r="L8" s="39"/>
      <c r="M8" s="39"/>
      <c r="N8" s="39"/>
      <c r="O8" s="39"/>
      <c r="P8" s="39"/>
      <c r="Q8" s="39"/>
      <c r="R8" s="39"/>
      <c r="S8" s="39"/>
      <c r="T8" s="39"/>
      <c r="U8" s="38" t="s">
        <v>122</v>
      </c>
      <c r="V8" s="199" t="s">
        <v>0</v>
      </c>
      <c r="W8" s="199"/>
      <c r="X8" s="199"/>
      <c r="Y8" s="299" t="s">
        <v>2596</v>
      </c>
      <c r="Z8" s="300"/>
      <c r="AA8" s="300"/>
      <c r="AB8" s="201" t="s">
        <v>0</v>
      </c>
      <c r="AC8" s="201"/>
      <c r="AD8" s="201"/>
      <c r="AE8" s="201" t="s">
        <v>0</v>
      </c>
      <c r="AF8" s="201"/>
      <c r="AG8" s="201"/>
      <c r="AH8" s="201" t="s">
        <v>0</v>
      </c>
      <c r="AI8" s="201"/>
      <c r="AJ8" s="201"/>
      <c r="AK8" s="201" t="s">
        <v>0</v>
      </c>
      <c r="AL8" s="201"/>
      <c r="AM8" s="201"/>
      <c r="AN8" s="201" t="s">
        <v>0</v>
      </c>
      <c r="AO8" s="201"/>
      <c r="AP8" s="201"/>
      <c r="AQ8" s="201" t="s">
        <v>0</v>
      </c>
      <c r="AR8" s="201"/>
      <c r="AS8" s="201"/>
      <c r="AT8" s="196"/>
    </row>
    <row r="9" spans="1:46" ht="18.75" hidden="1" customHeight="1">
      <c r="A9" s="191" t="s">
        <v>103</v>
      </c>
      <c r="B9" s="192" t="s">
        <v>445</v>
      </c>
      <c r="C9" s="195"/>
      <c r="D9" s="200"/>
      <c r="E9" s="200"/>
      <c r="F9" s="39"/>
      <c r="G9" s="39"/>
      <c r="H9" s="39"/>
      <c r="I9" s="39"/>
      <c r="J9" s="39"/>
      <c r="K9" s="39"/>
      <c r="L9" s="39"/>
      <c r="M9" s="39"/>
      <c r="N9" s="39"/>
      <c r="O9" s="39"/>
      <c r="P9" s="39"/>
      <c r="Q9" s="39"/>
      <c r="R9" s="39"/>
      <c r="S9" s="39"/>
      <c r="T9" s="39"/>
      <c r="U9" s="38" t="s">
        <v>123</v>
      </c>
      <c r="V9" s="199" t="s">
        <v>0</v>
      </c>
      <c r="W9" s="199"/>
      <c r="X9" s="199"/>
      <c r="Y9" s="299" t="s">
        <v>0</v>
      </c>
      <c r="Z9" s="300"/>
      <c r="AA9" s="300"/>
      <c r="AB9" s="199" t="s">
        <v>0</v>
      </c>
      <c r="AC9" s="201"/>
      <c r="AD9" s="201"/>
      <c r="AE9" s="199" t="s">
        <v>176</v>
      </c>
      <c r="AF9" s="201"/>
      <c r="AG9" s="201"/>
      <c r="AH9" s="201" t="s">
        <v>0</v>
      </c>
      <c r="AI9" s="201"/>
      <c r="AJ9" s="201"/>
      <c r="AK9" s="201" t="s">
        <v>176</v>
      </c>
      <c r="AL9" s="201"/>
      <c r="AM9" s="201"/>
      <c r="AN9" s="201" t="s">
        <v>0</v>
      </c>
      <c r="AO9" s="201"/>
      <c r="AP9" s="201"/>
      <c r="AQ9" s="201" t="s">
        <v>0</v>
      </c>
      <c r="AR9" s="201"/>
      <c r="AS9" s="201"/>
      <c r="AT9" s="196"/>
    </row>
    <row r="10" spans="1:46" ht="18.75" hidden="1" customHeight="1">
      <c r="A10" s="191" t="s">
        <v>105</v>
      </c>
      <c r="B10" s="192">
        <v>0</v>
      </c>
      <c r="C10" s="195"/>
      <c r="D10" s="200"/>
      <c r="E10" s="200"/>
      <c r="F10" s="39"/>
      <c r="G10" s="39"/>
      <c r="H10" s="39"/>
      <c r="I10" s="39"/>
      <c r="J10" s="39"/>
      <c r="K10" s="39"/>
      <c r="L10" s="39"/>
      <c r="M10" s="39"/>
      <c r="N10" s="39"/>
      <c r="O10" s="39"/>
      <c r="P10" s="39"/>
      <c r="Q10" s="39"/>
      <c r="R10" s="39"/>
      <c r="S10" s="39"/>
      <c r="T10" s="39"/>
      <c r="U10" s="38" t="s">
        <v>2</v>
      </c>
      <c r="V10" s="199" t="s">
        <v>0</v>
      </c>
      <c r="W10" s="199"/>
      <c r="X10" s="199"/>
      <c r="Y10" s="299" t="s">
        <v>0</v>
      </c>
      <c r="Z10" s="300"/>
      <c r="AA10" s="300"/>
      <c r="AB10" s="201" t="s">
        <v>0</v>
      </c>
      <c r="AC10" s="201"/>
      <c r="AD10" s="201"/>
      <c r="AE10" s="201" t="s">
        <v>0</v>
      </c>
      <c r="AF10" s="201"/>
      <c r="AG10" s="201"/>
      <c r="AH10" s="201" t="s">
        <v>0</v>
      </c>
      <c r="AI10" s="201"/>
      <c r="AJ10" s="201"/>
      <c r="AK10" s="201" t="s">
        <v>0</v>
      </c>
      <c r="AL10" s="201"/>
      <c r="AM10" s="201"/>
      <c r="AN10" s="201" t="s">
        <v>0</v>
      </c>
      <c r="AO10" s="201"/>
      <c r="AP10" s="201"/>
      <c r="AQ10" s="201" t="s">
        <v>0</v>
      </c>
      <c r="AR10" s="201"/>
      <c r="AS10" s="201"/>
      <c r="AT10" s="196"/>
    </row>
    <row r="11" spans="1:46" ht="18.75" hidden="1" customHeight="1">
      <c r="A11" s="191" t="s">
        <v>107</v>
      </c>
      <c r="B11" s="192">
        <v>0</v>
      </c>
      <c r="C11" s="195"/>
      <c r="D11" s="200"/>
      <c r="E11" s="200"/>
      <c r="F11" s="39"/>
      <c r="G11" s="39"/>
      <c r="H11" s="39"/>
      <c r="I11" s="39"/>
      <c r="J11" s="39"/>
      <c r="K11" s="39"/>
      <c r="L11" s="39"/>
      <c r="M11" s="39"/>
      <c r="N11" s="39"/>
      <c r="O11" s="39"/>
      <c r="P11" s="39"/>
      <c r="Q11" s="39"/>
      <c r="R11" s="39"/>
      <c r="S11" s="39"/>
      <c r="T11" s="39"/>
      <c r="U11" s="38"/>
      <c r="V11" s="199"/>
      <c r="W11" s="199"/>
      <c r="X11" s="199"/>
      <c r="Y11" s="300"/>
      <c r="Z11" s="300"/>
      <c r="AA11" s="300"/>
      <c r="AB11" s="201"/>
      <c r="AC11" s="201"/>
      <c r="AD11" s="201"/>
      <c r="AE11" s="201"/>
      <c r="AF11" s="201"/>
      <c r="AG11" s="201"/>
      <c r="AH11" s="201"/>
      <c r="AI11" s="201"/>
      <c r="AJ11" s="201"/>
      <c r="AK11" s="201"/>
      <c r="AL11" s="201"/>
      <c r="AM11" s="201"/>
      <c r="AN11" s="201"/>
      <c r="AO11" s="201"/>
      <c r="AP11" s="201"/>
      <c r="AQ11" s="201"/>
      <c r="AR11" s="201"/>
      <c r="AS11" s="201"/>
      <c r="AT11" s="196"/>
    </row>
    <row r="12" spans="1:46" ht="18.75" hidden="1" customHeight="1">
      <c r="A12" s="16"/>
      <c r="B12" s="202"/>
      <c r="C12" s="195"/>
      <c r="D12" s="200"/>
      <c r="E12" s="200"/>
      <c r="F12" s="39"/>
      <c r="G12" s="39"/>
      <c r="H12" s="39"/>
      <c r="I12" s="39"/>
      <c r="J12" s="39"/>
      <c r="K12" s="39"/>
      <c r="L12" s="39"/>
      <c r="M12" s="39"/>
      <c r="N12" s="39"/>
      <c r="O12" s="39"/>
      <c r="P12" s="39"/>
      <c r="Q12" s="39"/>
      <c r="R12" s="39"/>
      <c r="S12" s="39"/>
      <c r="T12" s="39"/>
      <c r="U12" s="38"/>
      <c r="V12" s="199"/>
      <c r="W12" s="199"/>
      <c r="X12" s="199"/>
      <c r="Y12" s="300"/>
      <c r="Z12" s="300"/>
      <c r="AA12" s="300"/>
      <c r="AB12" s="201"/>
      <c r="AC12" s="201"/>
      <c r="AD12" s="201"/>
      <c r="AE12" s="201"/>
      <c r="AF12" s="201"/>
      <c r="AG12" s="201"/>
      <c r="AH12" s="201"/>
      <c r="AI12" s="201"/>
      <c r="AJ12" s="201"/>
      <c r="AK12" s="201"/>
      <c r="AL12" s="201"/>
      <c r="AM12" s="201"/>
      <c r="AN12" s="201"/>
      <c r="AO12" s="201"/>
      <c r="AP12" s="201"/>
      <c r="AQ12" s="201"/>
      <c r="AR12" s="201"/>
      <c r="AS12" s="201"/>
      <c r="AT12" s="196"/>
    </row>
    <row r="13" spans="1:46" ht="3.75" customHeight="1">
      <c r="C13" s="195"/>
      <c r="D13" s="204"/>
      <c r="E13" s="204"/>
      <c r="F13" s="39"/>
      <c r="G13" s="2"/>
      <c r="H13" s="40" t="s">
        <v>108</v>
      </c>
      <c r="I13" s="40" t="s">
        <v>111</v>
      </c>
      <c r="J13" s="40" t="s">
        <v>113</v>
      </c>
      <c r="K13" s="40" t="s">
        <v>115</v>
      </c>
      <c r="L13" s="40" t="s">
        <v>116</v>
      </c>
      <c r="M13" s="40" t="s">
        <v>117</v>
      </c>
      <c r="N13" s="40" t="s">
        <v>118</v>
      </c>
      <c r="O13" s="102" t="s">
        <v>455</v>
      </c>
      <c r="P13" s="102" t="s">
        <v>457</v>
      </c>
      <c r="Q13" s="40"/>
      <c r="R13" s="40"/>
      <c r="S13" s="40"/>
      <c r="T13" s="40"/>
      <c r="U13" s="2"/>
      <c r="V13" s="196"/>
      <c r="W13" s="196"/>
      <c r="X13" s="196"/>
      <c r="Y13" s="298"/>
      <c r="Z13" s="298"/>
      <c r="AA13" s="298"/>
      <c r="AB13" s="196"/>
      <c r="AC13" s="196"/>
      <c r="AD13" s="196"/>
      <c r="AE13" s="41"/>
      <c r="AF13" s="41"/>
      <c r="AG13" s="41"/>
      <c r="AH13" s="196"/>
      <c r="AI13" s="196"/>
      <c r="AJ13" s="196"/>
      <c r="AK13" s="41"/>
      <c r="AL13" s="41"/>
      <c r="AM13" s="41"/>
      <c r="AN13" s="196"/>
      <c r="AO13" s="196"/>
      <c r="AP13" s="196"/>
      <c r="AQ13" s="196"/>
      <c r="AR13" s="196"/>
      <c r="AS13" s="196"/>
      <c r="AT13" s="196"/>
    </row>
    <row r="14" spans="1:46" ht="21" customHeight="1">
      <c r="B14" s="3"/>
      <c r="C14" s="195"/>
      <c r="D14" s="393" t="s">
        <v>2354</v>
      </c>
      <c r="E14" s="205" t="s">
        <v>2355</v>
      </c>
      <c r="F14" s="206"/>
      <c r="G14" s="2"/>
      <c r="H14" s="206" t="s">
        <v>127</v>
      </c>
      <c r="I14" s="206" t="s">
        <v>129</v>
      </c>
      <c r="J14" s="43" t="s">
        <v>0</v>
      </c>
      <c r="K14" s="43" t="s">
        <v>132</v>
      </c>
      <c r="L14" s="43" t="s">
        <v>0</v>
      </c>
      <c r="M14" s="43" t="s">
        <v>400</v>
      </c>
      <c r="N14" s="43" t="s">
        <v>400</v>
      </c>
      <c r="O14" s="43" t="s">
        <v>0</v>
      </c>
      <c r="P14" s="43" t="s">
        <v>445</v>
      </c>
      <c r="Q14" s="43"/>
      <c r="R14" s="43"/>
      <c r="S14" s="43"/>
      <c r="T14" s="43"/>
      <c r="U14" s="44"/>
      <c r="V14" s="67"/>
      <c r="W14" s="68"/>
      <c r="X14" s="69"/>
      <c r="Y14" s="67"/>
      <c r="Z14" s="68"/>
      <c r="AA14" s="69"/>
      <c r="AB14" s="67"/>
      <c r="AC14" s="68"/>
      <c r="AD14" s="69"/>
      <c r="AE14" s="67"/>
      <c r="AF14" s="68"/>
      <c r="AG14" s="69"/>
      <c r="AH14" s="67"/>
      <c r="AI14" s="68"/>
      <c r="AJ14" s="69"/>
      <c r="AK14" s="67"/>
      <c r="AL14" s="68"/>
      <c r="AM14" s="69"/>
      <c r="AN14" s="67"/>
      <c r="AO14" s="68"/>
      <c r="AP14" s="69"/>
      <c r="AQ14" s="21" t="str">
        <f>IF(OR(EXACT(V14,W14),EXACT(AB14,AC14),EXACT(AH14,AI14),EXACT(AN14,AO14),AND(W14="X",AC14="X",AI14="X",AO14="X"),OR(W14="M",AC14="M",AI14="M",AO14="M")),"",SUM(V14,AB14,AH14,AN14))</f>
        <v/>
      </c>
      <c r="AR14" s="22" t="str">
        <f>IF(AND(AND(W14="X",AC14="X",AI14="X",AO14="X"),SUM(V14,AB14,AH14,AN14)=0,ISNUMBER(AQ14)),"",IF(OR(W14="M",AC14="M",AI14="M",AO14="M"),"M",IF(AND(W14=AC14,W14=AI14,W14=AO14,OR(W14="X",W14="W",W14="Z")),UPPER(W14),"")))</f>
        <v/>
      </c>
      <c r="AS14" s="23"/>
      <c r="AT14" s="207"/>
    </row>
    <row r="15" spans="1:46" ht="21" customHeight="1">
      <c r="B15" s="3"/>
      <c r="C15" s="195"/>
      <c r="D15" s="394"/>
      <c r="E15" s="205" t="s">
        <v>2356</v>
      </c>
      <c r="F15" s="206"/>
      <c r="G15" s="2"/>
      <c r="H15" s="206" t="s">
        <v>128</v>
      </c>
      <c r="I15" s="206" t="s">
        <v>129</v>
      </c>
      <c r="J15" s="43" t="s">
        <v>0</v>
      </c>
      <c r="K15" s="43" t="s">
        <v>132</v>
      </c>
      <c r="L15" s="43" t="s">
        <v>0</v>
      </c>
      <c r="M15" s="43" t="s">
        <v>400</v>
      </c>
      <c r="N15" s="43" t="s">
        <v>400</v>
      </c>
      <c r="O15" s="43" t="s">
        <v>0</v>
      </c>
      <c r="P15" s="43" t="s">
        <v>445</v>
      </c>
      <c r="Q15" s="43"/>
      <c r="R15" s="43"/>
      <c r="S15" s="43"/>
      <c r="T15" s="43"/>
      <c r="U15" s="44"/>
      <c r="V15" s="67"/>
      <c r="W15" s="68"/>
      <c r="X15" s="69"/>
      <c r="Y15" s="67"/>
      <c r="Z15" s="68"/>
      <c r="AA15" s="69"/>
      <c r="AB15" s="67"/>
      <c r="AC15" s="68"/>
      <c r="AD15" s="69"/>
      <c r="AE15" s="67"/>
      <c r="AF15" s="68"/>
      <c r="AG15" s="69"/>
      <c r="AH15" s="67"/>
      <c r="AI15" s="68"/>
      <c r="AJ15" s="69"/>
      <c r="AK15" s="67"/>
      <c r="AL15" s="68"/>
      <c r="AM15" s="69"/>
      <c r="AN15" s="67"/>
      <c r="AO15" s="68"/>
      <c r="AP15" s="69"/>
      <c r="AQ15" s="21" t="str">
        <f>IF(OR(EXACT(V15,W15),EXACT(AB15,AC15),EXACT(AH15,AI15),EXACT(AN15,AO15),AND(W15="X",AC15="X",AI15="X",AO15="X"),OR(W15="M",AC15="M",AI15="M",AO15="M")),"",SUM(V15,AB15,AH15,AN15))</f>
        <v/>
      </c>
      <c r="AR15" s="22" t="str">
        <f>IF(AND(AND(W15="X",AC15="X",AI15="X",AO15="X"),SUM(V15,AB15,AH15,AN15)=0,ISNUMBER(AQ15)),"",IF(OR(W15="M",AC15="M",AI15="M",AO15="M"),"M",IF(AND(W15=AC15,W15=AI15,W15=AO15,OR(W15="X",W15="W",W15="Z")),UPPER(W15),"")))</f>
        <v/>
      </c>
      <c r="AS15" s="23"/>
      <c r="AT15" s="207"/>
    </row>
    <row r="16" spans="1:46" ht="21" customHeight="1">
      <c r="B16" s="3"/>
      <c r="C16" s="195"/>
      <c r="D16" s="395"/>
      <c r="E16" s="208" t="s">
        <v>2357</v>
      </c>
      <c r="F16" s="206"/>
      <c r="G16" s="2"/>
      <c r="H16" s="206" t="s">
        <v>0</v>
      </c>
      <c r="I16" s="206" t="s">
        <v>129</v>
      </c>
      <c r="J16" s="43" t="s">
        <v>0</v>
      </c>
      <c r="K16" s="43" t="s">
        <v>132</v>
      </c>
      <c r="L16" s="43" t="s">
        <v>0</v>
      </c>
      <c r="M16" s="43" t="s">
        <v>400</v>
      </c>
      <c r="N16" s="43" t="s">
        <v>400</v>
      </c>
      <c r="O16" s="43" t="s">
        <v>0</v>
      </c>
      <c r="P16" s="43" t="s">
        <v>445</v>
      </c>
      <c r="Q16" s="43"/>
      <c r="R16" s="43"/>
      <c r="S16" s="43"/>
      <c r="T16" s="43"/>
      <c r="U16" s="44"/>
      <c r="V16" s="21" t="str">
        <f>IF(OR(AND(V14="",W14=""),AND(V15="",W15=""),AND(W14="X",W15="X"),OR(W14="M",W15="M")),"",SUM(V14,V15))</f>
        <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1" t="str">
        <f>IF(OR(AND(AB14="",AC14=""),AND(AB15="",AC15=""),AND(AC14="X",AC15="X"),OR(AC14="M",AC15="M")),"",SUM(AB14,AB15))</f>
        <v/>
      </c>
      <c r="AC16" s="22" t="str">
        <f>IF(AND(AND(AC14="X",AC15="X"),SUM(AB14,AB15)=0,ISNUMBER(AB16)),"",IF(OR(AC14="M",AC15="M"),"M",IF(AND(AC14=AC15,OR(AC14="X",AC14="W",AC14="Z")),UPPER(AC14),"")))</f>
        <v/>
      </c>
      <c r="AD16" s="23"/>
      <c r="AE16" s="21" t="str">
        <f>IF(OR(AND(AE14="",AF14=""),AND(AE15="",AF15=""),AND(AF14="X",AF15="X"),OR(AF14="M",AF15="M")),"",SUM(AE14,AE15))</f>
        <v/>
      </c>
      <c r="AF16" s="22" t="str">
        <f>IF(AND(AND(AF14="X",AF15="X"),SUM(AE14,AE15)=0,ISNUMBER(AE16)),"",IF(OR(AF14="M",AF15="M"),"M",IF(AND(AF14=AF15,OR(AF14="X",AF14="W",AF14="Z")),UPPER(AF14),"")))</f>
        <v/>
      </c>
      <c r="AG16" s="23"/>
      <c r="AH16" s="21" t="str">
        <f>IF(OR(AND(AH14="",AI14=""),AND(AH15="",AI15=""),AND(AI14="X",AI15="X"),OR(AI14="M",AI15="M")),"",SUM(AH14,AH15))</f>
        <v/>
      </c>
      <c r="AI16" s="22" t="str">
        <f>IF(AND(AND(AI14="X",AI15="X"),SUM(AH14,AH15)=0,ISNUMBER(AH16)),"",IF(OR(AI14="M",AI15="M"),"M",IF(AND(AI14=AI15,OR(AI14="X",AI14="W",AI14="Z")),UPPER(AI14),"")))</f>
        <v/>
      </c>
      <c r="AJ16" s="23"/>
      <c r="AK16" s="21" t="str">
        <f>IF(OR(AND(AK14="",AL14=""),AND(AK15="",AL15=""),AND(AL14="X",AL15="X"),OR(AL14="M",AL15="M")),"",SUM(AK14,AK15))</f>
        <v/>
      </c>
      <c r="AL16" s="22" t="str">
        <f>IF(AND(AND(AL14="X",AL15="X"),SUM(AK14,AK15)=0,ISNUMBER(AK16)),"",IF(OR(AL14="M",AL15="M"),"M",IF(AND(AL14=AL15,OR(AL14="X",AL14="W",AL14="Z")),UPPER(AL14),"")))</f>
        <v/>
      </c>
      <c r="AM16" s="23"/>
      <c r="AN16" s="21" t="str">
        <f>IF(OR(AND(AN14="",AO14=""),AND(AN15="",AO15=""),AND(AO14="X",AO15="X"),OR(AO14="M",AO15="M")),"",SUM(AN14,AN15))</f>
        <v/>
      </c>
      <c r="AO16" s="22" t="str">
        <f>IF(AND(AND(AO14="X",AO15="X"),SUM(AN14,AN15)=0,ISNUMBER(AN16)),"",IF(OR(AO14="M",AO15="M"),"M",IF(AND(AO14=AO15,OR(AO14="X",AO14="W",AO14="Z")),UPPER(AO14),"")))</f>
        <v/>
      </c>
      <c r="AP16" s="23"/>
      <c r="AQ16" s="21" t="str">
        <f>IF(OR(AND(AQ14="",AR14=""),AND(AQ15="",AR15=""),AND(AR14="X",AR15="X"),OR(AR14="M",AR15="M")),"",SUM(AQ14,AQ15))</f>
        <v/>
      </c>
      <c r="AR16" s="22" t="str">
        <f>IF(AND(AND(AR14="X",AR15="X"),SUM(AQ14,AQ15)=0,ISNUMBER(AQ16)),"",IF(OR(AR14="M",AR15="M"),"M",IF(AND(AR14=AR15,OR(AR14="X",AR14="W",AR14="Z")),UPPER(AR14),"")))</f>
        <v/>
      </c>
      <c r="AS16" s="23"/>
      <c r="AT16" s="207"/>
    </row>
    <row r="17" spans="2:46" ht="21" customHeight="1">
      <c r="B17" s="3"/>
      <c r="C17" s="195"/>
      <c r="D17" s="393" t="s">
        <v>2358</v>
      </c>
      <c r="E17" s="205" t="s">
        <v>2355</v>
      </c>
      <c r="F17" s="206"/>
      <c r="G17" s="2"/>
      <c r="H17" s="206" t="s">
        <v>127</v>
      </c>
      <c r="I17" s="206" t="s">
        <v>130</v>
      </c>
      <c r="J17" s="43" t="s">
        <v>0</v>
      </c>
      <c r="K17" s="43" t="s">
        <v>132</v>
      </c>
      <c r="L17" s="43" t="s">
        <v>0</v>
      </c>
      <c r="M17" s="43" t="s">
        <v>400</v>
      </c>
      <c r="N17" s="43" t="s">
        <v>400</v>
      </c>
      <c r="O17" s="43" t="s">
        <v>0</v>
      </c>
      <c r="P17" s="43" t="s">
        <v>445</v>
      </c>
      <c r="Q17" s="43"/>
      <c r="R17" s="43"/>
      <c r="S17" s="43"/>
      <c r="T17" s="43"/>
      <c r="U17" s="44"/>
      <c r="V17" s="67"/>
      <c r="W17" s="68"/>
      <c r="X17" s="69"/>
      <c r="Y17" s="67"/>
      <c r="Z17" s="68"/>
      <c r="AA17" s="69"/>
      <c r="AB17" s="67"/>
      <c r="AC17" s="68"/>
      <c r="AD17" s="69"/>
      <c r="AE17" s="67"/>
      <c r="AF17" s="68"/>
      <c r="AG17" s="69"/>
      <c r="AH17" s="67"/>
      <c r="AI17" s="68"/>
      <c r="AJ17" s="69"/>
      <c r="AK17" s="67"/>
      <c r="AL17" s="68"/>
      <c r="AM17" s="69"/>
      <c r="AN17" s="67"/>
      <c r="AO17" s="68"/>
      <c r="AP17" s="69"/>
      <c r="AQ17" s="21" t="str">
        <f>IF(OR(EXACT(V17,W17),EXACT(AB17,AC17),EXACT(AH17,AI17),EXACT(AN17,AO17),AND(W17="X",AC17="X",AI17="X",AO17="X"),OR(W17="M",AC17="M",AI17="M",AO17="M")),"",SUM(V17,AB17,AH17,AN17))</f>
        <v/>
      </c>
      <c r="AR17" s="22" t="str">
        <f>IF(AND(AND(W17="X",AC17="X",AI17="X",AO17="X"),SUM(V17,AB17,AH17,AN17)=0,ISNUMBER(AQ17)),"",IF(OR(W17="M",AC17="M",AI17="M",AO17="M"),"M",IF(AND(W17=AC17,W17=AI17,W17=AO17,OR(W17="X",W17="W",W17="Z")),UPPER(W17),"")))</f>
        <v/>
      </c>
      <c r="AS17" s="23"/>
      <c r="AT17" s="207"/>
    </row>
    <row r="18" spans="2:46" ht="21" customHeight="1">
      <c r="B18" s="3"/>
      <c r="C18" s="195"/>
      <c r="D18" s="394"/>
      <c r="E18" s="205" t="s">
        <v>2356</v>
      </c>
      <c r="F18" s="206"/>
      <c r="G18" s="2"/>
      <c r="H18" s="206" t="s">
        <v>128</v>
      </c>
      <c r="I18" s="206" t="s">
        <v>130</v>
      </c>
      <c r="J18" s="43" t="s">
        <v>0</v>
      </c>
      <c r="K18" s="43" t="s">
        <v>132</v>
      </c>
      <c r="L18" s="43" t="s">
        <v>0</v>
      </c>
      <c r="M18" s="43" t="s">
        <v>400</v>
      </c>
      <c r="N18" s="43" t="s">
        <v>400</v>
      </c>
      <c r="O18" s="43" t="s">
        <v>0</v>
      </c>
      <c r="P18" s="43" t="s">
        <v>445</v>
      </c>
      <c r="Q18" s="43"/>
      <c r="R18" s="43"/>
      <c r="S18" s="43"/>
      <c r="T18" s="43"/>
      <c r="U18" s="44"/>
      <c r="V18" s="67"/>
      <c r="W18" s="68"/>
      <c r="X18" s="69"/>
      <c r="Y18" s="67"/>
      <c r="Z18" s="68"/>
      <c r="AA18" s="69"/>
      <c r="AB18" s="67"/>
      <c r="AC18" s="68"/>
      <c r="AD18" s="69"/>
      <c r="AE18" s="67"/>
      <c r="AF18" s="68"/>
      <c r="AG18" s="69"/>
      <c r="AH18" s="67"/>
      <c r="AI18" s="68"/>
      <c r="AJ18" s="69"/>
      <c r="AK18" s="67"/>
      <c r="AL18" s="68"/>
      <c r="AM18" s="69"/>
      <c r="AN18" s="67"/>
      <c r="AO18" s="68"/>
      <c r="AP18" s="69"/>
      <c r="AQ18" s="21" t="str">
        <f>IF(OR(EXACT(V18,W18),EXACT(AB18,AC18),EXACT(AH18,AI18),EXACT(AN18,AO18),AND(W18="X",AC18="X",AI18="X",AO18="X"),OR(W18="M",AC18="M",AI18="M",AO18="M")),"",SUM(V18,AB18,AH18,AN18))</f>
        <v/>
      </c>
      <c r="AR18" s="22" t="str">
        <f>IF(AND(AND(W18="X",AC18="X",AI18="X",AO18="X"),SUM(V18,AB18,AH18,AN18)=0,ISNUMBER(AQ18)),"",IF(OR(W18="M",AC18="M",AI18="M",AO18="M"),"M",IF(AND(W18=AC18,W18=AI18,W18=AO18,OR(W18="X",W18="W",W18="Z")),UPPER(W18),"")))</f>
        <v/>
      </c>
      <c r="AS18" s="23"/>
      <c r="AT18" s="207"/>
    </row>
    <row r="19" spans="2:46" ht="21" customHeight="1">
      <c r="B19" s="3"/>
      <c r="C19" s="195"/>
      <c r="D19" s="395"/>
      <c r="E19" s="208" t="s">
        <v>2357</v>
      </c>
      <c r="F19" s="206"/>
      <c r="G19" s="2"/>
      <c r="H19" s="206" t="s">
        <v>0</v>
      </c>
      <c r="I19" s="206" t="s">
        <v>130</v>
      </c>
      <c r="J19" s="43" t="s">
        <v>0</v>
      </c>
      <c r="K19" s="43" t="s">
        <v>132</v>
      </c>
      <c r="L19" s="43" t="s">
        <v>0</v>
      </c>
      <c r="M19" s="43" t="s">
        <v>400</v>
      </c>
      <c r="N19" s="43" t="s">
        <v>400</v>
      </c>
      <c r="O19" s="43" t="s">
        <v>0</v>
      </c>
      <c r="P19" s="43" t="s">
        <v>445</v>
      </c>
      <c r="Q19" s="43"/>
      <c r="R19" s="43"/>
      <c r="S19" s="43"/>
      <c r="T19" s="43"/>
      <c r="U19" s="44"/>
      <c r="V19" s="21" t="str">
        <f>IF(OR(AND(V17="",W17=""),AND(V18="",W18=""),AND(W17="X",W18="X"),OR(W17="M",W18="M")),"",SUM(V17,V18))</f>
        <v/>
      </c>
      <c r="W19" s="22" t="str">
        <f>IF(AND(AND(W17="X",W18="X"),SUM(V17,V18)=0,ISNUMBER(V19)),"",IF(OR(W17="M",W18="M"),"M",IF(AND(W17=W18,OR(W17="X",W17="W",W17="Z")),UPPER(W17),"")))</f>
        <v/>
      </c>
      <c r="X19" s="23"/>
      <c r="Y19" s="21" t="str">
        <f>IF(OR(AND(Y17="",Z17=""),AND(Y18="",Z18=""),AND(Z17="X",Z18="X"),OR(Z17="M",Z18="M")),"",SUM(Y17,Y18))</f>
        <v/>
      </c>
      <c r="Z19" s="22" t="str">
        <f>IF(AND(AND(Z17="X",Z18="X"),SUM(Y17,Y18)=0,ISNUMBER(Y19)),"",IF(OR(Z17="M",Z18="M"),"M",IF(AND(Z17=Z18,OR(Z17="X",Z17="W",Z17="Z")),UPPER(Z17),"")))</f>
        <v/>
      </c>
      <c r="AA19" s="23"/>
      <c r="AB19" s="21" t="str">
        <f>IF(OR(AND(AB17="",AC17=""),AND(AB18="",AC18=""),AND(AC17="X",AC18="X"),OR(AC17="M",AC18="M")),"",SUM(AB17,AB18))</f>
        <v/>
      </c>
      <c r="AC19" s="22" t="str">
        <f>IF(AND(AND(AC17="X",AC18="X"),SUM(AB17,AB18)=0,ISNUMBER(AB19)),"",IF(OR(AC17="M",AC18="M"),"M",IF(AND(AC17=AC18,OR(AC17="X",AC17="W",AC17="Z")),UPPER(AC17),"")))</f>
        <v/>
      </c>
      <c r="AD19" s="23"/>
      <c r="AE19" s="21" t="str">
        <f>IF(OR(AND(AE17="",AF17=""),AND(AE18="",AF18=""),AND(AF17="X",AF18="X"),OR(AF17="M",AF18="M")),"",SUM(AE17,AE18))</f>
        <v/>
      </c>
      <c r="AF19" s="22" t="str">
        <f>IF(AND(AND(AF17="X",AF18="X"),SUM(AE17,AE18)=0,ISNUMBER(AE19)),"",IF(OR(AF17="M",AF18="M"),"M",IF(AND(AF17=AF18,OR(AF17="X",AF17="W",AF17="Z")),UPPER(AF17),"")))</f>
        <v/>
      </c>
      <c r="AG19" s="23"/>
      <c r="AH19" s="21" t="str">
        <f>IF(OR(AND(AH17="",AI17=""),AND(AH18="",AI18=""),AND(AI17="X",AI18="X"),OR(AI17="M",AI18="M")),"",SUM(AH17,AH18))</f>
        <v/>
      </c>
      <c r="AI19" s="22" t="str">
        <f>IF(AND(AND(AI17="X",AI18="X"),SUM(AH17,AH18)=0,ISNUMBER(AH19)),"",IF(OR(AI17="M",AI18="M"),"M",IF(AND(AI17=AI18,OR(AI17="X",AI17="W",AI17="Z")),UPPER(AI17),"")))</f>
        <v/>
      </c>
      <c r="AJ19" s="23"/>
      <c r="AK19" s="21" t="str">
        <f>IF(OR(AND(AK17="",AL17=""),AND(AK18="",AL18=""),AND(AL17="X",AL18="X"),OR(AL17="M",AL18="M")),"",SUM(AK17,AK18))</f>
        <v/>
      </c>
      <c r="AL19" s="22" t="str">
        <f>IF(AND(AND(AL17="X",AL18="X"),SUM(AK17,AK18)=0,ISNUMBER(AK19)),"",IF(OR(AL17="M",AL18="M"),"M",IF(AND(AL17=AL18,OR(AL17="X",AL17="W",AL17="Z")),UPPER(AL17),"")))</f>
        <v/>
      </c>
      <c r="AM19" s="23"/>
      <c r="AN19" s="21" t="str">
        <f>IF(OR(AND(AN17="",AO17=""),AND(AN18="",AO18=""),AND(AO17="X",AO18="X"),OR(AO17="M",AO18="M")),"",SUM(AN17,AN18))</f>
        <v/>
      </c>
      <c r="AO19" s="22" t="str">
        <f>IF(AND(AND(AO17="X",AO18="X"),SUM(AN17,AN18)=0,ISNUMBER(AN19)),"",IF(OR(AO17="M",AO18="M"),"M",IF(AND(AO17=AO18,OR(AO17="X",AO17="W",AO17="Z")),UPPER(AO17),"")))</f>
        <v/>
      </c>
      <c r="AP19" s="23"/>
      <c r="AQ19" s="21" t="str">
        <f>IF(OR(AND(AQ17="",AR17=""),AND(AQ18="",AR18=""),AND(AR17="X",AR18="X"),OR(AR17="M",AR18="M")),"",SUM(AQ17,AQ18))</f>
        <v/>
      </c>
      <c r="AR19" s="22" t="str">
        <f>IF(AND(AND(AR17="X",AR18="X"),SUM(AQ17,AQ18)=0,ISNUMBER(AQ19)),"",IF(OR(AR17="M",AR18="M"),"M",IF(AND(AR17=AR18,OR(AR17="X",AR17="W",AR17="Z")),UPPER(AR17),"")))</f>
        <v/>
      </c>
      <c r="AS19" s="23"/>
      <c r="AT19" s="207"/>
    </row>
    <row r="20" spans="2:46" ht="21" customHeight="1">
      <c r="B20" s="3"/>
      <c r="C20" s="195"/>
      <c r="D20" s="371" t="s">
        <v>2359</v>
      </c>
      <c r="E20" s="208" t="s">
        <v>2355</v>
      </c>
      <c r="F20" s="206"/>
      <c r="G20" s="2"/>
      <c r="H20" s="206" t="s">
        <v>127</v>
      </c>
      <c r="I20" s="206" t="s">
        <v>131</v>
      </c>
      <c r="J20" s="43" t="s">
        <v>0</v>
      </c>
      <c r="K20" s="43" t="s">
        <v>132</v>
      </c>
      <c r="L20" s="43" t="s">
        <v>0</v>
      </c>
      <c r="M20" s="43" t="s">
        <v>400</v>
      </c>
      <c r="N20" s="43" t="s">
        <v>400</v>
      </c>
      <c r="O20" s="43" t="s">
        <v>0</v>
      </c>
      <c r="P20" s="43" t="s">
        <v>445</v>
      </c>
      <c r="Q20" s="43"/>
      <c r="R20" s="43"/>
      <c r="S20" s="43"/>
      <c r="T20" s="43"/>
      <c r="U20" s="44"/>
      <c r="V20" s="21" t="str">
        <f>IF(OR(AND(V14="",W14=""),AND(V17="",W17=""),AND(W14="X",W17="X"),OR(W14="M",W17="M")),"",SUM(V14,V17))</f>
        <v/>
      </c>
      <c r="W20" s="22" t="str">
        <f>IF(AND(AND(W14="X",W17="X"),SUM(V14,V17)=0,ISNUMBER(V20)),"",IF(OR(W14="M",W17="M"),"M",IF(AND(W14=W17,OR(W14="X",W14="W",W14="Z")),UPPER(W14),"")))</f>
        <v/>
      </c>
      <c r="X20" s="23"/>
      <c r="Y20" s="21" t="str">
        <f>IF(OR(AND(Y14="",Z14=""),AND(Y17="",Z17=""),AND(Z14="X",Z17="X"),OR(Z14="M",Z17="M")),"",SUM(Y14,Y17))</f>
        <v/>
      </c>
      <c r="Z20" s="22" t="str">
        <f>IF(AND(AND(Z14="X",Z17="X"),SUM(Y14,Y17)=0,ISNUMBER(Y20)),"",IF(OR(Z14="M",Z17="M"),"M",IF(AND(Z14=Z17,OR(Z14="X",Z14="W",Z14="Z")),UPPER(Z14),"")))</f>
        <v/>
      </c>
      <c r="AA20" s="23"/>
      <c r="AB20" s="21" t="str">
        <f>IF(OR(AND(AB14="",AC14=""),AND(AB17="",AC17=""),AND(AC14="X",AC17="X"),OR(AC14="M",AC17="M")),"",SUM(AB14,AB17))</f>
        <v/>
      </c>
      <c r="AC20" s="22" t="str">
        <f>IF(AND(AND(AC14="X",AC17="X"),SUM(AB14,AB17)=0,ISNUMBER(AB20)),"",IF(OR(AC14="M",AC17="M"),"M",IF(AND(AC14=AC17,OR(AC14="X",AC14="W",AC14="Z")),UPPER(AC14),"")))</f>
        <v/>
      </c>
      <c r="AD20" s="23"/>
      <c r="AE20" s="21" t="str">
        <f>IF(OR(AND(AE14="",AF14=""),AND(AE17="",AF17=""),AND(AF14="X",AF17="X"),OR(AF14="M",AF17="M")),"",SUM(AE14,AE17))</f>
        <v/>
      </c>
      <c r="AF20" s="22" t="str">
        <f>IF(AND(AND(AF14="X",AF17="X"),SUM(AE14,AE17)=0,ISNUMBER(AE20)),"",IF(OR(AF14="M",AF17="M"),"M",IF(AND(AF14=AF17,OR(AF14="X",AF14="W",AF14="Z")),UPPER(AF14),"")))</f>
        <v/>
      </c>
      <c r="AG20" s="23"/>
      <c r="AH20" s="21" t="str">
        <f>IF(OR(AND(AH14="",AI14=""),AND(AH17="",AI17=""),AND(AI14="X",AI17="X"),OR(AI14="M",AI17="M")),"",SUM(AH14,AH17))</f>
        <v/>
      </c>
      <c r="AI20" s="22" t="str">
        <f>IF(AND(AND(AI14="X",AI17="X"),SUM(AH14,AH17)=0,ISNUMBER(AH20)),"",IF(OR(AI14="M",AI17="M"),"M",IF(AND(AI14=AI17,OR(AI14="X",AI14="W",AI14="Z")),UPPER(AI14),"")))</f>
        <v/>
      </c>
      <c r="AJ20" s="23"/>
      <c r="AK20" s="21" t="str">
        <f>IF(OR(AND(AK14="",AL14=""),AND(AK17="",AL17=""),AND(AL14="X",AL17="X"),OR(AL14="M",AL17="M")),"",SUM(AK14,AK17))</f>
        <v/>
      </c>
      <c r="AL20" s="22" t="str">
        <f>IF(AND(AND(AL14="X",AL17="X"),SUM(AK14,AK17)=0,ISNUMBER(AK20)),"",IF(OR(AL14="M",AL17="M"),"M",IF(AND(AL14=AL17,OR(AL14="X",AL14="W",AL14="Z")),UPPER(AL14),"")))</f>
        <v/>
      </c>
      <c r="AM20" s="23"/>
      <c r="AN20" s="21" t="str">
        <f>IF(OR(AND(AN14="",AO14=""),AND(AN17="",AO17=""),AND(AO14="X",AO17="X"),OR(AO14="M",AO17="M")),"",SUM(AN14,AN17))</f>
        <v/>
      </c>
      <c r="AO20" s="22" t="str">
        <f>IF(AND(AND(AO14="X",AO17="X"),SUM(AN14,AN17)=0,ISNUMBER(AN20)),"",IF(OR(AO14="M",AO17="M"),"M",IF(AND(AO14=AO17,OR(AO14="X",AO14="W",AO14="Z")),UPPER(AO14),"")))</f>
        <v/>
      </c>
      <c r="AP20" s="23"/>
      <c r="AQ20" s="21" t="str">
        <f>IF(OR(AND(AQ14="",AR14=""),AND(AQ17="",AR17=""),AND(AR14="X",AR17="X"),OR(AR14="M",AR17="M")),"",SUM(AQ14,AQ17))</f>
        <v/>
      </c>
      <c r="AR20" s="22" t="str">
        <f>IF(AND(AND(AR14="X",AR17="X"),SUM(AQ14,AQ17)=0,ISNUMBER(AQ20)),"",IF(OR(AR14="M",AR17="M"),"M",IF(AND(AR14=AR17,OR(AR14="X",AR14="W",AR14="Z")),UPPER(AR14),"")))</f>
        <v/>
      </c>
      <c r="AS20" s="23"/>
      <c r="AT20" s="207"/>
    </row>
    <row r="21" spans="2:46" ht="21" customHeight="1">
      <c r="B21" s="3"/>
      <c r="C21" s="195"/>
      <c r="D21" s="372"/>
      <c r="E21" s="208" t="s">
        <v>2356</v>
      </c>
      <c r="F21" s="206"/>
      <c r="G21" s="2"/>
      <c r="H21" s="206" t="s">
        <v>128</v>
      </c>
      <c r="I21" s="206" t="s">
        <v>131</v>
      </c>
      <c r="J21" s="43" t="s">
        <v>0</v>
      </c>
      <c r="K21" s="43" t="s">
        <v>132</v>
      </c>
      <c r="L21" s="43" t="s">
        <v>0</v>
      </c>
      <c r="M21" s="43" t="s">
        <v>400</v>
      </c>
      <c r="N21" s="43" t="s">
        <v>400</v>
      </c>
      <c r="O21" s="43" t="s">
        <v>0</v>
      </c>
      <c r="P21" s="43" t="s">
        <v>445</v>
      </c>
      <c r="Q21" s="43"/>
      <c r="R21" s="43"/>
      <c r="S21" s="43"/>
      <c r="T21" s="43"/>
      <c r="U21" s="44"/>
      <c r="V21" s="21" t="str">
        <f>IF(OR(AND(V15="",W15=""),AND(V18="",W18=""),AND(W15="X",W18="X"),OR(W15="M",W18="M")),"",SUM(V15,V18))</f>
        <v/>
      </c>
      <c r="W21" s="22" t="str">
        <f>IF(AND(AND(W15="X",W18="X"),SUM(V15,V18)=0,ISNUMBER(V21)),"",IF(OR(W15="M",W18="M"),"M",IF(AND(W15=W18,OR(W15="X",W15="W",W15="Z")),UPPER(W15),"")))</f>
        <v/>
      </c>
      <c r="X21" s="23"/>
      <c r="Y21" s="21" t="str">
        <f>IF(OR(AND(Y15="",Z15=""),AND(Y18="",Z18=""),AND(Z15="X",Z18="X"),OR(Z15="M",Z18="M")),"",SUM(Y15,Y18))</f>
        <v/>
      </c>
      <c r="Z21" s="22" t="str">
        <f>IF(AND(AND(Z15="X",Z18="X"),SUM(Y15,Y18)=0,ISNUMBER(Y21)),"",IF(OR(Z15="M",Z18="M"),"M",IF(AND(Z15=Z18,OR(Z15="X",Z15="W",Z15="Z")),UPPER(Z15),"")))</f>
        <v/>
      </c>
      <c r="AA21" s="23"/>
      <c r="AB21" s="21" t="str">
        <f>IF(OR(AND(AB15="",AC15=""),AND(AB18="",AC18=""),AND(AC15="X",AC18="X"),OR(AC15="M",AC18="M")),"",SUM(AB15,AB18))</f>
        <v/>
      </c>
      <c r="AC21" s="22" t="str">
        <f>IF(AND(AND(AC15="X",AC18="X"),SUM(AB15,AB18)=0,ISNUMBER(AB21)),"",IF(OR(AC15="M",AC18="M"),"M",IF(AND(AC15=AC18,OR(AC15="X",AC15="W",AC15="Z")),UPPER(AC15),"")))</f>
        <v/>
      </c>
      <c r="AD21" s="23"/>
      <c r="AE21" s="21" t="str">
        <f>IF(OR(AND(AE15="",AF15=""),AND(AE18="",AF18=""),AND(AF15="X",AF18="X"),OR(AF15="M",AF18="M")),"",SUM(AE15,AE18))</f>
        <v/>
      </c>
      <c r="AF21" s="22" t="str">
        <f>IF(AND(AND(AF15="X",AF18="X"),SUM(AE15,AE18)=0,ISNUMBER(AE21)),"",IF(OR(AF15="M",AF18="M"),"M",IF(AND(AF15=AF18,OR(AF15="X",AF15="W",AF15="Z")),UPPER(AF15),"")))</f>
        <v/>
      </c>
      <c r="AG21" s="23"/>
      <c r="AH21" s="21" t="str">
        <f>IF(OR(AND(AH15="",AI15=""),AND(AH18="",AI18=""),AND(AI15="X",AI18="X"),OR(AI15="M",AI18="M")),"",SUM(AH15,AH18))</f>
        <v/>
      </c>
      <c r="AI21" s="22" t="str">
        <f>IF(AND(AND(AI15="X",AI18="X"),SUM(AH15,AH18)=0,ISNUMBER(AH21)),"",IF(OR(AI15="M",AI18="M"),"M",IF(AND(AI15=AI18,OR(AI15="X",AI15="W",AI15="Z")),UPPER(AI15),"")))</f>
        <v/>
      </c>
      <c r="AJ21" s="23"/>
      <c r="AK21" s="21" t="str">
        <f>IF(OR(AND(AK15="",AL15=""),AND(AK18="",AL18=""),AND(AL15="X",AL18="X"),OR(AL15="M",AL18="M")),"",SUM(AK15,AK18))</f>
        <v/>
      </c>
      <c r="AL21" s="22" t="str">
        <f>IF(AND(AND(AL15="X",AL18="X"),SUM(AK15,AK18)=0,ISNUMBER(AK21)),"",IF(OR(AL15="M",AL18="M"),"M",IF(AND(AL15=AL18,OR(AL15="X",AL15="W",AL15="Z")),UPPER(AL15),"")))</f>
        <v/>
      </c>
      <c r="AM21" s="23"/>
      <c r="AN21" s="21" t="str">
        <f>IF(OR(AND(AN15="",AO15=""),AND(AN18="",AO18=""),AND(AO15="X",AO18="X"),OR(AO15="M",AO18="M")),"",SUM(AN15,AN18))</f>
        <v/>
      </c>
      <c r="AO21" s="22" t="str">
        <f>IF(AND(AND(AO15="X",AO18="X"),SUM(AN15,AN18)=0,ISNUMBER(AN21)),"",IF(OR(AO15="M",AO18="M"),"M",IF(AND(AO15=AO18,OR(AO15="X",AO15="W",AO15="Z")),UPPER(AO15),"")))</f>
        <v/>
      </c>
      <c r="AP21" s="23"/>
      <c r="AQ21" s="21" t="str">
        <f>IF(OR(AND(AQ15="",AR15=""),AND(AQ18="",AR18=""),AND(AR15="X",AR18="X"),OR(AR15="M",AR18="M")),"",SUM(AQ15,AQ18))</f>
        <v/>
      </c>
      <c r="AR21" s="22" t="str">
        <f>IF(AND(AND(AR15="X",AR18="X"),SUM(AQ15,AQ18)=0,ISNUMBER(AQ21)),"",IF(OR(AR15="M",AR18="M"),"M",IF(AND(AR15=AR18,OR(AR15="X",AR15="W",AR15="Z")),UPPER(AR15),"")))</f>
        <v/>
      </c>
      <c r="AS21" s="23"/>
      <c r="AT21" s="207"/>
    </row>
    <row r="22" spans="2:46" ht="21" customHeight="1">
      <c r="B22" s="3"/>
      <c r="C22" s="195"/>
      <c r="D22" s="373"/>
      <c r="E22" s="208" t="s">
        <v>2357</v>
      </c>
      <c r="F22" s="206"/>
      <c r="G22" s="2"/>
      <c r="H22" s="206" t="s">
        <v>0</v>
      </c>
      <c r="I22" s="206" t="s">
        <v>131</v>
      </c>
      <c r="J22" s="43" t="s">
        <v>0</v>
      </c>
      <c r="K22" s="43" t="s">
        <v>132</v>
      </c>
      <c r="L22" s="43" t="s">
        <v>0</v>
      </c>
      <c r="M22" s="43" t="s">
        <v>400</v>
      </c>
      <c r="N22" s="43" t="s">
        <v>400</v>
      </c>
      <c r="O22" s="43" t="s">
        <v>0</v>
      </c>
      <c r="P22" s="43" t="s">
        <v>445</v>
      </c>
      <c r="Q22" s="43"/>
      <c r="R22" s="43"/>
      <c r="S22" s="43"/>
      <c r="T22" s="43"/>
      <c r="U22" s="44"/>
      <c r="V22" s="21" t="str">
        <f>IF(OR(AND(V16="",W16=""),AND(V19="",W19=""),AND(W16="X",W19="X"),OR(W16="M",W19="M")),"",SUM(V16,V19))</f>
        <v/>
      </c>
      <c r="W22" s="22" t="str">
        <f>IF(AND(AND(W16="X",W19="X"),SUM(V16,V19)=0,ISNUMBER(V22)),"",IF(OR(W16="M",W19="M"),"M",IF(AND(W16=W19,OR(W16="X",W16="W",W16="Z")),UPPER(W16),"")))</f>
        <v/>
      </c>
      <c r="X22" s="23"/>
      <c r="Y22" s="21" t="str">
        <f>IF(OR(AND(Y16="",Z16=""),AND(Y19="",Z19=""),AND(Z16="X",Z19="X"),OR(Z16="M",Z19="M")),"",SUM(Y16,Y19))</f>
        <v/>
      </c>
      <c r="Z22" s="22" t="str">
        <f>IF(AND(AND(Z16="X",Z19="X"),SUM(Y16,Y19)=0,ISNUMBER(Y22)),"",IF(OR(Z16="M",Z19="M"),"M",IF(AND(Z16=Z19,OR(Z16="X",Z16="W",Z16="Z")),UPPER(Z16),"")))</f>
        <v/>
      </c>
      <c r="AA22" s="23"/>
      <c r="AB22" s="21" t="str">
        <f>IF(OR(AND(AB16="",AC16=""),AND(AB19="",AC19=""),AND(AC16="X",AC19="X"),OR(AC16="M",AC19="M")),"",SUM(AB16,AB19))</f>
        <v/>
      </c>
      <c r="AC22" s="22" t="str">
        <f>IF(AND(AND(AC16="X",AC19="X"),SUM(AB16,AB19)=0,ISNUMBER(AB22)),"",IF(OR(AC16="M",AC19="M"),"M",IF(AND(AC16=AC19,OR(AC16="X",AC16="W",AC16="Z")),UPPER(AC16),"")))</f>
        <v/>
      </c>
      <c r="AD22" s="23"/>
      <c r="AE22" s="21" t="str">
        <f>IF(OR(AND(AE16="",AF16=""),AND(AE19="",AF19=""),AND(AF16="X",AF19="X"),OR(AF16="M",AF19="M")),"",SUM(AE16,AE19))</f>
        <v/>
      </c>
      <c r="AF22" s="22" t="str">
        <f>IF(AND(AND(AF16="X",AF19="X"),SUM(AE16,AE19)=0,ISNUMBER(AE22)),"",IF(OR(AF16="M",AF19="M"),"M",IF(AND(AF16=AF19,OR(AF16="X",AF16="W",AF16="Z")),UPPER(AF16),"")))</f>
        <v/>
      </c>
      <c r="AG22" s="23"/>
      <c r="AH22" s="21" t="str">
        <f>IF(OR(AND(AH16="",AI16=""),AND(AH19="",AI19=""),AND(AI16="X",AI19="X"),OR(AI16="M",AI19="M")),"",SUM(AH16,AH19))</f>
        <v/>
      </c>
      <c r="AI22" s="22" t="str">
        <f>IF(AND(AND(AI16="X",AI19="X"),SUM(AH16,AH19)=0,ISNUMBER(AH22)),"",IF(OR(AI16="M",AI19="M"),"M",IF(AND(AI16=AI19,OR(AI16="X",AI16="W",AI16="Z")),UPPER(AI16),"")))</f>
        <v/>
      </c>
      <c r="AJ22" s="23"/>
      <c r="AK22" s="21" t="str">
        <f>IF(OR(AND(AK16="",AL16=""),AND(AK19="",AL19=""),AND(AL16="X",AL19="X"),OR(AL16="M",AL19="M")),"",SUM(AK16,AK19))</f>
        <v/>
      </c>
      <c r="AL22" s="22" t="str">
        <f>IF(AND(AND(AL16="X",AL19="X"),SUM(AK16,AK19)=0,ISNUMBER(AK22)),"",IF(OR(AL16="M",AL19="M"),"M",IF(AND(AL16=AL19,OR(AL16="X",AL16="W",AL16="Z")),UPPER(AL16),"")))</f>
        <v/>
      </c>
      <c r="AM22" s="23"/>
      <c r="AN22" s="21" t="str">
        <f>IF(OR(AND(AN16="",AO16=""),AND(AN19="",AO19=""),AND(AO16="X",AO19="X"),OR(AO16="M",AO19="M")),"",SUM(AN16,AN19))</f>
        <v/>
      </c>
      <c r="AO22" s="22" t="str">
        <f>IF(AND(AND(AO16="X",AO19="X"),SUM(AN16,AN19)=0,ISNUMBER(AN22)),"",IF(OR(AO16="M",AO19="M"),"M",IF(AND(AO16=AO19,OR(AO16="X",AO16="W",AO16="Z")),UPPER(AO16),"")))</f>
        <v/>
      </c>
      <c r="AP22" s="23"/>
      <c r="AQ22" s="21" t="str">
        <f>IF(OR(AND(AQ16="",AR16=""),AND(AQ19="",AR19=""),AND(AR16="X",AR19="X"),OR(AR16="M",AR19="M")),"",SUM(AQ16,AQ19))</f>
        <v/>
      </c>
      <c r="AR22" s="22" t="str">
        <f>IF(AND(AND(AR16="X",AR19="X"),SUM(AQ16,AQ19)=0,ISNUMBER(AQ22)),"",IF(OR(AR16="M",AR19="M"),"M",IF(AND(AR16=AR19,OR(AR16="X",AR16="W",AR16="Z")),UPPER(AR16),"")))</f>
        <v/>
      </c>
      <c r="AS22" s="23"/>
      <c r="AT22" s="207"/>
    </row>
    <row r="23" spans="2:46" ht="21" customHeight="1">
      <c r="B23" s="3"/>
      <c r="C23" s="195"/>
      <c r="D23" s="362" t="s">
        <v>2360</v>
      </c>
      <c r="E23" s="362"/>
      <c r="F23" s="206"/>
      <c r="G23" s="2"/>
      <c r="H23" s="206" t="s">
        <v>0</v>
      </c>
      <c r="I23" s="206" t="s">
        <v>131</v>
      </c>
      <c r="J23" s="43" t="s">
        <v>0</v>
      </c>
      <c r="K23" s="209" t="s">
        <v>133</v>
      </c>
      <c r="L23" s="43" t="s">
        <v>0</v>
      </c>
      <c r="M23" s="43" t="s">
        <v>400</v>
      </c>
      <c r="N23" s="43" t="s">
        <v>400</v>
      </c>
      <c r="O23" s="43" t="s">
        <v>0</v>
      </c>
      <c r="P23" s="43" t="s">
        <v>445</v>
      </c>
      <c r="Q23" s="43"/>
      <c r="R23" s="43"/>
      <c r="S23" s="43"/>
      <c r="T23" s="43"/>
      <c r="U23" s="103"/>
      <c r="V23" s="67"/>
      <c r="W23" s="68"/>
      <c r="X23" s="69"/>
      <c r="Y23" s="67"/>
      <c r="Z23" s="68"/>
      <c r="AA23" s="69"/>
      <c r="AB23" s="67"/>
      <c r="AC23" s="68"/>
      <c r="AD23" s="69"/>
      <c r="AE23" s="67"/>
      <c r="AF23" s="68"/>
      <c r="AG23" s="69"/>
      <c r="AH23" s="67"/>
      <c r="AI23" s="68"/>
      <c r="AJ23" s="69"/>
      <c r="AK23" s="67"/>
      <c r="AL23" s="68"/>
      <c r="AM23" s="69"/>
      <c r="AN23" s="67"/>
      <c r="AO23" s="68"/>
      <c r="AP23" s="69"/>
      <c r="AQ23" s="21" t="str">
        <f>IF(OR(EXACT(V23,W23),EXACT(AB23,AC23),EXACT(AH23,AI23),EXACT(AN23,AO23),AND(W23="X",AC23="X",AI23="X",AO23="X"),OR(W23="M",AC23="M",AI23="M",AO23="M")),"",SUM(V23,AB23,AH23,AN23))</f>
        <v/>
      </c>
      <c r="AR23" s="22" t="str">
        <f>IF(AND(AND(W23="X",AC23="X",AI23="X",AO23="X"),SUM(V23,AB23,AH23,AN23)=0,ISNUMBER(AQ23)),"",IF(OR(W23="M",AC23="M",AI23="M",AO23="M"),"M",IF(AND(W23=AC23,W23=AI23,W23=AO23,OR(W23="X",W23="W",W23="Z")),UPPER(W23),"")))</f>
        <v/>
      </c>
      <c r="AS23" s="23"/>
      <c r="AT23" s="207"/>
    </row>
    <row r="24" spans="2:46" ht="15" customHeight="1">
      <c r="B24" s="3"/>
      <c r="C24" s="195"/>
      <c r="D24" s="210"/>
      <c r="E24" s="210"/>
      <c r="F24" s="210"/>
      <c r="G24" s="210"/>
      <c r="H24" s="210"/>
      <c r="I24" s="210"/>
      <c r="J24" s="210"/>
      <c r="K24" s="210"/>
      <c r="L24" s="210"/>
      <c r="M24" s="210"/>
      <c r="N24" s="210"/>
      <c r="O24" s="210"/>
      <c r="P24" s="210"/>
      <c r="Q24" s="210"/>
      <c r="R24" s="210"/>
      <c r="S24" s="210"/>
      <c r="T24" s="210"/>
      <c r="U24" s="210"/>
      <c r="V24" s="210"/>
      <c r="W24" s="210"/>
      <c r="X24" s="210"/>
      <c r="Y24" s="35"/>
      <c r="Z24" s="35"/>
      <c r="AA24" s="35"/>
      <c r="AB24" s="210"/>
      <c r="AC24" s="210"/>
      <c r="AD24" s="210"/>
      <c r="AE24" s="210"/>
      <c r="AF24" s="210"/>
      <c r="AG24" s="210"/>
      <c r="AH24" s="210"/>
      <c r="AI24" s="210"/>
      <c r="AJ24" s="210"/>
      <c r="AK24" s="210"/>
      <c r="AL24" s="210"/>
      <c r="AM24" s="210"/>
      <c r="AN24" s="210"/>
      <c r="AO24" s="210"/>
      <c r="AP24" s="210"/>
      <c r="AQ24" s="210"/>
      <c r="AR24" s="210"/>
      <c r="AS24" s="210"/>
      <c r="AT24" s="210"/>
    </row>
    <row r="25" spans="2:46" ht="15" hidden="1" customHeight="1">
      <c r="B25" s="3"/>
      <c r="C25" s="195"/>
      <c r="D25" s="210"/>
      <c r="E25" s="210"/>
      <c r="F25" s="210"/>
      <c r="G25" s="210"/>
      <c r="H25" s="210"/>
      <c r="I25" s="210"/>
      <c r="J25" s="210"/>
      <c r="K25" s="210"/>
      <c r="L25" s="210"/>
      <c r="M25" s="210"/>
      <c r="N25" s="210"/>
      <c r="O25" s="210"/>
      <c r="P25" s="210"/>
      <c r="Q25" s="210"/>
      <c r="R25" s="210"/>
      <c r="S25" s="210"/>
      <c r="T25" s="210"/>
      <c r="U25" s="210"/>
      <c r="V25" s="210"/>
      <c r="W25" s="210"/>
      <c r="X25" s="210"/>
      <c r="Y25" s="35"/>
      <c r="Z25" s="35"/>
      <c r="AA25" s="35"/>
      <c r="AB25" s="210"/>
      <c r="AC25" s="210"/>
      <c r="AD25" s="210"/>
      <c r="AE25" s="210"/>
      <c r="AF25" s="210"/>
      <c r="AG25" s="210"/>
      <c r="AH25" s="210"/>
      <c r="AI25" s="210"/>
      <c r="AJ25" s="210"/>
      <c r="AK25" s="210"/>
      <c r="AL25" s="210"/>
      <c r="AM25" s="210"/>
      <c r="AN25" s="210"/>
      <c r="AO25" s="210"/>
      <c r="AP25" s="210"/>
      <c r="AQ25" s="210"/>
      <c r="AR25" s="210"/>
      <c r="AS25" s="210"/>
      <c r="AT25" s="210"/>
    </row>
    <row r="26" spans="2:46" hidden="1">
      <c r="B26" s="3"/>
    </row>
    <row r="27" spans="2:46" hidden="1">
      <c r="B27" s="3"/>
      <c r="V27" s="211">
        <f>SUMPRODUCT(--(V14:V23=0),--(V14:V23&lt;&gt;""),--(W14:W23="Z"))+SUMPRODUCT(--(V14:V23=0),--(V14:V23&lt;&gt;""),--(W14:W23=""))+SUMPRODUCT(--(V14:V23&gt;0),--(W14:W23="W"))+SUMPRODUCT(--(V14:V23&gt;0), --(V14:V23&lt;&gt;""),--(W14:W23=""))+SUMPRODUCT(--(V14:V23=""),--(W14:W23="Z"))</f>
        <v>0</v>
      </c>
      <c r="W27" s="212"/>
      <c r="X27" s="212"/>
      <c r="Y27" s="211">
        <f>SUMPRODUCT(--(Y14:Y23=0),--(Y14:Y23&lt;&gt;""),--(Z14:Z23="Z"))+SUMPRODUCT(--(Y14:Y23=0),--(Y14:Y23&lt;&gt;""),--(Z14:Z23=""))+SUMPRODUCT(--(Y14:Y23&gt;0),--(Z14:Z23="W"))+SUMPRODUCT(--(Y14:Y23&gt;0), --(Y14:Y23&lt;&gt;""),--(Z14:Z23=""))+SUMPRODUCT(--(Y14:Y23=""),--(Z14:Z23="Z"))</f>
        <v>0</v>
      </c>
      <c r="Z27" s="212"/>
      <c r="AA27" s="212"/>
      <c r="AB27" s="211">
        <f>SUMPRODUCT(--(AB14:AB23=0),--(AB14:AB23&lt;&gt;""),--(AC14:AC23="Z"))+SUMPRODUCT(--(AB14:AB23=0),--(AB14:AB23&lt;&gt;""),--(AC14:AC23=""))+SUMPRODUCT(--(AB14:AB23&gt;0),--(AC14:AC23="W"))+SUMPRODUCT(--(AB14:AB23&gt;0), --(AB14:AB23&lt;&gt;""),--(AC14:AC23=""))+SUMPRODUCT(--(AB14:AB23=""),--(AC14:AC23="Z"))</f>
        <v>0</v>
      </c>
      <c r="AC27" s="212"/>
      <c r="AD27" s="212"/>
      <c r="AE27" s="211">
        <f>SUMPRODUCT(--(AE14:AE23=0),--(AE14:AE23&lt;&gt;""),--(AF14:AF23="Z"))+SUMPRODUCT(--(AE14:AE23=0),--(AE14:AE23&lt;&gt;""),--(AF14:AF23=""))+SUMPRODUCT(--(AE14:AE23&gt;0),--(AF14:AF23="W"))+SUMPRODUCT(--(AE14:AE23&gt;0), --(AE14:AE23&lt;&gt;""),--(AF14:AF23=""))+SUMPRODUCT(--(AE14:AE23=""),--(AF14:AF23="Z"))</f>
        <v>0</v>
      </c>
      <c r="AF27" s="212"/>
      <c r="AG27" s="212"/>
      <c r="AH27" s="211">
        <f>SUMPRODUCT(--(AH14:AH23=0),--(AH14:AH23&lt;&gt;""),--(AI14:AI23="Z"))+SUMPRODUCT(--(AH14:AH23=0),--(AH14:AH23&lt;&gt;""),--(AI14:AI23=""))+SUMPRODUCT(--(AH14:AH23&gt;0),--(AI14:AI23="W"))+SUMPRODUCT(--(AH14:AH23&gt;0), --(AH14:AH23&lt;&gt;""),--(AI14:AI23=""))+SUMPRODUCT(--(AH14:AH23=""),--(AI14:AI23="Z"))</f>
        <v>0</v>
      </c>
      <c r="AI27" s="212"/>
      <c r="AJ27" s="212"/>
      <c r="AK27" s="211">
        <f>SUMPRODUCT(--(AK14:AK23=0),--(AK14:AK23&lt;&gt;""),--(AL14:AL23="Z"))+SUMPRODUCT(--(AK14:AK23=0),--(AK14:AK23&lt;&gt;""),--(AL14:AL23=""))+SUMPRODUCT(--(AK14:AK23&gt;0),--(AL14:AL23="W"))+SUMPRODUCT(--(AK14:AK23&gt;0), --(AK14:AK23&lt;&gt;""),--(AL14:AL23=""))+SUMPRODUCT(--(AK14:AK23=""),--(AL14:AL23="Z"))</f>
        <v>0</v>
      </c>
      <c r="AL27" s="212"/>
      <c r="AM27" s="212"/>
      <c r="AN27" s="211">
        <f>SUMPRODUCT(--(AN14:AN23=0),--(AN14:AN23&lt;&gt;""),--(AO14:AO23="Z"))+SUMPRODUCT(--(AN14:AN23=0),--(AN14:AN23&lt;&gt;""),--(AO14:AO23=""))+SUMPRODUCT(--(AN14:AN23&gt;0),--(AO14:AO23="W"))+SUMPRODUCT(--(AN14:AN23&gt;0), --(AN14:AN23&lt;&gt;""),--(AO14:AO23=""))+SUMPRODUCT(--(AN14:AN23=""),--(AO14:AO23="Z"))</f>
        <v>0</v>
      </c>
      <c r="AO27" s="212"/>
      <c r="AP27" s="212"/>
      <c r="AQ27" s="211">
        <f>SUMPRODUCT(--(AQ14:AQ23=0),--(AQ14:AQ23&lt;&gt;""),--(AR14:AR23="Z"))+SUMPRODUCT(--(AQ14:AQ23=0),--(AQ14:AQ23&lt;&gt;""),--(AR14:AR23=""))+SUMPRODUCT(--(AQ14:AQ23&gt;0),--(AR14:AR23="W"))+SUMPRODUCT(--(AQ14:AQ23&gt;0), --(AQ14:AQ23&lt;&gt;""),--(AR14:AR23=""))+SUMPRODUCT(--(AQ14:AQ23=""),--(AR14:AR23="Z"))</f>
        <v>0</v>
      </c>
      <c r="AR27" s="212"/>
      <c r="AS27" s="212"/>
    </row>
    <row r="28" spans="2:46" hidden="1">
      <c r="B28" s="3"/>
    </row>
    <row r="29" spans="2:46" hidden="1">
      <c r="B29" s="3"/>
    </row>
    <row r="30" spans="2:46" hidden="1">
      <c r="B30" s="3"/>
    </row>
    <row r="31" spans="2:46" hidden="1">
      <c r="B31" s="3"/>
    </row>
    <row r="32" spans="2:46" hidden="1">
      <c r="B32" s="3"/>
    </row>
    <row r="33" spans="2:2" hidden="1">
      <c r="B33" s="3"/>
    </row>
    <row r="34" spans="2:2">
      <c r="B34" s="3"/>
    </row>
    <row r="35" spans="2:2">
      <c r="B35" s="3"/>
    </row>
    <row r="36" spans="2:2">
      <c r="B36" s="3"/>
    </row>
    <row r="37" spans="2:2">
      <c r="B37" s="3"/>
    </row>
    <row r="38" spans="2:2">
      <c r="B38" s="3"/>
    </row>
    <row r="39" spans="2:2">
      <c r="B39" s="3"/>
    </row>
    <row r="40" spans="2:2">
      <c r="B40" s="3"/>
    </row>
    <row r="41" spans="2:2">
      <c r="B41" s="3"/>
    </row>
    <row r="42" spans="2:2">
      <c r="B42" s="3"/>
    </row>
    <row r="43" spans="2:2">
      <c r="B43" s="3"/>
    </row>
    <row r="44" spans="2:2">
      <c r="B44" s="3"/>
    </row>
    <row r="45" spans="2:2">
      <c r="B45" s="3"/>
    </row>
    <row r="46" spans="2:2">
      <c r="B46" s="3"/>
    </row>
    <row r="47" spans="2:2">
      <c r="B47" s="3"/>
    </row>
    <row r="48" spans="2:2">
      <c r="B48" s="3"/>
    </row>
    <row r="49" spans="2:2">
      <c r="B49" s="3"/>
    </row>
    <row r="50" spans="2:2">
      <c r="B50" s="3"/>
    </row>
    <row r="51" spans="2:2">
      <c r="B51" s="3"/>
    </row>
    <row r="53" spans="2:2">
      <c r="B53" s="3"/>
    </row>
  </sheetData>
  <sheetProtection algorithmName="SHA-512" hashValue="W4gzcolAkYFaZDkWQbNOSNbByUhHviB+p8BHtmJ8DR64MB/NLToRJvIhjmsyx1EEkFHzPQNFjSfWoMHa4StIuQ==" saltValue="LhxL0EgoH8AidvdfwCiqkA==" spinCount="100000" sheet="1" objects="1" scenarios="1" formatCells="0" formatColumns="0" formatRows="0" sort="0" autoFilter="0"/>
  <mergeCells count="26">
    <mergeCell ref="AQ4:AS4"/>
    <mergeCell ref="D3:E5"/>
    <mergeCell ref="AQ3:AS3"/>
    <mergeCell ref="D14:D16"/>
    <mergeCell ref="D17:D19"/>
    <mergeCell ref="AK5:AM5"/>
    <mergeCell ref="AN5:AP5"/>
    <mergeCell ref="AQ5:AS5"/>
    <mergeCell ref="V4:X4"/>
    <mergeCell ref="AB4:AD4"/>
    <mergeCell ref="AE4:AG4"/>
    <mergeCell ref="AH4:AJ4"/>
    <mergeCell ref="AK4:AM4"/>
    <mergeCell ref="D23:E23"/>
    <mergeCell ref="AB3:AG3"/>
    <mergeCell ref="AH3:AM3"/>
    <mergeCell ref="AN3:AP3"/>
    <mergeCell ref="AN4:AP4"/>
    <mergeCell ref="D20:D22"/>
    <mergeCell ref="V5:X5"/>
    <mergeCell ref="AB5:AD5"/>
    <mergeCell ref="AE5:AG5"/>
    <mergeCell ref="AH5:AJ5"/>
    <mergeCell ref="Y4:AA4"/>
    <mergeCell ref="Y5:AA5"/>
    <mergeCell ref="V3:AA3"/>
  </mergeCells>
  <conditionalFormatting sqref="V14:V23 AB14:AB23 AE16 AH14:AH23 AK14:AK23 AN14:AN23 AQ14:AQ23 AE19:AE22">
    <cfRule type="expression" dxfId="163" priority="40">
      <formula xml:space="preserve"> OR(AND(V14=0,V14&lt;&gt;"",W14&lt;&gt;"Z",W14&lt;&gt;""),AND(V14&gt;0,V14&lt;&gt;"",W14&lt;&gt;"W",W14&lt;&gt;""),AND(V14="", W14="W"))</formula>
    </cfRule>
  </conditionalFormatting>
  <conditionalFormatting sqref="W14:W23 AC14:AC23 AF16 AI14:AI23 AL14:AL23 AO14:AO23 AR14:AR23 AF19:AF22">
    <cfRule type="expression" dxfId="162" priority="39">
      <formula xml:space="preserve"> OR(AND(V14=0,V14&lt;&gt;"",W14&lt;&gt;"Z",W14&lt;&gt;""),AND(V14&gt;0,V14&lt;&gt;"",W14&lt;&gt;"W",W14&lt;&gt;""),AND(V14="", W14="W"))</formula>
    </cfRule>
  </conditionalFormatting>
  <conditionalFormatting sqref="X14:X23 AD14:AD23 AG16 AJ14:AJ23 AM14:AM23 AP14:AP23 AS14:AS23 AG19:AG22">
    <cfRule type="expression" dxfId="161" priority="38">
      <formula xml:space="preserve"> AND(OR(W14="X",W14="W"),X14="")</formula>
    </cfRule>
  </conditionalFormatting>
  <conditionalFormatting sqref="AE16 AE19 AQ16 AQ19 V16 AB16 AH16 AK16 AN16 V19 AB19 AH19 AK19 AN19">
    <cfRule type="expression" dxfId="160" priority="41">
      <formula>OR(AND(W14="X",W15="X"),AND(W14="M",W15="M"))</formula>
    </cfRule>
    <cfRule type="expression" dxfId="159" priority="42">
      <formula>IF(OR(AND(V14="",W14=""),AND(V15="",W15=""),AND(W14="X",W15="X"),OR(W14="M",W15="M")),"",SUM(V14,V15)) &lt;&gt; V16</formula>
    </cfRule>
  </conditionalFormatting>
  <conditionalFormatting sqref="AF16 AF19 AR16 AR19 W16 AC16 AI16 AL16 AO16 W19 AC19 AI19 AL19 AO19">
    <cfRule type="expression" dxfId="158" priority="43">
      <formula>OR(AND(W14="X",W15="X"),AND(W14="M",W15="M"))</formula>
    </cfRule>
    <cfRule type="expression" dxfId="157" priority="44">
      <formula>IF(AND(AND(W14="X",W15="X"),SUM(V14,V15)=0,ISNUMBER(V16)),"",IF(OR(W14="M",W15="M"),"M",IF(AND(W14=W15,OR(W14="X",W14="W",W14="Z")),UPPER(W14),""))) &lt;&gt; W16</formula>
    </cfRule>
  </conditionalFormatting>
  <conditionalFormatting sqref="AE20:AE22 AQ20:AQ22 V20:V22 AB20:AB22 AH20:AH22 AK20:AK22 AN20:AN22">
    <cfRule type="expression" dxfId="156" priority="45">
      <formula>OR(AND(W14="X",W17="X"),AND(W14="M",W17="M"))</formula>
    </cfRule>
    <cfRule type="expression" dxfId="155" priority="46">
      <formula>IF(OR(AND(V14="",W14=""),AND(V17="",W17=""),AND(W14="X",W17="X"),OR(W14="M",W17="M")),"",SUM(V14,V17)) &lt;&gt; V20</formula>
    </cfRule>
  </conditionalFormatting>
  <conditionalFormatting sqref="AF20:AF22 AR20:AR22 W20:W22 AC20:AC22 AI20:AI22 AL20:AL22 AO20:AO22">
    <cfRule type="expression" dxfId="154" priority="47">
      <formula>OR(AND(W14="X",W17="X"),AND(W14="M",W17="M"))</formula>
    </cfRule>
    <cfRule type="expression" dxfId="153" priority="48">
      <formula>IF(AND(AND(W14="X",W17="X"),SUM(V14,V17)=0,ISNUMBER(V20)),"",IF(OR(W14="M",W17="M"),"M",IF(AND(W14=W17,OR(W14="X",W14="W",W14="Z")),UPPER(W14),""))) &lt;&gt; W20</formula>
    </cfRule>
  </conditionalFormatting>
  <conditionalFormatting sqref="AQ14:AQ15 AQ17:AQ18 AQ23">
    <cfRule type="expression" dxfId="152" priority="49">
      <formula>OR(AND(W14="X",AC14="X",AI14="X",AO14="X"),AND(W14="M",AC14="M",AI14="M",AO14="M"))</formula>
    </cfRule>
    <cfRule type="expression" dxfId="151" priority="50">
      <formula>IF(OR(EXACT(V14,W14),EXACT(AB14,AC14),EXACT(AH14,AI14),EXACT(AN14,AO14),AND(W14="X",AC14="X",AI14="X",AO14="X"),OR(W14="M",AC14="M",AI14="M",AO14="M")),"",SUM(V14,AB14,AH14,AN14)) &lt;&gt; AQ14</formula>
    </cfRule>
  </conditionalFormatting>
  <conditionalFormatting sqref="AR14:AR15 AR17:AR18 AR23">
    <cfRule type="expression" dxfId="150" priority="51">
      <formula>OR(AND(W14="X",AC14="X",AI14="X",AO14="X"),AND(W14="M",AC14="M",AI14="M",AO14="M"))</formula>
    </cfRule>
    <cfRule type="expression" dxfId="149" priority="52">
      <formula>IF(AND(AND(W14="X",AC14="X",AI14="X",AO14="X"),SUM(V14,AB14,AH14,AN14)=0,ISNUMBER(AQ14)),"",IF(OR(W14="M",AC14="M",AI14="M",AO14="M"),"M",IF(AND(W14=AC14,W14=AI14,W14=AO14,OR(W14="X",W14="W",W14="Z")),UPPER(W14),""))) &lt;&gt; AR14</formula>
    </cfRule>
  </conditionalFormatting>
  <conditionalFormatting sqref="AE14:AE15">
    <cfRule type="expression" dxfId="148" priority="37">
      <formula xml:space="preserve"> OR(AND(AE14=0,AE14&lt;&gt;"",AF14&lt;&gt;"Z",AF14&lt;&gt;""),AND(AE14&gt;0,AE14&lt;&gt;"",AF14&lt;&gt;"W",AF14&lt;&gt;""),AND(AE14="", AF14="W"))</formula>
    </cfRule>
  </conditionalFormatting>
  <conditionalFormatting sqref="AF14:AF15">
    <cfRule type="expression" dxfId="147" priority="36">
      <formula xml:space="preserve"> OR(AND(AE14=0,AE14&lt;&gt;"",AF14&lt;&gt;"Z",AF14&lt;&gt;""),AND(AE14&gt;0,AE14&lt;&gt;"",AF14&lt;&gt;"W",AF14&lt;&gt;""),AND(AE14="", AF14="W"))</formula>
    </cfRule>
  </conditionalFormatting>
  <conditionalFormatting sqref="AG14:AG15">
    <cfRule type="expression" dxfId="146" priority="35">
      <formula xml:space="preserve"> AND(OR(AF14="X",AF14="W"),AG14="")</formula>
    </cfRule>
  </conditionalFormatting>
  <conditionalFormatting sqref="AE17:AE18">
    <cfRule type="expression" dxfId="145" priority="34">
      <formula xml:space="preserve"> OR(AND(AE17=0,AE17&lt;&gt;"",AF17&lt;&gt;"Z",AF17&lt;&gt;""),AND(AE17&gt;0,AE17&lt;&gt;"",AF17&lt;&gt;"W",AF17&lt;&gt;""),AND(AE17="", AF17="W"))</formula>
    </cfRule>
  </conditionalFormatting>
  <conditionalFormatting sqref="AF17:AF18">
    <cfRule type="expression" dxfId="144" priority="33">
      <formula xml:space="preserve"> OR(AND(AE17=0,AE17&lt;&gt;"",AF17&lt;&gt;"Z",AF17&lt;&gt;""),AND(AE17&gt;0,AE17&lt;&gt;"",AF17&lt;&gt;"W",AF17&lt;&gt;""),AND(AE17="", AF17="W"))</formula>
    </cfRule>
  </conditionalFormatting>
  <conditionalFormatting sqref="AG17:AG18">
    <cfRule type="expression" dxfId="143" priority="32">
      <formula xml:space="preserve"> AND(OR(AF17="X",AF17="W"),AG17="")</formula>
    </cfRule>
  </conditionalFormatting>
  <conditionalFormatting sqref="AE23">
    <cfRule type="expression" dxfId="142" priority="31">
      <formula xml:space="preserve"> OR(AND(AE23=0,AE23&lt;&gt;"",AF23&lt;&gt;"Z",AF23&lt;&gt;""),AND(AE23&gt;0,AE23&lt;&gt;"",AF23&lt;&gt;"W",AF23&lt;&gt;""),AND(AE23="", AF23="W"))</formula>
    </cfRule>
  </conditionalFormatting>
  <conditionalFormatting sqref="AF23">
    <cfRule type="expression" dxfId="141" priority="30">
      <formula xml:space="preserve"> OR(AND(AE23=0,AE23&lt;&gt;"",AF23&lt;&gt;"Z",AF23&lt;&gt;""),AND(AE23&gt;0,AE23&lt;&gt;"",AF23&lt;&gt;"W",AF23&lt;&gt;""),AND(AE23="", AF23="W"))</formula>
    </cfRule>
  </conditionalFormatting>
  <conditionalFormatting sqref="AG23">
    <cfRule type="expression" dxfId="140" priority="29">
      <formula xml:space="preserve"> AND(OR(AF23="X",AF23="W"),AG23="")</formula>
    </cfRule>
  </conditionalFormatting>
  <conditionalFormatting sqref="Y14:Y23">
    <cfRule type="expression" dxfId="139" priority="3">
      <formula xml:space="preserve"> OR(AND(Y14=0,Y14&lt;&gt;"",Z14&lt;&gt;"Z",Z14&lt;&gt;""),AND(Y14&gt;0,Y14&lt;&gt;"",Z14&lt;&gt;"W",Z14&lt;&gt;""),AND(Y14="", Z14="W"))</formula>
    </cfRule>
  </conditionalFormatting>
  <conditionalFormatting sqref="Z14:Z23">
    <cfRule type="expression" dxfId="138" priority="2">
      <formula xml:space="preserve"> OR(AND(Y14=0,Y14&lt;&gt;"",Z14&lt;&gt;"Z",Z14&lt;&gt;""),AND(Y14&gt;0,Y14&lt;&gt;"",Z14&lt;&gt;"W",Z14&lt;&gt;""),AND(Y14="", Z14="W"))</formula>
    </cfRule>
  </conditionalFormatting>
  <conditionalFormatting sqref="AA14:AA23">
    <cfRule type="expression" dxfId="137" priority="1">
      <formula xml:space="preserve"> AND(OR(Z14="X",Z14="W"),AA14="")</formula>
    </cfRule>
  </conditionalFormatting>
  <conditionalFormatting sqref="Y16 Y19">
    <cfRule type="expression" dxfId="136" priority="4">
      <formula>OR(AND(Z14="X",Z15="X"),AND(Z14="M",Z15="M"))</formula>
    </cfRule>
    <cfRule type="expression" dxfId="135" priority="5">
      <formula>IF(OR(AND(Y14="",Z14=""),AND(Y15="",Z15=""),AND(Z14="X",Z15="X"),OR(Z14="M",Z15="M")),"",SUM(Y14,Y15)) &lt;&gt; Y16</formula>
    </cfRule>
  </conditionalFormatting>
  <conditionalFormatting sqref="Z16 Z19">
    <cfRule type="expression" dxfId="134" priority="6">
      <formula>OR(AND(Z14="X",Z15="X"),AND(Z14="M",Z15="M"))</formula>
    </cfRule>
    <cfRule type="expression" dxfId="133" priority="7">
      <formula>IF(AND(AND(Z14="X",Z15="X"),SUM(Y14,Y15)=0,ISNUMBER(Y16)),"",IF(OR(Z14="M",Z15="M"),"M",IF(AND(Z14=Z15,OR(Z14="X",Z14="W",Z14="Z")),UPPER(Z14),""))) &lt;&gt; Z16</formula>
    </cfRule>
  </conditionalFormatting>
  <conditionalFormatting sqref="Y20:Y22">
    <cfRule type="expression" dxfId="132" priority="8">
      <formula>OR(AND(Z14="X",Z17="X"),AND(Z14="M",Z17="M"))</formula>
    </cfRule>
    <cfRule type="expression" dxfId="131" priority="9">
      <formula>IF(OR(AND(Y14="",Z14=""),AND(Y17="",Z17=""),AND(Z14="X",Z17="X"),OR(Z14="M",Z17="M")),"",SUM(Y14,Y17)) &lt;&gt; Y20</formula>
    </cfRule>
  </conditionalFormatting>
  <conditionalFormatting sqref="Z20:Z22">
    <cfRule type="expression" dxfId="130" priority="10">
      <formula>OR(AND(Z14="X",Z17="X"),AND(Z14="M",Z17="M"))</formula>
    </cfRule>
    <cfRule type="expression" dxfId="129" priority="11">
      <formula>IF(AND(AND(Z14="X",Z17="X"),SUM(Y14,Y17)=0,ISNUMBER(Y20)),"",IF(OR(Z14="M",Z17="M"),"M",IF(AND(Z14=Z17,OR(Z14="X",Z14="W",Z14="Z")),UPPER(Z14),""))) &lt;&gt; Z20</formula>
    </cfRule>
  </conditionalFormatting>
  <dataValidations count="4">
    <dataValidation allowBlank="1" showInputMessage="1" showErrorMessage="1" sqref="A1:U1048576 V24:AS1048576 AT1:XFD1048576 V1:AS13"/>
    <dataValidation type="decimal" operator="greaterThanOrEqual" allowBlank="1" showInputMessage="1" showErrorMessage="1" errorTitle="Entrée non valide" error="Veuillez entrer une valeur numérique" sqref="V14:V23 Y14:Y23 AB14:AB23 AE14:AE23 AH14:AH23 AK14:AK23 AN14:AN23 AQ14:AQ23">
      <formula1>0</formula1>
    </dataValidation>
    <dataValidation type="list" allowBlank="1" showDropDown="1" showInputMessage="1" showErrorMessage="1" errorTitle="Entrée non valide" error="Veuillez entrer l'un des codes suivants (majuscules seulement) :_x000a_M - Manquant_x000a_W - Inclut des données d'une autre catégorie_x000a_X - Données incluses dans une autre catégorie_x000a_Z - Ne s'applique pas" sqref="W14:W23 Z14:Z23 AC14:AC23 AF14:AF23 AI14:AI23 AL14:AL23 AO14:AO23 AR14:AR23">
      <formula1>"Z,M,X,W"</formula1>
    </dataValidation>
    <dataValidation type="textLength" allowBlank="1" showInputMessage="1" showErrorMessage="1" errorTitle="Entrée non valide" error="La longueur du texte devrait être comprise entre 2 et 500 caractères" sqref="X14:X23 AA14:AA23 AD14:AD23 AG14:AG23 AJ14:AJ23 AM14:AM23 AP14:AP23 AS14:AS23">
      <formula1>2</formula1>
      <formula2>500</formula2>
    </dataValidation>
  </dataValidations>
  <pageMargins left="0.23622047244094491" right="0.23622047244094491" top="0.74803149606299213" bottom="0.74803149606299213" header="0.31496062992125984" footer="0.31496062992125984"/>
  <pageSetup scale="69" fitToHeight="0" orientation="landscape" r:id="rId1"/>
  <headerFooter>
    <oddFooter>&amp;C&amp;P&amp;R&amp;F</oddFooter>
  </headerFooter>
  <colBreaks count="1" manualBreakCount="1">
    <brk id="4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R61"/>
  <sheetViews>
    <sheetView showGridLines="0" topLeftCell="C1" zoomScaleNormal="100" workbookViewId="0">
      <pane xSplit="19" ySplit="13" topLeftCell="V14" activePane="bottomRight" state="frozen"/>
      <selection activeCell="B1" sqref="B1:N1"/>
      <selection pane="topRight" activeCell="B1" sqref="B1:N1"/>
      <selection pane="bottomLeft" activeCell="B1" sqref="B1:N1"/>
      <selection pane="bottomRight"/>
    </sheetView>
  </sheetViews>
  <sheetFormatPr defaultColWidth="9.140625" defaultRowHeight="15"/>
  <cols>
    <col min="1" max="1" width="18.28515625" style="219" hidden="1" customWidth="1"/>
    <col min="2" max="2" width="5" style="219" hidden="1" customWidth="1"/>
    <col min="3" max="3" width="5.7109375" style="219" customWidth="1"/>
    <col min="4" max="4" width="11.140625" style="219" customWidth="1"/>
    <col min="5" max="5" width="60.85546875" style="219" customWidth="1"/>
    <col min="6" max="7" width="8.7109375" style="219" hidden="1" customWidth="1"/>
    <col min="8" max="8" width="3" style="219" hidden="1" customWidth="1"/>
    <col min="9" max="9" width="5.85546875" style="219" hidden="1" customWidth="1"/>
    <col min="10" max="10" width="3" style="219" hidden="1" customWidth="1"/>
    <col min="11" max="11" width="5.28515625" style="219" hidden="1" customWidth="1"/>
    <col min="12" max="12" width="3.7109375" style="219" hidden="1" customWidth="1"/>
    <col min="13" max="13" width="6.7109375" style="219" hidden="1" customWidth="1"/>
    <col min="14" max="20" width="4.140625" style="219" hidden="1" customWidth="1"/>
    <col min="21" max="21" width="11" style="219" hidden="1" customWidth="1"/>
    <col min="22" max="22" width="12.7109375" style="219" customWidth="1"/>
    <col min="23" max="23" width="2.7109375" style="219" customWidth="1"/>
    <col min="24" max="24" width="5.7109375" style="219" customWidth="1"/>
    <col min="25" max="25" width="12.7109375" style="219" customWidth="1"/>
    <col min="26" max="26" width="2.7109375" style="219" customWidth="1"/>
    <col min="27" max="27" width="5.7109375" style="219" customWidth="1"/>
    <col min="28" max="28" width="12.7109375" style="219" customWidth="1"/>
    <col min="29" max="29" width="2.7109375" style="219" customWidth="1"/>
    <col min="30" max="30" width="5.7109375" style="219" customWidth="1"/>
    <col min="31" max="31" width="12.7109375" style="219" customWidth="1"/>
    <col min="32" max="32" width="2.7109375" style="219" customWidth="1"/>
    <col min="33" max="33" width="5.7109375" style="219" customWidth="1"/>
    <col min="34" max="34" width="12.7109375" style="219" customWidth="1"/>
    <col min="35" max="35" width="2.7109375" style="219" customWidth="1"/>
    <col min="36" max="37" width="5.7109375" style="219" customWidth="1"/>
    <col min="38" max="16384" width="9.140625" style="219"/>
  </cols>
  <sheetData>
    <row r="1" spans="1:44" s="45" customFormat="1" ht="45" customHeight="1">
      <c r="A1" s="191" t="s">
        <v>80</v>
      </c>
      <c r="B1" s="192" t="s">
        <v>401</v>
      </c>
      <c r="C1" s="29"/>
      <c r="D1" s="403" t="s">
        <v>2408</v>
      </c>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28"/>
      <c r="AM1" s="28"/>
      <c r="AN1" s="28"/>
      <c r="AO1" s="28"/>
      <c r="AP1" s="28"/>
      <c r="AQ1" s="28"/>
      <c r="AR1" s="28"/>
    </row>
    <row r="2" spans="1:44" s="28" customFormat="1" ht="3.75" customHeight="1">
      <c r="A2" s="191" t="s">
        <v>86</v>
      </c>
      <c r="B2" s="194" t="str">
        <f>VLOOKUP(VAL_C1!$B$2,VAL_Drop_Down_Lists!$A$3:$B$214,2,FALSE)</f>
        <v>_X</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213"/>
    </row>
    <row r="3" spans="1:44" s="28" customFormat="1" ht="45" customHeight="1">
      <c r="A3" s="191" t="s">
        <v>90</v>
      </c>
      <c r="B3" s="194" t="str">
        <f>IF(VAL_C1!$H$32&lt;&gt;"", YEAR(VAL_C1!$H$32),"")</f>
        <v/>
      </c>
      <c r="C3" s="196"/>
      <c r="D3" s="384" t="s">
        <v>2397</v>
      </c>
      <c r="E3" s="385"/>
      <c r="F3" s="198"/>
      <c r="G3" s="198"/>
      <c r="H3" s="198"/>
      <c r="I3" s="198"/>
      <c r="J3" s="198"/>
      <c r="K3" s="198"/>
      <c r="L3" s="198"/>
      <c r="M3" s="198"/>
      <c r="N3" s="198"/>
      <c r="O3" s="198"/>
      <c r="P3" s="198"/>
      <c r="Q3" s="198"/>
      <c r="R3" s="198"/>
      <c r="S3" s="198"/>
      <c r="T3" s="198"/>
      <c r="U3" s="198"/>
      <c r="V3" s="405" t="s">
        <v>2340</v>
      </c>
      <c r="W3" s="405"/>
      <c r="X3" s="405"/>
      <c r="Y3" s="405" t="s">
        <v>2341</v>
      </c>
      <c r="Z3" s="405"/>
      <c r="AA3" s="405"/>
      <c r="AB3" s="405" t="s">
        <v>2342</v>
      </c>
      <c r="AC3" s="405"/>
      <c r="AD3" s="405"/>
      <c r="AE3" s="405" t="s">
        <v>2343</v>
      </c>
      <c r="AF3" s="405"/>
      <c r="AG3" s="405"/>
      <c r="AH3" s="406" t="s">
        <v>2344</v>
      </c>
      <c r="AI3" s="406"/>
      <c r="AJ3" s="406"/>
      <c r="AK3" s="213"/>
    </row>
    <row r="4" spans="1:44" s="28" customFormat="1" ht="32.25" customHeight="1">
      <c r="A4" s="191" t="s">
        <v>93</v>
      </c>
      <c r="B4" s="194" t="str">
        <f>IF(VAL_C1!$H$33&lt;&gt;"", YEAR(VAL_C1!$H$33),"")</f>
        <v/>
      </c>
      <c r="C4" s="196"/>
      <c r="D4" s="190" t="s">
        <v>2361</v>
      </c>
      <c r="E4" s="190" t="s">
        <v>2362</v>
      </c>
      <c r="F4" s="214"/>
      <c r="G4" s="214"/>
      <c r="H4" s="214"/>
      <c r="I4" s="214"/>
      <c r="J4" s="214"/>
      <c r="K4" s="214"/>
      <c r="L4" s="214"/>
      <c r="M4" s="214"/>
      <c r="N4" s="214"/>
      <c r="O4" s="214"/>
      <c r="P4" s="214"/>
      <c r="Q4" s="214"/>
      <c r="R4" s="214"/>
      <c r="S4" s="214"/>
      <c r="T4" s="214"/>
      <c r="U4" s="214"/>
      <c r="V4" s="405" t="s">
        <v>2347</v>
      </c>
      <c r="W4" s="405"/>
      <c r="X4" s="405"/>
      <c r="Y4" s="405" t="s">
        <v>2348</v>
      </c>
      <c r="Z4" s="405"/>
      <c r="AA4" s="405"/>
      <c r="AB4" s="405" t="s">
        <v>2350</v>
      </c>
      <c r="AC4" s="405"/>
      <c r="AD4" s="405"/>
      <c r="AE4" s="405" t="s">
        <v>2352</v>
      </c>
      <c r="AF4" s="405"/>
      <c r="AG4" s="405"/>
      <c r="AH4" s="406" t="s">
        <v>2353</v>
      </c>
      <c r="AI4" s="406"/>
      <c r="AJ4" s="406"/>
      <c r="AK4" s="213"/>
    </row>
    <row r="5" spans="1:44" s="28" customFormat="1" ht="21" hidden="1">
      <c r="A5" s="191" t="s">
        <v>95</v>
      </c>
      <c r="B5" s="192" t="s">
        <v>0</v>
      </c>
      <c r="C5" s="196"/>
      <c r="D5" s="198"/>
      <c r="E5" s="198"/>
      <c r="F5" s="46"/>
      <c r="G5" s="46"/>
      <c r="H5" s="46"/>
      <c r="I5" s="46"/>
      <c r="J5" s="46"/>
      <c r="K5" s="46"/>
      <c r="L5" s="46"/>
      <c r="M5" s="46"/>
      <c r="N5" s="46"/>
      <c r="O5" s="47"/>
      <c r="P5" s="47"/>
      <c r="Q5" s="47"/>
      <c r="R5" s="47"/>
      <c r="S5" s="47"/>
      <c r="T5" s="47"/>
      <c r="U5" s="39"/>
      <c r="V5" s="48"/>
      <c r="W5" s="48"/>
      <c r="X5" s="48"/>
      <c r="Y5" s="48"/>
      <c r="Z5" s="48"/>
      <c r="AA5" s="48"/>
      <c r="AB5" s="48"/>
      <c r="AC5" s="48"/>
      <c r="AD5" s="48"/>
      <c r="AE5" s="48"/>
      <c r="AF5" s="48"/>
      <c r="AG5" s="48"/>
      <c r="AH5" s="48"/>
      <c r="AI5" s="48"/>
      <c r="AJ5" s="48"/>
      <c r="AK5" s="213"/>
    </row>
    <row r="6" spans="1:44" s="28" customFormat="1" ht="21" hidden="1">
      <c r="A6" s="191" t="s">
        <v>97</v>
      </c>
      <c r="B6" s="192"/>
      <c r="C6" s="196"/>
      <c r="D6" s="214"/>
      <c r="E6" s="214"/>
      <c r="F6" s="46"/>
      <c r="G6" s="46"/>
      <c r="H6" s="46"/>
      <c r="I6" s="46"/>
      <c r="J6" s="46"/>
      <c r="K6" s="46"/>
      <c r="L6" s="46"/>
      <c r="M6" s="46"/>
      <c r="N6" s="46"/>
      <c r="O6" s="47"/>
      <c r="P6" s="47"/>
      <c r="Q6" s="47"/>
      <c r="R6" s="47"/>
      <c r="S6" s="47"/>
      <c r="T6" s="47"/>
      <c r="U6" s="39" t="s">
        <v>1</v>
      </c>
      <c r="V6" s="48" t="s">
        <v>174</v>
      </c>
      <c r="W6" s="48"/>
      <c r="X6" s="48"/>
      <c r="Y6" s="48" t="s">
        <v>174</v>
      </c>
      <c r="Z6" s="48"/>
      <c r="AA6" s="48"/>
      <c r="AB6" s="48" t="s">
        <v>174</v>
      </c>
      <c r="AC6" s="48"/>
      <c r="AD6" s="48"/>
      <c r="AE6" s="48" t="s">
        <v>174</v>
      </c>
      <c r="AF6" s="48"/>
      <c r="AG6" s="48"/>
      <c r="AH6" s="48" t="s">
        <v>174</v>
      </c>
      <c r="AI6" s="48"/>
      <c r="AJ6" s="48"/>
      <c r="AK6" s="213"/>
    </row>
    <row r="7" spans="1:44" s="28" customFormat="1" ht="21" hidden="1">
      <c r="A7" s="191" t="s">
        <v>99</v>
      </c>
      <c r="B7" s="194" t="str">
        <f>IF(VAL_C1!$H$33&lt;&gt;"", YEAR(VAL_C1!$H$33),"")</f>
        <v/>
      </c>
      <c r="C7" s="196"/>
      <c r="D7" s="214"/>
      <c r="E7" s="214"/>
      <c r="F7" s="46"/>
      <c r="G7" s="46"/>
      <c r="H7" s="46"/>
      <c r="I7" s="46"/>
      <c r="J7" s="46"/>
      <c r="K7" s="46"/>
      <c r="L7" s="46"/>
      <c r="M7" s="46"/>
      <c r="N7" s="46"/>
      <c r="O7" s="47"/>
      <c r="P7" s="47"/>
      <c r="Q7" s="47"/>
      <c r="R7" s="47"/>
      <c r="S7" s="47"/>
      <c r="T7" s="47"/>
      <c r="U7" s="39" t="s">
        <v>121</v>
      </c>
      <c r="V7" s="48" t="s">
        <v>135</v>
      </c>
      <c r="W7" s="48"/>
      <c r="X7" s="48"/>
      <c r="Y7" s="48" t="s">
        <v>136</v>
      </c>
      <c r="Z7" s="48"/>
      <c r="AA7" s="48"/>
      <c r="AB7" s="48" t="s">
        <v>137</v>
      </c>
      <c r="AC7" s="48"/>
      <c r="AD7" s="48"/>
      <c r="AE7" s="48" t="s">
        <v>138</v>
      </c>
      <c r="AF7" s="48"/>
      <c r="AG7" s="48"/>
      <c r="AH7" s="48" t="s">
        <v>139</v>
      </c>
      <c r="AI7" s="48"/>
      <c r="AJ7" s="48"/>
      <c r="AK7" s="213"/>
    </row>
    <row r="8" spans="1:44" s="28" customFormat="1" ht="21" hidden="1">
      <c r="A8" s="191" t="s">
        <v>101</v>
      </c>
      <c r="B8" s="194" t="str">
        <f>IF(VAL_C1!$H$34&lt;&gt;"", YEAR(VAL_C1!$H$34),"")</f>
        <v/>
      </c>
      <c r="C8" s="196"/>
      <c r="D8" s="214"/>
      <c r="E8" s="214"/>
      <c r="F8" s="46"/>
      <c r="G8" s="46"/>
      <c r="H8" s="46"/>
      <c r="I8" s="46"/>
      <c r="J8" s="46"/>
      <c r="K8" s="46"/>
      <c r="L8" s="46"/>
      <c r="M8" s="46"/>
      <c r="N8" s="46"/>
      <c r="O8" s="47"/>
      <c r="P8" s="47"/>
      <c r="Q8" s="47"/>
      <c r="R8" s="47"/>
      <c r="S8" s="47"/>
      <c r="T8" s="47"/>
      <c r="U8" s="39" t="s">
        <v>122</v>
      </c>
      <c r="V8" s="48" t="s">
        <v>0</v>
      </c>
      <c r="W8" s="48"/>
      <c r="X8" s="48"/>
      <c r="Y8" s="48" t="s">
        <v>0</v>
      </c>
      <c r="Z8" s="48"/>
      <c r="AA8" s="48"/>
      <c r="AB8" s="48" t="s">
        <v>0</v>
      </c>
      <c r="AC8" s="48"/>
      <c r="AD8" s="48"/>
      <c r="AE8" s="48" t="s">
        <v>0</v>
      </c>
      <c r="AF8" s="48"/>
      <c r="AG8" s="48"/>
      <c r="AH8" s="48" t="s">
        <v>0</v>
      </c>
      <c r="AI8" s="48"/>
      <c r="AJ8" s="48"/>
      <c r="AK8" s="213"/>
    </row>
    <row r="9" spans="1:44" s="28" customFormat="1" ht="21" hidden="1">
      <c r="A9" s="191" t="s">
        <v>103</v>
      </c>
      <c r="B9" s="192" t="s">
        <v>445</v>
      </c>
      <c r="C9" s="196"/>
      <c r="D9" s="214"/>
      <c r="E9" s="214"/>
      <c r="F9" s="46"/>
      <c r="G9" s="46"/>
      <c r="H9" s="46"/>
      <c r="I9" s="46"/>
      <c r="J9" s="46"/>
      <c r="K9" s="46"/>
      <c r="L9" s="46"/>
      <c r="M9" s="46"/>
      <c r="N9" s="46"/>
      <c r="O9" s="47"/>
      <c r="P9" s="47"/>
      <c r="Q9" s="47"/>
      <c r="R9" s="47"/>
      <c r="S9" s="47"/>
      <c r="T9" s="47"/>
      <c r="U9" s="39" t="s">
        <v>123</v>
      </c>
      <c r="V9" s="48" t="s">
        <v>0</v>
      </c>
      <c r="W9" s="48"/>
      <c r="X9" s="48"/>
      <c r="Y9" s="48" t="s">
        <v>0</v>
      </c>
      <c r="Z9" s="48"/>
      <c r="AA9" s="48"/>
      <c r="AB9" s="48" t="s">
        <v>0</v>
      </c>
      <c r="AC9" s="48"/>
      <c r="AD9" s="48"/>
      <c r="AE9" s="48" t="s">
        <v>0</v>
      </c>
      <c r="AF9" s="48"/>
      <c r="AG9" s="48"/>
      <c r="AH9" s="48" t="s">
        <v>0</v>
      </c>
      <c r="AI9" s="48"/>
      <c r="AJ9" s="48"/>
      <c r="AK9" s="213"/>
    </row>
    <row r="10" spans="1:44" s="28" customFormat="1" ht="21" hidden="1">
      <c r="A10" s="191" t="s">
        <v>105</v>
      </c>
      <c r="B10" s="192">
        <v>0</v>
      </c>
      <c r="C10" s="196"/>
      <c r="D10" s="214"/>
      <c r="E10" s="214"/>
      <c r="F10" s="46"/>
      <c r="G10" s="46"/>
      <c r="H10" s="46"/>
      <c r="I10" s="46"/>
      <c r="J10" s="46"/>
      <c r="K10" s="46"/>
      <c r="L10" s="46"/>
      <c r="M10" s="46"/>
      <c r="N10" s="46"/>
      <c r="O10" s="39"/>
      <c r="P10" s="39"/>
      <c r="Q10" s="39"/>
      <c r="R10" s="39"/>
      <c r="S10" s="39"/>
      <c r="T10" s="39"/>
      <c r="U10" s="39" t="s">
        <v>2</v>
      </c>
      <c r="V10" s="48" t="s">
        <v>0</v>
      </c>
      <c r="W10" s="48"/>
      <c r="X10" s="48"/>
      <c r="Y10" s="48" t="s">
        <v>0</v>
      </c>
      <c r="Z10" s="48"/>
      <c r="AA10" s="48"/>
      <c r="AB10" s="48" t="s">
        <v>0</v>
      </c>
      <c r="AC10" s="48"/>
      <c r="AD10" s="48"/>
      <c r="AE10" s="48" t="s">
        <v>0</v>
      </c>
      <c r="AF10" s="48"/>
      <c r="AG10" s="48"/>
      <c r="AH10" s="48" t="s">
        <v>0</v>
      </c>
      <c r="AI10" s="48"/>
      <c r="AJ10" s="48"/>
      <c r="AK10" s="213"/>
    </row>
    <row r="11" spans="1:44" s="28" customFormat="1" ht="21" hidden="1">
      <c r="A11" s="191" t="s">
        <v>107</v>
      </c>
      <c r="B11" s="192">
        <v>0</v>
      </c>
      <c r="C11" s="196"/>
      <c r="D11" s="214"/>
      <c r="E11" s="214"/>
      <c r="F11" s="46"/>
      <c r="G11" s="46"/>
      <c r="H11" s="46"/>
      <c r="I11" s="46"/>
      <c r="J11" s="46"/>
      <c r="K11" s="46"/>
      <c r="L11" s="46"/>
      <c r="M11" s="46"/>
      <c r="N11" s="46"/>
      <c r="O11" s="39"/>
      <c r="P11" s="39"/>
      <c r="Q11" s="39"/>
      <c r="R11" s="39"/>
      <c r="S11" s="39"/>
      <c r="T11" s="39"/>
      <c r="U11" s="39"/>
      <c r="V11" s="48"/>
      <c r="W11" s="48"/>
      <c r="X11" s="48"/>
      <c r="Y11" s="48"/>
      <c r="Z11" s="48"/>
      <c r="AA11" s="48"/>
      <c r="AB11" s="48"/>
      <c r="AC11" s="48"/>
      <c r="AD11" s="48"/>
      <c r="AE11" s="48"/>
      <c r="AF11" s="48"/>
      <c r="AG11" s="48"/>
      <c r="AH11" s="48"/>
      <c r="AI11" s="48"/>
      <c r="AJ11" s="48"/>
      <c r="AK11" s="213"/>
    </row>
    <row r="12" spans="1:44" s="28" customFormat="1" ht="21" hidden="1">
      <c r="C12" s="196"/>
      <c r="D12" s="214"/>
      <c r="E12" s="214"/>
      <c r="F12" s="46"/>
      <c r="G12" s="46"/>
      <c r="H12" s="46"/>
      <c r="I12" s="46"/>
      <c r="J12" s="46"/>
      <c r="K12" s="46"/>
      <c r="L12" s="46"/>
      <c r="M12" s="46"/>
      <c r="N12" s="46"/>
      <c r="O12" s="39"/>
      <c r="P12" s="39"/>
      <c r="Q12" s="39"/>
      <c r="R12" s="39"/>
      <c r="S12" s="39"/>
      <c r="T12" s="39"/>
      <c r="U12" s="39"/>
      <c r="V12" s="48"/>
      <c r="W12" s="48"/>
      <c r="X12" s="48"/>
      <c r="Y12" s="48"/>
      <c r="Z12" s="48"/>
      <c r="AA12" s="48"/>
      <c r="AB12" s="48"/>
      <c r="AC12" s="48"/>
      <c r="AD12" s="48"/>
      <c r="AE12" s="48"/>
      <c r="AF12" s="48"/>
      <c r="AG12" s="48"/>
      <c r="AH12" s="48"/>
      <c r="AI12" s="48"/>
      <c r="AJ12" s="48"/>
      <c r="AK12" s="213"/>
    </row>
    <row r="13" spans="1:44" s="28" customFormat="1" ht="3.75" customHeight="1">
      <c r="C13" s="196"/>
      <c r="D13" s="213"/>
      <c r="E13" s="213"/>
      <c r="F13" s="39"/>
      <c r="G13" s="39"/>
      <c r="H13" s="40" t="s">
        <v>108</v>
      </c>
      <c r="I13" s="40" t="s">
        <v>111</v>
      </c>
      <c r="J13" s="40" t="s">
        <v>113</v>
      </c>
      <c r="K13" s="40" t="s">
        <v>115</v>
      </c>
      <c r="L13" s="40" t="s">
        <v>116</v>
      </c>
      <c r="M13" s="40" t="s">
        <v>117</v>
      </c>
      <c r="N13" s="40" t="s">
        <v>118</v>
      </c>
      <c r="O13" s="102" t="s">
        <v>455</v>
      </c>
      <c r="P13" s="102" t="s">
        <v>457</v>
      </c>
      <c r="Q13" s="40"/>
      <c r="R13" s="40"/>
      <c r="S13" s="40"/>
      <c r="T13" s="40"/>
      <c r="U13" s="39"/>
      <c r="V13" s="213"/>
      <c r="W13" s="213"/>
      <c r="X13" s="213"/>
      <c r="Y13" s="213"/>
      <c r="Z13" s="213"/>
      <c r="AA13" s="213"/>
      <c r="AB13" s="213"/>
      <c r="AC13" s="213"/>
      <c r="AD13" s="213"/>
      <c r="AE13" s="213"/>
      <c r="AF13" s="213"/>
      <c r="AG13" s="213"/>
      <c r="AH13" s="213"/>
      <c r="AI13" s="213"/>
      <c r="AJ13" s="213"/>
      <c r="AK13" s="213"/>
    </row>
    <row r="14" spans="1:44" s="49" customFormat="1" ht="21" customHeight="1">
      <c r="C14" s="196"/>
      <c r="D14" s="404" t="s">
        <v>2355</v>
      </c>
      <c r="E14" s="215" t="s">
        <v>2398</v>
      </c>
      <c r="F14" s="48"/>
      <c r="G14" s="48"/>
      <c r="H14" s="48" t="s">
        <v>127</v>
      </c>
      <c r="I14" s="48" t="s">
        <v>131</v>
      </c>
      <c r="J14" s="48" t="s">
        <v>0</v>
      </c>
      <c r="K14" s="48" t="s">
        <v>132</v>
      </c>
      <c r="L14" s="48" t="s">
        <v>435</v>
      </c>
      <c r="M14" s="48" t="s">
        <v>400</v>
      </c>
      <c r="N14" s="48" t="s">
        <v>400</v>
      </c>
      <c r="O14" s="48" t="s">
        <v>0</v>
      </c>
      <c r="P14" s="48" t="s">
        <v>445</v>
      </c>
      <c r="Q14" s="48"/>
      <c r="R14" s="48"/>
      <c r="S14" s="48"/>
      <c r="T14" s="48"/>
      <c r="U14" s="50"/>
      <c r="V14" s="70"/>
      <c r="W14" s="71"/>
      <c r="X14" s="72"/>
      <c r="Y14" s="70"/>
      <c r="Z14" s="71"/>
      <c r="AA14" s="72"/>
      <c r="AB14" s="70"/>
      <c r="AC14" s="71"/>
      <c r="AD14" s="72"/>
      <c r="AE14" s="70"/>
      <c r="AF14" s="71"/>
      <c r="AG14" s="72"/>
      <c r="AH14" s="24" t="str">
        <f t="shared" ref="AH14:AH24" si="0">IF(OR(EXACT(V14,W14),EXACT(Y14,Z14), EXACT(AB14,AC14),EXACT(AE14,AF14), COUNTIF(W14:AF14,"M")&gt;0,COUNTIF(W14:AF14,"X")=4),"",SUM(V14,Y14, AB14,AE14))</f>
        <v/>
      </c>
      <c r="AI14" s="25" t="str">
        <f t="shared" ref="AI14:AI24" si="1">IF(AND(COUNTIF(W14:AF14,"X")=4,SUM(V14,Y14, AB14, AE14)=0,ISNUMBER(AH14)),"",IF(COUNTIF(W14:AF14,"M")&gt;0,"M", IF(AND(COUNTIF(W14:AF14,W14)=4,OR(W14="X",W14="W",W14="Z")),UPPER(W14),"")))</f>
        <v/>
      </c>
      <c r="AJ14" s="26"/>
      <c r="AK14" s="216"/>
    </row>
    <row r="15" spans="1:44" s="49" customFormat="1" ht="21" customHeight="1">
      <c r="C15" s="196"/>
      <c r="D15" s="404"/>
      <c r="E15" s="215" t="s">
        <v>2399</v>
      </c>
      <c r="F15" s="48"/>
      <c r="G15" s="48"/>
      <c r="H15" s="48" t="s">
        <v>127</v>
      </c>
      <c r="I15" s="48" t="s">
        <v>131</v>
      </c>
      <c r="J15" s="48" t="s">
        <v>0</v>
      </c>
      <c r="K15" s="48" t="s">
        <v>132</v>
      </c>
      <c r="L15" s="48" t="s">
        <v>436</v>
      </c>
      <c r="M15" s="48" t="s">
        <v>400</v>
      </c>
      <c r="N15" s="48" t="s">
        <v>400</v>
      </c>
      <c r="O15" s="48" t="s">
        <v>0</v>
      </c>
      <c r="P15" s="48" t="s">
        <v>445</v>
      </c>
      <c r="Q15" s="48"/>
      <c r="R15" s="48"/>
      <c r="S15" s="48"/>
      <c r="T15" s="48"/>
      <c r="U15" s="50"/>
      <c r="V15" s="73"/>
      <c r="W15" s="74"/>
      <c r="X15" s="75"/>
      <c r="Y15" s="73"/>
      <c r="Z15" s="74"/>
      <c r="AA15" s="75"/>
      <c r="AB15" s="73"/>
      <c r="AC15" s="74"/>
      <c r="AD15" s="75"/>
      <c r="AE15" s="73"/>
      <c r="AF15" s="74"/>
      <c r="AG15" s="75"/>
      <c r="AH15" s="24" t="str">
        <f t="shared" si="0"/>
        <v/>
      </c>
      <c r="AI15" s="25" t="str">
        <f t="shared" si="1"/>
        <v/>
      </c>
      <c r="AJ15" s="26"/>
      <c r="AK15" s="216"/>
    </row>
    <row r="16" spans="1:44" s="49" customFormat="1" ht="21" customHeight="1">
      <c r="C16" s="196"/>
      <c r="D16" s="404"/>
      <c r="E16" s="215" t="s">
        <v>2400</v>
      </c>
      <c r="F16" s="48"/>
      <c r="G16" s="48"/>
      <c r="H16" s="48" t="s">
        <v>127</v>
      </c>
      <c r="I16" s="48" t="s">
        <v>131</v>
      </c>
      <c r="J16" s="48" t="s">
        <v>0</v>
      </c>
      <c r="K16" s="48" t="s">
        <v>132</v>
      </c>
      <c r="L16" s="48" t="s">
        <v>437</v>
      </c>
      <c r="M16" s="48" t="s">
        <v>400</v>
      </c>
      <c r="N16" s="48" t="s">
        <v>400</v>
      </c>
      <c r="O16" s="48" t="s">
        <v>0</v>
      </c>
      <c r="P16" s="48" t="s">
        <v>445</v>
      </c>
      <c r="Q16" s="48"/>
      <c r="R16" s="48"/>
      <c r="S16" s="48"/>
      <c r="T16" s="48"/>
      <c r="U16" s="50"/>
      <c r="V16" s="73"/>
      <c r="W16" s="74"/>
      <c r="X16" s="75"/>
      <c r="Y16" s="73"/>
      <c r="Z16" s="74"/>
      <c r="AA16" s="75"/>
      <c r="AB16" s="73"/>
      <c r="AC16" s="74"/>
      <c r="AD16" s="75"/>
      <c r="AE16" s="73"/>
      <c r="AF16" s="74"/>
      <c r="AG16" s="75"/>
      <c r="AH16" s="24" t="str">
        <f t="shared" si="0"/>
        <v/>
      </c>
      <c r="AI16" s="25" t="str">
        <f t="shared" si="1"/>
        <v/>
      </c>
      <c r="AJ16" s="26"/>
      <c r="AK16" s="216"/>
    </row>
    <row r="17" spans="3:37" s="49" customFormat="1" ht="21" customHeight="1">
      <c r="C17" s="196"/>
      <c r="D17" s="404"/>
      <c r="E17" s="215" t="s">
        <v>2401</v>
      </c>
      <c r="F17" s="48"/>
      <c r="G17" s="48"/>
      <c r="H17" s="48" t="s">
        <v>127</v>
      </c>
      <c r="I17" s="48" t="s">
        <v>131</v>
      </c>
      <c r="J17" s="48" t="s">
        <v>0</v>
      </c>
      <c r="K17" s="48" t="s">
        <v>132</v>
      </c>
      <c r="L17" s="48" t="s">
        <v>438</v>
      </c>
      <c r="M17" s="48" t="s">
        <v>400</v>
      </c>
      <c r="N17" s="48" t="s">
        <v>400</v>
      </c>
      <c r="O17" s="48" t="s">
        <v>0</v>
      </c>
      <c r="P17" s="48" t="s">
        <v>445</v>
      </c>
      <c r="Q17" s="48"/>
      <c r="R17" s="48"/>
      <c r="S17" s="48"/>
      <c r="T17" s="48"/>
      <c r="U17" s="50"/>
      <c r="V17" s="73"/>
      <c r="W17" s="74"/>
      <c r="X17" s="75"/>
      <c r="Y17" s="73"/>
      <c r="Z17" s="74"/>
      <c r="AA17" s="75"/>
      <c r="AB17" s="73"/>
      <c r="AC17" s="74"/>
      <c r="AD17" s="75"/>
      <c r="AE17" s="73"/>
      <c r="AF17" s="74"/>
      <c r="AG17" s="75"/>
      <c r="AH17" s="24" t="str">
        <f t="shared" si="0"/>
        <v/>
      </c>
      <c r="AI17" s="25" t="str">
        <f t="shared" si="1"/>
        <v/>
      </c>
      <c r="AJ17" s="26"/>
      <c r="AK17" s="216"/>
    </row>
    <row r="18" spans="3:37" s="49" customFormat="1" ht="21" customHeight="1">
      <c r="C18" s="196"/>
      <c r="D18" s="404"/>
      <c r="E18" s="215" t="s">
        <v>2402</v>
      </c>
      <c r="F18" s="48"/>
      <c r="G18" s="48"/>
      <c r="H18" s="48" t="s">
        <v>127</v>
      </c>
      <c r="I18" s="48" t="s">
        <v>131</v>
      </c>
      <c r="J18" s="48" t="s">
        <v>0</v>
      </c>
      <c r="K18" s="48" t="s">
        <v>132</v>
      </c>
      <c r="L18" s="48" t="s">
        <v>439</v>
      </c>
      <c r="M18" s="48" t="s">
        <v>400</v>
      </c>
      <c r="N18" s="48" t="s">
        <v>400</v>
      </c>
      <c r="O18" s="48" t="s">
        <v>0</v>
      </c>
      <c r="P18" s="48" t="s">
        <v>445</v>
      </c>
      <c r="Q18" s="48"/>
      <c r="R18" s="48"/>
      <c r="S18" s="48"/>
      <c r="T18" s="48"/>
      <c r="U18" s="50"/>
      <c r="V18" s="73"/>
      <c r="W18" s="74"/>
      <c r="X18" s="75"/>
      <c r="Y18" s="73"/>
      <c r="Z18" s="74"/>
      <c r="AA18" s="75"/>
      <c r="AB18" s="73"/>
      <c r="AC18" s="74"/>
      <c r="AD18" s="75"/>
      <c r="AE18" s="73"/>
      <c r="AF18" s="74"/>
      <c r="AG18" s="75"/>
      <c r="AH18" s="24" t="str">
        <f t="shared" si="0"/>
        <v/>
      </c>
      <c r="AI18" s="25" t="str">
        <f t="shared" si="1"/>
        <v/>
      </c>
      <c r="AJ18" s="26"/>
      <c r="AK18" s="216"/>
    </row>
    <row r="19" spans="3:37" s="49" customFormat="1" ht="21" customHeight="1">
      <c r="C19" s="196"/>
      <c r="D19" s="404"/>
      <c r="E19" s="215" t="s">
        <v>2403</v>
      </c>
      <c r="F19" s="48"/>
      <c r="G19" s="48"/>
      <c r="H19" s="48" t="s">
        <v>127</v>
      </c>
      <c r="I19" s="48" t="s">
        <v>131</v>
      </c>
      <c r="J19" s="48" t="s">
        <v>0</v>
      </c>
      <c r="K19" s="48" t="s">
        <v>132</v>
      </c>
      <c r="L19" s="48" t="s">
        <v>440</v>
      </c>
      <c r="M19" s="48" t="s">
        <v>400</v>
      </c>
      <c r="N19" s="48" t="s">
        <v>400</v>
      </c>
      <c r="O19" s="48" t="s">
        <v>0</v>
      </c>
      <c r="P19" s="48" t="s">
        <v>445</v>
      </c>
      <c r="Q19" s="48"/>
      <c r="R19" s="48"/>
      <c r="S19" s="48"/>
      <c r="T19" s="48"/>
      <c r="U19" s="50"/>
      <c r="V19" s="73"/>
      <c r="W19" s="74"/>
      <c r="X19" s="75"/>
      <c r="Y19" s="73"/>
      <c r="Z19" s="74"/>
      <c r="AA19" s="75"/>
      <c r="AB19" s="73"/>
      <c r="AC19" s="74"/>
      <c r="AD19" s="75"/>
      <c r="AE19" s="73"/>
      <c r="AF19" s="74"/>
      <c r="AG19" s="75"/>
      <c r="AH19" s="24" t="str">
        <f t="shared" si="0"/>
        <v/>
      </c>
      <c r="AI19" s="25" t="str">
        <f t="shared" si="1"/>
        <v/>
      </c>
      <c r="AJ19" s="26"/>
      <c r="AK19" s="216"/>
    </row>
    <row r="20" spans="3:37" s="49" customFormat="1" ht="21" customHeight="1">
      <c r="C20" s="196"/>
      <c r="D20" s="404"/>
      <c r="E20" s="215" t="s">
        <v>2404</v>
      </c>
      <c r="F20" s="48"/>
      <c r="G20" s="48"/>
      <c r="H20" s="48" t="s">
        <v>127</v>
      </c>
      <c r="I20" s="48" t="s">
        <v>131</v>
      </c>
      <c r="J20" s="48" t="s">
        <v>0</v>
      </c>
      <c r="K20" s="48" t="s">
        <v>132</v>
      </c>
      <c r="L20" s="48" t="s">
        <v>441</v>
      </c>
      <c r="M20" s="48" t="s">
        <v>400</v>
      </c>
      <c r="N20" s="48" t="s">
        <v>400</v>
      </c>
      <c r="O20" s="48" t="s">
        <v>0</v>
      </c>
      <c r="P20" s="48" t="s">
        <v>445</v>
      </c>
      <c r="Q20" s="48"/>
      <c r="R20" s="48"/>
      <c r="S20" s="48"/>
      <c r="T20" s="48"/>
      <c r="U20" s="50"/>
      <c r="V20" s="73"/>
      <c r="W20" s="74"/>
      <c r="X20" s="75"/>
      <c r="Y20" s="73"/>
      <c r="Z20" s="74"/>
      <c r="AA20" s="75"/>
      <c r="AB20" s="73"/>
      <c r="AC20" s="74"/>
      <c r="AD20" s="75"/>
      <c r="AE20" s="73"/>
      <c r="AF20" s="74"/>
      <c r="AG20" s="75"/>
      <c r="AH20" s="24" t="str">
        <f t="shared" si="0"/>
        <v/>
      </c>
      <c r="AI20" s="25" t="str">
        <f t="shared" si="1"/>
        <v/>
      </c>
      <c r="AJ20" s="26"/>
      <c r="AK20" s="216"/>
    </row>
    <row r="21" spans="3:37" s="49" customFormat="1" ht="21" customHeight="1">
      <c r="C21" s="196"/>
      <c r="D21" s="404"/>
      <c r="E21" s="215" t="s">
        <v>2405</v>
      </c>
      <c r="F21" s="48"/>
      <c r="G21" s="48"/>
      <c r="H21" s="48" t="s">
        <v>127</v>
      </c>
      <c r="I21" s="48" t="s">
        <v>131</v>
      </c>
      <c r="J21" s="48" t="s">
        <v>0</v>
      </c>
      <c r="K21" s="48" t="s">
        <v>132</v>
      </c>
      <c r="L21" s="48" t="s">
        <v>442</v>
      </c>
      <c r="M21" s="48" t="s">
        <v>400</v>
      </c>
      <c r="N21" s="48" t="s">
        <v>400</v>
      </c>
      <c r="O21" s="48" t="s">
        <v>0</v>
      </c>
      <c r="P21" s="48" t="s">
        <v>445</v>
      </c>
      <c r="Q21" s="48"/>
      <c r="R21" s="48"/>
      <c r="S21" s="48"/>
      <c r="T21" s="48"/>
      <c r="U21" s="50"/>
      <c r="V21" s="73"/>
      <c r="W21" s="74"/>
      <c r="X21" s="75"/>
      <c r="Y21" s="73"/>
      <c r="Z21" s="74"/>
      <c r="AA21" s="75"/>
      <c r="AB21" s="73"/>
      <c r="AC21" s="74"/>
      <c r="AD21" s="75"/>
      <c r="AE21" s="73"/>
      <c r="AF21" s="74"/>
      <c r="AG21" s="75"/>
      <c r="AH21" s="24" t="str">
        <f t="shared" si="0"/>
        <v/>
      </c>
      <c r="AI21" s="25" t="str">
        <f t="shared" si="1"/>
        <v/>
      </c>
      <c r="AJ21" s="26"/>
      <c r="AK21" s="216"/>
    </row>
    <row r="22" spans="3:37" s="49" customFormat="1" ht="21" customHeight="1">
      <c r="C22" s="196"/>
      <c r="D22" s="404"/>
      <c r="E22" s="215" t="s">
        <v>2406</v>
      </c>
      <c r="F22" s="48"/>
      <c r="G22" s="48"/>
      <c r="H22" s="48" t="s">
        <v>127</v>
      </c>
      <c r="I22" s="48" t="s">
        <v>131</v>
      </c>
      <c r="J22" s="48" t="s">
        <v>0</v>
      </c>
      <c r="K22" s="48" t="s">
        <v>132</v>
      </c>
      <c r="L22" s="48" t="s">
        <v>443</v>
      </c>
      <c r="M22" s="48" t="s">
        <v>400</v>
      </c>
      <c r="N22" s="48" t="s">
        <v>400</v>
      </c>
      <c r="O22" s="48" t="s">
        <v>0</v>
      </c>
      <c r="P22" s="48" t="s">
        <v>445</v>
      </c>
      <c r="Q22" s="48"/>
      <c r="R22" s="48"/>
      <c r="S22" s="48"/>
      <c r="T22" s="48"/>
      <c r="U22" s="50"/>
      <c r="V22" s="73"/>
      <c r="W22" s="74"/>
      <c r="X22" s="75"/>
      <c r="Y22" s="73"/>
      <c r="Z22" s="74"/>
      <c r="AA22" s="75"/>
      <c r="AB22" s="73"/>
      <c r="AC22" s="74"/>
      <c r="AD22" s="75"/>
      <c r="AE22" s="73"/>
      <c r="AF22" s="74"/>
      <c r="AG22" s="75"/>
      <c r="AH22" s="24" t="str">
        <f t="shared" si="0"/>
        <v/>
      </c>
      <c r="AI22" s="25" t="str">
        <f t="shared" si="1"/>
        <v/>
      </c>
      <c r="AJ22" s="26"/>
      <c r="AK22" s="216"/>
    </row>
    <row r="23" spans="3:37" s="49" customFormat="1" ht="21" customHeight="1">
      <c r="C23" s="196"/>
      <c r="D23" s="404"/>
      <c r="E23" s="215" t="s">
        <v>2407</v>
      </c>
      <c r="F23" s="48"/>
      <c r="G23" s="48"/>
      <c r="H23" s="48" t="s">
        <v>127</v>
      </c>
      <c r="I23" s="48" t="s">
        <v>131</v>
      </c>
      <c r="J23" s="48" t="s">
        <v>0</v>
      </c>
      <c r="K23" s="48" t="s">
        <v>132</v>
      </c>
      <c r="L23" s="48" t="s">
        <v>444</v>
      </c>
      <c r="M23" s="48" t="s">
        <v>400</v>
      </c>
      <c r="N23" s="48" t="s">
        <v>400</v>
      </c>
      <c r="O23" s="48" t="s">
        <v>0</v>
      </c>
      <c r="P23" s="48" t="s">
        <v>445</v>
      </c>
      <c r="Q23" s="48"/>
      <c r="R23" s="48"/>
      <c r="S23" s="48"/>
      <c r="T23" s="48"/>
      <c r="U23" s="50"/>
      <c r="V23" s="73"/>
      <c r="W23" s="74"/>
      <c r="X23" s="75"/>
      <c r="Y23" s="73"/>
      <c r="Z23" s="74"/>
      <c r="AA23" s="75"/>
      <c r="AB23" s="73"/>
      <c r="AC23" s="74"/>
      <c r="AD23" s="75"/>
      <c r="AE23" s="73"/>
      <c r="AF23" s="74"/>
      <c r="AG23" s="75"/>
      <c r="AH23" s="24" t="str">
        <f t="shared" si="0"/>
        <v/>
      </c>
      <c r="AI23" s="25" t="str">
        <f t="shared" si="1"/>
        <v/>
      </c>
      <c r="AJ23" s="26"/>
      <c r="AK23" s="216"/>
    </row>
    <row r="24" spans="3:37" s="49" customFormat="1" ht="21" customHeight="1">
      <c r="C24" s="196"/>
      <c r="D24" s="404"/>
      <c r="E24" s="215" t="s">
        <v>2363</v>
      </c>
      <c r="F24" s="48"/>
      <c r="G24" s="48"/>
      <c r="H24" s="48" t="s">
        <v>127</v>
      </c>
      <c r="I24" s="48" t="s">
        <v>131</v>
      </c>
      <c r="J24" s="48" t="s">
        <v>0</v>
      </c>
      <c r="K24" s="48" t="s">
        <v>132</v>
      </c>
      <c r="L24" s="48" t="s">
        <v>134</v>
      </c>
      <c r="M24" s="48" t="s">
        <v>400</v>
      </c>
      <c r="N24" s="48" t="s">
        <v>400</v>
      </c>
      <c r="O24" s="48" t="s">
        <v>0</v>
      </c>
      <c r="P24" s="48" t="s">
        <v>445</v>
      </c>
      <c r="Q24" s="48"/>
      <c r="R24" s="48"/>
      <c r="S24" s="48"/>
      <c r="T24" s="48"/>
      <c r="U24" s="50"/>
      <c r="V24" s="73"/>
      <c r="W24" s="74"/>
      <c r="X24" s="75"/>
      <c r="Y24" s="73"/>
      <c r="Z24" s="74"/>
      <c r="AA24" s="75"/>
      <c r="AB24" s="73"/>
      <c r="AC24" s="74"/>
      <c r="AD24" s="75"/>
      <c r="AE24" s="73"/>
      <c r="AF24" s="74"/>
      <c r="AG24" s="75"/>
      <c r="AH24" s="24" t="str">
        <f t="shared" si="0"/>
        <v/>
      </c>
      <c r="AI24" s="25" t="str">
        <f t="shared" si="1"/>
        <v/>
      </c>
      <c r="AJ24" s="26"/>
      <c r="AK24" s="216"/>
    </row>
    <row r="25" spans="3:37" s="49" customFormat="1" ht="21" customHeight="1">
      <c r="C25" s="196"/>
      <c r="D25" s="404"/>
      <c r="E25" s="217" t="s">
        <v>2364</v>
      </c>
      <c r="F25" s="48"/>
      <c r="G25" s="48"/>
      <c r="H25" s="48" t="s">
        <v>127</v>
      </c>
      <c r="I25" s="48" t="s">
        <v>131</v>
      </c>
      <c r="J25" s="48" t="s">
        <v>0</v>
      </c>
      <c r="K25" s="48" t="s">
        <v>132</v>
      </c>
      <c r="L25" s="48" t="s">
        <v>0</v>
      </c>
      <c r="M25" s="48" t="s">
        <v>400</v>
      </c>
      <c r="N25" s="48" t="s">
        <v>400</v>
      </c>
      <c r="O25" s="48" t="s">
        <v>0</v>
      </c>
      <c r="P25" s="48" t="s">
        <v>445</v>
      </c>
      <c r="Q25" s="48"/>
      <c r="R25" s="48"/>
      <c r="S25" s="48"/>
      <c r="T25" s="48"/>
      <c r="U25" s="51"/>
      <c r="V25" s="21" t="str">
        <f>IF(OR(SUMPRODUCT(--(V14:V24=""),--(W14:W24=""))&gt;0,COUNTIF(W14:W24,"M")&gt;0,COUNTIF(W14:W24,"X")=11),"",SUM(V14:V24))</f>
        <v/>
      </c>
      <c r="W25" s="22" t="str">
        <f>IF(AND(COUNTIF(W14:W24,"X")=11,SUM(V14:V24)=0,ISNUMBER(V25)),"",IF(COUNTIF(W14:W24,"M")&gt;0,"M",IF(AND(COUNTIF(W14:W24,W14)=11,OR(W14="X",W14="W",W14="Z")),UPPER(W14),"")))</f>
        <v/>
      </c>
      <c r="X25" s="23"/>
      <c r="Y25" s="21" t="str">
        <f>IF(OR(SUMPRODUCT(--(Y14:Y24=""),--(Z14:Z24=""))&gt;0,COUNTIF(Z14:Z24,"M")&gt;0,COUNTIF(Z14:Z24,"X")=11),"",SUM(Y14:Y24))</f>
        <v/>
      </c>
      <c r="Z25" s="22" t="str">
        <f>IF(AND(COUNTIF(Z14:Z24,"X")=11,SUM(Y14:Y24)=0,ISNUMBER(Y25)),"",IF(COUNTIF(Z14:Z24,"M")&gt;0,"M",IF(AND(COUNTIF(Z14:Z24,Z14)=11,OR(Z14="X",Z14="W",Z14="Z")),UPPER(Z14),"")))</f>
        <v/>
      </c>
      <c r="AA25" s="23"/>
      <c r="AB25" s="21" t="str">
        <f>IF(OR(SUMPRODUCT(--(AB14:AB24=""),--(AC14:AC24=""))&gt;0,COUNTIF(AC14:AC24,"M")&gt;0,COUNTIF(AC14:AC24,"X")=11),"",SUM(AB14:AB24))</f>
        <v/>
      </c>
      <c r="AC25" s="22" t="str">
        <f>IF(AND(COUNTIF(AC14:AC24,"X")=11,SUM(AB14:AB24)=0,ISNUMBER(AB25)),"",IF(COUNTIF(AC14:AC24,"M")&gt;0,"M",IF(AND(COUNTIF(AC14:AC24,AC14)=11,OR(AC14="X",AC14="W",AC14="Z")),UPPER(AC14),"")))</f>
        <v/>
      </c>
      <c r="AD25" s="23"/>
      <c r="AE25" s="21" t="str">
        <f>IF(OR(SUMPRODUCT(--(AE14:AE24=""),--(AF14:AF24=""))&gt;0,COUNTIF(AF14:AF24,"M")&gt;0,COUNTIF(AF14:AF24,"X")=11),"",SUM(AE14:AE24))</f>
        <v/>
      </c>
      <c r="AF25" s="22" t="str">
        <f>IF(AND(COUNTIF(AF14:AF24,"X")=11,SUM(AE14:AE24)=0,ISNUMBER(AE25)),"",IF(COUNTIF(AF14:AF24,"M")&gt;0,"M",IF(AND(COUNTIF(AF14:AF24,AF14)=11,OR(AF14="X",AF14="W",AF14="Z")),UPPER(AF14),"")))</f>
        <v/>
      </c>
      <c r="AG25" s="23"/>
      <c r="AH25" s="21" t="str">
        <f>IF(OR(SUMPRODUCT(--(AH14:AH24=""),--(AI14:AI24=""))&gt;0,COUNTIF(AI14:AI24,"M")&gt;0,COUNTIF(AI14:AI24,"X")=11),"",SUM(AH14:AH24))</f>
        <v/>
      </c>
      <c r="AI25" s="22" t="str">
        <f>IF(AND(COUNTIF(AI14:AI24,"X")=11,SUM(AH14:AH24)=0,ISNUMBER(AH25)),"",IF(COUNTIF(AI14:AI24,"M")&gt;0,"M",IF(AND(COUNTIF(AI14:AI24,AI14)=11,OR(AI14="X",AI14="W",AI14="Z")),UPPER(AI14),"")))</f>
        <v/>
      </c>
      <c r="AJ25" s="23"/>
      <c r="AK25" s="216"/>
    </row>
    <row r="26" spans="3:37" s="49" customFormat="1" ht="21" customHeight="1">
      <c r="C26" s="196"/>
      <c r="D26" s="393" t="s">
        <v>2356</v>
      </c>
      <c r="E26" s="215" t="s">
        <v>2398</v>
      </c>
      <c r="F26" s="48"/>
      <c r="G26" s="48"/>
      <c r="H26" s="48" t="s">
        <v>128</v>
      </c>
      <c r="I26" s="48" t="s">
        <v>131</v>
      </c>
      <c r="J26" s="48" t="s">
        <v>0</v>
      </c>
      <c r="K26" s="48" t="s">
        <v>132</v>
      </c>
      <c r="L26" s="48" t="s">
        <v>435</v>
      </c>
      <c r="M26" s="48" t="s">
        <v>400</v>
      </c>
      <c r="N26" s="48" t="s">
        <v>400</v>
      </c>
      <c r="O26" s="48" t="s">
        <v>0</v>
      </c>
      <c r="P26" s="48" t="s">
        <v>445</v>
      </c>
      <c r="Q26" s="48"/>
      <c r="R26" s="48"/>
      <c r="S26" s="48"/>
      <c r="T26" s="48"/>
      <c r="U26" s="50"/>
      <c r="V26" s="73"/>
      <c r="W26" s="74"/>
      <c r="X26" s="75"/>
      <c r="Y26" s="73"/>
      <c r="Z26" s="74"/>
      <c r="AA26" s="75"/>
      <c r="AB26" s="73"/>
      <c r="AC26" s="74"/>
      <c r="AD26" s="75"/>
      <c r="AE26" s="73"/>
      <c r="AF26" s="74"/>
      <c r="AG26" s="75"/>
      <c r="AH26" s="24" t="str">
        <f t="shared" ref="AH26:AH36" si="2">IF(OR(EXACT(V26,W26),EXACT(Y26,Z26), EXACT(AB26,AC26),EXACT(AE26,AF26), COUNTIF(W26:AF26,"M")&gt;0,COUNTIF(W26:AF26,"X")=4),"",SUM(V26,Y26, AB26,AE26))</f>
        <v/>
      </c>
      <c r="AI26" s="25" t="str">
        <f t="shared" ref="AI26:AI36" si="3">IF(AND(COUNTIF(W26:AF26,"X")=4,SUM(V26,Y26, AB26, AE26)=0,ISNUMBER(AH26)),"",IF(COUNTIF(W26:AF26,"M")&gt;0,"M", IF(AND(COUNTIF(W26:AF26,W26)=4,OR(W26="X",W26="W",W26="Z")),UPPER(W26),"")))</f>
        <v/>
      </c>
      <c r="AJ26" s="26"/>
      <c r="AK26" s="216"/>
    </row>
    <row r="27" spans="3:37" s="49" customFormat="1" ht="21" customHeight="1">
      <c r="C27" s="196"/>
      <c r="D27" s="394"/>
      <c r="E27" s="215" t="s">
        <v>2399</v>
      </c>
      <c r="F27" s="48"/>
      <c r="G27" s="48"/>
      <c r="H27" s="48" t="s">
        <v>128</v>
      </c>
      <c r="I27" s="48" t="s">
        <v>131</v>
      </c>
      <c r="J27" s="48" t="s">
        <v>0</v>
      </c>
      <c r="K27" s="48" t="s">
        <v>132</v>
      </c>
      <c r="L27" s="48" t="s">
        <v>436</v>
      </c>
      <c r="M27" s="48" t="s">
        <v>400</v>
      </c>
      <c r="N27" s="48" t="s">
        <v>400</v>
      </c>
      <c r="O27" s="48" t="s">
        <v>0</v>
      </c>
      <c r="P27" s="48" t="s">
        <v>445</v>
      </c>
      <c r="Q27" s="48"/>
      <c r="R27" s="48"/>
      <c r="S27" s="48"/>
      <c r="T27" s="48"/>
      <c r="U27" s="50"/>
      <c r="V27" s="73"/>
      <c r="W27" s="74"/>
      <c r="X27" s="75"/>
      <c r="Y27" s="73"/>
      <c r="Z27" s="74"/>
      <c r="AA27" s="75"/>
      <c r="AB27" s="73"/>
      <c r="AC27" s="74"/>
      <c r="AD27" s="75"/>
      <c r="AE27" s="73"/>
      <c r="AF27" s="74"/>
      <c r="AG27" s="75"/>
      <c r="AH27" s="24" t="str">
        <f t="shared" si="2"/>
        <v/>
      </c>
      <c r="AI27" s="25" t="str">
        <f t="shared" si="3"/>
        <v/>
      </c>
      <c r="AJ27" s="26"/>
      <c r="AK27" s="216"/>
    </row>
    <row r="28" spans="3:37" s="49" customFormat="1" ht="21" customHeight="1">
      <c r="C28" s="196"/>
      <c r="D28" s="394"/>
      <c r="E28" s="215" t="s">
        <v>2400</v>
      </c>
      <c r="F28" s="48"/>
      <c r="G28" s="48"/>
      <c r="H28" s="48" t="s">
        <v>128</v>
      </c>
      <c r="I28" s="48" t="s">
        <v>131</v>
      </c>
      <c r="J28" s="48" t="s">
        <v>0</v>
      </c>
      <c r="K28" s="48" t="s">
        <v>132</v>
      </c>
      <c r="L28" s="48" t="s">
        <v>437</v>
      </c>
      <c r="M28" s="48" t="s">
        <v>400</v>
      </c>
      <c r="N28" s="48" t="s">
        <v>400</v>
      </c>
      <c r="O28" s="48" t="s">
        <v>0</v>
      </c>
      <c r="P28" s="48" t="s">
        <v>445</v>
      </c>
      <c r="Q28" s="48"/>
      <c r="R28" s="48"/>
      <c r="S28" s="48"/>
      <c r="T28" s="48"/>
      <c r="U28" s="50"/>
      <c r="V28" s="73"/>
      <c r="W28" s="74"/>
      <c r="X28" s="75"/>
      <c r="Y28" s="73"/>
      <c r="Z28" s="74"/>
      <c r="AA28" s="75"/>
      <c r="AB28" s="73"/>
      <c r="AC28" s="74"/>
      <c r="AD28" s="75"/>
      <c r="AE28" s="73"/>
      <c r="AF28" s="74"/>
      <c r="AG28" s="75"/>
      <c r="AH28" s="24" t="str">
        <f t="shared" si="2"/>
        <v/>
      </c>
      <c r="AI28" s="25" t="str">
        <f t="shared" si="3"/>
        <v/>
      </c>
      <c r="AJ28" s="26"/>
      <c r="AK28" s="216"/>
    </row>
    <row r="29" spans="3:37" s="49" customFormat="1" ht="21" customHeight="1">
      <c r="C29" s="196"/>
      <c r="D29" s="394"/>
      <c r="E29" s="215" t="s">
        <v>2401</v>
      </c>
      <c r="F29" s="48"/>
      <c r="G29" s="48"/>
      <c r="H29" s="48" t="s">
        <v>128</v>
      </c>
      <c r="I29" s="48" t="s">
        <v>131</v>
      </c>
      <c r="J29" s="48" t="s">
        <v>0</v>
      </c>
      <c r="K29" s="48" t="s">
        <v>132</v>
      </c>
      <c r="L29" s="48" t="s">
        <v>438</v>
      </c>
      <c r="M29" s="48" t="s">
        <v>400</v>
      </c>
      <c r="N29" s="48" t="s">
        <v>400</v>
      </c>
      <c r="O29" s="48" t="s">
        <v>0</v>
      </c>
      <c r="P29" s="48" t="s">
        <v>445</v>
      </c>
      <c r="Q29" s="48"/>
      <c r="R29" s="48"/>
      <c r="S29" s="48"/>
      <c r="T29" s="48"/>
      <c r="U29" s="50"/>
      <c r="V29" s="73"/>
      <c r="W29" s="74"/>
      <c r="X29" s="75"/>
      <c r="Y29" s="73"/>
      <c r="Z29" s="74"/>
      <c r="AA29" s="75"/>
      <c r="AB29" s="73"/>
      <c r="AC29" s="74"/>
      <c r="AD29" s="75"/>
      <c r="AE29" s="73"/>
      <c r="AF29" s="74"/>
      <c r="AG29" s="75"/>
      <c r="AH29" s="24" t="str">
        <f t="shared" si="2"/>
        <v/>
      </c>
      <c r="AI29" s="25" t="str">
        <f t="shared" si="3"/>
        <v/>
      </c>
      <c r="AJ29" s="26"/>
      <c r="AK29" s="216"/>
    </row>
    <row r="30" spans="3:37" s="49" customFormat="1" ht="21" customHeight="1">
      <c r="C30" s="196"/>
      <c r="D30" s="394"/>
      <c r="E30" s="215" t="s">
        <v>2402</v>
      </c>
      <c r="F30" s="48"/>
      <c r="G30" s="48"/>
      <c r="H30" s="48" t="s">
        <v>128</v>
      </c>
      <c r="I30" s="48" t="s">
        <v>131</v>
      </c>
      <c r="J30" s="48" t="s">
        <v>0</v>
      </c>
      <c r="K30" s="48" t="s">
        <v>132</v>
      </c>
      <c r="L30" s="48" t="s">
        <v>439</v>
      </c>
      <c r="M30" s="48" t="s">
        <v>400</v>
      </c>
      <c r="N30" s="48" t="s">
        <v>400</v>
      </c>
      <c r="O30" s="48" t="s">
        <v>0</v>
      </c>
      <c r="P30" s="48" t="s">
        <v>445</v>
      </c>
      <c r="Q30" s="48"/>
      <c r="R30" s="48"/>
      <c r="S30" s="48"/>
      <c r="T30" s="48"/>
      <c r="U30" s="50"/>
      <c r="V30" s="73"/>
      <c r="W30" s="74"/>
      <c r="X30" s="75"/>
      <c r="Y30" s="73"/>
      <c r="Z30" s="74"/>
      <c r="AA30" s="75"/>
      <c r="AB30" s="73"/>
      <c r="AC30" s="74"/>
      <c r="AD30" s="75"/>
      <c r="AE30" s="73"/>
      <c r="AF30" s="74"/>
      <c r="AG30" s="75"/>
      <c r="AH30" s="24" t="str">
        <f t="shared" si="2"/>
        <v/>
      </c>
      <c r="AI30" s="25" t="str">
        <f t="shared" si="3"/>
        <v/>
      </c>
      <c r="AJ30" s="26"/>
      <c r="AK30" s="216"/>
    </row>
    <row r="31" spans="3:37" s="49" customFormat="1" ht="21" customHeight="1">
      <c r="C31" s="196"/>
      <c r="D31" s="394"/>
      <c r="E31" s="215" t="s">
        <v>2403</v>
      </c>
      <c r="F31" s="48"/>
      <c r="G31" s="48"/>
      <c r="H31" s="48" t="s">
        <v>128</v>
      </c>
      <c r="I31" s="48" t="s">
        <v>131</v>
      </c>
      <c r="J31" s="48" t="s">
        <v>0</v>
      </c>
      <c r="K31" s="48" t="s">
        <v>132</v>
      </c>
      <c r="L31" s="48" t="s">
        <v>440</v>
      </c>
      <c r="M31" s="48" t="s">
        <v>400</v>
      </c>
      <c r="N31" s="48" t="s">
        <v>400</v>
      </c>
      <c r="O31" s="48" t="s">
        <v>0</v>
      </c>
      <c r="P31" s="48" t="s">
        <v>445</v>
      </c>
      <c r="Q31" s="48"/>
      <c r="R31" s="48"/>
      <c r="S31" s="48"/>
      <c r="T31" s="48"/>
      <c r="U31" s="50"/>
      <c r="V31" s="73"/>
      <c r="W31" s="74"/>
      <c r="X31" s="75"/>
      <c r="Y31" s="73"/>
      <c r="Z31" s="74"/>
      <c r="AA31" s="75"/>
      <c r="AB31" s="73"/>
      <c r="AC31" s="74"/>
      <c r="AD31" s="75"/>
      <c r="AE31" s="73"/>
      <c r="AF31" s="74"/>
      <c r="AG31" s="75"/>
      <c r="AH31" s="24" t="str">
        <f t="shared" si="2"/>
        <v/>
      </c>
      <c r="AI31" s="25" t="str">
        <f t="shared" si="3"/>
        <v/>
      </c>
      <c r="AJ31" s="26"/>
      <c r="AK31" s="216"/>
    </row>
    <row r="32" spans="3:37" s="49" customFormat="1" ht="21" customHeight="1">
      <c r="C32" s="196"/>
      <c r="D32" s="394"/>
      <c r="E32" s="215" t="s">
        <v>2404</v>
      </c>
      <c r="F32" s="48"/>
      <c r="G32" s="48"/>
      <c r="H32" s="48" t="s">
        <v>128</v>
      </c>
      <c r="I32" s="48" t="s">
        <v>131</v>
      </c>
      <c r="J32" s="48" t="s">
        <v>0</v>
      </c>
      <c r="K32" s="48" t="s">
        <v>132</v>
      </c>
      <c r="L32" s="48" t="s">
        <v>441</v>
      </c>
      <c r="M32" s="48" t="s">
        <v>400</v>
      </c>
      <c r="N32" s="48" t="s">
        <v>400</v>
      </c>
      <c r="O32" s="48" t="s">
        <v>0</v>
      </c>
      <c r="P32" s="48" t="s">
        <v>445</v>
      </c>
      <c r="Q32" s="48"/>
      <c r="R32" s="48"/>
      <c r="S32" s="48"/>
      <c r="T32" s="48"/>
      <c r="U32" s="50"/>
      <c r="V32" s="73"/>
      <c r="W32" s="74"/>
      <c r="X32" s="75"/>
      <c r="Y32" s="73"/>
      <c r="Z32" s="74"/>
      <c r="AA32" s="75"/>
      <c r="AB32" s="73"/>
      <c r="AC32" s="74"/>
      <c r="AD32" s="75"/>
      <c r="AE32" s="73"/>
      <c r="AF32" s="74"/>
      <c r="AG32" s="75"/>
      <c r="AH32" s="24" t="str">
        <f t="shared" si="2"/>
        <v/>
      </c>
      <c r="AI32" s="25" t="str">
        <f t="shared" si="3"/>
        <v/>
      </c>
      <c r="AJ32" s="26"/>
      <c r="AK32" s="216"/>
    </row>
    <row r="33" spans="3:37" s="49" customFormat="1" ht="21" customHeight="1">
      <c r="C33" s="196"/>
      <c r="D33" s="394"/>
      <c r="E33" s="215" t="s">
        <v>2405</v>
      </c>
      <c r="F33" s="48"/>
      <c r="G33" s="48"/>
      <c r="H33" s="48" t="s">
        <v>128</v>
      </c>
      <c r="I33" s="48" t="s">
        <v>131</v>
      </c>
      <c r="J33" s="48" t="s">
        <v>0</v>
      </c>
      <c r="K33" s="48" t="s">
        <v>132</v>
      </c>
      <c r="L33" s="48" t="s">
        <v>442</v>
      </c>
      <c r="M33" s="48" t="s">
        <v>400</v>
      </c>
      <c r="N33" s="48" t="s">
        <v>400</v>
      </c>
      <c r="O33" s="48" t="s">
        <v>0</v>
      </c>
      <c r="P33" s="48" t="s">
        <v>445</v>
      </c>
      <c r="Q33" s="48"/>
      <c r="R33" s="48"/>
      <c r="S33" s="48"/>
      <c r="T33" s="48"/>
      <c r="U33" s="50"/>
      <c r="V33" s="73"/>
      <c r="W33" s="74"/>
      <c r="X33" s="75"/>
      <c r="Y33" s="73"/>
      <c r="Z33" s="74"/>
      <c r="AA33" s="75"/>
      <c r="AB33" s="73"/>
      <c r="AC33" s="74"/>
      <c r="AD33" s="75"/>
      <c r="AE33" s="73"/>
      <c r="AF33" s="74"/>
      <c r="AG33" s="75"/>
      <c r="AH33" s="24" t="str">
        <f t="shared" si="2"/>
        <v/>
      </c>
      <c r="AI33" s="25" t="str">
        <f t="shared" si="3"/>
        <v/>
      </c>
      <c r="AJ33" s="26"/>
      <c r="AK33" s="216"/>
    </row>
    <row r="34" spans="3:37" s="49" customFormat="1" ht="21" customHeight="1">
      <c r="C34" s="196"/>
      <c r="D34" s="394"/>
      <c r="E34" s="215" t="s">
        <v>2406</v>
      </c>
      <c r="F34" s="48"/>
      <c r="G34" s="48"/>
      <c r="H34" s="48" t="s">
        <v>128</v>
      </c>
      <c r="I34" s="48" t="s">
        <v>131</v>
      </c>
      <c r="J34" s="48" t="s">
        <v>0</v>
      </c>
      <c r="K34" s="48" t="s">
        <v>132</v>
      </c>
      <c r="L34" s="48" t="s">
        <v>443</v>
      </c>
      <c r="M34" s="48" t="s">
        <v>400</v>
      </c>
      <c r="N34" s="48" t="s">
        <v>400</v>
      </c>
      <c r="O34" s="48" t="s">
        <v>0</v>
      </c>
      <c r="P34" s="48" t="s">
        <v>445</v>
      </c>
      <c r="Q34" s="48"/>
      <c r="R34" s="48"/>
      <c r="S34" s="48"/>
      <c r="T34" s="48"/>
      <c r="U34" s="50"/>
      <c r="V34" s="73"/>
      <c r="W34" s="74"/>
      <c r="X34" s="75"/>
      <c r="Y34" s="73"/>
      <c r="Z34" s="74"/>
      <c r="AA34" s="75"/>
      <c r="AB34" s="73"/>
      <c r="AC34" s="74"/>
      <c r="AD34" s="75"/>
      <c r="AE34" s="73"/>
      <c r="AF34" s="74"/>
      <c r="AG34" s="75"/>
      <c r="AH34" s="24" t="str">
        <f t="shared" si="2"/>
        <v/>
      </c>
      <c r="AI34" s="25" t="str">
        <f t="shared" si="3"/>
        <v/>
      </c>
      <c r="AJ34" s="26"/>
      <c r="AK34" s="216"/>
    </row>
    <row r="35" spans="3:37" s="49" customFormat="1" ht="21" customHeight="1">
      <c r="C35" s="196"/>
      <c r="D35" s="394"/>
      <c r="E35" s="215" t="s">
        <v>2407</v>
      </c>
      <c r="F35" s="48"/>
      <c r="G35" s="48"/>
      <c r="H35" s="48" t="s">
        <v>128</v>
      </c>
      <c r="I35" s="48" t="s">
        <v>131</v>
      </c>
      <c r="J35" s="48" t="s">
        <v>0</v>
      </c>
      <c r="K35" s="48" t="s">
        <v>132</v>
      </c>
      <c r="L35" s="48" t="s">
        <v>444</v>
      </c>
      <c r="M35" s="48" t="s">
        <v>400</v>
      </c>
      <c r="N35" s="48" t="s">
        <v>400</v>
      </c>
      <c r="O35" s="48" t="s">
        <v>0</v>
      </c>
      <c r="P35" s="48" t="s">
        <v>445</v>
      </c>
      <c r="Q35" s="48"/>
      <c r="R35" s="48"/>
      <c r="S35" s="48"/>
      <c r="T35" s="48"/>
      <c r="U35" s="50"/>
      <c r="V35" s="73"/>
      <c r="W35" s="74"/>
      <c r="X35" s="75"/>
      <c r="Y35" s="73"/>
      <c r="Z35" s="74"/>
      <c r="AA35" s="75"/>
      <c r="AB35" s="73"/>
      <c r="AC35" s="74"/>
      <c r="AD35" s="75"/>
      <c r="AE35" s="73"/>
      <c r="AF35" s="74"/>
      <c r="AG35" s="75"/>
      <c r="AH35" s="24" t="str">
        <f t="shared" si="2"/>
        <v/>
      </c>
      <c r="AI35" s="25" t="str">
        <f t="shared" si="3"/>
        <v/>
      </c>
      <c r="AJ35" s="26"/>
      <c r="AK35" s="216"/>
    </row>
    <row r="36" spans="3:37" s="49" customFormat="1" ht="21" customHeight="1">
      <c r="C36" s="196"/>
      <c r="D36" s="394"/>
      <c r="E36" s="215" t="s">
        <v>2363</v>
      </c>
      <c r="F36" s="48"/>
      <c r="G36" s="48"/>
      <c r="H36" s="48" t="s">
        <v>128</v>
      </c>
      <c r="I36" s="48" t="s">
        <v>131</v>
      </c>
      <c r="J36" s="48" t="s">
        <v>0</v>
      </c>
      <c r="K36" s="48" t="s">
        <v>132</v>
      </c>
      <c r="L36" s="48" t="s">
        <v>134</v>
      </c>
      <c r="M36" s="48" t="s">
        <v>400</v>
      </c>
      <c r="N36" s="48" t="s">
        <v>400</v>
      </c>
      <c r="O36" s="48" t="s">
        <v>0</v>
      </c>
      <c r="P36" s="48" t="s">
        <v>445</v>
      </c>
      <c r="Q36" s="48"/>
      <c r="R36" s="48"/>
      <c r="S36" s="48"/>
      <c r="T36" s="48"/>
      <c r="U36" s="50"/>
      <c r="V36" s="73"/>
      <c r="W36" s="74"/>
      <c r="X36" s="75"/>
      <c r="Y36" s="73"/>
      <c r="Z36" s="74"/>
      <c r="AA36" s="75"/>
      <c r="AB36" s="73"/>
      <c r="AC36" s="74"/>
      <c r="AD36" s="75"/>
      <c r="AE36" s="73"/>
      <c r="AF36" s="74"/>
      <c r="AG36" s="75"/>
      <c r="AH36" s="24" t="str">
        <f t="shared" si="2"/>
        <v/>
      </c>
      <c r="AI36" s="25" t="str">
        <f t="shared" si="3"/>
        <v/>
      </c>
      <c r="AJ36" s="26"/>
      <c r="AK36" s="216"/>
    </row>
    <row r="37" spans="3:37" s="49" customFormat="1" ht="21" customHeight="1">
      <c r="C37" s="196"/>
      <c r="D37" s="395"/>
      <c r="E37" s="217" t="s">
        <v>2364</v>
      </c>
      <c r="F37" s="48"/>
      <c r="G37" s="48"/>
      <c r="H37" s="48" t="s">
        <v>128</v>
      </c>
      <c r="I37" s="48" t="s">
        <v>131</v>
      </c>
      <c r="J37" s="48" t="s">
        <v>0</v>
      </c>
      <c r="K37" s="48" t="s">
        <v>132</v>
      </c>
      <c r="L37" s="48" t="s">
        <v>0</v>
      </c>
      <c r="M37" s="48" t="s">
        <v>400</v>
      </c>
      <c r="N37" s="48" t="s">
        <v>400</v>
      </c>
      <c r="O37" s="48" t="s">
        <v>0</v>
      </c>
      <c r="P37" s="48" t="s">
        <v>445</v>
      </c>
      <c r="Q37" s="48"/>
      <c r="R37" s="48"/>
      <c r="S37" s="48"/>
      <c r="T37" s="48"/>
      <c r="U37" s="51"/>
      <c r="V37" s="21" t="str">
        <f>IF(OR(SUMPRODUCT(--(V26:V36=""),--(W26:W36=""))&gt;0,COUNTIF(W26:W36,"M")&gt;0,COUNTIF(W26:W36,"X")=11),"",SUM(V26:V36))</f>
        <v/>
      </c>
      <c r="W37" s="22" t="str">
        <f>IF(AND(COUNTIF(W26:W36,"X")=11,SUM(V26:V36)=0,ISNUMBER(V37)),"",IF(COUNTIF(W26:W36,"M")&gt;0,"M",IF(AND(COUNTIF(W26:W36,W26)=11,OR(W26="X",W26="W",W26="Z")),UPPER(W26),"")))</f>
        <v/>
      </c>
      <c r="X37" s="23"/>
      <c r="Y37" s="21" t="str">
        <f>IF(OR(SUMPRODUCT(--(Y26:Y36=""),--(Z26:Z36=""))&gt;0,COUNTIF(Z26:Z36,"M")&gt;0,COUNTIF(Z26:Z36,"X")=11),"",SUM(Y26:Y36))</f>
        <v/>
      </c>
      <c r="Z37" s="22" t="str">
        <f>IF(AND(COUNTIF(Z26:Z36,"X")=11,SUM(Y26:Y36)=0,ISNUMBER(Y37)),"",IF(COUNTIF(Z26:Z36,"M")&gt;0,"M",IF(AND(COUNTIF(Z26:Z36,Z26)=11,OR(Z26="X",Z26="W",Z26="Z")),UPPER(Z26),"")))</f>
        <v/>
      </c>
      <c r="AA37" s="23"/>
      <c r="AB37" s="21" t="str">
        <f>IF(OR(SUMPRODUCT(--(AB26:AB36=""),--(AC26:AC36=""))&gt;0,COUNTIF(AC26:AC36,"M")&gt;0,COUNTIF(AC26:AC36,"X")=11),"",SUM(AB26:AB36))</f>
        <v/>
      </c>
      <c r="AC37" s="22" t="str">
        <f>IF(AND(COUNTIF(AC26:AC36,"X")=11,SUM(AB26:AB36)=0,ISNUMBER(AB37)),"",IF(COUNTIF(AC26:AC36,"M")&gt;0,"M",IF(AND(COUNTIF(AC26:AC36,AC26)=11,OR(AC26="X",AC26="W",AC26="Z")),UPPER(AC26),"")))</f>
        <v/>
      </c>
      <c r="AD37" s="23"/>
      <c r="AE37" s="21" t="str">
        <f>IF(OR(SUMPRODUCT(--(AE26:AE36=""),--(AF26:AF36=""))&gt;0,COUNTIF(AF26:AF36,"M")&gt;0,COUNTIF(AF26:AF36,"X")=11),"",SUM(AE26:AE36))</f>
        <v/>
      </c>
      <c r="AF37" s="22" t="str">
        <f>IF(AND(COUNTIF(AF26:AF36,"X")=11,SUM(AE26:AE36)=0,ISNUMBER(AE37)),"",IF(COUNTIF(AF26:AF36,"M")&gt;0,"M",IF(AND(COUNTIF(AF26:AF36,AF26)=11,OR(AF26="X",AF26="W",AF26="Z")),UPPER(AF26),"")))</f>
        <v/>
      </c>
      <c r="AG37" s="23"/>
      <c r="AH37" s="21" t="str">
        <f>IF(OR(SUMPRODUCT(--(AH26:AH36=""),--(AI26:AI36=""))&gt;0,COUNTIF(AI26:AI36,"M")&gt;0,COUNTIF(AI26:AI36,"X")=11),"",SUM(AH26:AH36))</f>
        <v/>
      </c>
      <c r="AI37" s="22" t="str">
        <f>IF(AND(COUNTIF(AI26:AI36,"X")=11,SUM(AH26:AH36)=0,ISNUMBER(AH37)),"",IF(COUNTIF(AI26:AI36,"M")&gt;0,"M",IF(AND(COUNTIF(AI26:AI36,AI26)=11,OR(AI26="X",AI26="W",AI26="Z")),UPPER(AI26),"")))</f>
        <v/>
      </c>
      <c r="AJ37" s="23"/>
      <c r="AK37" s="216"/>
    </row>
    <row r="38" spans="3:37" s="49" customFormat="1" ht="21" customHeight="1">
      <c r="C38" s="196"/>
      <c r="D38" s="371" t="s">
        <v>2357</v>
      </c>
      <c r="E38" s="218" t="s">
        <v>2398</v>
      </c>
      <c r="F38" s="48"/>
      <c r="G38" s="48"/>
      <c r="H38" s="48" t="s">
        <v>0</v>
      </c>
      <c r="I38" s="48" t="s">
        <v>131</v>
      </c>
      <c r="J38" s="48" t="s">
        <v>0</v>
      </c>
      <c r="K38" s="48" t="s">
        <v>132</v>
      </c>
      <c r="L38" s="48" t="s">
        <v>435</v>
      </c>
      <c r="M38" s="48" t="s">
        <v>400</v>
      </c>
      <c r="N38" s="48" t="s">
        <v>400</v>
      </c>
      <c r="O38" s="48" t="s">
        <v>0</v>
      </c>
      <c r="P38" s="48" t="s">
        <v>445</v>
      </c>
      <c r="Q38" s="48"/>
      <c r="R38" s="48"/>
      <c r="S38" s="48"/>
      <c r="T38" s="48"/>
      <c r="U38" s="50"/>
      <c r="V38" s="21" t="str">
        <f t="shared" ref="V38:V49" si="4">IF(OR(AND(V14="",W14=""),AND(V26="",W26=""),AND(W14="X",W26="X"),OR(W14="M",W26="M")),"",SUM(V14,V26))</f>
        <v/>
      </c>
      <c r="W38" s="22" t="str">
        <f t="shared" ref="W38:W49" si="5">IF(AND(AND(W14="X",W26="X"),SUM(V14,V26)=0,ISNUMBER(V38)),"",IF(OR(W14="M",W26="M"),"M",IF(AND(W14=W26,OR(W14="X",W14="W",W14="Z")),UPPER(W14),"")))</f>
        <v/>
      </c>
      <c r="X38" s="23"/>
      <c r="Y38" s="21" t="str">
        <f t="shared" ref="Y38:Y49" si="6">IF(OR(AND(Y14="",Z14=""),AND(Y26="",Z26=""),AND(Z14="X",Z26="X"),OR(Z14="M",Z26="M")),"",SUM(Y14,Y26))</f>
        <v/>
      </c>
      <c r="Z38" s="22" t="str">
        <f t="shared" ref="Z38:Z49" si="7">IF(AND(AND(Z14="X",Z26="X"),SUM(Y14,Y26)=0,ISNUMBER(Y38)),"",IF(OR(Z14="M",Z26="M"),"M",IF(AND(Z14=Z26,OR(Z14="X",Z14="W",Z14="Z")),UPPER(Z14),"")))</f>
        <v/>
      </c>
      <c r="AA38" s="23"/>
      <c r="AB38" s="21" t="str">
        <f t="shared" ref="AB38:AB49" si="8">IF(OR(AND(AB14="",AC14=""),AND(AB26="",AC26=""),AND(AC14="X",AC26="X"),OR(AC14="M",AC26="M")),"",SUM(AB14,AB26))</f>
        <v/>
      </c>
      <c r="AC38" s="22" t="str">
        <f t="shared" ref="AC38:AC49" si="9">IF(AND(AND(AC14="X",AC26="X"),SUM(AB14,AB26)=0,ISNUMBER(AB38)),"",IF(OR(AC14="M",AC26="M"),"M",IF(AND(AC14=AC26,OR(AC14="X",AC14="W",AC14="Z")),UPPER(AC14),"")))</f>
        <v/>
      </c>
      <c r="AD38" s="23"/>
      <c r="AE38" s="21" t="str">
        <f t="shared" ref="AE38:AE49" si="10">IF(OR(AND(AE14="",AF14=""),AND(AE26="",AF26=""),AND(AF14="X",AF26="X"),OR(AF14="M",AF26="M")),"",SUM(AE14,AE26))</f>
        <v/>
      </c>
      <c r="AF38" s="22" t="str">
        <f t="shared" ref="AF38:AF49" si="11">IF(AND(AND(AF14="X",AF26="X"),SUM(AE14,AE26)=0,ISNUMBER(AE38)),"",IF(OR(AF14="M",AF26="M"),"M",IF(AND(AF14=AF26,OR(AF14="X",AF14="W",AF14="Z")),UPPER(AF14),"")))</f>
        <v/>
      </c>
      <c r="AG38" s="23"/>
      <c r="AH38" s="21" t="str">
        <f t="shared" ref="AH38:AH49" si="12">IF(OR(AND(AH14="",AI14=""),AND(AH26="",AI26=""),AND(AI14="X",AI26="X"),OR(AI14="M",AI26="M")),"",SUM(AH14,AH26))</f>
        <v/>
      </c>
      <c r="AI38" s="22" t="str">
        <f t="shared" ref="AI38:AI49" si="13">IF(AND(AND(AI14="X",AI26="X"),SUM(AH14,AH26)=0,ISNUMBER(AH38)),"",IF(OR(AI14="M",AI26="M"),"M",IF(AND(AI14=AI26,OR(AI14="X",AI14="W",AI14="Z")),UPPER(AI14),"")))</f>
        <v/>
      </c>
      <c r="AJ38" s="23"/>
      <c r="AK38" s="216"/>
    </row>
    <row r="39" spans="3:37" s="49" customFormat="1" ht="21" customHeight="1">
      <c r="C39" s="196"/>
      <c r="D39" s="372"/>
      <c r="E39" s="218" t="s">
        <v>2399</v>
      </c>
      <c r="F39" s="48"/>
      <c r="G39" s="48"/>
      <c r="H39" s="48" t="s">
        <v>0</v>
      </c>
      <c r="I39" s="48" t="s">
        <v>131</v>
      </c>
      <c r="J39" s="48" t="s">
        <v>0</v>
      </c>
      <c r="K39" s="48" t="s">
        <v>132</v>
      </c>
      <c r="L39" s="48" t="s">
        <v>436</v>
      </c>
      <c r="M39" s="48" t="s">
        <v>400</v>
      </c>
      <c r="N39" s="48" t="s">
        <v>400</v>
      </c>
      <c r="O39" s="48" t="s">
        <v>0</v>
      </c>
      <c r="P39" s="48" t="s">
        <v>445</v>
      </c>
      <c r="Q39" s="48"/>
      <c r="R39" s="48"/>
      <c r="S39" s="48"/>
      <c r="T39" s="48"/>
      <c r="U39" s="50"/>
      <c r="V39" s="21" t="str">
        <f t="shared" si="4"/>
        <v/>
      </c>
      <c r="W39" s="22" t="str">
        <f t="shared" si="5"/>
        <v/>
      </c>
      <c r="X39" s="23"/>
      <c r="Y39" s="21" t="str">
        <f t="shared" si="6"/>
        <v/>
      </c>
      <c r="Z39" s="22" t="str">
        <f t="shared" si="7"/>
        <v/>
      </c>
      <c r="AA39" s="23"/>
      <c r="AB39" s="21" t="str">
        <f t="shared" si="8"/>
        <v/>
      </c>
      <c r="AC39" s="22" t="str">
        <f t="shared" si="9"/>
        <v/>
      </c>
      <c r="AD39" s="23"/>
      <c r="AE39" s="21" t="str">
        <f t="shared" si="10"/>
        <v/>
      </c>
      <c r="AF39" s="22" t="str">
        <f t="shared" si="11"/>
        <v/>
      </c>
      <c r="AG39" s="23"/>
      <c r="AH39" s="21" t="str">
        <f t="shared" si="12"/>
        <v/>
      </c>
      <c r="AI39" s="22" t="str">
        <f t="shared" si="13"/>
        <v/>
      </c>
      <c r="AJ39" s="23"/>
      <c r="AK39" s="216"/>
    </row>
    <row r="40" spans="3:37" s="49" customFormat="1" ht="21" customHeight="1">
      <c r="C40" s="196"/>
      <c r="D40" s="372"/>
      <c r="E40" s="218" t="s">
        <v>2400</v>
      </c>
      <c r="F40" s="48"/>
      <c r="G40" s="48"/>
      <c r="H40" s="48" t="s">
        <v>0</v>
      </c>
      <c r="I40" s="48" t="s">
        <v>131</v>
      </c>
      <c r="J40" s="48" t="s">
        <v>0</v>
      </c>
      <c r="K40" s="48" t="s">
        <v>132</v>
      </c>
      <c r="L40" s="48" t="s">
        <v>437</v>
      </c>
      <c r="M40" s="48" t="s">
        <v>400</v>
      </c>
      <c r="N40" s="48" t="s">
        <v>400</v>
      </c>
      <c r="O40" s="48" t="s">
        <v>0</v>
      </c>
      <c r="P40" s="48" t="s">
        <v>445</v>
      </c>
      <c r="Q40" s="48"/>
      <c r="R40" s="48"/>
      <c r="S40" s="48"/>
      <c r="T40" s="48"/>
      <c r="U40" s="50"/>
      <c r="V40" s="21" t="str">
        <f t="shared" si="4"/>
        <v/>
      </c>
      <c r="W40" s="22" t="str">
        <f t="shared" si="5"/>
        <v/>
      </c>
      <c r="X40" s="23"/>
      <c r="Y40" s="21" t="str">
        <f t="shared" si="6"/>
        <v/>
      </c>
      <c r="Z40" s="22" t="str">
        <f t="shared" si="7"/>
        <v/>
      </c>
      <c r="AA40" s="23"/>
      <c r="AB40" s="21" t="str">
        <f t="shared" si="8"/>
        <v/>
      </c>
      <c r="AC40" s="22" t="str">
        <f t="shared" si="9"/>
        <v/>
      </c>
      <c r="AD40" s="23"/>
      <c r="AE40" s="21" t="str">
        <f t="shared" si="10"/>
        <v/>
      </c>
      <c r="AF40" s="22" t="str">
        <f t="shared" si="11"/>
        <v/>
      </c>
      <c r="AG40" s="23"/>
      <c r="AH40" s="21" t="str">
        <f t="shared" si="12"/>
        <v/>
      </c>
      <c r="AI40" s="22" t="str">
        <f t="shared" si="13"/>
        <v/>
      </c>
      <c r="AJ40" s="23"/>
      <c r="AK40" s="216"/>
    </row>
    <row r="41" spans="3:37" s="49" customFormat="1" ht="21" customHeight="1">
      <c r="C41" s="196"/>
      <c r="D41" s="372"/>
      <c r="E41" s="218" t="s">
        <v>2401</v>
      </c>
      <c r="F41" s="48"/>
      <c r="G41" s="48"/>
      <c r="H41" s="48" t="s">
        <v>0</v>
      </c>
      <c r="I41" s="48" t="s">
        <v>131</v>
      </c>
      <c r="J41" s="48" t="s">
        <v>0</v>
      </c>
      <c r="K41" s="48" t="s">
        <v>132</v>
      </c>
      <c r="L41" s="48" t="s">
        <v>438</v>
      </c>
      <c r="M41" s="48" t="s">
        <v>400</v>
      </c>
      <c r="N41" s="48" t="s">
        <v>400</v>
      </c>
      <c r="O41" s="48" t="s">
        <v>0</v>
      </c>
      <c r="P41" s="48" t="s">
        <v>445</v>
      </c>
      <c r="Q41" s="48"/>
      <c r="R41" s="48"/>
      <c r="S41" s="48"/>
      <c r="T41" s="48"/>
      <c r="U41" s="50"/>
      <c r="V41" s="21" t="str">
        <f t="shared" si="4"/>
        <v/>
      </c>
      <c r="W41" s="22" t="str">
        <f t="shared" si="5"/>
        <v/>
      </c>
      <c r="X41" s="23"/>
      <c r="Y41" s="21" t="str">
        <f t="shared" si="6"/>
        <v/>
      </c>
      <c r="Z41" s="22" t="str">
        <f t="shared" si="7"/>
        <v/>
      </c>
      <c r="AA41" s="23"/>
      <c r="AB41" s="21" t="str">
        <f t="shared" si="8"/>
        <v/>
      </c>
      <c r="AC41" s="22" t="str">
        <f t="shared" si="9"/>
        <v/>
      </c>
      <c r="AD41" s="23"/>
      <c r="AE41" s="21" t="str">
        <f t="shared" si="10"/>
        <v/>
      </c>
      <c r="AF41" s="22" t="str">
        <f t="shared" si="11"/>
        <v/>
      </c>
      <c r="AG41" s="23"/>
      <c r="AH41" s="21" t="str">
        <f t="shared" si="12"/>
        <v/>
      </c>
      <c r="AI41" s="22" t="str">
        <f t="shared" si="13"/>
        <v/>
      </c>
      <c r="AJ41" s="23"/>
      <c r="AK41" s="216"/>
    </row>
    <row r="42" spans="3:37" s="49" customFormat="1" ht="21" customHeight="1">
      <c r="C42" s="196"/>
      <c r="D42" s="372"/>
      <c r="E42" s="218" t="s">
        <v>2402</v>
      </c>
      <c r="F42" s="48"/>
      <c r="G42" s="48"/>
      <c r="H42" s="48" t="s">
        <v>0</v>
      </c>
      <c r="I42" s="48" t="s">
        <v>131</v>
      </c>
      <c r="J42" s="48" t="s">
        <v>0</v>
      </c>
      <c r="K42" s="48" t="s">
        <v>132</v>
      </c>
      <c r="L42" s="48" t="s">
        <v>439</v>
      </c>
      <c r="M42" s="48" t="s">
        <v>400</v>
      </c>
      <c r="N42" s="48" t="s">
        <v>400</v>
      </c>
      <c r="O42" s="48" t="s">
        <v>0</v>
      </c>
      <c r="P42" s="48" t="s">
        <v>445</v>
      </c>
      <c r="Q42" s="48"/>
      <c r="R42" s="48"/>
      <c r="S42" s="48"/>
      <c r="T42" s="48"/>
      <c r="U42" s="50"/>
      <c r="V42" s="21" t="str">
        <f t="shared" si="4"/>
        <v/>
      </c>
      <c r="W42" s="22" t="str">
        <f t="shared" si="5"/>
        <v/>
      </c>
      <c r="X42" s="23"/>
      <c r="Y42" s="21" t="str">
        <f t="shared" si="6"/>
        <v/>
      </c>
      <c r="Z42" s="22" t="str">
        <f t="shared" si="7"/>
        <v/>
      </c>
      <c r="AA42" s="23"/>
      <c r="AB42" s="21" t="str">
        <f t="shared" si="8"/>
        <v/>
      </c>
      <c r="AC42" s="22" t="str">
        <f t="shared" si="9"/>
        <v/>
      </c>
      <c r="AD42" s="23"/>
      <c r="AE42" s="21" t="str">
        <f t="shared" si="10"/>
        <v/>
      </c>
      <c r="AF42" s="22" t="str">
        <f t="shared" si="11"/>
        <v/>
      </c>
      <c r="AG42" s="23"/>
      <c r="AH42" s="21" t="str">
        <f t="shared" si="12"/>
        <v/>
      </c>
      <c r="AI42" s="22" t="str">
        <f t="shared" si="13"/>
        <v/>
      </c>
      <c r="AJ42" s="23"/>
      <c r="AK42" s="216"/>
    </row>
    <row r="43" spans="3:37" s="49" customFormat="1" ht="21" customHeight="1">
      <c r="C43" s="196"/>
      <c r="D43" s="372"/>
      <c r="E43" s="218" t="s">
        <v>2403</v>
      </c>
      <c r="F43" s="48"/>
      <c r="G43" s="48"/>
      <c r="H43" s="48" t="s">
        <v>0</v>
      </c>
      <c r="I43" s="48" t="s">
        <v>131</v>
      </c>
      <c r="J43" s="48" t="s">
        <v>0</v>
      </c>
      <c r="K43" s="48" t="s">
        <v>132</v>
      </c>
      <c r="L43" s="48" t="s">
        <v>440</v>
      </c>
      <c r="M43" s="48" t="s">
        <v>400</v>
      </c>
      <c r="N43" s="48" t="s">
        <v>400</v>
      </c>
      <c r="O43" s="48" t="s">
        <v>0</v>
      </c>
      <c r="P43" s="48" t="s">
        <v>445</v>
      </c>
      <c r="Q43" s="48"/>
      <c r="R43" s="48"/>
      <c r="S43" s="48"/>
      <c r="T43" s="48"/>
      <c r="U43" s="50"/>
      <c r="V43" s="21" t="str">
        <f t="shared" si="4"/>
        <v/>
      </c>
      <c r="W43" s="22" t="str">
        <f t="shared" si="5"/>
        <v/>
      </c>
      <c r="X43" s="23"/>
      <c r="Y43" s="21" t="str">
        <f t="shared" si="6"/>
        <v/>
      </c>
      <c r="Z43" s="22" t="str">
        <f t="shared" si="7"/>
        <v/>
      </c>
      <c r="AA43" s="23"/>
      <c r="AB43" s="21" t="str">
        <f t="shared" si="8"/>
        <v/>
      </c>
      <c r="AC43" s="22" t="str">
        <f t="shared" si="9"/>
        <v/>
      </c>
      <c r="AD43" s="23"/>
      <c r="AE43" s="21" t="str">
        <f t="shared" si="10"/>
        <v/>
      </c>
      <c r="AF43" s="22" t="str">
        <f t="shared" si="11"/>
        <v/>
      </c>
      <c r="AG43" s="23"/>
      <c r="AH43" s="21" t="str">
        <f t="shared" si="12"/>
        <v/>
      </c>
      <c r="AI43" s="22" t="str">
        <f t="shared" si="13"/>
        <v/>
      </c>
      <c r="AJ43" s="23"/>
      <c r="AK43" s="216"/>
    </row>
    <row r="44" spans="3:37" s="49" customFormat="1" ht="21" customHeight="1">
      <c r="C44" s="196"/>
      <c r="D44" s="372"/>
      <c r="E44" s="218" t="s">
        <v>2404</v>
      </c>
      <c r="F44" s="48"/>
      <c r="G44" s="48"/>
      <c r="H44" s="48" t="s">
        <v>0</v>
      </c>
      <c r="I44" s="48" t="s">
        <v>131</v>
      </c>
      <c r="J44" s="48" t="s">
        <v>0</v>
      </c>
      <c r="K44" s="48" t="s">
        <v>132</v>
      </c>
      <c r="L44" s="48" t="s">
        <v>441</v>
      </c>
      <c r="M44" s="48" t="s">
        <v>400</v>
      </c>
      <c r="N44" s="48" t="s">
        <v>400</v>
      </c>
      <c r="O44" s="48" t="s">
        <v>0</v>
      </c>
      <c r="P44" s="48" t="s">
        <v>445</v>
      </c>
      <c r="Q44" s="48"/>
      <c r="R44" s="48"/>
      <c r="S44" s="48"/>
      <c r="T44" s="48"/>
      <c r="U44" s="50"/>
      <c r="V44" s="21" t="str">
        <f t="shared" si="4"/>
        <v/>
      </c>
      <c r="W44" s="22" t="str">
        <f t="shared" si="5"/>
        <v/>
      </c>
      <c r="X44" s="23"/>
      <c r="Y44" s="21" t="str">
        <f t="shared" si="6"/>
        <v/>
      </c>
      <c r="Z44" s="22" t="str">
        <f t="shared" si="7"/>
        <v/>
      </c>
      <c r="AA44" s="23"/>
      <c r="AB44" s="21" t="str">
        <f t="shared" si="8"/>
        <v/>
      </c>
      <c r="AC44" s="22" t="str">
        <f t="shared" si="9"/>
        <v/>
      </c>
      <c r="AD44" s="23"/>
      <c r="AE44" s="21" t="str">
        <f t="shared" si="10"/>
        <v/>
      </c>
      <c r="AF44" s="22" t="str">
        <f t="shared" si="11"/>
        <v/>
      </c>
      <c r="AG44" s="23"/>
      <c r="AH44" s="21" t="str">
        <f t="shared" si="12"/>
        <v/>
      </c>
      <c r="AI44" s="22" t="str">
        <f t="shared" si="13"/>
        <v/>
      </c>
      <c r="AJ44" s="23"/>
      <c r="AK44" s="216"/>
    </row>
    <row r="45" spans="3:37" s="49" customFormat="1" ht="21" customHeight="1">
      <c r="C45" s="196"/>
      <c r="D45" s="372"/>
      <c r="E45" s="218" t="s">
        <v>2405</v>
      </c>
      <c r="F45" s="48"/>
      <c r="G45" s="48"/>
      <c r="H45" s="48" t="s">
        <v>0</v>
      </c>
      <c r="I45" s="48" t="s">
        <v>131</v>
      </c>
      <c r="J45" s="48" t="s">
        <v>0</v>
      </c>
      <c r="K45" s="48" t="s">
        <v>132</v>
      </c>
      <c r="L45" s="48" t="s">
        <v>442</v>
      </c>
      <c r="M45" s="48" t="s">
        <v>400</v>
      </c>
      <c r="N45" s="48" t="s">
        <v>400</v>
      </c>
      <c r="O45" s="48" t="s">
        <v>0</v>
      </c>
      <c r="P45" s="48" t="s">
        <v>445</v>
      </c>
      <c r="Q45" s="48"/>
      <c r="R45" s="48"/>
      <c r="S45" s="48"/>
      <c r="T45" s="48"/>
      <c r="U45" s="50"/>
      <c r="V45" s="21" t="str">
        <f t="shared" si="4"/>
        <v/>
      </c>
      <c r="W45" s="22" t="str">
        <f t="shared" si="5"/>
        <v/>
      </c>
      <c r="X45" s="23"/>
      <c r="Y45" s="21" t="str">
        <f t="shared" si="6"/>
        <v/>
      </c>
      <c r="Z45" s="22" t="str">
        <f t="shared" si="7"/>
        <v/>
      </c>
      <c r="AA45" s="23"/>
      <c r="AB45" s="21" t="str">
        <f t="shared" si="8"/>
        <v/>
      </c>
      <c r="AC45" s="22" t="str">
        <f t="shared" si="9"/>
        <v/>
      </c>
      <c r="AD45" s="23"/>
      <c r="AE45" s="21" t="str">
        <f t="shared" si="10"/>
        <v/>
      </c>
      <c r="AF45" s="22" t="str">
        <f t="shared" si="11"/>
        <v/>
      </c>
      <c r="AG45" s="23"/>
      <c r="AH45" s="21" t="str">
        <f t="shared" si="12"/>
        <v/>
      </c>
      <c r="AI45" s="22" t="str">
        <f t="shared" si="13"/>
        <v/>
      </c>
      <c r="AJ45" s="23"/>
      <c r="AK45" s="216"/>
    </row>
    <row r="46" spans="3:37" s="49" customFormat="1" ht="21" customHeight="1">
      <c r="C46" s="196"/>
      <c r="D46" s="372"/>
      <c r="E46" s="218" t="s">
        <v>2406</v>
      </c>
      <c r="F46" s="48"/>
      <c r="G46" s="48"/>
      <c r="H46" s="48" t="s">
        <v>0</v>
      </c>
      <c r="I46" s="48" t="s">
        <v>131</v>
      </c>
      <c r="J46" s="48" t="s">
        <v>0</v>
      </c>
      <c r="K46" s="48" t="s">
        <v>132</v>
      </c>
      <c r="L46" s="48" t="s">
        <v>443</v>
      </c>
      <c r="M46" s="48" t="s">
        <v>400</v>
      </c>
      <c r="N46" s="48" t="s">
        <v>400</v>
      </c>
      <c r="O46" s="48" t="s">
        <v>0</v>
      </c>
      <c r="P46" s="48" t="s">
        <v>445</v>
      </c>
      <c r="Q46" s="48"/>
      <c r="R46" s="48"/>
      <c r="S46" s="48"/>
      <c r="T46" s="48"/>
      <c r="U46" s="50"/>
      <c r="V46" s="21" t="str">
        <f t="shared" si="4"/>
        <v/>
      </c>
      <c r="W46" s="22" t="str">
        <f t="shared" si="5"/>
        <v/>
      </c>
      <c r="X46" s="23"/>
      <c r="Y46" s="21" t="str">
        <f t="shared" si="6"/>
        <v/>
      </c>
      <c r="Z46" s="22" t="str">
        <f t="shared" si="7"/>
        <v/>
      </c>
      <c r="AA46" s="23"/>
      <c r="AB46" s="21" t="str">
        <f t="shared" si="8"/>
        <v/>
      </c>
      <c r="AC46" s="22" t="str">
        <f t="shared" si="9"/>
        <v/>
      </c>
      <c r="AD46" s="23"/>
      <c r="AE46" s="21" t="str">
        <f t="shared" si="10"/>
        <v/>
      </c>
      <c r="AF46" s="22" t="str">
        <f t="shared" si="11"/>
        <v/>
      </c>
      <c r="AG46" s="23"/>
      <c r="AH46" s="21" t="str">
        <f t="shared" si="12"/>
        <v/>
      </c>
      <c r="AI46" s="22" t="str">
        <f t="shared" si="13"/>
        <v/>
      </c>
      <c r="AJ46" s="23"/>
      <c r="AK46" s="216"/>
    </row>
    <row r="47" spans="3:37" s="49" customFormat="1" ht="21" customHeight="1">
      <c r="C47" s="196"/>
      <c r="D47" s="372"/>
      <c r="E47" s="218" t="s">
        <v>2407</v>
      </c>
      <c r="F47" s="48"/>
      <c r="G47" s="48"/>
      <c r="H47" s="48" t="s">
        <v>0</v>
      </c>
      <c r="I47" s="48" t="s">
        <v>131</v>
      </c>
      <c r="J47" s="48" t="s">
        <v>0</v>
      </c>
      <c r="K47" s="48" t="s">
        <v>132</v>
      </c>
      <c r="L47" s="48" t="s">
        <v>444</v>
      </c>
      <c r="M47" s="48" t="s">
        <v>400</v>
      </c>
      <c r="N47" s="48" t="s">
        <v>400</v>
      </c>
      <c r="O47" s="48" t="s">
        <v>0</v>
      </c>
      <c r="P47" s="48" t="s">
        <v>445</v>
      </c>
      <c r="Q47" s="48"/>
      <c r="R47" s="48"/>
      <c r="S47" s="48"/>
      <c r="T47" s="48"/>
      <c r="U47" s="50"/>
      <c r="V47" s="21" t="str">
        <f t="shared" si="4"/>
        <v/>
      </c>
      <c r="W47" s="22" t="str">
        <f t="shared" si="5"/>
        <v/>
      </c>
      <c r="X47" s="23"/>
      <c r="Y47" s="21" t="str">
        <f t="shared" si="6"/>
        <v/>
      </c>
      <c r="Z47" s="22" t="str">
        <f t="shared" si="7"/>
        <v/>
      </c>
      <c r="AA47" s="23"/>
      <c r="AB47" s="21" t="str">
        <f t="shared" si="8"/>
        <v/>
      </c>
      <c r="AC47" s="22" t="str">
        <f t="shared" si="9"/>
        <v/>
      </c>
      <c r="AD47" s="23"/>
      <c r="AE47" s="21" t="str">
        <f t="shared" si="10"/>
        <v/>
      </c>
      <c r="AF47" s="22" t="str">
        <f t="shared" si="11"/>
        <v/>
      </c>
      <c r="AG47" s="23"/>
      <c r="AH47" s="21" t="str">
        <f t="shared" si="12"/>
        <v/>
      </c>
      <c r="AI47" s="22" t="str">
        <f t="shared" si="13"/>
        <v/>
      </c>
      <c r="AJ47" s="23"/>
      <c r="AK47" s="216"/>
    </row>
    <row r="48" spans="3:37" s="49" customFormat="1" ht="21" customHeight="1">
      <c r="C48" s="196"/>
      <c r="D48" s="372"/>
      <c r="E48" s="217" t="s">
        <v>2363</v>
      </c>
      <c r="F48" s="48"/>
      <c r="G48" s="48"/>
      <c r="H48" s="48" t="s">
        <v>0</v>
      </c>
      <c r="I48" s="48" t="s">
        <v>131</v>
      </c>
      <c r="J48" s="48" t="s">
        <v>0</v>
      </c>
      <c r="K48" s="48" t="s">
        <v>132</v>
      </c>
      <c r="L48" s="48" t="s">
        <v>134</v>
      </c>
      <c r="M48" s="48" t="s">
        <v>400</v>
      </c>
      <c r="N48" s="48" t="s">
        <v>400</v>
      </c>
      <c r="O48" s="48" t="s">
        <v>0</v>
      </c>
      <c r="P48" s="48" t="s">
        <v>445</v>
      </c>
      <c r="Q48" s="48"/>
      <c r="R48" s="48"/>
      <c r="S48" s="48"/>
      <c r="T48" s="48"/>
      <c r="U48" s="50"/>
      <c r="V48" s="21" t="str">
        <f t="shared" si="4"/>
        <v/>
      </c>
      <c r="W48" s="22" t="str">
        <f t="shared" si="5"/>
        <v/>
      </c>
      <c r="X48" s="23"/>
      <c r="Y48" s="21" t="str">
        <f t="shared" si="6"/>
        <v/>
      </c>
      <c r="Z48" s="22" t="str">
        <f t="shared" si="7"/>
        <v/>
      </c>
      <c r="AA48" s="23"/>
      <c r="AB48" s="21" t="str">
        <f t="shared" si="8"/>
        <v/>
      </c>
      <c r="AC48" s="22" t="str">
        <f t="shared" si="9"/>
        <v/>
      </c>
      <c r="AD48" s="23"/>
      <c r="AE48" s="21" t="str">
        <f t="shared" si="10"/>
        <v/>
      </c>
      <c r="AF48" s="22" t="str">
        <f t="shared" si="11"/>
        <v/>
      </c>
      <c r="AG48" s="23"/>
      <c r="AH48" s="21" t="str">
        <f t="shared" si="12"/>
        <v/>
      </c>
      <c r="AI48" s="22" t="str">
        <f t="shared" si="13"/>
        <v/>
      </c>
      <c r="AJ48" s="23"/>
      <c r="AK48" s="216"/>
    </row>
    <row r="49" spans="3:37" s="49" customFormat="1" ht="21" customHeight="1">
      <c r="C49" s="196"/>
      <c r="D49" s="373"/>
      <c r="E49" s="217" t="s">
        <v>2364</v>
      </c>
      <c r="F49" s="48"/>
      <c r="G49" s="48"/>
      <c r="H49" s="48" t="s">
        <v>0</v>
      </c>
      <c r="I49" s="48" t="s">
        <v>131</v>
      </c>
      <c r="J49" s="48" t="s">
        <v>0</v>
      </c>
      <c r="K49" s="48" t="s">
        <v>132</v>
      </c>
      <c r="L49" s="48" t="s">
        <v>0</v>
      </c>
      <c r="M49" s="48" t="s">
        <v>400</v>
      </c>
      <c r="N49" s="48" t="s">
        <v>400</v>
      </c>
      <c r="O49" s="48" t="s">
        <v>0</v>
      </c>
      <c r="P49" s="48" t="s">
        <v>445</v>
      </c>
      <c r="Q49" s="48"/>
      <c r="R49" s="48"/>
      <c r="S49" s="48"/>
      <c r="T49" s="48"/>
      <c r="U49" s="50"/>
      <c r="V49" s="21" t="str">
        <f t="shared" si="4"/>
        <v/>
      </c>
      <c r="W49" s="22" t="str">
        <f t="shared" si="5"/>
        <v/>
      </c>
      <c r="X49" s="23"/>
      <c r="Y49" s="21" t="str">
        <f t="shared" si="6"/>
        <v/>
      </c>
      <c r="Z49" s="22" t="str">
        <f t="shared" si="7"/>
        <v/>
      </c>
      <c r="AA49" s="23"/>
      <c r="AB49" s="21" t="str">
        <f t="shared" si="8"/>
        <v/>
      </c>
      <c r="AC49" s="22" t="str">
        <f t="shared" si="9"/>
        <v/>
      </c>
      <c r="AD49" s="23"/>
      <c r="AE49" s="21" t="str">
        <f t="shared" si="10"/>
        <v/>
      </c>
      <c r="AF49" s="22" t="str">
        <f t="shared" si="11"/>
        <v/>
      </c>
      <c r="AG49" s="23"/>
      <c r="AH49" s="21" t="str">
        <f t="shared" si="12"/>
        <v/>
      </c>
      <c r="AI49" s="22" t="str">
        <f t="shared" si="13"/>
        <v/>
      </c>
      <c r="AJ49" s="23"/>
      <c r="AK49" s="216"/>
    </row>
    <row r="50" spans="3:37">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row>
    <row r="51" spans="3:37">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row>
    <row r="52" spans="3:37" hidden="1"/>
    <row r="53" spans="3:37" hidden="1">
      <c r="V53" s="211">
        <f>SUMPRODUCT(--(V14:V49=0),--(V14:V49&lt;&gt;""),--(W14:W49="Z"))+SUMPRODUCT(--(V14:V49=0),--(V14:V49&lt;&gt;""),--(W14:W49=""))+SUMPRODUCT(--(V14:V49&gt;0),--(W14:W49="W"))+SUMPRODUCT(--(V14:V49&gt;0), --(V14:V49&lt;&gt;""),--(W14:W49=""))+SUMPRODUCT(--(V14:V49=""),--(W14:W49="Z"))</f>
        <v>0</v>
      </c>
      <c r="W53" s="212"/>
      <c r="X53" s="212"/>
      <c r="Y53" s="211">
        <f t="shared" ref="Y53" si="14">SUMPRODUCT(--(Y14:Y49=0),--(Y14:Y49&lt;&gt;""),--(Z14:Z49="Z"))+SUMPRODUCT(--(Y14:Y49=0),--(Y14:Y49&lt;&gt;""),--(Z14:Z49=""))+SUMPRODUCT(--(Y14:Y49&gt;0),--(Z14:Z49="W"))+SUMPRODUCT(--(Y14:Y49&gt;0), --(Y14:Y49&lt;&gt;""),--(Z14:Z49=""))+SUMPRODUCT(--(Y14:Y49=""),--(Z14:Z49="Z"))</f>
        <v>0</v>
      </c>
      <c r="Z53" s="212"/>
      <c r="AA53" s="212"/>
      <c r="AB53" s="211">
        <f t="shared" ref="AB53" si="15">SUMPRODUCT(--(AB14:AB49=0),--(AB14:AB49&lt;&gt;""),--(AC14:AC49="Z"))+SUMPRODUCT(--(AB14:AB49=0),--(AB14:AB49&lt;&gt;""),--(AC14:AC49=""))+SUMPRODUCT(--(AB14:AB49&gt;0),--(AC14:AC49="W"))+SUMPRODUCT(--(AB14:AB49&gt;0), --(AB14:AB49&lt;&gt;""),--(AC14:AC49=""))+SUMPRODUCT(--(AB14:AB49=""),--(AC14:AC49="Z"))</f>
        <v>0</v>
      </c>
      <c r="AC53" s="212"/>
      <c r="AD53" s="212"/>
      <c r="AE53" s="211">
        <f t="shared" ref="AE53" si="16">SUMPRODUCT(--(AE14:AE49=0),--(AE14:AE49&lt;&gt;""),--(AF14:AF49="Z"))+SUMPRODUCT(--(AE14:AE49=0),--(AE14:AE49&lt;&gt;""),--(AF14:AF49=""))+SUMPRODUCT(--(AE14:AE49&gt;0),--(AF14:AF49="W"))+SUMPRODUCT(--(AE14:AE49&gt;0), --(AE14:AE49&lt;&gt;""),--(AF14:AF49=""))+SUMPRODUCT(--(AE14:AE49=""),--(AF14:AF49="Z"))</f>
        <v>0</v>
      </c>
      <c r="AF53" s="212"/>
      <c r="AG53" s="212"/>
      <c r="AH53" s="211">
        <f t="shared" ref="AH53" si="17">SUMPRODUCT(--(AH14:AH49=0),--(AH14:AH49&lt;&gt;""),--(AI14:AI49="Z"))+SUMPRODUCT(--(AH14:AH49=0),--(AH14:AH49&lt;&gt;""),--(AI14:AI49=""))+SUMPRODUCT(--(AH14:AH49&gt;0),--(AI14:AI49="W"))+SUMPRODUCT(--(AH14:AH49&gt;0), --(AH14:AH49&lt;&gt;""),--(AI14:AI49=""))+SUMPRODUCT(--(AH14:AH49=""),--(AI14:AI49="Z"))</f>
        <v>0</v>
      </c>
      <c r="AI53" s="212"/>
      <c r="AJ53" s="212"/>
    </row>
    <row r="54" spans="3:37" hidden="1"/>
    <row r="55" spans="3:37" hidden="1"/>
    <row r="56" spans="3:37" hidden="1"/>
    <row r="57" spans="3:37" hidden="1"/>
    <row r="58" spans="3:37" hidden="1"/>
    <row r="59" spans="3:37" hidden="1"/>
    <row r="60" spans="3:37" hidden="1"/>
    <row r="61" spans="3:37" hidden="1"/>
  </sheetData>
  <sheetProtection algorithmName="SHA-512" hashValue="ytJEhkzudz0GxrRTL1xj/JfpGgAOcbJihMtUb7pTPl/pgd0l8OcSnqXpYj56JXneU/k75QyUhuqO5GhFXzAoEA==" saltValue="51XJEI1BcqUzSkRD0sq+cw==" spinCount="100000" sheet="1" objects="1" scenarios="1" formatCells="0" formatColumns="0" formatRows="0" sort="0" autoFilter="0"/>
  <mergeCells count="15">
    <mergeCell ref="D3:E3"/>
    <mergeCell ref="D1:AK1"/>
    <mergeCell ref="D14:D25"/>
    <mergeCell ref="D26:D37"/>
    <mergeCell ref="D38:D49"/>
    <mergeCell ref="V4:X4"/>
    <mergeCell ref="Y4:AA4"/>
    <mergeCell ref="AB4:AD4"/>
    <mergeCell ref="AE4:AG4"/>
    <mergeCell ref="AH4:AJ4"/>
    <mergeCell ref="V3:X3"/>
    <mergeCell ref="Y3:AA3"/>
    <mergeCell ref="AB3:AD3"/>
    <mergeCell ref="AE3:AG3"/>
    <mergeCell ref="AH3:AJ3"/>
  </mergeCells>
  <conditionalFormatting sqref="V14:V49 Y14:Y49 AB14:AB49 AE14:AE49 AH14:AH49">
    <cfRule type="expression" dxfId="128" priority="3">
      <formula xml:space="preserve"> OR(AND(V14=0,V14&lt;&gt;"",W14&lt;&gt;"Z",W14&lt;&gt;""),AND(V14&gt;0,V14&lt;&gt;"",W14&lt;&gt;"W",W14&lt;&gt;""),AND(V14="", W14="W"))</formula>
    </cfRule>
  </conditionalFormatting>
  <conditionalFormatting sqref="W14:W49 Z14:Z49 AC14:AC49 AF14:AF49 AI14:AI49">
    <cfRule type="expression" dxfId="127" priority="2">
      <formula xml:space="preserve"> OR(AND(V14=0,V14&lt;&gt;"",W14&lt;&gt;"Z",W14&lt;&gt;""),AND(V14&gt;0,V14&lt;&gt;"",W14&lt;&gt;"W",W14&lt;&gt;""),AND(V14="", W14="W"))</formula>
    </cfRule>
  </conditionalFormatting>
  <conditionalFormatting sqref="X14:X49 AA14:AA49 AD14:AD49 AG14:AG49 AJ14:AJ49">
    <cfRule type="expression" dxfId="126" priority="1">
      <formula xml:space="preserve"> AND(OR(W14="X",W14="W"),X14="")</formula>
    </cfRule>
  </conditionalFormatting>
  <conditionalFormatting sqref="AH25 AH37 V25 Y25 AB25 AE25 V37 Y37 AB37 AE37">
    <cfRule type="expression" dxfId="125" priority="4">
      <formula>OR(COUNTIF(W14:W24,"M")=11,COUNTIF(W14:W24,"X")=11)</formula>
    </cfRule>
    <cfRule type="expression" dxfId="124" priority="5">
      <formula>IF(OR(SUMPRODUCT(--(V14:V24=""),--(W14:W24=""))&gt;0,COUNTIF(W14:W24,"M")&gt;0,COUNTIF(W14:W24,"X")=11),"",SUM(V14:V24)) &lt;&gt; V25</formula>
    </cfRule>
  </conditionalFormatting>
  <conditionalFormatting sqref="AI25 AI37 W25 Z25 AC25 AF25 W37 Z37 AC37 AF37">
    <cfRule type="expression" dxfId="123" priority="6">
      <formula>OR(COUNTIF(W14:W24,"M")=11,COUNTIF(W14:W24,"X")=11)</formula>
    </cfRule>
    <cfRule type="expression" dxfId="122" priority="7">
      <formula>IF(AND(COUNTIF(W14:W24,"X")=11,SUM(V14:V24)=0,ISNUMBER(V25)),"",IF(COUNTIF(W14:W24,"M")&gt;0,"M",IF(AND(COUNTIF(W14:W24,W14)=11,OR(W14="X",W14="W",W14="Z")),UPPER(W14),""))) &lt;&gt; W25</formula>
    </cfRule>
  </conditionalFormatting>
  <conditionalFormatting sqref="AH38:AH49 V38:V49 Y38:Y49 AB38:AB49 AE38:AE49">
    <cfRule type="expression" dxfId="121" priority="8">
      <formula>OR(AND(W14="X",W26="X"),AND(W14="M",W26="M"))</formula>
    </cfRule>
    <cfRule type="expression" dxfId="120" priority="9">
      <formula>IF(OR(AND(V14="",W14=""),AND(V26="",W26=""),AND(W14="X",W26="X"),OR(W14="M",W26="M")),"",SUM(V14,V26)) &lt;&gt; V38</formula>
    </cfRule>
  </conditionalFormatting>
  <conditionalFormatting sqref="AI38:AI49 W38:W49 Z38:Z49 AC38:AC49 AF38:AF49">
    <cfRule type="expression" dxfId="119" priority="10">
      <formula>OR(AND(W14="X",W26="X"),AND(W14="M",W26="M"))</formula>
    </cfRule>
  </conditionalFormatting>
  <conditionalFormatting sqref="AI38:AI49 W38:W49 Z38:Z49 AC38:AC49 AF38:AF49">
    <cfRule type="expression" dxfId="118" priority="11">
      <formula>IF(AND(AND(W14="X",W26="X"),SUM(V14,V26)=0,ISNUMBER(V38)),"",IF(OR(W14="M",W26="M"),"M",IF(AND(W14=W26,OR(W14="X",W14="W",W14="Z")),UPPER(W14),""))) &lt;&gt; W38</formula>
    </cfRule>
  </conditionalFormatting>
  <conditionalFormatting sqref="AH14:AH24 AH26:AH36">
    <cfRule type="expression" dxfId="117" priority="12">
      <formula>OR(COUNTIF(W14:AF14,"M")=4,COUNTIF(W14:AF14,"X")=4)</formula>
    </cfRule>
  </conditionalFormatting>
  <conditionalFormatting sqref="AH14:AH24 AH26:AH36">
    <cfRule type="expression" dxfId="116" priority="13">
      <formula>IF(OR(EXACT(V14,W14),EXACT(Y14,Z14), EXACT(AB14,AC14),EXACT(AE14,AF14), COUNTIF(W14:AF14,"M")&gt;0,COUNTIF(W14:AF14,"X")=4),"",SUM(V14,Y14, AB14,AE14)) &lt;&gt; AH14</formula>
    </cfRule>
  </conditionalFormatting>
  <conditionalFormatting sqref="AI14:AI24 AI26:AI36">
    <cfRule type="expression" dxfId="115" priority="14">
      <formula>OR(COUNTIF(W14:AF14,"M")=4,COUNTIF(W14:AF14,"X")=4)</formula>
    </cfRule>
  </conditionalFormatting>
  <conditionalFormatting sqref="AI14:AI24 AI26:AI36">
    <cfRule type="expression" dxfId="114" priority="15">
      <formula>IF(AND(COUNTIF(W14:AF14,"X")=4,SUM(V14,Y14, AB14, AE14)=0,ISNUMBER(AH14)),"",IF(COUNTIF(W14:AF14,"M")&gt;0,"M", IF(AND(COUNTIF(W14:AF14,W14)=4,OR(W14="X",W14="W",W14="Z")),UPPER(W14),""))) &lt;&gt; AI14</formula>
    </cfRule>
  </conditionalFormatting>
  <dataValidations count="4">
    <dataValidation allowBlank="1" showInputMessage="1" showErrorMessage="1" sqref="A1:U1048576 V50:V1048576 V1:V13 AH50:AH1048576 Y50:Y1048576 Y1:Y13 W50:W1048576 AB50:AB1048576 AB1:AB13 Z50:Z1048576 AE50:AE1048576 AE1:AE13 AC50:AC1048576 AF50:AF1048576 AH1:AH13 AI50:AI1048576 W1:W13 X50:X1048576 Z1:Z13 AA50:AA1048576 AC1:AC13 AD50:AD1048576 AF1:AF13 AG50:AG1048576 AI1:AI13 X1:X13 AA1:AA13 AD1:AD13 AG1:AG13 AK1:XFD1048576 AJ1:AJ13 AJ50:AJ1048576"/>
    <dataValidation type="decimal" operator="greaterThanOrEqual" allowBlank="1" showInputMessage="1" showErrorMessage="1" errorTitle="Entrée non valide" error="Veuillez entrer une valeur numérique" sqref="V14:V49 Y14:Y49 AB14:AB49 AE14:AE49 AH14:AH49">
      <formula1>0</formula1>
    </dataValidation>
    <dataValidation type="list" allowBlank="1" showDropDown="1" showInputMessage="1" showErrorMessage="1" errorTitle="Entrée non valide" error="Veuillez entrer l'un des codes suivants (majuscules seulement) :_x000a_M - Manquant_x000a_W - Inclut des données d'une autre catégorie_x000a_X - Données incluses dans une autre catégorie_x000a_Z - Ne s'applique pas" sqref="W14:W49 Z14:Z49 AC14:AC49 AF14:AF49 AI14:AI49">
      <formula1>"Z,M,X,W"</formula1>
    </dataValidation>
    <dataValidation type="textLength" allowBlank="1" showInputMessage="1" showErrorMessage="1" errorTitle="Entrée non valide" error="La longueur du texte devrait être comprise entre 2 et 500 caractères" sqref="X14:X49 AA14:AA49 AD14:AD49 AG14:AG49 AJ14:AJ49">
      <formula1>2</formula1>
      <formula2>500</formula2>
    </dataValidation>
  </dataValidations>
  <pageMargins left="0.23622047244094491" right="0.23622047244094491" top="0.74803149606299213" bottom="0.74803149606299213" header="0.31496062992125984" footer="0.31496062992125984"/>
  <pageSetup scale="56"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Q28"/>
  <sheetViews>
    <sheetView showGridLines="0" topLeftCell="C1" zoomScaleNormal="100" workbookViewId="0"/>
  </sheetViews>
  <sheetFormatPr defaultColWidth="9.140625" defaultRowHeight="15"/>
  <cols>
    <col min="1" max="1" width="18.28515625" style="41" hidden="1" customWidth="1"/>
    <col min="2" max="2" width="10.5703125" style="41" hidden="1" customWidth="1"/>
    <col min="3" max="3" width="5.7109375" style="41" customWidth="1"/>
    <col min="4" max="4" width="21.5703125" style="41" bestFit="1" customWidth="1"/>
    <col min="5" max="7" width="8.7109375" style="41" hidden="1" customWidth="1"/>
    <col min="8" max="8" width="3" style="41" hidden="1" customWidth="1"/>
    <col min="9" max="9" width="5.85546875" style="41" hidden="1" customWidth="1"/>
    <col min="10" max="10" width="3" style="41" hidden="1" customWidth="1"/>
    <col min="11" max="11" width="5.28515625" style="41" hidden="1" customWidth="1"/>
    <col min="12" max="12" width="3.7109375" style="41" hidden="1" customWidth="1"/>
    <col min="13" max="13" width="3" style="41" hidden="1" customWidth="1"/>
    <col min="14" max="20" width="4.140625" style="41" hidden="1" customWidth="1"/>
    <col min="21" max="21" width="17.7109375" style="41" hidden="1" customWidth="1"/>
    <col min="22" max="22" width="12.7109375" style="41" customWidth="1"/>
    <col min="23" max="23" width="2.7109375" style="41" customWidth="1"/>
    <col min="24" max="24" width="5.7109375" style="41" customWidth="1"/>
    <col min="25" max="25" width="12.7109375" style="41" customWidth="1"/>
    <col min="26" max="26" width="2.7109375" style="41" customWidth="1"/>
    <col min="27" max="27" width="5.7109375" style="41" customWidth="1"/>
    <col min="28" max="28" width="12.7109375" style="41" customWidth="1"/>
    <col min="29" max="29" width="2.7109375" style="41" customWidth="1"/>
    <col min="30" max="30" width="5.7109375" style="41" customWidth="1"/>
    <col min="31" max="31" width="12.7109375" style="41" customWidth="1"/>
    <col min="32" max="32" width="2.7109375" style="41" customWidth="1"/>
    <col min="33" max="33" width="5.7109375" style="41" customWidth="1"/>
    <col min="34" max="34" width="12.7109375" style="41" customWidth="1"/>
    <col min="35" max="35" width="2.7109375" style="41" customWidth="1"/>
    <col min="36" max="36" width="5.7109375" style="41" customWidth="1"/>
    <col min="37" max="37" width="12.7109375" style="41" customWidth="1"/>
    <col min="38" max="38" width="2.7109375" style="41" customWidth="1"/>
    <col min="39" max="39" width="5.7109375" style="41" customWidth="1"/>
    <col min="40" max="40" width="12.7109375" style="41" customWidth="1"/>
    <col min="41" max="41" width="2.7109375" style="41" customWidth="1"/>
    <col min="42" max="43" width="5.7109375" style="41" customWidth="1"/>
    <col min="44" max="16384" width="9.140625" style="41"/>
  </cols>
  <sheetData>
    <row r="1" spans="1:43" s="45" customFormat="1" ht="45" customHeight="1">
      <c r="A1" s="191" t="s">
        <v>80</v>
      </c>
      <c r="B1" s="192" t="s">
        <v>147</v>
      </c>
      <c r="C1" s="156"/>
      <c r="D1" s="403" t="s">
        <v>2564</v>
      </c>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row>
    <row r="2" spans="1:43" s="3" customFormat="1" ht="3.75" customHeight="1">
      <c r="A2" s="191" t="s">
        <v>86</v>
      </c>
      <c r="B2" s="194" t="str">
        <f>VLOOKUP(VAL_C1!$B$2,VAL_Drop_Down_Lists!$A$3:$B$214,2,FALSE)</f>
        <v>_X</v>
      </c>
      <c r="C2" s="220"/>
      <c r="D2" s="221"/>
      <c r="E2" s="221"/>
      <c r="F2" s="221"/>
      <c r="G2" s="221"/>
      <c r="H2" s="221"/>
      <c r="I2" s="221"/>
      <c r="J2" s="221"/>
      <c r="K2" s="221"/>
      <c r="L2" s="221"/>
      <c r="M2" s="221"/>
      <c r="N2" s="221"/>
      <c r="O2" s="221"/>
      <c r="P2" s="221"/>
      <c r="Q2" s="221"/>
      <c r="R2" s="221"/>
      <c r="S2" s="221"/>
      <c r="T2" s="221"/>
      <c r="U2" s="221"/>
      <c r="V2" s="222"/>
      <c r="W2" s="222"/>
      <c r="X2" s="222"/>
      <c r="Y2" s="222"/>
      <c r="Z2" s="222"/>
      <c r="AA2" s="222"/>
      <c r="AB2" s="222"/>
      <c r="AC2" s="222"/>
      <c r="AD2" s="222"/>
      <c r="AE2" s="222"/>
      <c r="AF2" s="222"/>
      <c r="AG2" s="222"/>
      <c r="AH2" s="222"/>
      <c r="AI2" s="222"/>
      <c r="AJ2" s="222"/>
      <c r="AK2" s="222"/>
      <c r="AL2" s="222"/>
      <c r="AM2" s="222"/>
      <c r="AN2" s="222"/>
      <c r="AO2" s="222"/>
      <c r="AP2" s="222"/>
      <c r="AQ2" s="210"/>
    </row>
    <row r="3" spans="1:43" s="52" customFormat="1" ht="25.5" customHeight="1">
      <c r="A3" s="191" t="s">
        <v>90</v>
      </c>
      <c r="B3" s="194" t="str">
        <f>IF(VAL_C1!$H$32&lt;&gt;"", YEAR(VAL_C1!$H$32),"")</f>
        <v/>
      </c>
      <c r="C3" s="220"/>
      <c r="D3" s="410" t="s">
        <v>2397</v>
      </c>
      <c r="E3" s="223"/>
      <c r="F3" s="224"/>
      <c r="G3" s="224"/>
      <c r="H3" s="224"/>
      <c r="I3" s="224"/>
      <c r="J3" s="224"/>
      <c r="K3" s="224"/>
      <c r="L3" s="224"/>
      <c r="M3" s="224"/>
      <c r="N3" s="224"/>
      <c r="O3" s="224"/>
      <c r="P3" s="224"/>
      <c r="Q3" s="224"/>
      <c r="R3" s="224"/>
      <c r="S3" s="224"/>
      <c r="T3" s="224"/>
      <c r="U3" s="225"/>
      <c r="V3" s="407" t="s">
        <v>2365</v>
      </c>
      <c r="W3" s="407"/>
      <c r="X3" s="407"/>
      <c r="Y3" s="407"/>
      <c r="Z3" s="407"/>
      <c r="AA3" s="407"/>
      <c r="AB3" s="407"/>
      <c r="AC3" s="407"/>
      <c r="AD3" s="407"/>
      <c r="AE3" s="407"/>
      <c r="AF3" s="407"/>
      <c r="AG3" s="407"/>
      <c r="AH3" s="408" t="s">
        <v>2366</v>
      </c>
      <c r="AI3" s="408"/>
      <c r="AJ3" s="408"/>
      <c r="AK3" s="408"/>
      <c r="AL3" s="408"/>
      <c r="AM3" s="408"/>
      <c r="AN3" s="408"/>
      <c r="AO3" s="408"/>
      <c r="AP3" s="408"/>
      <c r="AQ3" s="226"/>
    </row>
    <row r="4" spans="1:43" s="53" customFormat="1" ht="42.75" customHeight="1">
      <c r="A4" s="191" t="s">
        <v>93</v>
      </c>
      <c r="B4" s="194" t="str">
        <f>IF(VAL_C1!$H$33&lt;&gt;"", YEAR(VAL_C1!$H$33),"")</f>
        <v/>
      </c>
      <c r="C4" s="220"/>
      <c r="D4" s="410"/>
      <c r="E4" s="96"/>
      <c r="F4" s="227"/>
      <c r="G4" s="227"/>
      <c r="H4" s="227"/>
      <c r="I4" s="227"/>
      <c r="J4" s="227"/>
      <c r="K4" s="227"/>
      <c r="L4" s="227"/>
      <c r="M4" s="227"/>
      <c r="N4" s="227"/>
      <c r="O4" s="227"/>
      <c r="P4" s="227"/>
      <c r="Q4" s="227"/>
      <c r="R4" s="227"/>
      <c r="S4" s="227"/>
      <c r="T4" s="227"/>
      <c r="U4" s="228"/>
      <c r="V4" s="407" t="s">
        <v>2340</v>
      </c>
      <c r="W4" s="407"/>
      <c r="X4" s="407"/>
      <c r="Y4" s="407" t="s">
        <v>2341</v>
      </c>
      <c r="Z4" s="407"/>
      <c r="AA4" s="407"/>
      <c r="AB4" s="407" t="s">
        <v>2342</v>
      </c>
      <c r="AC4" s="407"/>
      <c r="AD4" s="407"/>
      <c r="AE4" s="407" t="s">
        <v>2343</v>
      </c>
      <c r="AF4" s="407"/>
      <c r="AG4" s="407"/>
      <c r="AH4" s="407" t="s">
        <v>2340</v>
      </c>
      <c r="AI4" s="407"/>
      <c r="AJ4" s="407"/>
      <c r="AK4" s="409" t="s">
        <v>2341</v>
      </c>
      <c r="AL4" s="409"/>
      <c r="AM4" s="409"/>
      <c r="AN4" s="409" t="s">
        <v>2342</v>
      </c>
      <c r="AO4" s="409"/>
      <c r="AP4" s="409"/>
      <c r="AQ4" s="229"/>
    </row>
    <row r="5" spans="1:43" s="53" customFormat="1" ht="33.75" customHeight="1">
      <c r="A5" s="191" t="s">
        <v>95</v>
      </c>
      <c r="B5" s="192" t="s">
        <v>0</v>
      </c>
      <c r="C5" s="220"/>
      <c r="D5" s="410"/>
      <c r="E5" s="230"/>
      <c r="F5" s="92"/>
      <c r="G5" s="92"/>
      <c r="H5" s="92"/>
      <c r="I5" s="92"/>
      <c r="J5" s="92"/>
      <c r="K5" s="92"/>
      <c r="L5" s="92"/>
      <c r="M5" s="92"/>
      <c r="N5" s="92"/>
      <c r="O5" s="48"/>
      <c r="P5" s="48"/>
      <c r="Q5" s="48"/>
      <c r="R5" s="48"/>
      <c r="S5" s="48"/>
      <c r="T5" s="48"/>
      <c r="U5" s="93"/>
      <c r="V5" s="407" t="s">
        <v>2347</v>
      </c>
      <c r="W5" s="407"/>
      <c r="X5" s="407"/>
      <c r="Y5" s="407" t="s">
        <v>2349</v>
      </c>
      <c r="Z5" s="407"/>
      <c r="AA5" s="407"/>
      <c r="AB5" s="407" t="s">
        <v>2565</v>
      </c>
      <c r="AC5" s="407"/>
      <c r="AD5" s="407"/>
      <c r="AE5" s="407" t="s">
        <v>2352</v>
      </c>
      <c r="AF5" s="407"/>
      <c r="AG5" s="407"/>
      <c r="AH5" s="407" t="s">
        <v>2347</v>
      </c>
      <c r="AI5" s="407"/>
      <c r="AJ5" s="407"/>
      <c r="AK5" s="407" t="s">
        <v>2349</v>
      </c>
      <c r="AL5" s="407"/>
      <c r="AM5" s="407"/>
      <c r="AN5" s="407" t="s">
        <v>2351</v>
      </c>
      <c r="AO5" s="407"/>
      <c r="AP5" s="407"/>
      <c r="AQ5" s="231"/>
    </row>
    <row r="6" spans="1:43" s="53" customFormat="1" ht="21" hidden="1">
      <c r="A6" s="191" t="s">
        <v>97</v>
      </c>
      <c r="B6" s="192"/>
      <c r="C6" s="220"/>
      <c r="D6" s="232"/>
      <c r="E6" s="92"/>
      <c r="F6" s="92"/>
      <c r="G6" s="92"/>
      <c r="H6" s="92"/>
      <c r="I6" s="92"/>
      <c r="J6" s="92"/>
      <c r="K6" s="92"/>
      <c r="L6" s="92"/>
      <c r="M6" s="92"/>
      <c r="N6" s="92"/>
      <c r="O6" s="48"/>
      <c r="P6" s="48"/>
      <c r="Q6" s="48"/>
      <c r="R6" s="48"/>
      <c r="S6" s="48"/>
      <c r="T6" s="48"/>
      <c r="U6" s="48" t="s">
        <v>1</v>
      </c>
      <c r="V6" s="233" t="s">
        <v>146</v>
      </c>
      <c r="W6" s="233"/>
      <c r="X6" s="233"/>
      <c r="Y6" s="233" t="s">
        <v>146</v>
      </c>
      <c r="Z6" s="233"/>
      <c r="AA6" s="233"/>
      <c r="AB6" s="233" t="s">
        <v>146</v>
      </c>
      <c r="AC6" s="233"/>
      <c r="AD6" s="233"/>
      <c r="AE6" s="233" t="s">
        <v>146</v>
      </c>
      <c r="AF6" s="233"/>
      <c r="AG6" s="233"/>
      <c r="AH6" s="233" t="s">
        <v>145</v>
      </c>
      <c r="AI6" s="233"/>
      <c r="AJ6" s="233"/>
      <c r="AK6" s="233" t="s">
        <v>145</v>
      </c>
      <c r="AL6" s="233"/>
      <c r="AM6" s="233"/>
      <c r="AN6" s="233" t="s">
        <v>145</v>
      </c>
      <c r="AO6" s="233"/>
      <c r="AP6" s="233"/>
      <c r="AQ6" s="231"/>
    </row>
    <row r="7" spans="1:43" s="53" customFormat="1" ht="27" hidden="1" customHeight="1">
      <c r="A7" s="191" t="s">
        <v>99</v>
      </c>
      <c r="B7" s="194" t="str">
        <f>IF(VAL_C1!$H$33&lt;&gt;"", YEAR(VAL_C1!$H$33),"")</f>
        <v/>
      </c>
      <c r="C7" s="220"/>
      <c r="D7" s="227"/>
      <c r="E7" s="92"/>
      <c r="F7" s="92"/>
      <c r="G7" s="92"/>
      <c r="H7" s="92"/>
      <c r="I7" s="92"/>
      <c r="J7" s="92"/>
      <c r="K7" s="92"/>
      <c r="L7" s="92"/>
      <c r="M7" s="92"/>
      <c r="N7" s="92"/>
      <c r="O7" s="48"/>
      <c r="P7" s="48"/>
      <c r="Q7" s="48"/>
      <c r="R7" s="48"/>
      <c r="S7" s="48"/>
      <c r="T7" s="48"/>
      <c r="U7" s="48" t="s">
        <v>121</v>
      </c>
      <c r="V7" s="48" t="s">
        <v>135</v>
      </c>
      <c r="W7" s="48"/>
      <c r="X7" s="48"/>
      <c r="Y7" s="48" t="s">
        <v>136</v>
      </c>
      <c r="Z7" s="48"/>
      <c r="AA7" s="48"/>
      <c r="AB7" s="48" t="s">
        <v>137</v>
      </c>
      <c r="AC7" s="48"/>
      <c r="AD7" s="48"/>
      <c r="AE7" s="48" t="s">
        <v>138</v>
      </c>
      <c r="AF7" s="48"/>
      <c r="AG7" s="48"/>
      <c r="AH7" s="48" t="s">
        <v>135</v>
      </c>
      <c r="AI7" s="48"/>
      <c r="AJ7" s="48"/>
      <c r="AK7" s="48" t="s">
        <v>136</v>
      </c>
      <c r="AL7" s="48"/>
      <c r="AM7" s="48"/>
      <c r="AN7" s="48" t="s">
        <v>137</v>
      </c>
      <c r="AO7" s="48"/>
      <c r="AP7" s="48"/>
      <c r="AQ7" s="231"/>
    </row>
    <row r="8" spans="1:43" s="53" customFormat="1" ht="21" hidden="1">
      <c r="A8" s="191" t="s">
        <v>101</v>
      </c>
      <c r="B8" s="194" t="str">
        <f>IF(VAL_C1!$H$34&lt;&gt;"", YEAR(VAL_C1!$H$34),"")</f>
        <v/>
      </c>
      <c r="C8" s="220"/>
      <c r="D8" s="227"/>
      <c r="E8" s="92"/>
      <c r="F8" s="92"/>
      <c r="G8" s="92"/>
      <c r="H8" s="92"/>
      <c r="I8" s="92"/>
      <c r="J8" s="92"/>
      <c r="K8" s="92"/>
      <c r="L8" s="92"/>
      <c r="M8" s="92"/>
      <c r="N8" s="92"/>
      <c r="O8" s="48"/>
      <c r="P8" s="48"/>
      <c r="Q8" s="48"/>
      <c r="R8" s="48"/>
      <c r="S8" s="48"/>
      <c r="T8" s="48"/>
      <c r="U8" s="48" t="s">
        <v>122</v>
      </c>
      <c r="V8" s="48" t="s">
        <v>0</v>
      </c>
      <c r="W8" s="48"/>
      <c r="X8" s="48"/>
      <c r="Y8" s="48" t="s">
        <v>0</v>
      </c>
      <c r="Z8" s="48"/>
      <c r="AA8" s="48"/>
      <c r="AB8" s="48" t="s">
        <v>0</v>
      </c>
      <c r="AC8" s="48"/>
      <c r="AD8" s="48"/>
      <c r="AE8" s="48" t="s">
        <v>0</v>
      </c>
      <c r="AF8" s="48"/>
      <c r="AG8" s="48"/>
      <c r="AH8" s="48" t="s">
        <v>0</v>
      </c>
      <c r="AI8" s="48"/>
      <c r="AJ8" s="48"/>
      <c r="AK8" s="48" t="s">
        <v>0</v>
      </c>
      <c r="AL8" s="48"/>
      <c r="AM8" s="48"/>
      <c r="AN8" s="48" t="s">
        <v>0</v>
      </c>
      <c r="AO8" s="48"/>
      <c r="AP8" s="48"/>
      <c r="AQ8" s="231"/>
    </row>
    <row r="9" spans="1:43" s="53" customFormat="1" ht="21" hidden="1">
      <c r="A9" s="191" t="s">
        <v>103</v>
      </c>
      <c r="B9" s="192" t="s">
        <v>445</v>
      </c>
      <c r="C9" s="220"/>
      <c r="D9" s="227"/>
      <c r="E9" s="92"/>
      <c r="F9" s="92"/>
      <c r="G9" s="92"/>
      <c r="H9" s="92"/>
      <c r="I9" s="92"/>
      <c r="J9" s="92"/>
      <c r="K9" s="92"/>
      <c r="L9" s="92"/>
      <c r="M9" s="92"/>
      <c r="N9" s="92"/>
      <c r="O9" s="48"/>
      <c r="P9" s="48"/>
      <c r="Q9" s="48"/>
      <c r="R9" s="48"/>
      <c r="S9" s="48"/>
      <c r="T9" s="48"/>
      <c r="U9" s="48" t="s">
        <v>123</v>
      </c>
      <c r="V9" s="48" t="s">
        <v>0</v>
      </c>
      <c r="W9" s="48"/>
      <c r="X9" s="48"/>
      <c r="Y9" s="48" t="s">
        <v>140</v>
      </c>
      <c r="Z9" s="48"/>
      <c r="AA9" s="48"/>
      <c r="AB9" s="48" t="s">
        <v>144</v>
      </c>
      <c r="AC9" s="48"/>
      <c r="AD9" s="48"/>
      <c r="AE9" s="48" t="s">
        <v>0</v>
      </c>
      <c r="AF9" s="48"/>
      <c r="AG9" s="48"/>
      <c r="AH9" s="48" t="s">
        <v>0</v>
      </c>
      <c r="AI9" s="48"/>
      <c r="AJ9" s="48"/>
      <c r="AK9" s="48" t="s">
        <v>176</v>
      </c>
      <c r="AL9" s="48"/>
      <c r="AM9" s="48"/>
      <c r="AN9" s="48" t="s">
        <v>176</v>
      </c>
      <c r="AO9" s="48"/>
      <c r="AP9" s="48"/>
      <c r="AQ9" s="231"/>
    </row>
    <row r="10" spans="1:43" s="53" customFormat="1" ht="21" hidden="1">
      <c r="A10" s="191" t="s">
        <v>105</v>
      </c>
      <c r="B10" s="192">
        <v>0</v>
      </c>
      <c r="C10" s="220"/>
      <c r="D10" s="227"/>
      <c r="E10" s="92"/>
      <c r="F10" s="92"/>
      <c r="G10" s="92"/>
      <c r="H10" s="92"/>
      <c r="I10" s="92"/>
      <c r="J10" s="92"/>
      <c r="K10" s="92"/>
      <c r="L10" s="92"/>
      <c r="M10" s="92"/>
      <c r="N10" s="92"/>
      <c r="O10" s="48"/>
      <c r="P10" s="48"/>
      <c r="Q10" s="48"/>
      <c r="R10" s="48"/>
      <c r="S10" s="48"/>
      <c r="T10" s="48"/>
      <c r="U10" s="48" t="s">
        <v>2</v>
      </c>
      <c r="V10" s="48" t="s">
        <v>0</v>
      </c>
      <c r="W10" s="48"/>
      <c r="X10" s="48"/>
      <c r="Y10" s="48" t="s">
        <v>0</v>
      </c>
      <c r="Z10" s="48"/>
      <c r="AA10" s="48"/>
      <c r="AB10" s="48" t="s">
        <v>0</v>
      </c>
      <c r="AC10" s="48"/>
      <c r="AD10" s="48"/>
      <c r="AE10" s="48" t="s">
        <v>0</v>
      </c>
      <c r="AF10" s="48"/>
      <c r="AG10" s="48"/>
      <c r="AH10" s="48" t="s">
        <v>0</v>
      </c>
      <c r="AI10" s="48"/>
      <c r="AJ10" s="48"/>
      <c r="AK10" s="48" t="s">
        <v>0</v>
      </c>
      <c r="AL10" s="48"/>
      <c r="AM10" s="48"/>
      <c r="AN10" s="48" t="s">
        <v>0</v>
      </c>
      <c r="AO10" s="48"/>
      <c r="AP10" s="48"/>
      <c r="AQ10" s="231"/>
    </row>
    <row r="11" spans="1:43" s="53" customFormat="1" ht="21" hidden="1">
      <c r="A11" s="191" t="s">
        <v>107</v>
      </c>
      <c r="B11" s="192">
        <v>0</v>
      </c>
      <c r="C11" s="220"/>
      <c r="D11" s="227"/>
      <c r="E11" s="92"/>
      <c r="F11" s="92"/>
      <c r="G11" s="92"/>
      <c r="H11" s="92"/>
      <c r="I11" s="92"/>
      <c r="J11" s="92"/>
      <c r="K11" s="92"/>
      <c r="L11" s="92"/>
      <c r="M11" s="92"/>
      <c r="N11" s="92"/>
      <c r="O11" s="94"/>
      <c r="P11" s="94"/>
      <c r="Q11" s="94"/>
      <c r="R11" s="94"/>
      <c r="S11" s="94"/>
      <c r="T11" s="94"/>
      <c r="U11" s="48"/>
      <c r="V11" s="48"/>
      <c r="W11" s="48"/>
      <c r="X11" s="48"/>
      <c r="Y11" s="48"/>
      <c r="Z11" s="48"/>
      <c r="AA11" s="48"/>
      <c r="AB11" s="48"/>
      <c r="AC11" s="48"/>
      <c r="AD11" s="48"/>
      <c r="AE11" s="48"/>
      <c r="AF11" s="48"/>
      <c r="AG11" s="48"/>
      <c r="AH11" s="48"/>
      <c r="AI11" s="48"/>
      <c r="AJ11" s="48"/>
      <c r="AK11" s="48"/>
      <c r="AL11" s="48"/>
      <c r="AM11" s="48"/>
      <c r="AN11" s="48"/>
      <c r="AO11" s="48"/>
      <c r="AP11" s="48"/>
      <c r="AQ11" s="231"/>
    </row>
    <row r="12" spans="1:43" s="53" customFormat="1" ht="11.25" hidden="1">
      <c r="C12" s="220"/>
      <c r="D12" s="227"/>
      <c r="E12" s="48"/>
      <c r="F12" s="48"/>
      <c r="G12" s="48"/>
      <c r="H12" s="48"/>
      <c r="I12" s="48"/>
      <c r="J12" s="48"/>
      <c r="K12" s="48"/>
      <c r="L12" s="48"/>
      <c r="M12" s="48"/>
      <c r="N12" s="48"/>
      <c r="O12" s="94"/>
      <c r="P12" s="94"/>
      <c r="Q12" s="94"/>
      <c r="R12" s="94"/>
      <c r="S12" s="94"/>
      <c r="T12" s="94"/>
      <c r="U12" s="48"/>
      <c r="V12" s="48"/>
      <c r="W12" s="48"/>
      <c r="X12" s="48"/>
      <c r="Y12" s="48"/>
      <c r="Z12" s="48"/>
      <c r="AA12" s="48"/>
      <c r="AB12" s="48"/>
      <c r="AC12" s="48"/>
      <c r="AD12" s="48"/>
      <c r="AE12" s="48"/>
      <c r="AF12" s="48"/>
      <c r="AG12" s="48"/>
      <c r="AH12" s="48"/>
      <c r="AI12" s="48"/>
      <c r="AJ12" s="48"/>
      <c r="AK12" s="48"/>
      <c r="AL12" s="48"/>
      <c r="AM12" s="48"/>
      <c r="AN12" s="48"/>
      <c r="AO12" s="48"/>
      <c r="AP12" s="48"/>
      <c r="AQ12" s="231"/>
    </row>
    <row r="13" spans="1:43" s="53" customFormat="1" ht="3.75" customHeight="1">
      <c r="C13" s="220"/>
      <c r="D13" s="231"/>
      <c r="E13" s="48"/>
      <c r="F13" s="48"/>
      <c r="G13" s="48"/>
      <c r="H13" s="95" t="s">
        <v>108</v>
      </c>
      <c r="I13" s="95" t="s">
        <v>111</v>
      </c>
      <c r="J13" s="95" t="s">
        <v>113</v>
      </c>
      <c r="K13" s="95" t="s">
        <v>115</v>
      </c>
      <c r="L13" s="95" t="s">
        <v>116</v>
      </c>
      <c r="M13" s="95" t="s">
        <v>117</v>
      </c>
      <c r="N13" s="95" t="s">
        <v>118</v>
      </c>
      <c r="O13" s="102" t="s">
        <v>455</v>
      </c>
      <c r="P13" s="102" t="s">
        <v>457</v>
      </c>
      <c r="Q13" s="95"/>
      <c r="R13" s="95"/>
      <c r="S13" s="95"/>
      <c r="T13" s="95"/>
      <c r="U13" s="48"/>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1"/>
    </row>
    <row r="14" spans="1:43" ht="21" customHeight="1">
      <c r="C14" s="220"/>
      <c r="D14" s="235" t="s">
        <v>2355</v>
      </c>
      <c r="E14" s="236"/>
      <c r="F14" s="48"/>
      <c r="G14" s="48"/>
      <c r="H14" s="48" t="s">
        <v>127</v>
      </c>
      <c r="I14" s="48" t="s">
        <v>131</v>
      </c>
      <c r="J14" s="48" t="s">
        <v>0</v>
      </c>
      <c r="K14" s="48" t="s">
        <v>132</v>
      </c>
      <c r="L14" s="48" t="s">
        <v>0</v>
      </c>
      <c r="M14" s="48" t="s">
        <v>400</v>
      </c>
      <c r="N14" s="48" t="s">
        <v>400</v>
      </c>
      <c r="O14" s="48" t="s">
        <v>0</v>
      </c>
      <c r="P14" s="48" t="s">
        <v>445</v>
      </c>
      <c r="Q14" s="48"/>
      <c r="R14" s="48"/>
      <c r="S14" s="48"/>
      <c r="T14" s="48"/>
      <c r="U14" s="104"/>
      <c r="V14" s="73"/>
      <c r="W14" s="74"/>
      <c r="X14" s="75"/>
      <c r="Y14" s="73"/>
      <c r="Z14" s="74"/>
      <c r="AA14" s="75"/>
      <c r="AB14" s="73"/>
      <c r="AC14" s="74"/>
      <c r="AD14" s="75"/>
      <c r="AE14" s="73"/>
      <c r="AF14" s="74"/>
      <c r="AG14" s="75"/>
      <c r="AH14" s="73"/>
      <c r="AI14" s="74"/>
      <c r="AJ14" s="75"/>
      <c r="AK14" s="73"/>
      <c r="AL14" s="74"/>
      <c r="AM14" s="75"/>
      <c r="AN14" s="73"/>
      <c r="AO14" s="74"/>
      <c r="AP14" s="75"/>
      <c r="AQ14" s="229"/>
    </row>
    <row r="15" spans="1:43" ht="21" customHeight="1">
      <c r="C15" s="220"/>
      <c r="D15" s="235" t="s">
        <v>2356</v>
      </c>
      <c r="E15" s="236"/>
      <c r="F15" s="48"/>
      <c r="G15" s="48"/>
      <c r="H15" s="48" t="s">
        <v>128</v>
      </c>
      <c r="I15" s="48" t="s">
        <v>131</v>
      </c>
      <c r="J15" s="48" t="s">
        <v>0</v>
      </c>
      <c r="K15" s="48" t="s">
        <v>132</v>
      </c>
      <c r="L15" s="48" t="s">
        <v>0</v>
      </c>
      <c r="M15" s="48" t="s">
        <v>400</v>
      </c>
      <c r="N15" s="48" t="s">
        <v>400</v>
      </c>
      <c r="O15" s="48" t="s">
        <v>0</v>
      </c>
      <c r="P15" s="48" t="s">
        <v>445</v>
      </c>
      <c r="Q15" s="48"/>
      <c r="R15" s="48"/>
      <c r="S15" s="48"/>
      <c r="T15" s="48"/>
      <c r="U15" s="104"/>
      <c r="V15" s="73"/>
      <c r="W15" s="74"/>
      <c r="X15" s="75"/>
      <c r="Y15" s="73"/>
      <c r="Z15" s="74"/>
      <c r="AA15" s="75"/>
      <c r="AB15" s="73"/>
      <c r="AC15" s="74"/>
      <c r="AD15" s="75"/>
      <c r="AE15" s="73"/>
      <c r="AF15" s="74"/>
      <c r="AG15" s="75"/>
      <c r="AH15" s="73"/>
      <c r="AI15" s="74"/>
      <c r="AJ15" s="75"/>
      <c r="AK15" s="73"/>
      <c r="AL15" s="74"/>
      <c r="AM15" s="75"/>
      <c r="AN15" s="73"/>
      <c r="AO15" s="74"/>
      <c r="AP15" s="75"/>
      <c r="AQ15" s="229"/>
    </row>
    <row r="16" spans="1:43" ht="21" customHeight="1">
      <c r="C16" s="220"/>
      <c r="D16" s="237" t="s">
        <v>2357</v>
      </c>
      <c r="E16" s="236"/>
      <c r="F16" s="48"/>
      <c r="G16" s="48"/>
      <c r="H16" s="48" t="s">
        <v>0</v>
      </c>
      <c r="I16" s="48" t="s">
        <v>131</v>
      </c>
      <c r="J16" s="48" t="s">
        <v>0</v>
      </c>
      <c r="K16" s="48" t="s">
        <v>132</v>
      </c>
      <c r="L16" s="48" t="s">
        <v>0</v>
      </c>
      <c r="M16" s="48" t="s">
        <v>400</v>
      </c>
      <c r="N16" s="48" t="s">
        <v>400</v>
      </c>
      <c r="O16" s="48" t="s">
        <v>0</v>
      </c>
      <c r="P16" s="48" t="s">
        <v>445</v>
      </c>
      <c r="Q16" s="48"/>
      <c r="R16" s="48"/>
      <c r="S16" s="48"/>
      <c r="T16" s="48"/>
      <c r="U16" s="104"/>
      <c r="V16" s="21" t="str">
        <f>IF(OR(AND(V14="",W14=""),AND(V15="",W15=""),AND(W14="X",W15="X"),OR(W14="M",W15="M")),"",SUM(V14,V15))</f>
        <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1" t="str">
        <f>IF(OR(AND(AB14="",AC14=""),AND(AB15="",AC15=""),AND(AC14="X",AC15="X"),OR(AC14="M",AC15="M")),"",SUM(AB14,AB15))</f>
        <v/>
      </c>
      <c r="AC16" s="22" t="str">
        <f>IF(AND(AND(AC14="X",AC15="X"),SUM(AB14,AB15)=0,ISNUMBER(AB16)),"",IF(OR(AC14="M",AC15="M"),"M",IF(AND(AC14=AC15,OR(AC14="X",AC14="W",AC14="Z")),UPPER(AC14),"")))</f>
        <v/>
      </c>
      <c r="AD16" s="23"/>
      <c r="AE16" s="21" t="str">
        <f>IF(OR(AND(AE14="",AF14=""),AND(AE15="",AF15=""),AND(AF14="X",AF15="X"),OR(AF14="M",AF15="M")),"",SUM(AE14,AE15))</f>
        <v/>
      </c>
      <c r="AF16" s="22" t="str">
        <f>IF(AND(AND(AF14="X",AF15="X"),SUM(AE14,AE15)=0,ISNUMBER(AE16)),"",IF(OR(AF14="M",AF15="M"),"M",IF(AND(AF14=AF15,OR(AF14="X",AF14="W",AF14="Z")),UPPER(AF14),"")))</f>
        <v/>
      </c>
      <c r="AG16" s="23"/>
      <c r="AH16" s="21" t="str">
        <f>IF(OR(AND(AH14="",AI14=""),AND(AH15="",AI15=""),AND(AI14="X",AI15="X"),OR(AI14="M",AI15="M")),"",SUM(AH14,AH15))</f>
        <v/>
      </c>
      <c r="AI16" s="22" t="str">
        <f>IF(AND(AND(AI14="X",AI15="X"),SUM(AH14,AH15)=0,ISNUMBER(AH16)),"",IF(OR(AI14="M",AI15="M"),"M",IF(AND(AI14=AI15,OR(AI14="X",AI14="W",AI14="Z")),UPPER(AI14),"")))</f>
        <v/>
      </c>
      <c r="AJ16" s="23"/>
      <c r="AK16" s="21" t="str">
        <f>IF(OR(AND(AK14="",AL14=""),AND(AK15="",AL15=""),AND(AL14="X",AL15="X"),OR(AL14="M",AL15="M")),"",SUM(AK14,AK15))</f>
        <v/>
      </c>
      <c r="AL16" s="22" t="str">
        <f>IF(AND(AND(AL14="X",AL15="X"),SUM(AK14,AK15)=0,ISNUMBER(AK16)),"",IF(OR(AL14="M",AL15="M"),"M",IF(AND(AL14=AL15,OR(AL14="X",AL14="W",AL14="Z")),UPPER(AL14),"")))</f>
        <v/>
      </c>
      <c r="AM16" s="23"/>
      <c r="AN16" s="21" t="str">
        <f>IF(OR(AND(AN14="",AO14=""),AND(AN15="",AO15=""),AND(AO14="X",AO15="X"),OR(AO14="M",AO15="M")),"",SUM(AN14,AN15))</f>
        <v/>
      </c>
      <c r="AO16" s="22" t="str">
        <f>IF(AND(AND(AO14="X",AO15="X"),SUM(AN14,AN15)=0,ISNUMBER(AN16)),"",IF(OR(AO14="M",AO15="M"),"M",IF(AND(AO14=AO15,OR(AO14="X",AO14="W",AO14="Z")),UPPER(AO14),"")))</f>
        <v/>
      </c>
      <c r="AP16" s="23"/>
      <c r="AQ16" s="229"/>
    </row>
    <row r="17" spans="3:43">
      <c r="C17" s="220"/>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229"/>
    </row>
    <row r="18" spans="3:43">
      <c r="C18" s="220"/>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229"/>
    </row>
    <row r="19" spans="3:43" hidden="1"/>
    <row r="20" spans="3:43" hidden="1">
      <c r="V20" s="211">
        <f>SUMPRODUCT(--(V14:V16=0),--(V14:V16&lt;&gt;""),--(W14:W16="Z"))+SUMPRODUCT(--(V14:V16=0),--(V14:V16&lt;&gt;""),--(W14:W16=""))+SUMPRODUCT(--(V14:V16&gt;0),--(W14:W16="W"))+SUMPRODUCT(--(V14:V16&gt;0), --(V14:V16&lt;&gt;""),--(W14:W16=""))+SUMPRODUCT(--(V14:V16=""),--(W14:W16="Z"))</f>
        <v>0</v>
      </c>
      <c r="W20" s="212"/>
      <c r="X20" s="212"/>
      <c r="Y20" s="211">
        <f t="shared" ref="Y20" si="0">SUMPRODUCT(--(Y14:Y16=0),--(Y14:Y16&lt;&gt;""),--(Z14:Z16="Z"))+SUMPRODUCT(--(Y14:Y16=0),--(Y14:Y16&lt;&gt;""),--(Z14:Z16=""))+SUMPRODUCT(--(Y14:Y16&gt;0),--(Z14:Z16="W"))+SUMPRODUCT(--(Y14:Y16&gt;0), --(Y14:Y16&lt;&gt;""),--(Z14:Z16=""))+SUMPRODUCT(--(Y14:Y16=""),--(Z14:Z16="Z"))</f>
        <v>0</v>
      </c>
      <c r="Z20" s="212"/>
      <c r="AA20" s="212"/>
      <c r="AB20" s="211">
        <f t="shared" ref="AB20" si="1">SUMPRODUCT(--(AB14:AB16=0),--(AB14:AB16&lt;&gt;""),--(AC14:AC16="Z"))+SUMPRODUCT(--(AB14:AB16=0),--(AB14:AB16&lt;&gt;""),--(AC14:AC16=""))+SUMPRODUCT(--(AB14:AB16&gt;0),--(AC14:AC16="W"))+SUMPRODUCT(--(AB14:AB16&gt;0), --(AB14:AB16&lt;&gt;""),--(AC14:AC16=""))+SUMPRODUCT(--(AB14:AB16=""),--(AC14:AC16="Z"))</f>
        <v>0</v>
      </c>
      <c r="AC20" s="212"/>
      <c r="AD20" s="212"/>
      <c r="AE20" s="211">
        <f t="shared" ref="AE20" si="2">SUMPRODUCT(--(AE14:AE16=0),--(AE14:AE16&lt;&gt;""),--(AF14:AF16="Z"))+SUMPRODUCT(--(AE14:AE16=0),--(AE14:AE16&lt;&gt;""),--(AF14:AF16=""))+SUMPRODUCT(--(AE14:AE16&gt;0),--(AF14:AF16="W"))+SUMPRODUCT(--(AE14:AE16&gt;0), --(AE14:AE16&lt;&gt;""),--(AF14:AF16=""))+SUMPRODUCT(--(AE14:AE16=""),--(AF14:AF16="Z"))</f>
        <v>0</v>
      </c>
      <c r="AF20" s="212"/>
      <c r="AG20" s="212"/>
      <c r="AH20" s="211">
        <f t="shared" ref="AH20" si="3">SUMPRODUCT(--(AH14:AH16=0),--(AH14:AH16&lt;&gt;""),--(AI14:AI16="Z"))+SUMPRODUCT(--(AH14:AH16=0),--(AH14:AH16&lt;&gt;""),--(AI14:AI16=""))+SUMPRODUCT(--(AH14:AH16&gt;0),--(AI14:AI16="W"))+SUMPRODUCT(--(AH14:AH16&gt;0), --(AH14:AH16&lt;&gt;""),--(AI14:AI16=""))+SUMPRODUCT(--(AH14:AH16=""),--(AI14:AI16="Z"))</f>
        <v>0</v>
      </c>
      <c r="AI20" s="212"/>
      <c r="AJ20" s="212"/>
      <c r="AK20" s="211">
        <f t="shared" ref="AK20" si="4">SUMPRODUCT(--(AK14:AK16=0),--(AK14:AK16&lt;&gt;""),--(AL14:AL16="Z"))+SUMPRODUCT(--(AK14:AK16=0),--(AK14:AK16&lt;&gt;""),--(AL14:AL16=""))+SUMPRODUCT(--(AK14:AK16&gt;0),--(AL14:AL16="W"))+SUMPRODUCT(--(AK14:AK16&gt;0), --(AK14:AK16&lt;&gt;""),--(AL14:AL16=""))+SUMPRODUCT(--(AK14:AK16=""),--(AL14:AL16="Z"))</f>
        <v>0</v>
      </c>
      <c r="AL20" s="212"/>
      <c r="AM20" s="212"/>
      <c r="AN20" s="211">
        <f t="shared" ref="AN20" si="5">SUMPRODUCT(--(AN14:AN16=0),--(AN14:AN16&lt;&gt;""),--(AO14:AO16="Z"))+SUMPRODUCT(--(AN14:AN16=0),--(AN14:AN16&lt;&gt;""),--(AO14:AO16=""))+SUMPRODUCT(--(AN14:AN16&gt;0),--(AO14:AO16="W"))+SUMPRODUCT(--(AN14:AN16&gt;0), --(AN14:AN16&lt;&gt;""),--(AO14:AO16=""))+SUMPRODUCT(--(AN14:AN16=""),--(AO14:AO16="Z"))</f>
        <v>0</v>
      </c>
      <c r="AO20" s="212"/>
      <c r="AP20" s="212"/>
    </row>
    <row r="21" spans="3:43" hidden="1"/>
    <row r="22" spans="3:43" hidden="1"/>
    <row r="23" spans="3:43" hidden="1"/>
    <row r="24" spans="3:43" hidden="1"/>
    <row r="25" spans="3:43" hidden="1"/>
    <row r="26" spans="3:43" hidden="1"/>
    <row r="27" spans="3:43" hidden="1"/>
    <row r="28" spans="3:43" hidden="1"/>
  </sheetData>
  <sheetProtection algorithmName="SHA-512" hashValue="SW0OZB3Xbn2cAgNI39DEj6MraaCwIahh3e+uTlQH33PIOo71dYK7NgoeapFnThmUtsKFBkWQjmeJ7D5zyD8x/g==" saltValue="xhcve6PPdgTDcFaNIDJEpg==" spinCount="100000" sheet="1" objects="1" scenarios="1" formatCells="0" formatColumns="0" formatRows="0" sort="0" autoFilter="0"/>
  <mergeCells count="18">
    <mergeCell ref="AN5:AP5"/>
    <mergeCell ref="V5:X5"/>
    <mergeCell ref="Y5:AA5"/>
    <mergeCell ref="AB5:AD5"/>
    <mergeCell ref="AE5:AG5"/>
    <mergeCell ref="AH5:AJ5"/>
    <mergeCell ref="D1:AQ1"/>
    <mergeCell ref="V3:AG3"/>
    <mergeCell ref="AH3:AP3"/>
    <mergeCell ref="V4:X4"/>
    <mergeCell ref="Y4:AA4"/>
    <mergeCell ref="AB4:AD4"/>
    <mergeCell ref="AE4:AG4"/>
    <mergeCell ref="AH4:AJ4"/>
    <mergeCell ref="AK4:AM4"/>
    <mergeCell ref="AN4:AP4"/>
    <mergeCell ref="D3:D5"/>
    <mergeCell ref="AK5:AM5"/>
  </mergeCells>
  <conditionalFormatting sqref="V14:V16 Y14:Y16 AB14:AB16 AE14:AE16 AH14:AH16 AK14:AK16 AN14:AN16">
    <cfRule type="expression" dxfId="113" priority="3">
      <formula xml:space="preserve"> OR(AND(V14=0,V14&lt;&gt;"",W14&lt;&gt;"Z",W14&lt;&gt;""),AND(V14&gt;0,V14&lt;&gt;"",W14&lt;&gt;"W",W14&lt;&gt;""),AND(V14="", W14="W"))</formula>
    </cfRule>
  </conditionalFormatting>
  <conditionalFormatting sqref="W14:W16 Z14:Z16 AC14:AC16 AF14:AF16 AI14:AI16 AL14:AL16 AO14:AO16">
    <cfRule type="expression" dxfId="112" priority="2">
      <formula xml:space="preserve"> OR(AND(V14=0,V14&lt;&gt;"",W14&lt;&gt;"Z",W14&lt;&gt;""),AND(V14&gt;0,V14&lt;&gt;"",W14&lt;&gt;"W",W14&lt;&gt;""),AND(V14="", W14="W"))</formula>
    </cfRule>
  </conditionalFormatting>
  <conditionalFormatting sqref="X14:X16 AA14:AA16 AD14:AD16 AG14:AG16 AJ14:AJ16 AM14:AM16 AP14:AP16">
    <cfRule type="expression" dxfId="111" priority="1">
      <formula xml:space="preserve"> AND(OR(W14="X",W14="W"),X14="")</formula>
    </cfRule>
  </conditionalFormatting>
  <conditionalFormatting sqref="V16 Y16 AB16 AE16 AH16 AK16 AN16">
    <cfRule type="expression" dxfId="110" priority="4">
      <formula>OR(AND(W14="X",W15="X"),AND(W14="M",W15="M"))</formula>
    </cfRule>
    <cfRule type="expression" dxfId="109" priority="5">
      <formula>IF(OR(AND(V14="",W14=""),AND(V15="",W15=""),AND(W14="X",W15="X"),OR(W14="M",W15="M")),"",SUM(V14,V15)) &lt;&gt; V16</formula>
    </cfRule>
  </conditionalFormatting>
  <conditionalFormatting sqref="W16 Z16 AC16 AF16 AI16 AL16 AO16">
    <cfRule type="expression" dxfId="108" priority="6">
      <formula>OR(AND(W14="X",W15="X"),AND(W14="M",W15="M"))</formula>
    </cfRule>
    <cfRule type="expression" dxfId="107" priority="7">
      <formula>IF(AND(AND(W14="X",W15="X"),SUM(V14,V15)=0,ISNUMBER(V16)),"",IF(OR(W14="M",W15="M"),"M",IF(AND(W14=W15,OR(W14="X",W14="W",W14="Z")),UPPER(W14),""))) &lt;&gt; W16</formula>
    </cfRule>
  </conditionalFormatting>
  <dataValidations count="4">
    <dataValidation allowBlank="1" showInputMessage="1" showErrorMessage="1" sqref="Y21:AP1048576 V21:X26 AQ1:XFD1048576 V1:AP13 V28:X1048576 V17:AP20 A1:U1048576"/>
    <dataValidation type="decimal" operator="greaterThanOrEqual" allowBlank="1" showInputMessage="1" showErrorMessage="1" errorTitle="Invalid input" error="Please enter a numeric value" sqref="V14:V16 Y14:Y16 AB14:AB16 AE14:AE16 AH14:AH16 AK14:AK16 AN14:AN16">
      <formula1>0</formula1>
    </dataValidation>
    <dataValidation type="list" allowBlank="1" showDropDown="1" showInputMessage="1" showErrorMessage="1" errorTitle="Invalid input" error="Please enter one of the following codes (capital letters only):_x000a_Z - Not applicable_x000a_M - Missing_x000a_X - Included in another category_x000a_W - Includes another category" sqref="W14:W16 Z14:Z16 AC14:AC16 AF14:AF16 AI14:AI16 AL14:AL16 AO14:AO16">
      <formula1>"Z,M,X,W"</formula1>
    </dataValidation>
    <dataValidation type="textLength" allowBlank="1" showInputMessage="1" showErrorMessage="1" errorTitle="Invalid input" error="The length of the text should be between 2 and 500 characters" sqref="X14:X16 AA14:AA16 AD14:AD16 AG14:AG16 AJ14:AJ16 AM14:AM16 AP14:AP16">
      <formula1>2</formula1>
      <formula2>500</formula2>
    </dataValidation>
  </dataValidations>
  <pageMargins left="0.23622047244094491" right="0.23622047244094491" top="0.74803149606299213" bottom="0.74803149606299213" header="0.31496062992125984" footer="0.31496062992125984"/>
  <pageSetup scale="74" fitToHeight="0"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112"/>
  <sheetViews>
    <sheetView showGridLines="0" topLeftCell="C1" zoomScaleNormal="100" workbookViewId="0">
      <pane xSplit="19" ySplit="13" topLeftCell="V14" activePane="bottomRight" state="frozen"/>
      <selection activeCell="B1" sqref="B1:N1"/>
      <selection pane="topRight" activeCell="B1" sqref="B1:N1"/>
      <selection pane="bottomLeft" activeCell="B1" sqref="B1:N1"/>
      <selection pane="bottomRight" activeCell="V14" sqref="V14"/>
    </sheetView>
  </sheetViews>
  <sheetFormatPr defaultColWidth="9.140625" defaultRowHeight="15"/>
  <cols>
    <col min="1" max="1" width="18.28515625" style="3" hidden="1" customWidth="1"/>
    <col min="2" max="2" width="5" style="3" hidden="1" customWidth="1"/>
    <col min="3" max="3" width="5.7109375" style="3" customWidth="1"/>
    <col min="4" max="4" width="18.85546875" style="3" bestFit="1" customWidth="1"/>
    <col min="5" max="5" width="15.85546875" style="203" bestFit="1" customWidth="1"/>
    <col min="6" max="7" width="8.7109375" style="203" hidden="1" customWidth="1"/>
    <col min="8" max="8" width="3" style="203" hidden="1" customWidth="1"/>
    <col min="9" max="9" width="5.85546875" style="203" hidden="1" customWidth="1"/>
    <col min="10" max="10" width="6.7109375" style="203" hidden="1" customWidth="1"/>
    <col min="11" max="11" width="5.28515625" style="203" hidden="1" customWidth="1"/>
    <col min="12" max="12" width="3.7109375" style="203" hidden="1" customWidth="1"/>
    <col min="13" max="13" width="3" style="203" hidden="1" customWidth="1"/>
    <col min="14" max="20" width="4.140625" style="203" hidden="1" customWidth="1"/>
    <col min="21" max="21" width="10.85546875" style="203" hidden="1" customWidth="1"/>
    <col min="22" max="22" width="12.7109375" style="3" customWidth="1"/>
    <col min="23" max="23" width="2.7109375" style="3" customWidth="1"/>
    <col min="24" max="24" width="5.7109375" style="3" customWidth="1"/>
    <col min="25" max="25" width="12.7109375" style="3" customWidth="1"/>
    <col min="26" max="26" width="2.7109375" style="3" customWidth="1"/>
    <col min="27" max="27" width="5.7109375" style="3" customWidth="1"/>
    <col min="28" max="28" width="12.7109375" style="33" customWidth="1"/>
    <col min="29" max="29" width="2.7109375" style="33" customWidth="1"/>
    <col min="30" max="30" width="5.7109375" style="33" customWidth="1"/>
    <col min="31" max="31" width="5.7109375" style="3" customWidth="1"/>
    <col min="32" max="16384" width="9.140625" style="3"/>
  </cols>
  <sheetData>
    <row r="1" spans="1:31" s="45" customFormat="1" ht="45" customHeight="1">
      <c r="A1" s="191" t="s">
        <v>80</v>
      </c>
      <c r="B1" s="192" t="s">
        <v>177</v>
      </c>
      <c r="C1" s="29"/>
      <c r="D1" s="403" t="s">
        <v>2409</v>
      </c>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row>
    <row r="2" spans="1:31" ht="3.75" customHeight="1">
      <c r="A2" s="191" t="s">
        <v>86</v>
      </c>
      <c r="B2" s="194" t="str">
        <f>VLOOKUP(VAL_C1!$B$2,VAL_Drop_Down_Lists!$A$3:$B$214,2,FALSE)</f>
        <v>_X</v>
      </c>
      <c r="C2" s="196"/>
      <c r="D2" s="196"/>
      <c r="E2" s="238"/>
      <c r="F2" s="238"/>
      <c r="G2" s="238"/>
      <c r="H2" s="238"/>
      <c r="I2" s="238"/>
      <c r="J2" s="238"/>
      <c r="K2" s="238"/>
      <c r="L2" s="238"/>
      <c r="M2" s="238"/>
      <c r="N2" s="238"/>
      <c r="O2" s="238"/>
      <c r="P2" s="238"/>
      <c r="Q2" s="238"/>
      <c r="R2" s="238"/>
      <c r="S2" s="238"/>
      <c r="T2" s="238"/>
      <c r="U2" s="238"/>
      <c r="V2" s="196"/>
      <c r="W2" s="196"/>
      <c r="X2" s="196"/>
      <c r="Y2" s="196"/>
      <c r="Z2" s="196"/>
      <c r="AA2" s="196"/>
      <c r="AB2" s="298"/>
      <c r="AC2" s="298"/>
      <c r="AD2" s="298"/>
      <c r="AE2" s="196"/>
    </row>
    <row r="3" spans="1:31" ht="42" customHeight="1">
      <c r="A3" s="191" t="s">
        <v>90</v>
      </c>
      <c r="B3" s="194" t="str">
        <f>IF(VAL_C1!$H$32&lt;&gt;"", YEAR(VAL_C1!$H$32),"")</f>
        <v/>
      </c>
      <c r="C3" s="196"/>
      <c r="D3" s="409" t="s">
        <v>2397</v>
      </c>
      <c r="E3" s="408"/>
      <c r="F3" s="99"/>
      <c r="G3" s="99"/>
      <c r="H3" s="99"/>
      <c r="I3" s="99"/>
      <c r="J3" s="99"/>
      <c r="K3" s="99"/>
      <c r="L3" s="99"/>
      <c r="M3" s="99"/>
      <c r="N3" s="99"/>
      <c r="O3" s="99"/>
      <c r="P3" s="99"/>
      <c r="Q3" s="99"/>
      <c r="R3" s="99"/>
      <c r="S3" s="99"/>
      <c r="T3" s="99"/>
      <c r="U3" s="99"/>
      <c r="V3" s="405" t="s">
        <v>2344</v>
      </c>
      <c r="W3" s="405"/>
      <c r="X3" s="405"/>
      <c r="Y3" s="405"/>
      <c r="Z3" s="405"/>
      <c r="AA3" s="405"/>
      <c r="AB3" s="414" t="s">
        <v>2340</v>
      </c>
      <c r="AC3" s="415"/>
      <c r="AD3" s="416"/>
      <c r="AE3" s="196"/>
    </row>
    <row r="4" spans="1:31" ht="75" customHeight="1">
      <c r="A4" s="191" t="s">
        <v>93</v>
      </c>
      <c r="B4" s="194" t="str">
        <f>IF(VAL_C1!$H$33&lt;&gt;"", YEAR(VAL_C1!$H$33),"")</f>
        <v/>
      </c>
      <c r="C4" s="196"/>
      <c r="D4" s="408"/>
      <c r="E4" s="408"/>
      <c r="F4" s="99"/>
      <c r="G4" s="99"/>
      <c r="H4" s="99"/>
      <c r="I4" s="99"/>
      <c r="J4" s="99"/>
      <c r="K4" s="99"/>
      <c r="L4" s="99"/>
      <c r="M4" s="99"/>
      <c r="N4" s="99"/>
      <c r="O4" s="99"/>
      <c r="P4" s="99"/>
      <c r="Q4" s="99"/>
      <c r="R4" s="99"/>
      <c r="S4" s="99"/>
      <c r="T4" s="99"/>
      <c r="U4" s="99"/>
      <c r="V4" s="405" t="s">
        <v>2345</v>
      </c>
      <c r="W4" s="405"/>
      <c r="X4" s="405"/>
      <c r="Y4" s="413" t="s">
        <v>2367</v>
      </c>
      <c r="Z4" s="413"/>
      <c r="AA4" s="413"/>
      <c r="AB4" s="417" t="s">
        <v>2777</v>
      </c>
      <c r="AC4" s="417"/>
      <c r="AD4" s="417"/>
      <c r="AE4" s="196"/>
    </row>
    <row r="5" spans="1:31" ht="30" customHeight="1">
      <c r="A5" s="191" t="s">
        <v>95</v>
      </c>
      <c r="B5" s="192" t="s">
        <v>0</v>
      </c>
      <c r="C5" s="238"/>
      <c r="D5" s="190" t="s">
        <v>2361</v>
      </c>
      <c r="E5" s="190" t="s">
        <v>2368</v>
      </c>
      <c r="F5" s="99"/>
      <c r="G5" s="99"/>
      <c r="H5" s="99"/>
      <c r="I5" s="99"/>
      <c r="J5" s="99"/>
      <c r="K5" s="99"/>
      <c r="L5" s="99"/>
      <c r="M5" s="99"/>
      <c r="N5" s="99"/>
      <c r="O5" s="99"/>
      <c r="P5" s="99"/>
      <c r="Q5" s="99"/>
      <c r="R5" s="99"/>
      <c r="S5" s="99"/>
      <c r="T5" s="99"/>
      <c r="U5" s="99"/>
      <c r="V5" s="405" t="s">
        <v>2369</v>
      </c>
      <c r="W5" s="405"/>
      <c r="X5" s="405"/>
      <c r="Y5" s="405" t="s">
        <v>2370</v>
      </c>
      <c r="Z5" s="405"/>
      <c r="AA5" s="405"/>
      <c r="AB5" s="418" t="s">
        <v>2776</v>
      </c>
      <c r="AC5" s="418"/>
      <c r="AD5" s="418"/>
      <c r="AE5" s="196"/>
    </row>
    <row r="6" spans="1:31" hidden="1">
      <c r="A6" s="191" t="s">
        <v>97</v>
      </c>
      <c r="B6" s="192"/>
      <c r="C6" s="238"/>
      <c r="D6" s="99"/>
      <c r="E6" s="99"/>
      <c r="F6" s="99"/>
      <c r="G6" s="99"/>
      <c r="H6" s="99"/>
      <c r="I6" s="99"/>
      <c r="J6" s="99"/>
      <c r="K6" s="99"/>
      <c r="L6" s="99"/>
      <c r="M6" s="99"/>
      <c r="N6" s="99"/>
      <c r="O6" s="99"/>
      <c r="P6" s="99"/>
      <c r="Q6" s="99"/>
      <c r="R6" s="99"/>
      <c r="S6" s="99"/>
      <c r="T6" s="99"/>
      <c r="U6" s="48" t="s">
        <v>1</v>
      </c>
      <c r="V6" s="48" t="s">
        <v>174</v>
      </c>
      <c r="W6" s="48"/>
      <c r="X6" s="48"/>
      <c r="Y6" s="48" t="s">
        <v>145</v>
      </c>
      <c r="Z6" s="99"/>
      <c r="AA6" s="99"/>
      <c r="AB6" s="302" t="s">
        <v>174</v>
      </c>
      <c r="AC6" s="303"/>
      <c r="AD6" s="303"/>
      <c r="AE6" s="196"/>
    </row>
    <row r="7" spans="1:31" hidden="1">
      <c r="A7" s="191" t="s">
        <v>99</v>
      </c>
      <c r="B7" s="194" t="str">
        <f>IF(VAL_C1!$H$33&lt;&gt;"", YEAR(VAL_C1!$H$33),"")</f>
        <v/>
      </c>
      <c r="C7" s="238"/>
      <c r="D7" s="99"/>
      <c r="E7" s="99"/>
      <c r="F7" s="99"/>
      <c r="G7" s="99"/>
      <c r="H7" s="99"/>
      <c r="I7" s="99"/>
      <c r="J7" s="99"/>
      <c r="K7" s="99"/>
      <c r="L7" s="99"/>
      <c r="M7" s="99"/>
      <c r="N7" s="99"/>
      <c r="O7" s="99"/>
      <c r="P7" s="99"/>
      <c r="Q7" s="99"/>
      <c r="R7" s="99"/>
      <c r="S7" s="99"/>
      <c r="T7" s="99"/>
      <c r="U7" s="48" t="s">
        <v>121</v>
      </c>
      <c r="V7" s="48" t="s">
        <v>139</v>
      </c>
      <c r="W7" s="48"/>
      <c r="X7" s="48"/>
      <c r="Y7" s="48" t="s">
        <v>175</v>
      </c>
      <c r="Z7" s="99"/>
      <c r="AA7" s="99"/>
      <c r="AB7" s="304" t="s">
        <v>135</v>
      </c>
      <c r="AC7" s="303"/>
      <c r="AD7" s="303"/>
      <c r="AE7" s="196"/>
    </row>
    <row r="8" spans="1:31" hidden="1">
      <c r="A8" s="191" t="s">
        <v>101</v>
      </c>
      <c r="B8" s="194" t="str">
        <f>IF(VAL_C1!$H$34&lt;&gt;"", YEAR(VAL_C1!$H$34),"")</f>
        <v/>
      </c>
      <c r="C8" s="238"/>
      <c r="D8" s="99"/>
      <c r="E8" s="99"/>
      <c r="F8" s="99"/>
      <c r="G8" s="99"/>
      <c r="H8" s="99"/>
      <c r="I8" s="99"/>
      <c r="J8" s="99"/>
      <c r="K8" s="99"/>
      <c r="L8" s="99"/>
      <c r="M8" s="99"/>
      <c r="N8" s="99"/>
      <c r="O8" s="99"/>
      <c r="P8" s="99"/>
      <c r="Q8" s="99"/>
      <c r="R8" s="99"/>
      <c r="S8" s="99"/>
      <c r="T8" s="99"/>
      <c r="U8" s="48" t="s">
        <v>122</v>
      </c>
      <c r="V8" s="48" t="s">
        <v>0</v>
      </c>
      <c r="W8" s="48"/>
      <c r="X8" s="48"/>
      <c r="Y8" s="48" t="s">
        <v>0</v>
      </c>
      <c r="Z8" s="99"/>
      <c r="AA8" s="99"/>
      <c r="AB8" s="304" t="s">
        <v>2596</v>
      </c>
      <c r="AC8" s="303"/>
      <c r="AD8" s="303"/>
      <c r="AE8" s="196"/>
    </row>
    <row r="9" spans="1:31" hidden="1">
      <c r="A9" s="191" t="s">
        <v>103</v>
      </c>
      <c r="B9" s="192" t="s">
        <v>445</v>
      </c>
      <c r="C9" s="238"/>
      <c r="D9" s="99"/>
      <c r="E9" s="99"/>
      <c r="F9" s="99"/>
      <c r="G9" s="99"/>
      <c r="H9" s="99"/>
      <c r="I9" s="99"/>
      <c r="J9" s="99"/>
      <c r="K9" s="99"/>
      <c r="L9" s="99"/>
      <c r="M9" s="99"/>
      <c r="N9" s="99"/>
      <c r="O9" s="99"/>
      <c r="P9" s="99"/>
      <c r="Q9" s="99"/>
      <c r="R9" s="99"/>
      <c r="S9" s="99"/>
      <c r="T9" s="99"/>
      <c r="U9" s="48" t="s">
        <v>123</v>
      </c>
      <c r="V9" s="48" t="s">
        <v>0</v>
      </c>
      <c r="W9" s="48"/>
      <c r="X9" s="48"/>
      <c r="Y9" s="48" t="s">
        <v>176</v>
      </c>
      <c r="Z9" s="99"/>
      <c r="AA9" s="99"/>
      <c r="AB9" s="304" t="s">
        <v>0</v>
      </c>
      <c r="AC9" s="303"/>
      <c r="AD9" s="303"/>
      <c r="AE9" s="196"/>
    </row>
    <row r="10" spans="1:31" ht="21" hidden="1">
      <c r="A10" s="191" t="s">
        <v>105</v>
      </c>
      <c r="B10" s="192">
        <v>0</v>
      </c>
      <c r="C10" s="238"/>
      <c r="D10" s="99"/>
      <c r="E10" s="99"/>
      <c r="F10" s="92"/>
      <c r="G10" s="92"/>
      <c r="H10" s="92"/>
      <c r="I10" s="92"/>
      <c r="J10" s="92"/>
      <c r="K10" s="92"/>
      <c r="L10" s="92"/>
      <c r="M10" s="92"/>
      <c r="N10" s="92"/>
      <c r="O10" s="48"/>
      <c r="P10" s="48"/>
      <c r="Q10" s="48"/>
      <c r="R10" s="48"/>
      <c r="S10" s="48"/>
      <c r="T10" s="48"/>
      <c r="U10" s="48" t="s">
        <v>2</v>
      </c>
      <c r="V10" s="48" t="s">
        <v>0</v>
      </c>
      <c r="W10" s="48"/>
      <c r="X10" s="48"/>
      <c r="Y10" s="48" t="s">
        <v>0</v>
      </c>
      <c r="Z10" s="48"/>
      <c r="AA10" s="48"/>
      <c r="AB10" s="304" t="s">
        <v>0</v>
      </c>
      <c r="AC10" s="302"/>
      <c r="AD10" s="302"/>
      <c r="AE10" s="196"/>
    </row>
    <row r="11" spans="1:31" ht="21" hidden="1">
      <c r="A11" s="191" t="s">
        <v>107</v>
      </c>
      <c r="B11" s="192">
        <v>0</v>
      </c>
      <c r="C11" s="238"/>
      <c r="D11" s="99"/>
      <c r="E11" s="99"/>
      <c r="F11" s="92"/>
      <c r="G11" s="92"/>
      <c r="H11" s="92"/>
      <c r="I11" s="92"/>
      <c r="J11" s="92"/>
      <c r="K11" s="92"/>
      <c r="L11" s="92"/>
      <c r="M11" s="92"/>
      <c r="N11" s="92"/>
      <c r="O11" s="48"/>
      <c r="P11" s="48"/>
      <c r="Q11" s="48"/>
      <c r="R11" s="48"/>
      <c r="S11" s="48"/>
      <c r="T11" s="48"/>
      <c r="U11" s="48"/>
      <c r="V11" s="48"/>
      <c r="W11" s="48"/>
      <c r="X11" s="48"/>
      <c r="Y11" s="48"/>
      <c r="Z11" s="48"/>
      <c r="AA11" s="48"/>
      <c r="AB11" s="302"/>
      <c r="AC11" s="302"/>
      <c r="AD11" s="302"/>
      <c r="AE11" s="196"/>
    </row>
    <row r="12" spans="1:31" ht="21" hidden="1">
      <c r="C12" s="238"/>
      <c r="D12" s="99"/>
      <c r="E12" s="99"/>
      <c r="F12" s="92"/>
      <c r="G12" s="92"/>
      <c r="H12" s="92"/>
      <c r="I12" s="92"/>
      <c r="J12" s="92"/>
      <c r="K12" s="92"/>
      <c r="L12" s="92"/>
      <c r="M12" s="92"/>
      <c r="N12" s="92"/>
      <c r="O12" s="48"/>
      <c r="P12" s="48"/>
      <c r="Q12" s="48"/>
      <c r="R12" s="48"/>
      <c r="S12" s="48"/>
      <c r="T12" s="48"/>
      <c r="U12" s="48"/>
      <c r="V12" s="48"/>
      <c r="W12" s="48"/>
      <c r="X12" s="48"/>
      <c r="Y12" s="48"/>
      <c r="Z12" s="48"/>
      <c r="AA12" s="48"/>
      <c r="AB12" s="302"/>
      <c r="AC12" s="302"/>
      <c r="AD12" s="302"/>
      <c r="AE12" s="196"/>
    </row>
    <row r="13" spans="1:31" ht="3.75" customHeight="1">
      <c r="C13" s="238"/>
      <c r="D13" s="196"/>
      <c r="E13" s="196"/>
      <c r="F13" s="48"/>
      <c r="G13" s="48"/>
      <c r="H13" s="95" t="s">
        <v>108</v>
      </c>
      <c r="I13" s="95" t="s">
        <v>111</v>
      </c>
      <c r="J13" s="95" t="s">
        <v>113</v>
      </c>
      <c r="K13" s="95" t="s">
        <v>115</v>
      </c>
      <c r="L13" s="95" t="s">
        <v>116</v>
      </c>
      <c r="M13" s="95" t="s">
        <v>117</v>
      </c>
      <c r="N13" s="95" t="s">
        <v>118</v>
      </c>
      <c r="O13" s="102" t="s">
        <v>455</v>
      </c>
      <c r="P13" s="102" t="s">
        <v>457</v>
      </c>
      <c r="Q13" s="95"/>
      <c r="R13" s="95"/>
      <c r="S13" s="95"/>
      <c r="T13" s="95"/>
      <c r="U13" s="48"/>
      <c r="V13" s="196"/>
      <c r="W13" s="196"/>
      <c r="X13" s="196"/>
      <c r="Y13" s="196"/>
      <c r="Z13" s="196"/>
      <c r="AA13" s="196"/>
      <c r="AB13" s="298"/>
      <c r="AC13" s="298"/>
      <c r="AD13" s="298"/>
      <c r="AE13" s="196"/>
    </row>
    <row r="14" spans="1:31" s="54" customFormat="1" ht="21" customHeight="1">
      <c r="C14" s="196"/>
      <c r="D14" s="411" t="s">
        <v>2355</v>
      </c>
      <c r="E14" s="239" t="s">
        <v>418</v>
      </c>
      <c r="F14" s="48"/>
      <c r="G14" s="48"/>
      <c r="H14" s="48" t="s">
        <v>127</v>
      </c>
      <c r="I14" s="48" t="s">
        <v>131</v>
      </c>
      <c r="J14" s="48" t="s">
        <v>419</v>
      </c>
      <c r="K14" s="48" t="s">
        <v>132</v>
      </c>
      <c r="L14" s="48" t="s">
        <v>0</v>
      </c>
      <c r="M14" s="48" t="s">
        <v>400</v>
      </c>
      <c r="N14" s="48" t="s">
        <v>400</v>
      </c>
      <c r="O14" s="48" t="s">
        <v>0</v>
      </c>
      <c r="P14" s="48" t="s">
        <v>445</v>
      </c>
      <c r="Q14" s="48"/>
      <c r="R14" s="48"/>
      <c r="S14" s="48"/>
      <c r="T14" s="48"/>
      <c r="U14" s="48"/>
      <c r="V14" s="97"/>
      <c r="W14" s="74"/>
      <c r="X14" s="75"/>
      <c r="Y14" s="73"/>
      <c r="Z14" s="74"/>
      <c r="AA14" s="75"/>
      <c r="AB14" s="73"/>
      <c r="AC14" s="74"/>
      <c r="AD14" s="75"/>
      <c r="AE14" s="240"/>
    </row>
    <row r="15" spans="1:31" s="54" customFormat="1" ht="21" customHeight="1">
      <c r="C15" s="196"/>
      <c r="D15" s="411"/>
      <c r="E15" s="239">
        <v>15</v>
      </c>
      <c r="F15" s="48"/>
      <c r="G15" s="48"/>
      <c r="H15" s="48" t="s">
        <v>127</v>
      </c>
      <c r="I15" s="48" t="s">
        <v>131</v>
      </c>
      <c r="J15" s="48" t="s">
        <v>420</v>
      </c>
      <c r="K15" s="48" t="s">
        <v>132</v>
      </c>
      <c r="L15" s="48" t="s">
        <v>0</v>
      </c>
      <c r="M15" s="48" t="s">
        <v>400</v>
      </c>
      <c r="N15" s="48" t="s">
        <v>400</v>
      </c>
      <c r="O15" s="48" t="s">
        <v>0</v>
      </c>
      <c r="P15" s="48" t="s">
        <v>445</v>
      </c>
      <c r="Q15" s="48"/>
      <c r="R15" s="48"/>
      <c r="S15" s="48"/>
      <c r="T15" s="48"/>
      <c r="U15" s="48"/>
      <c r="V15" s="97"/>
      <c r="W15" s="74"/>
      <c r="X15" s="75"/>
      <c r="Y15" s="73"/>
      <c r="Z15" s="74"/>
      <c r="AA15" s="75"/>
      <c r="AB15" s="73"/>
      <c r="AC15" s="74"/>
      <c r="AD15" s="75"/>
      <c r="AE15" s="240"/>
    </row>
    <row r="16" spans="1:31" s="54" customFormat="1" ht="21" customHeight="1">
      <c r="C16" s="196"/>
      <c r="D16" s="411"/>
      <c r="E16" s="239">
        <v>16</v>
      </c>
      <c r="F16" s="48"/>
      <c r="G16" s="48"/>
      <c r="H16" s="48" t="s">
        <v>127</v>
      </c>
      <c r="I16" s="48" t="s">
        <v>131</v>
      </c>
      <c r="J16" s="48" t="s">
        <v>148</v>
      </c>
      <c r="K16" s="48" t="s">
        <v>132</v>
      </c>
      <c r="L16" s="48" t="s">
        <v>0</v>
      </c>
      <c r="M16" s="48" t="s">
        <v>400</v>
      </c>
      <c r="N16" s="48" t="s">
        <v>400</v>
      </c>
      <c r="O16" s="48" t="s">
        <v>0</v>
      </c>
      <c r="P16" s="48" t="s">
        <v>445</v>
      </c>
      <c r="Q16" s="48"/>
      <c r="R16" s="48"/>
      <c r="S16" s="48"/>
      <c r="T16" s="48"/>
      <c r="U16" s="48"/>
      <c r="V16" s="97"/>
      <c r="W16" s="74"/>
      <c r="X16" s="75"/>
      <c r="Y16" s="73"/>
      <c r="Z16" s="74"/>
      <c r="AA16" s="75"/>
      <c r="AB16" s="73"/>
      <c r="AC16" s="74"/>
      <c r="AD16" s="75"/>
      <c r="AE16" s="240"/>
    </row>
    <row r="17" spans="3:31" s="54" customFormat="1" ht="21" customHeight="1">
      <c r="C17" s="196"/>
      <c r="D17" s="411"/>
      <c r="E17" s="239">
        <v>17</v>
      </c>
      <c r="F17" s="48"/>
      <c r="G17" s="48"/>
      <c r="H17" s="48" t="s">
        <v>127</v>
      </c>
      <c r="I17" s="48" t="s">
        <v>131</v>
      </c>
      <c r="J17" s="48" t="s">
        <v>149</v>
      </c>
      <c r="K17" s="48" t="s">
        <v>132</v>
      </c>
      <c r="L17" s="48" t="s">
        <v>0</v>
      </c>
      <c r="M17" s="48" t="s">
        <v>400</v>
      </c>
      <c r="N17" s="48" t="s">
        <v>400</v>
      </c>
      <c r="O17" s="48" t="s">
        <v>0</v>
      </c>
      <c r="P17" s="48" t="s">
        <v>445</v>
      </c>
      <c r="Q17" s="48"/>
      <c r="R17" s="48"/>
      <c r="S17" s="48"/>
      <c r="T17" s="48"/>
      <c r="U17" s="48"/>
      <c r="V17" s="97"/>
      <c r="W17" s="74"/>
      <c r="X17" s="75"/>
      <c r="Y17" s="73"/>
      <c r="Z17" s="74"/>
      <c r="AA17" s="75"/>
      <c r="AB17" s="73"/>
      <c r="AC17" s="74"/>
      <c r="AD17" s="75"/>
      <c r="AE17" s="240"/>
    </row>
    <row r="18" spans="3:31" s="54" customFormat="1" ht="21" customHeight="1">
      <c r="C18" s="196"/>
      <c r="D18" s="411"/>
      <c r="E18" s="239">
        <v>18</v>
      </c>
      <c r="F18" s="48"/>
      <c r="G18" s="48"/>
      <c r="H18" s="48" t="s">
        <v>127</v>
      </c>
      <c r="I18" s="48" t="s">
        <v>131</v>
      </c>
      <c r="J18" s="48" t="s">
        <v>150</v>
      </c>
      <c r="K18" s="48" t="s">
        <v>132</v>
      </c>
      <c r="L18" s="48" t="s">
        <v>0</v>
      </c>
      <c r="M18" s="48" t="s">
        <v>400</v>
      </c>
      <c r="N18" s="48" t="s">
        <v>400</v>
      </c>
      <c r="O18" s="48" t="s">
        <v>0</v>
      </c>
      <c r="P18" s="48" t="s">
        <v>445</v>
      </c>
      <c r="Q18" s="48"/>
      <c r="R18" s="48"/>
      <c r="S18" s="48"/>
      <c r="T18" s="48"/>
      <c r="U18" s="48"/>
      <c r="V18" s="97"/>
      <c r="W18" s="74"/>
      <c r="X18" s="75"/>
      <c r="Y18" s="73"/>
      <c r="Z18" s="74"/>
      <c r="AA18" s="75"/>
      <c r="AB18" s="73"/>
      <c r="AC18" s="74"/>
      <c r="AD18" s="75"/>
      <c r="AE18" s="240"/>
    </row>
    <row r="19" spans="3:31" s="54" customFormat="1" ht="21" customHeight="1">
      <c r="C19" s="196"/>
      <c r="D19" s="411"/>
      <c r="E19" s="239">
        <v>19</v>
      </c>
      <c r="F19" s="48"/>
      <c r="G19" s="48"/>
      <c r="H19" s="48" t="s">
        <v>127</v>
      </c>
      <c r="I19" s="48" t="s">
        <v>131</v>
      </c>
      <c r="J19" s="48" t="s">
        <v>151</v>
      </c>
      <c r="K19" s="48" t="s">
        <v>132</v>
      </c>
      <c r="L19" s="48" t="s">
        <v>0</v>
      </c>
      <c r="M19" s="48" t="s">
        <v>400</v>
      </c>
      <c r="N19" s="48" t="s">
        <v>400</v>
      </c>
      <c r="O19" s="48" t="s">
        <v>0</v>
      </c>
      <c r="P19" s="48" t="s">
        <v>445</v>
      </c>
      <c r="Q19" s="48"/>
      <c r="R19" s="48"/>
      <c r="S19" s="48"/>
      <c r="T19" s="48"/>
      <c r="U19" s="48"/>
      <c r="V19" s="97"/>
      <c r="W19" s="74"/>
      <c r="X19" s="75"/>
      <c r="Y19" s="73"/>
      <c r="Z19" s="74"/>
      <c r="AA19" s="75"/>
      <c r="AB19" s="73"/>
      <c r="AC19" s="74"/>
      <c r="AD19" s="75"/>
      <c r="AE19" s="240"/>
    </row>
    <row r="20" spans="3:31" s="54" customFormat="1" ht="21" customHeight="1">
      <c r="C20" s="196"/>
      <c r="D20" s="411"/>
      <c r="E20" s="239">
        <v>20</v>
      </c>
      <c r="F20" s="48"/>
      <c r="G20" s="48"/>
      <c r="H20" s="48" t="s">
        <v>127</v>
      </c>
      <c r="I20" s="48" t="s">
        <v>131</v>
      </c>
      <c r="J20" s="48" t="s">
        <v>152</v>
      </c>
      <c r="K20" s="48" t="s">
        <v>132</v>
      </c>
      <c r="L20" s="48" t="s">
        <v>0</v>
      </c>
      <c r="M20" s="48" t="s">
        <v>400</v>
      </c>
      <c r="N20" s="48" t="s">
        <v>400</v>
      </c>
      <c r="O20" s="48" t="s">
        <v>0</v>
      </c>
      <c r="P20" s="48" t="s">
        <v>445</v>
      </c>
      <c r="Q20" s="48"/>
      <c r="R20" s="48"/>
      <c r="S20" s="48"/>
      <c r="T20" s="48"/>
      <c r="U20" s="48"/>
      <c r="V20" s="97"/>
      <c r="W20" s="74"/>
      <c r="X20" s="75"/>
      <c r="Y20" s="73"/>
      <c r="Z20" s="74"/>
      <c r="AA20" s="75"/>
      <c r="AB20" s="73"/>
      <c r="AC20" s="74"/>
      <c r="AD20" s="75"/>
      <c r="AE20" s="240"/>
    </row>
    <row r="21" spans="3:31" s="54" customFormat="1" ht="21" customHeight="1">
      <c r="C21" s="196"/>
      <c r="D21" s="411"/>
      <c r="E21" s="239">
        <v>21</v>
      </c>
      <c r="F21" s="48"/>
      <c r="G21" s="48"/>
      <c r="H21" s="48" t="s">
        <v>127</v>
      </c>
      <c r="I21" s="48" t="s">
        <v>131</v>
      </c>
      <c r="J21" s="48" t="s">
        <v>153</v>
      </c>
      <c r="K21" s="48" t="s">
        <v>132</v>
      </c>
      <c r="L21" s="48" t="s">
        <v>0</v>
      </c>
      <c r="M21" s="48" t="s">
        <v>400</v>
      </c>
      <c r="N21" s="48" t="s">
        <v>400</v>
      </c>
      <c r="O21" s="48" t="s">
        <v>0</v>
      </c>
      <c r="P21" s="48" t="s">
        <v>445</v>
      </c>
      <c r="Q21" s="48"/>
      <c r="R21" s="48"/>
      <c r="S21" s="48"/>
      <c r="T21" s="48"/>
      <c r="U21" s="48"/>
      <c r="V21" s="97"/>
      <c r="W21" s="74"/>
      <c r="X21" s="75"/>
      <c r="Y21" s="73"/>
      <c r="Z21" s="74"/>
      <c r="AA21" s="75"/>
      <c r="AB21" s="73"/>
      <c r="AC21" s="74"/>
      <c r="AD21" s="75"/>
      <c r="AE21" s="240"/>
    </row>
    <row r="22" spans="3:31" s="54" customFormat="1" ht="21" customHeight="1">
      <c r="C22" s="196"/>
      <c r="D22" s="411"/>
      <c r="E22" s="239">
        <v>22</v>
      </c>
      <c r="F22" s="48"/>
      <c r="G22" s="48"/>
      <c r="H22" s="48" t="s">
        <v>127</v>
      </c>
      <c r="I22" s="48" t="s">
        <v>131</v>
      </c>
      <c r="J22" s="48" t="s">
        <v>154</v>
      </c>
      <c r="K22" s="48" t="s">
        <v>132</v>
      </c>
      <c r="L22" s="48" t="s">
        <v>0</v>
      </c>
      <c r="M22" s="48" t="s">
        <v>400</v>
      </c>
      <c r="N22" s="48" t="s">
        <v>400</v>
      </c>
      <c r="O22" s="48" t="s">
        <v>0</v>
      </c>
      <c r="P22" s="48" t="s">
        <v>445</v>
      </c>
      <c r="Q22" s="48"/>
      <c r="R22" s="48"/>
      <c r="S22" s="48"/>
      <c r="T22" s="48"/>
      <c r="U22" s="48"/>
      <c r="V22" s="97"/>
      <c r="W22" s="74"/>
      <c r="X22" s="75"/>
      <c r="Y22" s="73"/>
      <c r="Z22" s="74"/>
      <c r="AA22" s="75"/>
      <c r="AB22" s="73"/>
      <c r="AC22" s="74"/>
      <c r="AD22" s="75"/>
      <c r="AE22" s="240"/>
    </row>
    <row r="23" spans="3:31" s="54" customFormat="1" ht="21" customHeight="1">
      <c r="C23" s="196"/>
      <c r="D23" s="411"/>
      <c r="E23" s="239">
        <v>23</v>
      </c>
      <c r="F23" s="48"/>
      <c r="G23" s="48"/>
      <c r="H23" s="48" t="s">
        <v>127</v>
      </c>
      <c r="I23" s="48" t="s">
        <v>131</v>
      </c>
      <c r="J23" s="48" t="s">
        <v>155</v>
      </c>
      <c r="K23" s="48" t="s">
        <v>132</v>
      </c>
      <c r="L23" s="48" t="s">
        <v>0</v>
      </c>
      <c r="M23" s="48" t="s">
        <v>400</v>
      </c>
      <c r="N23" s="48" t="s">
        <v>400</v>
      </c>
      <c r="O23" s="48" t="s">
        <v>0</v>
      </c>
      <c r="P23" s="48" t="s">
        <v>445</v>
      </c>
      <c r="Q23" s="48"/>
      <c r="R23" s="48"/>
      <c r="S23" s="48"/>
      <c r="T23" s="48"/>
      <c r="U23" s="48"/>
      <c r="V23" s="97"/>
      <c r="W23" s="74"/>
      <c r="X23" s="75"/>
      <c r="Y23" s="73"/>
      <c r="Z23" s="74"/>
      <c r="AA23" s="75"/>
      <c r="AB23" s="73"/>
      <c r="AC23" s="74"/>
      <c r="AD23" s="75"/>
      <c r="AE23" s="240"/>
    </row>
    <row r="24" spans="3:31" s="54" customFormat="1" ht="21" customHeight="1">
      <c r="C24" s="196"/>
      <c r="D24" s="411"/>
      <c r="E24" s="239">
        <v>24</v>
      </c>
      <c r="F24" s="48"/>
      <c r="G24" s="48"/>
      <c r="H24" s="48" t="s">
        <v>127</v>
      </c>
      <c r="I24" s="48" t="s">
        <v>131</v>
      </c>
      <c r="J24" s="48" t="s">
        <v>156</v>
      </c>
      <c r="K24" s="48" t="s">
        <v>132</v>
      </c>
      <c r="L24" s="48" t="s">
        <v>0</v>
      </c>
      <c r="M24" s="48" t="s">
        <v>400</v>
      </c>
      <c r="N24" s="48" t="s">
        <v>400</v>
      </c>
      <c r="O24" s="48" t="s">
        <v>0</v>
      </c>
      <c r="P24" s="48" t="s">
        <v>445</v>
      </c>
      <c r="Q24" s="48"/>
      <c r="R24" s="48"/>
      <c r="S24" s="48"/>
      <c r="T24" s="48"/>
      <c r="U24" s="48"/>
      <c r="V24" s="97"/>
      <c r="W24" s="74"/>
      <c r="X24" s="75"/>
      <c r="Y24" s="73"/>
      <c r="Z24" s="74"/>
      <c r="AA24" s="75"/>
      <c r="AB24" s="73"/>
      <c r="AC24" s="74"/>
      <c r="AD24" s="75"/>
      <c r="AE24" s="240"/>
    </row>
    <row r="25" spans="3:31" s="54" customFormat="1" ht="21" customHeight="1">
      <c r="C25" s="196"/>
      <c r="D25" s="411"/>
      <c r="E25" s="239">
        <v>25</v>
      </c>
      <c r="F25" s="48"/>
      <c r="G25" s="48"/>
      <c r="H25" s="48" t="s">
        <v>127</v>
      </c>
      <c r="I25" s="48" t="s">
        <v>131</v>
      </c>
      <c r="J25" s="48" t="s">
        <v>157</v>
      </c>
      <c r="K25" s="48" t="s">
        <v>132</v>
      </c>
      <c r="L25" s="48" t="s">
        <v>0</v>
      </c>
      <c r="M25" s="48" t="s">
        <v>400</v>
      </c>
      <c r="N25" s="48" t="s">
        <v>400</v>
      </c>
      <c r="O25" s="48" t="s">
        <v>0</v>
      </c>
      <c r="P25" s="48" t="s">
        <v>445</v>
      </c>
      <c r="Q25" s="48"/>
      <c r="R25" s="48"/>
      <c r="S25" s="48"/>
      <c r="T25" s="48"/>
      <c r="U25" s="48"/>
      <c r="V25" s="97"/>
      <c r="W25" s="74"/>
      <c r="X25" s="75"/>
      <c r="Y25" s="73"/>
      <c r="Z25" s="74"/>
      <c r="AA25" s="75"/>
      <c r="AB25" s="73"/>
      <c r="AC25" s="74"/>
      <c r="AD25" s="75"/>
      <c r="AE25" s="240"/>
    </row>
    <row r="26" spans="3:31" s="54" customFormat="1" ht="21" customHeight="1">
      <c r="C26" s="196"/>
      <c r="D26" s="411"/>
      <c r="E26" s="239">
        <v>26</v>
      </c>
      <c r="F26" s="48"/>
      <c r="G26" s="48"/>
      <c r="H26" s="48" t="s">
        <v>127</v>
      </c>
      <c r="I26" s="48" t="s">
        <v>131</v>
      </c>
      <c r="J26" s="48" t="s">
        <v>158</v>
      </c>
      <c r="K26" s="48" t="s">
        <v>132</v>
      </c>
      <c r="L26" s="48" t="s">
        <v>0</v>
      </c>
      <c r="M26" s="48" t="s">
        <v>400</v>
      </c>
      <c r="N26" s="48" t="s">
        <v>400</v>
      </c>
      <c r="O26" s="48" t="s">
        <v>0</v>
      </c>
      <c r="P26" s="48" t="s">
        <v>445</v>
      </c>
      <c r="Q26" s="48"/>
      <c r="R26" s="48"/>
      <c r="S26" s="48"/>
      <c r="T26" s="48"/>
      <c r="U26" s="48"/>
      <c r="V26" s="97"/>
      <c r="W26" s="74"/>
      <c r="X26" s="75"/>
      <c r="Y26" s="73"/>
      <c r="Z26" s="74"/>
      <c r="AA26" s="75"/>
      <c r="AB26" s="73"/>
      <c r="AC26" s="74"/>
      <c r="AD26" s="75"/>
      <c r="AE26" s="240"/>
    </row>
    <row r="27" spans="3:31" s="54" customFormat="1" ht="21" customHeight="1">
      <c r="C27" s="196"/>
      <c r="D27" s="411"/>
      <c r="E27" s="239">
        <v>27</v>
      </c>
      <c r="F27" s="48"/>
      <c r="G27" s="48"/>
      <c r="H27" s="48" t="s">
        <v>127</v>
      </c>
      <c r="I27" s="48" t="s">
        <v>131</v>
      </c>
      <c r="J27" s="48" t="s">
        <v>159</v>
      </c>
      <c r="K27" s="48" t="s">
        <v>132</v>
      </c>
      <c r="L27" s="48" t="s">
        <v>0</v>
      </c>
      <c r="M27" s="48" t="s">
        <v>400</v>
      </c>
      <c r="N27" s="48" t="s">
        <v>400</v>
      </c>
      <c r="O27" s="48" t="s">
        <v>0</v>
      </c>
      <c r="P27" s="48" t="s">
        <v>445</v>
      </c>
      <c r="Q27" s="48"/>
      <c r="R27" s="48"/>
      <c r="S27" s="48"/>
      <c r="T27" s="48"/>
      <c r="U27" s="48"/>
      <c r="V27" s="97"/>
      <c r="W27" s="74"/>
      <c r="X27" s="75"/>
      <c r="Y27" s="73"/>
      <c r="Z27" s="74"/>
      <c r="AA27" s="75"/>
      <c r="AB27" s="73"/>
      <c r="AC27" s="74"/>
      <c r="AD27" s="75"/>
      <c r="AE27" s="240"/>
    </row>
    <row r="28" spans="3:31" s="54" customFormat="1" ht="21" customHeight="1">
      <c r="C28" s="196"/>
      <c r="D28" s="411"/>
      <c r="E28" s="239">
        <v>28</v>
      </c>
      <c r="F28" s="48"/>
      <c r="G28" s="48"/>
      <c r="H28" s="48" t="s">
        <v>127</v>
      </c>
      <c r="I28" s="48" t="s">
        <v>131</v>
      </c>
      <c r="J28" s="48" t="s">
        <v>160</v>
      </c>
      <c r="K28" s="48" t="s">
        <v>132</v>
      </c>
      <c r="L28" s="48" t="s">
        <v>0</v>
      </c>
      <c r="M28" s="48" t="s">
        <v>400</v>
      </c>
      <c r="N28" s="48" t="s">
        <v>400</v>
      </c>
      <c r="O28" s="48" t="s">
        <v>0</v>
      </c>
      <c r="P28" s="48" t="s">
        <v>445</v>
      </c>
      <c r="Q28" s="48"/>
      <c r="R28" s="48"/>
      <c r="S28" s="48"/>
      <c r="T28" s="48"/>
      <c r="U28" s="48"/>
      <c r="V28" s="97"/>
      <c r="W28" s="74"/>
      <c r="X28" s="75"/>
      <c r="Y28" s="73"/>
      <c r="Z28" s="74"/>
      <c r="AA28" s="75"/>
      <c r="AB28" s="73"/>
      <c r="AC28" s="74"/>
      <c r="AD28" s="75"/>
      <c r="AE28" s="240"/>
    </row>
    <row r="29" spans="3:31" s="54" customFormat="1" ht="21" customHeight="1">
      <c r="C29" s="196"/>
      <c r="D29" s="411"/>
      <c r="E29" s="239">
        <v>29</v>
      </c>
      <c r="F29" s="48"/>
      <c r="G29" s="48"/>
      <c r="H29" s="48" t="s">
        <v>127</v>
      </c>
      <c r="I29" s="48" t="s">
        <v>131</v>
      </c>
      <c r="J29" s="48" t="s">
        <v>161</v>
      </c>
      <c r="K29" s="48" t="s">
        <v>132</v>
      </c>
      <c r="L29" s="48" t="s">
        <v>0</v>
      </c>
      <c r="M29" s="48" t="s">
        <v>400</v>
      </c>
      <c r="N29" s="48" t="s">
        <v>400</v>
      </c>
      <c r="O29" s="48" t="s">
        <v>0</v>
      </c>
      <c r="P29" s="48" t="s">
        <v>445</v>
      </c>
      <c r="Q29" s="48"/>
      <c r="R29" s="48"/>
      <c r="S29" s="48"/>
      <c r="T29" s="48"/>
      <c r="U29" s="48"/>
      <c r="V29" s="97"/>
      <c r="W29" s="74"/>
      <c r="X29" s="75"/>
      <c r="Y29" s="73"/>
      <c r="Z29" s="74"/>
      <c r="AA29" s="75"/>
      <c r="AB29" s="73"/>
      <c r="AC29" s="74"/>
      <c r="AD29" s="75"/>
      <c r="AE29" s="240"/>
    </row>
    <row r="30" spans="3:31" s="54" customFormat="1" ht="21" customHeight="1">
      <c r="C30" s="196"/>
      <c r="D30" s="411"/>
      <c r="E30" s="239">
        <v>30</v>
      </c>
      <c r="F30" s="48"/>
      <c r="G30" s="48"/>
      <c r="H30" s="48" t="s">
        <v>127</v>
      </c>
      <c r="I30" s="48" t="s">
        <v>131</v>
      </c>
      <c r="J30" s="48" t="s">
        <v>162</v>
      </c>
      <c r="K30" s="48" t="s">
        <v>132</v>
      </c>
      <c r="L30" s="48" t="s">
        <v>0</v>
      </c>
      <c r="M30" s="48" t="s">
        <v>400</v>
      </c>
      <c r="N30" s="48" t="s">
        <v>400</v>
      </c>
      <c r="O30" s="48" t="s">
        <v>0</v>
      </c>
      <c r="P30" s="48" t="s">
        <v>445</v>
      </c>
      <c r="Q30" s="48"/>
      <c r="R30" s="48"/>
      <c r="S30" s="48"/>
      <c r="T30" s="48"/>
      <c r="U30" s="48"/>
      <c r="V30" s="97"/>
      <c r="W30" s="74"/>
      <c r="X30" s="75"/>
      <c r="Y30" s="73"/>
      <c r="Z30" s="74"/>
      <c r="AA30" s="75"/>
      <c r="AB30" s="73"/>
      <c r="AC30" s="74"/>
      <c r="AD30" s="75"/>
      <c r="AE30" s="240"/>
    </row>
    <row r="31" spans="3:31" s="54" customFormat="1" ht="21" customHeight="1">
      <c r="C31" s="196"/>
      <c r="D31" s="411"/>
      <c r="E31" s="239">
        <v>31</v>
      </c>
      <c r="F31" s="48"/>
      <c r="G31" s="48"/>
      <c r="H31" s="48" t="s">
        <v>127</v>
      </c>
      <c r="I31" s="48" t="s">
        <v>131</v>
      </c>
      <c r="J31" s="48" t="s">
        <v>163</v>
      </c>
      <c r="K31" s="48" t="s">
        <v>132</v>
      </c>
      <c r="L31" s="48" t="s">
        <v>0</v>
      </c>
      <c r="M31" s="48" t="s">
        <v>400</v>
      </c>
      <c r="N31" s="48" t="s">
        <v>400</v>
      </c>
      <c r="O31" s="48" t="s">
        <v>0</v>
      </c>
      <c r="P31" s="48" t="s">
        <v>445</v>
      </c>
      <c r="Q31" s="48"/>
      <c r="R31" s="48"/>
      <c r="S31" s="48"/>
      <c r="T31" s="48"/>
      <c r="U31" s="48"/>
      <c r="V31" s="97"/>
      <c r="W31" s="74"/>
      <c r="X31" s="75"/>
      <c r="Y31" s="73"/>
      <c r="Z31" s="74"/>
      <c r="AA31" s="75"/>
      <c r="AB31" s="73"/>
      <c r="AC31" s="74"/>
      <c r="AD31" s="75"/>
      <c r="AE31" s="240"/>
    </row>
    <row r="32" spans="3:31" s="54" customFormat="1" ht="21" customHeight="1">
      <c r="C32" s="196"/>
      <c r="D32" s="411"/>
      <c r="E32" s="239">
        <v>32</v>
      </c>
      <c r="F32" s="48"/>
      <c r="G32" s="48"/>
      <c r="H32" s="48" t="s">
        <v>127</v>
      </c>
      <c r="I32" s="48" t="s">
        <v>131</v>
      </c>
      <c r="J32" s="48" t="s">
        <v>164</v>
      </c>
      <c r="K32" s="48" t="s">
        <v>132</v>
      </c>
      <c r="L32" s="48" t="s">
        <v>0</v>
      </c>
      <c r="M32" s="48" t="s">
        <v>400</v>
      </c>
      <c r="N32" s="48" t="s">
        <v>400</v>
      </c>
      <c r="O32" s="48" t="s">
        <v>0</v>
      </c>
      <c r="P32" s="48" t="s">
        <v>445</v>
      </c>
      <c r="Q32" s="48"/>
      <c r="R32" s="48"/>
      <c r="S32" s="48"/>
      <c r="T32" s="48"/>
      <c r="U32" s="48"/>
      <c r="V32" s="97"/>
      <c r="W32" s="74"/>
      <c r="X32" s="75"/>
      <c r="Y32" s="73"/>
      <c r="Z32" s="74"/>
      <c r="AA32" s="75"/>
      <c r="AB32" s="73"/>
      <c r="AC32" s="74"/>
      <c r="AD32" s="75"/>
      <c r="AE32" s="240"/>
    </row>
    <row r="33" spans="3:31" s="54" customFormat="1" ht="21" customHeight="1">
      <c r="C33" s="196"/>
      <c r="D33" s="411"/>
      <c r="E33" s="239">
        <v>33</v>
      </c>
      <c r="F33" s="48"/>
      <c r="G33" s="48"/>
      <c r="H33" s="48" t="s">
        <v>127</v>
      </c>
      <c r="I33" s="48" t="s">
        <v>131</v>
      </c>
      <c r="J33" s="48" t="s">
        <v>165</v>
      </c>
      <c r="K33" s="48" t="s">
        <v>132</v>
      </c>
      <c r="L33" s="48" t="s">
        <v>0</v>
      </c>
      <c r="M33" s="48" t="s">
        <v>400</v>
      </c>
      <c r="N33" s="48" t="s">
        <v>400</v>
      </c>
      <c r="O33" s="48" t="s">
        <v>0</v>
      </c>
      <c r="P33" s="48" t="s">
        <v>445</v>
      </c>
      <c r="Q33" s="48"/>
      <c r="R33" s="48"/>
      <c r="S33" s="48"/>
      <c r="T33" s="48"/>
      <c r="U33" s="48"/>
      <c r="V33" s="97"/>
      <c r="W33" s="74"/>
      <c r="X33" s="75"/>
      <c r="Y33" s="73"/>
      <c r="Z33" s="74"/>
      <c r="AA33" s="75"/>
      <c r="AB33" s="73"/>
      <c r="AC33" s="74"/>
      <c r="AD33" s="75"/>
      <c r="AE33" s="240"/>
    </row>
    <row r="34" spans="3:31" s="54" customFormat="1" ht="21" customHeight="1">
      <c r="C34" s="196"/>
      <c r="D34" s="411"/>
      <c r="E34" s="239">
        <v>34</v>
      </c>
      <c r="F34" s="48"/>
      <c r="G34" s="48"/>
      <c r="H34" s="48" t="s">
        <v>127</v>
      </c>
      <c r="I34" s="48" t="s">
        <v>131</v>
      </c>
      <c r="J34" s="48" t="s">
        <v>166</v>
      </c>
      <c r="K34" s="48" t="s">
        <v>132</v>
      </c>
      <c r="L34" s="48" t="s">
        <v>0</v>
      </c>
      <c r="M34" s="48" t="s">
        <v>400</v>
      </c>
      <c r="N34" s="48" t="s">
        <v>400</v>
      </c>
      <c r="O34" s="48" t="s">
        <v>0</v>
      </c>
      <c r="P34" s="48" t="s">
        <v>445</v>
      </c>
      <c r="Q34" s="48"/>
      <c r="R34" s="48"/>
      <c r="S34" s="48"/>
      <c r="T34" s="48"/>
      <c r="U34" s="48"/>
      <c r="V34" s="97"/>
      <c r="W34" s="74"/>
      <c r="X34" s="75"/>
      <c r="Y34" s="73"/>
      <c r="Z34" s="74"/>
      <c r="AA34" s="75"/>
      <c r="AB34" s="73"/>
      <c r="AC34" s="74"/>
      <c r="AD34" s="75"/>
      <c r="AE34" s="240"/>
    </row>
    <row r="35" spans="3:31" s="54" customFormat="1" ht="21" customHeight="1">
      <c r="C35" s="196"/>
      <c r="D35" s="411"/>
      <c r="E35" s="239" t="s">
        <v>71</v>
      </c>
      <c r="F35" s="48"/>
      <c r="G35" s="48"/>
      <c r="H35" s="48" t="s">
        <v>127</v>
      </c>
      <c r="I35" s="48" t="s">
        <v>131</v>
      </c>
      <c r="J35" s="48" t="s">
        <v>167</v>
      </c>
      <c r="K35" s="48" t="s">
        <v>132</v>
      </c>
      <c r="L35" s="48" t="s">
        <v>0</v>
      </c>
      <c r="M35" s="48" t="s">
        <v>400</v>
      </c>
      <c r="N35" s="48" t="s">
        <v>400</v>
      </c>
      <c r="O35" s="48" t="s">
        <v>0</v>
      </c>
      <c r="P35" s="48" t="s">
        <v>445</v>
      </c>
      <c r="Q35" s="48"/>
      <c r="R35" s="48"/>
      <c r="S35" s="48"/>
      <c r="T35" s="48"/>
      <c r="U35" s="48"/>
      <c r="V35" s="97"/>
      <c r="W35" s="74"/>
      <c r="X35" s="75"/>
      <c r="Y35" s="73"/>
      <c r="Z35" s="74"/>
      <c r="AA35" s="75"/>
      <c r="AB35" s="73"/>
      <c r="AC35" s="74"/>
      <c r="AD35" s="75"/>
      <c r="AE35" s="240"/>
    </row>
    <row r="36" spans="3:31" s="54" customFormat="1" ht="21" customHeight="1">
      <c r="C36" s="196"/>
      <c r="D36" s="411"/>
      <c r="E36" s="239" t="s">
        <v>72</v>
      </c>
      <c r="F36" s="48"/>
      <c r="G36" s="48"/>
      <c r="H36" s="48" t="s">
        <v>127</v>
      </c>
      <c r="I36" s="48" t="s">
        <v>131</v>
      </c>
      <c r="J36" s="48" t="s">
        <v>168</v>
      </c>
      <c r="K36" s="48" t="s">
        <v>132</v>
      </c>
      <c r="L36" s="48" t="s">
        <v>0</v>
      </c>
      <c r="M36" s="48" t="s">
        <v>400</v>
      </c>
      <c r="N36" s="48" t="s">
        <v>400</v>
      </c>
      <c r="O36" s="48" t="s">
        <v>0</v>
      </c>
      <c r="P36" s="48" t="s">
        <v>445</v>
      </c>
      <c r="Q36" s="48"/>
      <c r="R36" s="48"/>
      <c r="S36" s="48"/>
      <c r="T36" s="48"/>
      <c r="U36" s="48"/>
      <c r="V36" s="97"/>
      <c r="W36" s="74"/>
      <c r="X36" s="75"/>
      <c r="Y36" s="73"/>
      <c r="Z36" s="74"/>
      <c r="AA36" s="75"/>
      <c r="AB36" s="73"/>
      <c r="AC36" s="74"/>
      <c r="AD36" s="75"/>
      <c r="AE36" s="240"/>
    </row>
    <row r="37" spans="3:31" s="54" customFormat="1" ht="21" customHeight="1">
      <c r="C37" s="196"/>
      <c r="D37" s="411"/>
      <c r="E37" s="239" t="s">
        <v>73</v>
      </c>
      <c r="F37" s="48"/>
      <c r="G37" s="48"/>
      <c r="H37" s="48" t="s">
        <v>127</v>
      </c>
      <c r="I37" s="48" t="s">
        <v>131</v>
      </c>
      <c r="J37" s="48" t="s">
        <v>169</v>
      </c>
      <c r="K37" s="48" t="s">
        <v>132</v>
      </c>
      <c r="L37" s="48" t="s">
        <v>0</v>
      </c>
      <c r="M37" s="48" t="s">
        <v>400</v>
      </c>
      <c r="N37" s="48" t="s">
        <v>400</v>
      </c>
      <c r="O37" s="48" t="s">
        <v>0</v>
      </c>
      <c r="P37" s="48" t="s">
        <v>445</v>
      </c>
      <c r="Q37" s="48"/>
      <c r="R37" s="48"/>
      <c r="S37" s="48"/>
      <c r="T37" s="48"/>
      <c r="U37" s="48"/>
      <c r="V37" s="97"/>
      <c r="W37" s="74"/>
      <c r="X37" s="75"/>
      <c r="Y37" s="73"/>
      <c r="Z37" s="74"/>
      <c r="AA37" s="75"/>
      <c r="AB37" s="73"/>
      <c r="AC37" s="74"/>
      <c r="AD37" s="75"/>
      <c r="AE37" s="240"/>
    </row>
    <row r="38" spans="3:31" s="54" customFormat="1" ht="21" customHeight="1">
      <c r="C38" s="196"/>
      <c r="D38" s="411"/>
      <c r="E38" s="239" t="s">
        <v>74</v>
      </c>
      <c r="F38" s="48"/>
      <c r="G38" s="48"/>
      <c r="H38" s="48" t="s">
        <v>127</v>
      </c>
      <c r="I38" s="48" t="s">
        <v>131</v>
      </c>
      <c r="J38" s="48" t="s">
        <v>170</v>
      </c>
      <c r="K38" s="48" t="s">
        <v>132</v>
      </c>
      <c r="L38" s="48" t="s">
        <v>0</v>
      </c>
      <c r="M38" s="48" t="s">
        <v>400</v>
      </c>
      <c r="N38" s="48" t="s">
        <v>400</v>
      </c>
      <c r="O38" s="48" t="s">
        <v>0</v>
      </c>
      <c r="P38" s="48" t="s">
        <v>445</v>
      </c>
      <c r="Q38" s="48"/>
      <c r="R38" s="48"/>
      <c r="S38" s="48"/>
      <c r="T38" s="48"/>
      <c r="U38" s="48"/>
      <c r="V38" s="97"/>
      <c r="W38" s="74"/>
      <c r="X38" s="75"/>
      <c r="Y38" s="73"/>
      <c r="Z38" s="74"/>
      <c r="AA38" s="75"/>
      <c r="AB38" s="73"/>
      <c r="AC38" s="74"/>
      <c r="AD38" s="75"/>
      <c r="AE38" s="240"/>
    </row>
    <row r="39" spans="3:31" s="54" customFormat="1" ht="21" customHeight="1">
      <c r="C39" s="196"/>
      <c r="D39" s="411"/>
      <c r="E39" s="239" t="s">
        <v>75</v>
      </c>
      <c r="F39" s="48"/>
      <c r="G39" s="48"/>
      <c r="H39" s="48" t="s">
        <v>127</v>
      </c>
      <c r="I39" s="48" t="s">
        <v>131</v>
      </c>
      <c r="J39" s="48" t="s">
        <v>171</v>
      </c>
      <c r="K39" s="48" t="s">
        <v>132</v>
      </c>
      <c r="L39" s="48" t="s">
        <v>0</v>
      </c>
      <c r="M39" s="48" t="s">
        <v>400</v>
      </c>
      <c r="N39" s="48" t="s">
        <v>400</v>
      </c>
      <c r="O39" s="48" t="s">
        <v>0</v>
      </c>
      <c r="P39" s="48" t="s">
        <v>445</v>
      </c>
      <c r="Q39" s="48"/>
      <c r="R39" s="48"/>
      <c r="S39" s="48"/>
      <c r="T39" s="48"/>
      <c r="U39" s="48"/>
      <c r="V39" s="97"/>
      <c r="W39" s="74"/>
      <c r="X39" s="75"/>
      <c r="Y39" s="73"/>
      <c r="Z39" s="74"/>
      <c r="AA39" s="75"/>
      <c r="AB39" s="73"/>
      <c r="AC39" s="74"/>
      <c r="AD39" s="75"/>
      <c r="AE39" s="240"/>
    </row>
    <row r="40" spans="3:31" s="54" customFormat="1" ht="21" customHeight="1">
      <c r="C40" s="196"/>
      <c r="D40" s="411"/>
      <c r="E40" s="239" t="s">
        <v>70</v>
      </c>
      <c r="F40" s="48"/>
      <c r="G40" s="48"/>
      <c r="H40" s="48" t="s">
        <v>127</v>
      </c>
      <c r="I40" s="48" t="s">
        <v>131</v>
      </c>
      <c r="J40" s="48" t="s">
        <v>172</v>
      </c>
      <c r="K40" s="48" t="s">
        <v>132</v>
      </c>
      <c r="L40" s="48" t="s">
        <v>0</v>
      </c>
      <c r="M40" s="48" t="s">
        <v>400</v>
      </c>
      <c r="N40" s="48" t="s">
        <v>400</v>
      </c>
      <c r="O40" s="48" t="s">
        <v>0</v>
      </c>
      <c r="P40" s="48" t="s">
        <v>445</v>
      </c>
      <c r="Q40" s="48"/>
      <c r="R40" s="48"/>
      <c r="S40" s="48"/>
      <c r="T40" s="48"/>
      <c r="U40" s="48"/>
      <c r="V40" s="97"/>
      <c r="W40" s="74"/>
      <c r="X40" s="75"/>
      <c r="Y40" s="73"/>
      <c r="Z40" s="74"/>
      <c r="AA40" s="75"/>
      <c r="AB40" s="73"/>
      <c r="AC40" s="74"/>
      <c r="AD40" s="75"/>
      <c r="AE40" s="240"/>
    </row>
    <row r="41" spans="3:31" s="54" customFormat="1" ht="21" customHeight="1">
      <c r="C41" s="196"/>
      <c r="D41" s="411"/>
      <c r="E41" s="239" t="s">
        <v>2371</v>
      </c>
      <c r="F41" s="48"/>
      <c r="G41" s="48"/>
      <c r="H41" s="48" t="s">
        <v>127</v>
      </c>
      <c r="I41" s="48" t="s">
        <v>131</v>
      </c>
      <c r="J41" s="48" t="s">
        <v>173</v>
      </c>
      <c r="K41" s="48" t="s">
        <v>132</v>
      </c>
      <c r="L41" s="48" t="s">
        <v>0</v>
      </c>
      <c r="M41" s="48" t="s">
        <v>400</v>
      </c>
      <c r="N41" s="48" t="s">
        <v>400</v>
      </c>
      <c r="O41" s="48" t="s">
        <v>0</v>
      </c>
      <c r="P41" s="48" t="s">
        <v>445</v>
      </c>
      <c r="Q41" s="48"/>
      <c r="R41" s="48"/>
      <c r="S41" s="48"/>
      <c r="T41" s="48"/>
      <c r="U41" s="48"/>
      <c r="V41" s="97"/>
      <c r="W41" s="74"/>
      <c r="X41" s="75"/>
      <c r="Y41" s="73"/>
      <c r="Z41" s="74"/>
      <c r="AA41" s="75"/>
      <c r="AB41" s="73"/>
      <c r="AC41" s="74"/>
      <c r="AD41" s="75"/>
      <c r="AE41" s="240"/>
    </row>
    <row r="42" spans="3:31" s="54" customFormat="1" ht="21" customHeight="1">
      <c r="C42" s="196"/>
      <c r="D42" s="411"/>
      <c r="E42" s="241" t="s">
        <v>2359</v>
      </c>
      <c r="F42" s="48"/>
      <c r="G42" s="48"/>
      <c r="H42" s="48" t="s">
        <v>127</v>
      </c>
      <c r="I42" s="48" t="s">
        <v>131</v>
      </c>
      <c r="J42" s="48" t="s">
        <v>0</v>
      </c>
      <c r="K42" s="48" t="s">
        <v>132</v>
      </c>
      <c r="L42" s="48" t="s">
        <v>0</v>
      </c>
      <c r="M42" s="48" t="s">
        <v>400</v>
      </c>
      <c r="N42" s="48" t="s">
        <v>400</v>
      </c>
      <c r="O42" s="48" t="s">
        <v>0</v>
      </c>
      <c r="P42" s="48" t="s">
        <v>445</v>
      </c>
      <c r="Q42" s="48"/>
      <c r="R42" s="48"/>
      <c r="S42" s="48"/>
      <c r="T42" s="48"/>
      <c r="U42" s="105"/>
      <c r="V42" s="98" t="str">
        <f>IF(OR(SUMPRODUCT(--(V14:V41=""),--(W14:W41=""))&gt;0,COUNTIF(W14:W41,"M")&gt;0,COUNTIF(W14:W41,"X")=28),"",SUM(V14:V41))</f>
        <v/>
      </c>
      <c r="W42" s="22" t="str">
        <f>IF(AND(COUNTIF(W14:W41,"X")=28,SUM(V14:V41)=0,ISNUMBER(V42)),"",IF(COUNTIF(W14:W41,"M")&gt;0,"M",IF(AND(COUNTIF(W14:W41,W14)=28,OR(W14="X",W14="W",W14="Z")),UPPER(W14),"")))</f>
        <v/>
      </c>
      <c r="X42" s="23"/>
      <c r="Y42" s="21" t="str">
        <f>IF(OR(SUMPRODUCT(--(Y14:Y41=""),--(Z14:Z41=""))&gt;0,COUNTIF(Z14:Z41,"M")&gt;0,COUNTIF(Z14:Z41,"X")=28),"",SUM(Y14:Y41))</f>
        <v/>
      </c>
      <c r="Z42" s="22" t="str">
        <f>IF(AND(COUNTIF(Z14:Z41,"X")=28,SUM(Y14:Y41)=0,ISNUMBER(Y42)),"",IF(COUNTIF(Z14:Z41,"M")&gt;0,"M",IF(AND(COUNTIF(Z14:Z41,Z14)=28,OR(Z14="X",Z14="W",Z14="Z")),UPPER(Z14),"")))</f>
        <v/>
      </c>
      <c r="AA42" s="23"/>
      <c r="AB42" s="21" t="str">
        <f>IF(OR(SUMPRODUCT(--(AB14:AB41=""),--(AC14:AC41=""))&gt;0,COUNTIF(AC14:AC41,"M")&gt;0,COUNTIF(AC14:AC41,"X")=28),"",SUM(AB14:AB41))</f>
        <v/>
      </c>
      <c r="AC42" s="22" t="str">
        <f>IF(AND(COUNTIF(AC14:AC41,"X")=28,SUM(AB14:AB41)=0,ISNUMBER(AB42)),"",IF(COUNTIF(AC14:AC41,"M")&gt;0,"M",IF(AND(COUNTIF(AC14:AC41,AC14)=28,OR(AC14="X",AC14="W",AC14="Z")),UPPER(AC14),"")))</f>
        <v/>
      </c>
      <c r="AD42" s="23"/>
      <c r="AE42" s="240"/>
    </row>
    <row r="43" spans="3:31" ht="3" customHeight="1">
      <c r="C43" s="196"/>
      <c r="D43" s="242"/>
      <c r="E43" s="243"/>
      <c r="F43" s="106"/>
      <c r="G43" s="106"/>
      <c r="H43" s="106"/>
      <c r="I43" s="106"/>
      <c r="J43" s="106"/>
      <c r="K43" s="106"/>
      <c r="L43" s="106"/>
      <c r="M43" s="106"/>
      <c r="N43" s="106"/>
      <c r="O43" s="106"/>
      <c r="P43" s="106"/>
      <c r="Q43" s="106"/>
      <c r="R43" s="106"/>
      <c r="S43" s="106"/>
      <c r="T43" s="106"/>
      <c r="U43" s="106"/>
      <c r="V43" s="106"/>
      <c r="W43" s="106"/>
      <c r="X43" s="106"/>
      <c r="Y43" s="106"/>
      <c r="Z43" s="106"/>
      <c r="AA43" s="106"/>
      <c r="AB43" s="305"/>
      <c r="AC43" s="305"/>
      <c r="AD43" s="305"/>
      <c r="AE43" s="244"/>
    </row>
    <row r="44" spans="3:31" s="54" customFormat="1" ht="21" customHeight="1">
      <c r="C44" s="196"/>
      <c r="D44" s="411" t="s">
        <v>2356</v>
      </c>
      <c r="E44" s="239" t="s">
        <v>418</v>
      </c>
      <c r="F44" s="48"/>
      <c r="G44" s="48"/>
      <c r="H44" s="48" t="s">
        <v>128</v>
      </c>
      <c r="I44" s="48" t="s">
        <v>131</v>
      </c>
      <c r="J44" s="48" t="s">
        <v>419</v>
      </c>
      <c r="K44" s="48" t="s">
        <v>132</v>
      </c>
      <c r="L44" s="48" t="s">
        <v>0</v>
      </c>
      <c r="M44" s="48" t="s">
        <v>400</v>
      </c>
      <c r="N44" s="48" t="s">
        <v>400</v>
      </c>
      <c r="O44" s="48" t="s">
        <v>0</v>
      </c>
      <c r="P44" s="48" t="s">
        <v>445</v>
      </c>
      <c r="Q44" s="48"/>
      <c r="R44" s="48"/>
      <c r="S44" s="48"/>
      <c r="T44" s="48"/>
      <c r="U44" s="48"/>
      <c r="V44" s="97"/>
      <c r="W44" s="74"/>
      <c r="X44" s="75"/>
      <c r="Y44" s="73"/>
      <c r="Z44" s="74"/>
      <c r="AA44" s="75"/>
      <c r="AB44" s="73"/>
      <c r="AC44" s="74"/>
      <c r="AD44" s="75"/>
      <c r="AE44" s="240"/>
    </row>
    <row r="45" spans="3:31" s="54" customFormat="1" ht="21" customHeight="1">
      <c r="C45" s="196"/>
      <c r="D45" s="411"/>
      <c r="E45" s="239">
        <v>15</v>
      </c>
      <c r="F45" s="48"/>
      <c r="G45" s="48"/>
      <c r="H45" s="48" t="s">
        <v>128</v>
      </c>
      <c r="I45" s="48" t="s">
        <v>131</v>
      </c>
      <c r="J45" s="48" t="s">
        <v>420</v>
      </c>
      <c r="K45" s="48" t="s">
        <v>132</v>
      </c>
      <c r="L45" s="48" t="s">
        <v>0</v>
      </c>
      <c r="M45" s="48" t="s">
        <v>400</v>
      </c>
      <c r="N45" s="48" t="s">
        <v>400</v>
      </c>
      <c r="O45" s="48" t="s">
        <v>0</v>
      </c>
      <c r="P45" s="48" t="s">
        <v>445</v>
      </c>
      <c r="Q45" s="48"/>
      <c r="R45" s="48"/>
      <c r="S45" s="48"/>
      <c r="T45" s="48"/>
      <c r="U45" s="48"/>
      <c r="V45" s="97"/>
      <c r="W45" s="74"/>
      <c r="X45" s="75"/>
      <c r="Y45" s="73"/>
      <c r="Z45" s="74"/>
      <c r="AA45" s="75"/>
      <c r="AB45" s="73"/>
      <c r="AC45" s="74"/>
      <c r="AD45" s="75"/>
      <c r="AE45" s="240"/>
    </row>
    <row r="46" spans="3:31" s="54" customFormat="1" ht="21" customHeight="1">
      <c r="C46" s="196"/>
      <c r="D46" s="411"/>
      <c r="E46" s="239">
        <v>16</v>
      </c>
      <c r="F46" s="48"/>
      <c r="G46" s="48"/>
      <c r="H46" s="48" t="s">
        <v>128</v>
      </c>
      <c r="I46" s="48" t="s">
        <v>131</v>
      </c>
      <c r="J46" s="48" t="s">
        <v>148</v>
      </c>
      <c r="K46" s="48" t="s">
        <v>132</v>
      </c>
      <c r="L46" s="48" t="s">
        <v>0</v>
      </c>
      <c r="M46" s="48" t="s">
        <v>400</v>
      </c>
      <c r="N46" s="48" t="s">
        <v>400</v>
      </c>
      <c r="O46" s="48" t="s">
        <v>0</v>
      </c>
      <c r="P46" s="48" t="s">
        <v>445</v>
      </c>
      <c r="Q46" s="48"/>
      <c r="R46" s="48"/>
      <c r="S46" s="48"/>
      <c r="T46" s="48"/>
      <c r="U46" s="48"/>
      <c r="V46" s="97"/>
      <c r="W46" s="74"/>
      <c r="X46" s="75"/>
      <c r="Y46" s="73"/>
      <c r="Z46" s="74"/>
      <c r="AA46" s="75"/>
      <c r="AB46" s="73"/>
      <c r="AC46" s="74"/>
      <c r="AD46" s="75"/>
      <c r="AE46" s="240"/>
    </row>
    <row r="47" spans="3:31" s="54" customFormat="1" ht="21" customHeight="1">
      <c r="C47" s="196"/>
      <c r="D47" s="411"/>
      <c r="E47" s="239">
        <v>17</v>
      </c>
      <c r="F47" s="48"/>
      <c r="G47" s="48"/>
      <c r="H47" s="48" t="s">
        <v>128</v>
      </c>
      <c r="I47" s="48" t="s">
        <v>131</v>
      </c>
      <c r="J47" s="48" t="s">
        <v>149</v>
      </c>
      <c r="K47" s="48" t="s">
        <v>132</v>
      </c>
      <c r="L47" s="48" t="s">
        <v>0</v>
      </c>
      <c r="M47" s="48" t="s">
        <v>400</v>
      </c>
      <c r="N47" s="48" t="s">
        <v>400</v>
      </c>
      <c r="O47" s="48" t="s">
        <v>0</v>
      </c>
      <c r="P47" s="48" t="s">
        <v>445</v>
      </c>
      <c r="Q47" s="48"/>
      <c r="R47" s="48"/>
      <c r="S47" s="48"/>
      <c r="T47" s="48"/>
      <c r="U47" s="48"/>
      <c r="V47" s="97"/>
      <c r="W47" s="74"/>
      <c r="X47" s="75"/>
      <c r="Y47" s="73"/>
      <c r="Z47" s="74"/>
      <c r="AA47" s="75"/>
      <c r="AB47" s="73"/>
      <c r="AC47" s="74"/>
      <c r="AD47" s="75"/>
      <c r="AE47" s="240"/>
    </row>
    <row r="48" spans="3:31" s="54" customFormat="1" ht="21" customHeight="1">
      <c r="C48" s="196"/>
      <c r="D48" s="411"/>
      <c r="E48" s="239">
        <v>18</v>
      </c>
      <c r="F48" s="48"/>
      <c r="G48" s="48"/>
      <c r="H48" s="48" t="s">
        <v>128</v>
      </c>
      <c r="I48" s="48" t="s">
        <v>131</v>
      </c>
      <c r="J48" s="48" t="s">
        <v>150</v>
      </c>
      <c r="K48" s="48" t="s">
        <v>132</v>
      </c>
      <c r="L48" s="48" t="s">
        <v>0</v>
      </c>
      <c r="M48" s="48" t="s">
        <v>400</v>
      </c>
      <c r="N48" s="48" t="s">
        <v>400</v>
      </c>
      <c r="O48" s="48" t="s">
        <v>0</v>
      </c>
      <c r="P48" s="48" t="s">
        <v>445</v>
      </c>
      <c r="Q48" s="48"/>
      <c r="R48" s="48"/>
      <c r="S48" s="48"/>
      <c r="T48" s="48"/>
      <c r="U48" s="48"/>
      <c r="V48" s="97"/>
      <c r="W48" s="74"/>
      <c r="X48" s="75"/>
      <c r="Y48" s="73"/>
      <c r="Z48" s="74"/>
      <c r="AA48" s="75"/>
      <c r="AB48" s="73"/>
      <c r="AC48" s="74"/>
      <c r="AD48" s="75"/>
      <c r="AE48" s="240"/>
    </row>
    <row r="49" spans="3:31" s="54" customFormat="1" ht="21" customHeight="1">
      <c r="C49" s="196"/>
      <c r="D49" s="411"/>
      <c r="E49" s="239">
        <v>19</v>
      </c>
      <c r="F49" s="48"/>
      <c r="G49" s="48"/>
      <c r="H49" s="48" t="s">
        <v>128</v>
      </c>
      <c r="I49" s="48" t="s">
        <v>131</v>
      </c>
      <c r="J49" s="48" t="s">
        <v>151</v>
      </c>
      <c r="K49" s="48" t="s">
        <v>132</v>
      </c>
      <c r="L49" s="48" t="s">
        <v>0</v>
      </c>
      <c r="M49" s="48" t="s">
        <v>400</v>
      </c>
      <c r="N49" s="48" t="s">
        <v>400</v>
      </c>
      <c r="O49" s="48" t="s">
        <v>0</v>
      </c>
      <c r="P49" s="48" t="s">
        <v>445</v>
      </c>
      <c r="Q49" s="48"/>
      <c r="R49" s="48"/>
      <c r="S49" s="48"/>
      <c r="T49" s="48"/>
      <c r="U49" s="48"/>
      <c r="V49" s="97"/>
      <c r="W49" s="74"/>
      <c r="X49" s="75"/>
      <c r="Y49" s="73"/>
      <c r="Z49" s="74"/>
      <c r="AA49" s="75"/>
      <c r="AB49" s="73"/>
      <c r="AC49" s="74"/>
      <c r="AD49" s="75"/>
      <c r="AE49" s="240"/>
    </row>
    <row r="50" spans="3:31" s="54" customFormat="1" ht="21" customHeight="1">
      <c r="C50" s="196"/>
      <c r="D50" s="411"/>
      <c r="E50" s="239">
        <v>20</v>
      </c>
      <c r="F50" s="48"/>
      <c r="G50" s="48"/>
      <c r="H50" s="48" t="s">
        <v>128</v>
      </c>
      <c r="I50" s="48" t="s">
        <v>131</v>
      </c>
      <c r="J50" s="48" t="s">
        <v>152</v>
      </c>
      <c r="K50" s="48" t="s">
        <v>132</v>
      </c>
      <c r="L50" s="48" t="s">
        <v>0</v>
      </c>
      <c r="M50" s="48" t="s">
        <v>400</v>
      </c>
      <c r="N50" s="48" t="s">
        <v>400</v>
      </c>
      <c r="O50" s="48" t="s">
        <v>0</v>
      </c>
      <c r="P50" s="48" t="s">
        <v>445</v>
      </c>
      <c r="Q50" s="48"/>
      <c r="R50" s="48"/>
      <c r="S50" s="48"/>
      <c r="T50" s="48"/>
      <c r="U50" s="48"/>
      <c r="V50" s="97"/>
      <c r="W50" s="74"/>
      <c r="X50" s="75"/>
      <c r="Y50" s="73"/>
      <c r="Z50" s="74"/>
      <c r="AA50" s="75"/>
      <c r="AB50" s="73"/>
      <c r="AC50" s="74"/>
      <c r="AD50" s="75"/>
      <c r="AE50" s="240"/>
    </row>
    <row r="51" spans="3:31" s="54" customFormat="1" ht="21" customHeight="1">
      <c r="C51" s="196"/>
      <c r="D51" s="411"/>
      <c r="E51" s="239">
        <v>21</v>
      </c>
      <c r="F51" s="48"/>
      <c r="G51" s="48"/>
      <c r="H51" s="48" t="s">
        <v>128</v>
      </c>
      <c r="I51" s="48" t="s">
        <v>131</v>
      </c>
      <c r="J51" s="48" t="s">
        <v>153</v>
      </c>
      <c r="K51" s="48" t="s">
        <v>132</v>
      </c>
      <c r="L51" s="48" t="s">
        <v>0</v>
      </c>
      <c r="M51" s="48" t="s">
        <v>400</v>
      </c>
      <c r="N51" s="48" t="s">
        <v>400</v>
      </c>
      <c r="O51" s="48" t="s">
        <v>0</v>
      </c>
      <c r="P51" s="48" t="s">
        <v>445</v>
      </c>
      <c r="Q51" s="48"/>
      <c r="R51" s="48"/>
      <c r="S51" s="48"/>
      <c r="T51" s="48"/>
      <c r="U51" s="48"/>
      <c r="V51" s="97"/>
      <c r="W51" s="74"/>
      <c r="X51" s="75"/>
      <c r="Y51" s="73"/>
      <c r="Z51" s="74"/>
      <c r="AA51" s="75"/>
      <c r="AB51" s="73"/>
      <c r="AC51" s="74"/>
      <c r="AD51" s="75"/>
      <c r="AE51" s="240"/>
    </row>
    <row r="52" spans="3:31" s="54" customFormat="1" ht="21" customHeight="1">
      <c r="C52" s="196"/>
      <c r="D52" s="411"/>
      <c r="E52" s="239">
        <v>22</v>
      </c>
      <c r="F52" s="48"/>
      <c r="G52" s="48"/>
      <c r="H52" s="48" t="s">
        <v>128</v>
      </c>
      <c r="I52" s="48" t="s">
        <v>131</v>
      </c>
      <c r="J52" s="48" t="s">
        <v>154</v>
      </c>
      <c r="K52" s="48" t="s">
        <v>132</v>
      </c>
      <c r="L52" s="48" t="s">
        <v>0</v>
      </c>
      <c r="M52" s="48" t="s">
        <v>400</v>
      </c>
      <c r="N52" s="48" t="s">
        <v>400</v>
      </c>
      <c r="O52" s="48" t="s">
        <v>0</v>
      </c>
      <c r="P52" s="48" t="s">
        <v>445</v>
      </c>
      <c r="Q52" s="48"/>
      <c r="R52" s="48"/>
      <c r="S52" s="48"/>
      <c r="T52" s="48"/>
      <c r="U52" s="48"/>
      <c r="V52" s="97"/>
      <c r="W52" s="74"/>
      <c r="X52" s="75"/>
      <c r="Y52" s="73"/>
      <c r="Z52" s="74"/>
      <c r="AA52" s="75"/>
      <c r="AB52" s="73"/>
      <c r="AC52" s="74"/>
      <c r="AD52" s="75"/>
      <c r="AE52" s="240"/>
    </row>
    <row r="53" spans="3:31" s="54" customFormat="1" ht="21" customHeight="1">
      <c r="C53" s="196"/>
      <c r="D53" s="411"/>
      <c r="E53" s="239">
        <v>23</v>
      </c>
      <c r="F53" s="48"/>
      <c r="G53" s="48"/>
      <c r="H53" s="48" t="s">
        <v>128</v>
      </c>
      <c r="I53" s="48" t="s">
        <v>131</v>
      </c>
      <c r="J53" s="48" t="s">
        <v>155</v>
      </c>
      <c r="K53" s="48" t="s">
        <v>132</v>
      </c>
      <c r="L53" s="48" t="s">
        <v>0</v>
      </c>
      <c r="M53" s="48" t="s">
        <v>400</v>
      </c>
      <c r="N53" s="48" t="s">
        <v>400</v>
      </c>
      <c r="O53" s="48" t="s">
        <v>0</v>
      </c>
      <c r="P53" s="48" t="s">
        <v>445</v>
      </c>
      <c r="Q53" s="48"/>
      <c r="R53" s="48"/>
      <c r="S53" s="48"/>
      <c r="T53" s="48"/>
      <c r="U53" s="48"/>
      <c r="V53" s="97"/>
      <c r="W53" s="74"/>
      <c r="X53" s="75"/>
      <c r="Y53" s="73"/>
      <c r="Z53" s="74"/>
      <c r="AA53" s="75"/>
      <c r="AB53" s="73"/>
      <c r="AC53" s="74"/>
      <c r="AD53" s="75"/>
      <c r="AE53" s="240"/>
    </row>
    <row r="54" spans="3:31" s="54" customFormat="1" ht="21" customHeight="1">
      <c r="C54" s="196"/>
      <c r="D54" s="411"/>
      <c r="E54" s="239">
        <v>24</v>
      </c>
      <c r="F54" s="48"/>
      <c r="G54" s="48"/>
      <c r="H54" s="48" t="s">
        <v>128</v>
      </c>
      <c r="I54" s="48" t="s">
        <v>131</v>
      </c>
      <c r="J54" s="48" t="s">
        <v>156</v>
      </c>
      <c r="K54" s="48" t="s">
        <v>132</v>
      </c>
      <c r="L54" s="48" t="s">
        <v>0</v>
      </c>
      <c r="M54" s="48" t="s">
        <v>400</v>
      </c>
      <c r="N54" s="48" t="s">
        <v>400</v>
      </c>
      <c r="O54" s="48" t="s">
        <v>0</v>
      </c>
      <c r="P54" s="48" t="s">
        <v>445</v>
      </c>
      <c r="Q54" s="48"/>
      <c r="R54" s="48"/>
      <c r="S54" s="48"/>
      <c r="T54" s="48"/>
      <c r="U54" s="48"/>
      <c r="V54" s="97"/>
      <c r="W54" s="74"/>
      <c r="X54" s="75"/>
      <c r="Y54" s="73"/>
      <c r="Z54" s="74"/>
      <c r="AA54" s="75"/>
      <c r="AB54" s="73"/>
      <c r="AC54" s="74"/>
      <c r="AD54" s="75"/>
      <c r="AE54" s="240"/>
    </row>
    <row r="55" spans="3:31" s="54" customFormat="1" ht="21" customHeight="1">
      <c r="C55" s="196"/>
      <c r="D55" s="411"/>
      <c r="E55" s="239">
        <v>25</v>
      </c>
      <c r="F55" s="48"/>
      <c r="G55" s="48"/>
      <c r="H55" s="48" t="s">
        <v>128</v>
      </c>
      <c r="I55" s="48" t="s">
        <v>131</v>
      </c>
      <c r="J55" s="48" t="s">
        <v>157</v>
      </c>
      <c r="K55" s="48" t="s">
        <v>132</v>
      </c>
      <c r="L55" s="48" t="s">
        <v>0</v>
      </c>
      <c r="M55" s="48" t="s">
        <v>400</v>
      </c>
      <c r="N55" s="48" t="s">
        <v>400</v>
      </c>
      <c r="O55" s="48" t="s">
        <v>0</v>
      </c>
      <c r="P55" s="48" t="s">
        <v>445</v>
      </c>
      <c r="Q55" s="48"/>
      <c r="R55" s="48"/>
      <c r="S55" s="48"/>
      <c r="T55" s="48"/>
      <c r="U55" s="48"/>
      <c r="V55" s="97"/>
      <c r="W55" s="74"/>
      <c r="X55" s="75"/>
      <c r="Y55" s="73"/>
      <c r="Z55" s="74"/>
      <c r="AA55" s="75"/>
      <c r="AB55" s="73"/>
      <c r="AC55" s="74"/>
      <c r="AD55" s="75"/>
      <c r="AE55" s="240"/>
    </row>
    <row r="56" spans="3:31" s="54" customFormat="1" ht="21" customHeight="1">
      <c r="C56" s="196"/>
      <c r="D56" s="411"/>
      <c r="E56" s="239">
        <v>26</v>
      </c>
      <c r="F56" s="48"/>
      <c r="G56" s="48"/>
      <c r="H56" s="48" t="s">
        <v>128</v>
      </c>
      <c r="I56" s="48" t="s">
        <v>131</v>
      </c>
      <c r="J56" s="48" t="s">
        <v>158</v>
      </c>
      <c r="K56" s="48" t="s">
        <v>132</v>
      </c>
      <c r="L56" s="48" t="s">
        <v>0</v>
      </c>
      <c r="M56" s="48" t="s">
        <v>400</v>
      </c>
      <c r="N56" s="48" t="s">
        <v>400</v>
      </c>
      <c r="O56" s="48" t="s">
        <v>0</v>
      </c>
      <c r="P56" s="48" t="s">
        <v>445</v>
      </c>
      <c r="Q56" s="48"/>
      <c r="R56" s="48"/>
      <c r="S56" s="48"/>
      <c r="T56" s="48"/>
      <c r="U56" s="48"/>
      <c r="V56" s="97"/>
      <c r="W56" s="74"/>
      <c r="X56" s="75"/>
      <c r="Y56" s="73"/>
      <c r="Z56" s="74"/>
      <c r="AA56" s="75"/>
      <c r="AB56" s="73"/>
      <c r="AC56" s="74"/>
      <c r="AD56" s="75"/>
      <c r="AE56" s="240"/>
    </row>
    <row r="57" spans="3:31" s="54" customFormat="1" ht="21" customHeight="1">
      <c r="C57" s="196"/>
      <c r="D57" s="411"/>
      <c r="E57" s="239">
        <v>27</v>
      </c>
      <c r="F57" s="48"/>
      <c r="G57" s="48"/>
      <c r="H57" s="48" t="s">
        <v>128</v>
      </c>
      <c r="I57" s="48" t="s">
        <v>131</v>
      </c>
      <c r="J57" s="48" t="s">
        <v>159</v>
      </c>
      <c r="K57" s="48" t="s">
        <v>132</v>
      </c>
      <c r="L57" s="48" t="s">
        <v>0</v>
      </c>
      <c r="M57" s="48" t="s">
        <v>400</v>
      </c>
      <c r="N57" s="48" t="s">
        <v>400</v>
      </c>
      <c r="O57" s="48" t="s">
        <v>0</v>
      </c>
      <c r="P57" s="48" t="s">
        <v>445</v>
      </c>
      <c r="Q57" s="48"/>
      <c r="R57" s="48"/>
      <c r="S57" s="48"/>
      <c r="T57" s="48"/>
      <c r="U57" s="48"/>
      <c r="V57" s="97"/>
      <c r="W57" s="74"/>
      <c r="X57" s="75"/>
      <c r="Y57" s="73"/>
      <c r="Z57" s="74"/>
      <c r="AA57" s="75"/>
      <c r="AB57" s="73"/>
      <c r="AC57" s="74"/>
      <c r="AD57" s="75"/>
      <c r="AE57" s="240"/>
    </row>
    <row r="58" spans="3:31" s="54" customFormat="1" ht="21" customHeight="1">
      <c r="C58" s="196"/>
      <c r="D58" s="411"/>
      <c r="E58" s="239">
        <v>28</v>
      </c>
      <c r="F58" s="48"/>
      <c r="G58" s="48"/>
      <c r="H58" s="48" t="s">
        <v>128</v>
      </c>
      <c r="I58" s="48" t="s">
        <v>131</v>
      </c>
      <c r="J58" s="48" t="s">
        <v>160</v>
      </c>
      <c r="K58" s="48" t="s">
        <v>132</v>
      </c>
      <c r="L58" s="48" t="s">
        <v>0</v>
      </c>
      <c r="M58" s="48" t="s">
        <v>400</v>
      </c>
      <c r="N58" s="48" t="s">
        <v>400</v>
      </c>
      <c r="O58" s="48" t="s">
        <v>0</v>
      </c>
      <c r="P58" s="48" t="s">
        <v>445</v>
      </c>
      <c r="Q58" s="48"/>
      <c r="R58" s="48"/>
      <c r="S58" s="48"/>
      <c r="T58" s="48"/>
      <c r="U58" s="48"/>
      <c r="V58" s="97"/>
      <c r="W58" s="74"/>
      <c r="X58" s="75"/>
      <c r="Y58" s="73"/>
      <c r="Z58" s="74"/>
      <c r="AA58" s="75"/>
      <c r="AB58" s="73"/>
      <c r="AC58" s="74"/>
      <c r="AD58" s="75"/>
      <c r="AE58" s="240"/>
    </row>
    <row r="59" spans="3:31" s="54" customFormat="1" ht="21" customHeight="1">
      <c r="C59" s="196"/>
      <c r="D59" s="411"/>
      <c r="E59" s="239">
        <v>29</v>
      </c>
      <c r="F59" s="48"/>
      <c r="G59" s="48"/>
      <c r="H59" s="48" t="s">
        <v>128</v>
      </c>
      <c r="I59" s="48" t="s">
        <v>131</v>
      </c>
      <c r="J59" s="48" t="s">
        <v>161</v>
      </c>
      <c r="K59" s="48" t="s">
        <v>132</v>
      </c>
      <c r="L59" s="48" t="s">
        <v>0</v>
      </c>
      <c r="M59" s="48" t="s">
        <v>400</v>
      </c>
      <c r="N59" s="48" t="s">
        <v>400</v>
      </c>
      <c r="O59" s="48" t="s">
        <v>0</v>
      </c>
      <c r="P59" s="48" t="s">
        <v>445</v>
      </c>
      <c r="Q59" s="48"/>
      <c r="R59" s="48"/>
      <c r="S59" s="48"/>
      <c r="T59" s="48"/>
      <c r="U59" s="48"/>
      <c r="V59" s="97"/>
      <c r="W59" s="74"/>
      <c r="X59" s="75"/>
      <c r="Y59" s="73"/>
      <c r="Z59" s="74"/>
      <c r="AA59" s="75"/>
      <c r="AB59" s="73"/>
      <c r="AC59" s="74"/>
      <c r="AD59" s="75"/>
      <c r="AE59" s="240"/>
    </row>
    <row r="60" spans="3:31" s="54" customFormat="1" ht="21" customHeight="1">
      <c r="C60" s="196"/>
      <c r="D60" s="411"/>
      <c r="E60" s="239">
        <v>30</v>
      </c>
      <c r="F60" s="48"/>
      <c r="G60" s="48"/>
      <c r="H60" s="48" t="s">
        <v>128</v>
      </c>
      <c r="I60" s="48" t="s">
        <v>131</v>
      </c>
      <c r="J60" s="48" t="s">
        <v>162</v>
      </c>
      <c r="K60" s="48" t="s">
        <v>132</v>
      </c>
      <c r="L60" s="48" t="s">
        <v>0</v>
      </c>
      <c r="M60" s="48" t="s">
        <v>400</v>
      </c>
      <c r="N60" s="48" t="s">
        <v>400</v>
      </c>
      <c r="O60" s="48" t="s">
        <v>0</v>
      </c>
      <c r="P60" s="48" t="s">
        <v>445</v>
      </c>
      <c r="Q60" s="48"/>
      <c r="R60" s="48"/>
      <c r="S60" s="48"/>
      <c r="T60" s="48"/>
      <c r="U60" s="48"/>
      <c r="V60" s="97"/>
      <c r="W60" s="74"/>
      <c r="X60" s="75"/>
      <c r="Y60" s="73"/>
      <c r="Z60" s="74"/>
      <c r="AA60" s="75"/>
      <c r="AB60" s="73"/>
      <c r="AC60" s="74"/>
      <c r="AD60" s="75"/>
      <c r="AE60" s="240"/>
    </row>
    <row r="61" spans="3:31" s="54" customFormat="1" ht="21" customHeight="1">
      <c r="C61" s="196"/>
      <c r="D61" s="411"/>
      <c r="E61" s="239">
        <v>31</v>
      </c>
      <c r="F61" s="48"/>
      <c r="G61" s="48"/>
      <c r="H61" s="48" t="s">
        <v>128</v>
      </c>
      <c r="I61" s="48" t="s">
        <v>131</v>
      </c>
      <c r="J61" s="48" t="s">
        <v>163</v>
      </c>
      <c r="K61" s="48" t="s">
        <v>132</v>
      </c>
      <c r="L61" s="48" t="s">
        <v>0</v>
      </c>
      <c r="M61" s="48" t="s">
        <v>400</v>
      </c>
      <c r="N61" s="48" t="s">
        <v>400</v>
      </c>
      <c r="O61" s="48" t="s">
        <v>0</v>
      </c>
      <c r="P61" s="48" t="s">
        <v>445</v>
      </c>
      <c r="Q61" s="48"/>
      <c r="R61" s="48"/>
      <c r="S61" s="48"/>
      <c r="T61" s="48"/>
      <c r="U61" s="48"/>
      <c r="V61" s="97"/>
      <c r="W61" s="74"/>
      <c r="X61" s="75"/>
      <c r="Y61" s="73"/>
      <c r="Z61" s="74"/>
      <c r="AA61" s="75"/>
      <c r="AB61" s="73"/>
      <c r="AC61" s="74"/>
      <c r="AD61" s="75"/>
      <c r="AE61" s="240"/>
    </row>
    <row r="62" spans="3:31" s="54" customFormat="1" ht="21" customHeight="1">
      <c r="C62" s="196"/>
      <c r="D62" s="411"/>
      <c r="E62" s="239">
        <v>32</v>
      </c>
      <c r="F62" s="48"/>
      <c r="G62" s="48"/>
      <c r="H62" s="48" t="s">
        <v>128</v>
      </c>
      <c r="I62" s="48" t="s">
        <v>131</v>
      </c>
      <c r="J62" s="48" t="s">
        <v>164</v>
      </c>
      <c r="K62" s="48" t="s">
        <v>132</v>
      </c>
      <c r="L62" s="48" t="s">
        <v>0</v>
      </c>
      <c r="M62" s="48" t="s">
        <v>400</v>
      </c>
      <c r="N62" s="48" t="s">
        <v>400</v>
      </c>
      <c r="O62" s="48" t="s">
        <v>0</v>
      </c>
      <c r="P62" s="48" t="s">
        <v>445</v>
      </c>
      <c r="Q62" s="48"/>
      <c r="R62" s="48"/>
      <c r="S62" s="48"/>
      <c r="T62" s="48"/>
      <c r="U62" s="48"/>
      <c r="V62" s="97"/>
      <c r="W62" s="74"/>
      <c r="X62" s="75"/>
      <c r="Y62" s="73"/>
      <c r="Z62" s="74"/>
      <c r="AA62" s="75"/>
      <c r="AB62" s="73"/>
      <c r="AC62" s="74"/>
      <c r="AD62" s="75"/>
      <c r="AE62" s="240"/>
    </row>
    <row r="63" spans="3:31" s="54" customFormat="1" ht="21" customHeight="1">
      <c r="C63" s="196"/>
      <c r="D63" s="411"/>
      <c r="E63" s="239">
        <v>33</v>
      </c>
      <c r="F63" s="48"/>
      <c r="G63" s="48"/>
      <c r="H63" s="48" t="s">
        <v>128</v>
      </c>
      <c r="I63" s="48" t="s">
        <v>131</v>
      </c>
      <c r="J63" s="48" t="s">
        <v>165</v>
      </c>
      <c r="K63" s="48" t="s">
        <v>132</v>
      </c>
      <c r="L63" s="48" t="s">
        <v>0</v>
      </c>
      <c r="M63" s="48" t="s">
        <v>400</v>
      </c>
      <c r="N63" s="48" t="s">
        <v>400</v>
      </c>
      <c r="O63" s="48" t="s">
        <v>0</v>
      </c>
      <c r="P63" s="48" t="s">
        <v>445</v>
      </c>
      <c r="Q63" s="48"/>
      <c r="R63" s="48"/>
      <c r="S63" s="48"/>
      <c r="T63" s="48"/>
      <c r="U63" s="48"/>
      <c r="V63" s="97"/>
      <c r="W63" s="74"/>
      <c r="X63" s="75"/>
      <c r="Y63" s="73"/>
      <c r="Z63" s="74"/>
      <c r="AA63" s="75"/>
      <c r="AB63" s="73"/>
      <c r="AC63" s="74"/>
      <c r="AD63" s="75"/>
      <c r="AE63" s="240"/>
    </row>
    <row r="64" spans="3:31" s="54" customFormat="1" ht="21" customHeight="1">
      <c r="C64" s="196"/>
      <c r="D64" s="411"/>
      <c r="E64" s="239">
        <v>34</v>
      </c>
      <c r="F64" s="48"/>
      <c r="G64" s="48"/>
      <c r="H64" s="48" t="s">
        <v>128</v>
      </c>
      <c r="I64" s="48" t="s">
        <v>131</v>
      </c>
      <c r="J64" s="48" t="s">
        <v>166</v>
      </c>
      <c r="K64" s="48" t="s">
        <v>132</v>
      </c>
      <c r="L64" s="48" t="s">
        <v>0</v>
      </c>
      <c r="M64" s="48" t="s">
        <v>400</v>
      </c>
      <c r="N64" s="48" t="s">
        <v>400</v>
      </c>
      <c r="O64" s="48" t="s">
        <v>0</v>
      </c>
      <c r="P64" s="48" t="s">
        <v>445</v>
      </c>
      <c r="Q64" s="48"/>
      <c r="R64" s="48"/>
      <c r="S64" s="48"/>
      <c r="T64" s="48"/>
      <c r="U64" s="48"/>
      <c r="V64" s="97"/>
      <c r="W64" s="74"/>
      <c r="X64" s="75"/>
      <c r="Y64" s="73"/>
      <c r="Z64" s="74"/>
      <c r="AA64" s="75"/>
      <c r="AB64" s="73"/>
      <c r="AC64" s="74"/>
      <c r="AD64" s="75"/>
      <c r="AE64" s="240"/>
    </row>
    <row r="65" spans="3:31" s="54" customFormat="1" ht="21" customHeight="1">
      <c r="C65" s="196"/>
      <c r="D65" s="411"/>
      <c r="E65" s="239" t="s">
        <v>71</v>
      </c>
      <c r="F65" s="48"/>
      <c r="G65" s="48"/>
      <c r="H65" s="48" t="s">
        <v>128</v>
      </c>
      <c r="I65" s="48" t="s">
        <v>131</v>
      </c>
      <c r="J65" s="48" t="s">
        <v>167</v>
      </c>
      <c r="K65" s="48" t="s">
        <v>132</v>
      </c>
      <c r="L65" s="48" t="s">
        <v>0</v>
      </c>
      <c r="M65" s="48" t="s">
        <v>400</v>
      </c>
      <c r="N65" s="48" t="s">
        <v>400</v>
      </c>
      <c r="O65" s="48" t="s">
        <v>0</v>
      </c>
      <c r="P65" s="48" t="s">
        <v>445</v>
      </c>
      <c r="Q65" s="48"/>
      <c r="R65" s="48"/>
      <c r="S65" s="48"/>
      <c r="T65" s="48"/>
      <c r="U65" s="48"/>
      <c r="V65" s="97"/>
      <c r="W65" s="74"/>
      <c r="X65" s="75"/>
      <c r="Y65" s="73"/>
      <c r="Z65" s="74"/>
      <c r="AA65" s="75"/>
      <c r="AB65" s="73"/>
      <c r="AC65" s="74"/>
      <c r="AD65" s="75"/>
      <c r="AE65" s="240"/>
    </row>
    <row r="66" spans="3:31" s="54" customFormat="1" ht="21" customHeight="1">
      <c r="C66" s="196"/>
      <c r="D66" s="411"/>
      <c r="E66" s="239" t="s">
        <v>72</v>
      </c>
      <c r="F66" s="48"/>
      <c r="G66" s="48"/>
      <c r="H66" s="48" t="s">
        <v>128</v>
      </c>
      <c r="I66" s="48" t="s">
        <v>131</v>
      </c>
      <c r="J66" s="48" t="s">
        <v>168</v>
      </c>
      <c r="K66" s="48" t="s">
        <v>132</v>
      </c>
      <c r="L66" s="48" t="s">
        <v>0</v>
      </c>
      <c r="M66" s="48" t="s">
        <v>400</v>
      </c>
      <c r="N66" s="48" t="s">
        <v>400</v>
      </c>
      <c r="O66" s="48" t="s">
        <v>0</v>
      </c>
      <c r="P66" s="48" t="s">
        <v>445</v>
      </c>
      <c r="Q66" s="48"/>
      <c r="R66" s="48"/>
      <c r="S66" s="48"/>
      <c r="T66" s="48"/>
      <c r="U66" s="48"/>
      <c r="V66" s="97"/>
      <c r="W66" s="74"/>
      <c r="X66" s="75"/>
      <c r="Y66" s="73"/>
      <c r="Z66" s="74"/>
      <c r="AA66" s="75"/>
      <c r="AB66" s="73"/>
      <c r="AC66" s="74"/>
      <c r="AD66" s="75"/>
      <c r="AE66" s="240"/>
    </row>
    <row r="67" spans="3:31" s="54" customFormat="1" ht="21" customHeight="1">
      <c r="C67" s="196"/>
      <c r="D67" s="411"/>
      <c r="E67" s="239" t="s">
        <v>73</v>
      </c>
      <c r="F67" s="48"/>
      <c r="G67" s="48"/>
      <c r="H67" s="48" t="s">
        <v>128</v>
      </c>
      <c r="I67" s="48" t="s">
        <v>131</v>
      </c>
      <c r="J67" s="48" t="s">
        <v>169</v>
      </c>
      <c r="K67" s="48" t="s">
        <v>132</v>
      </c>
      <c r="L67" s="48" t="s">
        <v>0</v>
      </c>
      <c r="M67" s="48" t="s">
        <v>400</v>
      </c>
      <c r="N67" s="48" t="s">
        <v>400</v>
      </c>
      <c r="O67" s="48" t="s">
        <v>0</v>
      </c>
      <c r="P67" s="48" t="s">
        <v>445</v>
      </c>
      <c r="Q67" s="48"/>
      <c r="R67" s="48"/>
      <c r="S67" s="48"/>
      <c r="T67" s="48"/>
      <c r="U67" s="48"/>
      <c r="V67" s="97"/>
      <c r="W67" s="74"/>
      <c r="X67" s="75"/>
      <c r="Y67" s="73"/>
      <c r="Z67" s="74"/>
      <c r="AA67" s="75"/>
      <c r="AB67" s="73"/>
      <c r="AC67" s="74"/>
      <c r="AD67" s="75"/>
      <c r="AE67" s="240"/>
    </row>
    <row r="68" spans="3:31" s="54" customFormat="1" ht="21" customHeight="1">
      <c r="C68" s="196"/>
      <c r="D68" s="411"/>
      <c r="E68" s="239" t="s">
        <v>74</v>
      </c>
      <c r="F68" s="48"/>
      <c r="G68" s="48"/>
      <c r="H68" s="48" t="s">
        <v>128</v>
      </c>
      <c r="I68" s="48" t="s">
        <v>131</v>
      </c>
      <c r="J68" s="48" t="s">
        <v>170</v>
      </c>
      <c r="K68" s="48" t="s">
        <v>132</v>
      </c>
      <c r="L68" s="48" t="s">
        <v>0</v>
      </c>
      <c r="M68" s="48" t="s">
        <v>400</v>
      </c>
      <c r="N68" s="48" t="s">
        <v>400</v>
      </c>
      <c r="O68" s="48" t="s">
        <v>0</v>
      </c>
      <c r="P68" s="48" t="s">
        <v>445</v>
      </c>
      <c r="Q68" s="48"/>
      <c r="R68" s="48"/>
      <c r="S68" s="48"/>
      <c r="T68" s="48"/>
      <c r="U68" s="48"/>
      <c r="V68" s="97"/>
      <c r="W68" s="74"/>
      <c r="X68" s="75"/>
      <c r="Y68" s="73"/>
      <c r="Z68" s="74"/>
      <c r="AA68" s="75"/>
      <c r="AB68" s="73"/>
      <c r="AC68" s="74"/>
      <c r="AD68" s="75"/>
      <c r="AE68" s="240"/>
    </row>
    <row r="69" spans="3:31" s="54" customFormat="1" ht="21" customHeight="1">
      <c r="C69" s="196"/>
      <c r="D69" s="411"/>
      <c r="E69" s="239" t="s">
        <v>75</v>
      </c>
      <c r="F69" s="48"/>
      <c r="G69" s="48"/>
      <c r="H69" s="48" t="s">
        <v>128</v>
      </c>
      <c r="I69" s="48" t="s">
        <v>131</v>
      </c>
      <c r="J69" s="48" t="s">
        <v>171</v>
      </c>
      <c r="K69" s="48" t="s">
        <v>132</v>
      </c>
      <c r="L69" s="48" t="s">
        <v>0</v>
      </c>
      <c r="M69" s="48" t="s">
        <v>400</v>
      </c>
      <c r="N69" s="48" t="s">
        <v>400</v>
      </c>
      <c r="O69" s="48" t="s">
        <v>0</v>
      </c>
      <c r="P69" s="48" t="s">
        <v>445</v>
      </c>
      <c r="Q69" s="48"/>
      <c r="R69" s="48"/>
      <c r="S69" s="48"/>
      <c r="T69" s="48"/>
      <c r="U69" s="48"/>
      <c r="V69" s="97"/>
      <c r="W69" s="74"/>
      <c r="X69" s="75"/>
      <c r="Y69" s="73"/>
      <c r="Z69" s="74"/>
      <c r="AA69" s="75"/>
      <c r="AB69" s="73"/>
      <c r="AC69" s="74"/>
      <c r="AD69" s="75"/>
      <c r="AE69" s="240"/>
    </row>
    <row r="70" spans="3:31" s="54" customFormat="1" ht="21" customHeight="1">
      <c r="C70" s="196"/>
      <c r="D70" s="411"/>
      <c r="E70" s="239" t="s">
        <v>70</v>
      </c>
      <c r="F70" s="48"/>
      <c r="G70" s="48"/>
      <c r="H70" s="48" t="s">
        <v>128</v>
      </c>
      <c r="I70" s="48" t="s">
        <v>131</v>
      </c>
      <c r="J70" s="48" t="s">
        <v>172</v>
      </c>
      <c r="K70" s="48" t="s">
        <v>132</v>
      </c>
      <c r="L70" s="48" t="s">
        <v>0</v>
      </c>
      <c r="M70" s="48" t="s">
        <v>400</v>
      </c>
      <c r="N70" s="48" t="s">
        <v>400</v>
      </c>
      <c r="O70" s="48" t="s">
        <v>0</v>
      </c>
      <c r="P70" s="48" t="s">
        <v>445</v>
      </c>
      <c r="Q70" s="48"/>
      <c r="R70" s="48"/>
      <c r="S70" s="48"/>
      <c r="T70" s="48"/>
      <c r="U70" s="48"/>
      <c r="V70" s="97"/>
      <c r="W70" s="74"/>
      <c r="X70" s="75"/>
      <c r="Y70" s="73"/>
      <c r="Z70" s="74"/>
      <c r="AA70" s="75"/>
      <c r="AB70" s="73"/>
      <c r="AC70" s="74"/>
      <c r="AD70" s="75"/>
      <c r="AE70" s="240"/>
    </row>
    <row r="71" spans="3:31" s="54" customFormat="1" ht="21" customHeight="1">
      <c r="C71" s="196"/>
      <c r="D71" s="411"/>
      <c r="E71" s="239" t="s">
        <v>2371</v>
      </c>
      <c r="F71" s="48"/>
      <c r="G71" s="48"/>
      <c r="H71" s="48" t="s">
        <v>128</v>
      </c>
      <c r="I71" s="48" t="s">
        <v>131</v>
      </c>
      <c r="J71" s="48" t="s">
        <v>173</v>
      </c>
      <c r="K71" s="48" t="s">
        <v>132</v>
      </c>
      <c r="L71" s="48" t="s">
        <v>0</v>
      </c>
      <c r="M71" s="48" t="s">
        <v>400</v>
      </c>
      <c r="N71" s="48" t="s">
        <v>400</v>
      </c>
      <c r="O71" s="48" t="s">
        <v>0</v>
      </c>
      <c r="P71" s="48" t="s">
        <v>445</v>
      </c>
      <c r="Q71" s="48"/>
      <c r="R71" s="48"/>
      <c r="S71" s="48"/>
      <c r="T71" s="48"/>
      <c r="U71" s="48"/>
      <c r="V71" s="97"/>
      <c r="W71" s="74"/>
      <c r="X71" s="75"/>
      <c r="Y71" s="73"/>
      <c r="Z71" s="74"/>
      <c r="AA71" s="75"/>
      <c r="AB71" s="73"/>
      <c r="AC71" s="74"/>
      <c r="AD71" s="75"/>
      <c r="AE71" s="240"/>
    </row>
    <row r="72" spans="3:31" s="54" customFormat="1" ht="21" customHeight="1">
      <c r="C72" s="196"/>
      <c r="D72" s="411"/>
      <c r="E72" s="241" t="s">
        <v>2359</v>
      </c>
      <c r="F72" s="48"/>
      <c r="G72" s="48"/>
      <c r="H72" s="48" t="s">
        <v>128</v>
      </c>
      <c r="I72" s="48" t="s">
        <v>131</v>
      </c>
      <c r="J72" s="48" t="s">
        <v>0</v>
      </c>
      <c r="K72" s="48" t="s">
        <v>132</v>
      </c>
      <c r="L72" s="48" t="s">
        <v>0</v>
      </c>
      <c r="M72" s="48" t="s">
        <v>400</v>
      </c>
      <c r="N72" s="48" t="s">
        <v>400</v>
      </c>
      <c r="O72" s="48" t="s">
        <v>0</v>
      </c>
      <c r="P72" s="48" t="s">
        <v>445</v>
      </c>
      <c r="Q72" s="48"/>
      <c r="R72" s="48"/>
      <c r="S72" s="48"/>
      <c r="T72" s="48"/>
      <c r="U72" s="105"/>
      <c r="V72" s="98" t="str">
        <f>IF(OR(SUMPRODUCT(--(V44:V71=""),--(W44:W71=""))&gt;0,COUNTIF(W44:W71,"M")&gt;0,COUNTIF(W44:W71,"X")=28),"",SUM(V44:V71))</f>
        <v/>
      </c>
      <c r="W72" s="22" t="str">
        <f>IF(AND(COUNTIF(W44:W71,"X")=28,SUM(V44:V71)=0,ISNUMBER(V72)),"",IF(COUNTIF(W44:W71,"M")&gt;0,"M",IF(AND(COUNTIF(W44:W71,W44)=28,OR(W44="X",W44="W",W44="Z")),UPPER(W44),"")))</f>
        <v/>
      </c>
      <c r="X72" s="23"/>
      <c r="Y72" s="21" t="str">
        <f>IF(OR(SUMPRODUCT(--(Y44:Y71=""),--(Z44:Z71=""))&gt;0,COUNTIF(Z44:Z71,"M")&gt;0,COUNTIF(Z44:Z71,"X")=28),"",SUM(Y44:Y71))</f>
        <v/>
      </c>
      <c r="Z72" s="22" t="str">
        <f>IF(AND(COUNTIF(Z44:Z71,"X")=28,SUM(Y44:Y71)=0,ISNUMBER(Y72)),"",IF(COUNTIF(Z44:Z71,"M")&gt;0,"M",IF(AND(COUNTIF(Z44:Z71,Z44)=28,OR(Z44="X",Z44="W",Z44="Z")),UPPER(Z44),"")))</f>
        <v/>
      </c>
      <c r="AA72" s="23"/>
      <c r="AB72" s="21" t="str">
        <f>IF(OR(SUMPRODUCT(--(AB44:AB71=""),--(AC44:AC71=""))&gt;0,COUNTIF(AC44:AC71,"M")&gt;0,COUNTIF(AC44:AC71,"X")=28),"",SUM(AB44:AB71))</f>
        <v/>
      </c>
      <c r="AC72" s="22" t="str">
        <f>IF(AND(COUNTIF(AC44:AC71,"X")=28,SUM(AB44:AB71)=0,ISNUMBER(AB72)),"",IF(COUNTIF(AC44:AC71,"M")&gt;0,"M",IF(AND(COUNTIF(AC44:AC71,AC44)=28,OR(AC44="X",AC44="W",AC44="Z")),UPPER(AC44),"")))</f>
        <v/>
      </c>
      <c r="AD72" s="23"/>
      <c r="AE72" s="240"/>
    </row>
    <row r="73" spans="3:31" ht="3" customHeight="1">
      <c r="C73" s="196"/>
      <c r="D73" s="242"/>
      <c r="E73" s="243"/>
      <c r="F73" s="55"/>
      <c r="G73" s="55"/>
      <c r="H73" s="106"/>
      <c r="I73" s="106"/>
      <c r="J73" s="106"/>
      <c r="K73" s="106"/>
      <c r="L73" s="106"/>
      <c r="M73" s="106"/>
      <c r="N73" s="106"/>
      <c r="O73" s="106"/>
      <c r="P73" s="106"/>
      <c r="Q73" s="106"/>
      <c r="R73" s="55"/>
      <c r="S73" s="55"/>
      <c r="T73" s="55"/>
      <c r="U73" s="55"/>
      <c r="V73" s="106"/>
      <c r="W73" s="106"/>
      <c r="X73" s="106"/>
      <c r="Y73" s="106"/>
      <c r="Z73" s="106"/>
      <c r="AA73" s="106"/>
      <c r="AB73" s="305"/>
      <c r="AC73" s="305"/>
      <c r="AD73" s="305"/>
      <c r="AE73" s="244"/>
    </row>
    <row r="74" spans="3:31" s="54" customFormat="1" ht="21" customHeight="1">
      <c r="C74" s="196"/>
      <c r="D74" s="412" t="s">
        <v>2357</v>
      </c>
      <c r="E74" s="241" t="s">
        <v>418</v>
      </c>
      <c r="F74" s="48"/>
      <c r="G74" s="48"/>
      <c r="H74" s="48" t="s">
        <v>0</v>
      </c>
      <c r="I74" s="48" t="s">
        <v>131</v>
      </c>
      <c r="J74" s="48" t="s">
        <v>419</v>
      </c>
      <c r="K74" s="48" t="s">
        <v>132</v>
      </c>
      <c r="L74" s="48" t="s">
        <v>0</v>
      </c>
      <c r="M74" s="48" t="s">
        <v>400</v>
      </c>
      <c r="N74" s="48" t="s">
        <v>400</v>
      </c>
      <c r="O74" s="48" t="s">
        <v>0</v>
      </c>
      <c r="P74" s="48" t="s">
        <v>445</v>
      </c>
      <c r="Q74" s="48"/>
      <c r="R74" s="48"/>
      <c r="S74" s="48"/>
      <c r="T74" s="48"/>
      <c r="U74" s="48"/>
      <c r="V74" s="98" t="str">
        <f t="shared" ref="V74:V102" si="0">IF(OR(AND(V14="",W14=""),AND(V44="",W44=""),AND(W14="X",W44="X"),OR(W14="M",W44="M")),"",SUM(V14,V44))</f>
        <v/>
      </c>
      <c r="W74" s="22" t="str">
        <f t="shared" ref="W74:W102" si="1">IF(AND(AND(W14="X",W44="X"),SUM(V14,V44)=0,ISNUMBER(V74)),"",IF(OR(W14="M",W44="M"),"M",IF(AND(W14=W44,OR(W14="X",W14="W",W14="Z")),UPPER(W14),"")))</f>
        <v/>
      </c>
      <c r="X74" s="23"/>
      <c r="Y74" s="21" t="str">
        <f t="shared" ref="Y74:Y102" si="2">IF(OR(AND(Y14="",Z14=""),AND(Y44="",Z44=""),AND(Z14="X",Z44="X"),OR(Z14="M",Z44="M")),"",SUM(Y14,Y44))</f>
        <v/>
      </c>
      <c r="Z74" s="22" t="str">
        <f t="shared" ref="Z74:Z102" si="3">IF(AND(AND(Z14="X",Z44="X"),SUM(Y14,Y44)=0,ISNUMBER(Y74)),"",IF(OR(Z14="M",Z44="M"),"M",IF(AND(Z14=Z44,OR(Z14="X",Z14="W",Z14="Z")),UPPER(Z14),"")))</f>
        <v/>
      </c>
      <c r="AA74" s="23"/>
      <c r="AB74" s="21" t="str">
        <f t="shared" ref="AB74:AB102" si="4">IF(OR(AND(AB14="",AC14=""),AND(AB44="",AC44=""),AND(AC14="X",AC44="X"),OR(AC14="M",AC44="M")),"",SUM(AB14,AB44))</f>
        <v/>
      </c>
      <c r="AC74" s="22" t="str">
        <f t="shared" ref="AC74:AC102" si="5">IF(AND(AND(AC14="X",AC44="X"),SUM(AB14,AB44)=0,ISNUMBER(AB74)),"",IF(OR(AC14="M",AC44="M"),"M",IF(AND(AC14=AC44,OR(AC14="X",AC14="W",AC14="Z")),UPPER(AC14),"")))</f>
        <v/>
      </c>
      <c r="AD74" s="23"/>
      <c r="AE74" s="240"/>
    </row>
    <row r="75" spans="3:31" s="54" customFormat="1" ht="21" customHeight="1">
      <c r="C75" s="196"/>
      <c r="D75" s="412"/>
      <c r="E75" s="241">
        <v>15</v>
      </c>
      <c r="F75" s="48"/>
      <c r="G75" s="48"/>
      <c r="H75" s="48" t="s">
        <v>0</v>
      </c>
      <c r="I75" s="48" t="s">
        <v>131</v>
      </c>
      <c r="J75" s="48" t="s">
        <v>420</v>
      </c>
      <c r="K75" s="48" t="s">
        <v>132</v>
      </c>
      <c r="L75" s="48" t="s">
        <v>0</v>
      </c>
      <c r="M75" s="48" t="s">
        <v>400</v>
      </c>
      <c r="N75" s="48" t="s">
        <v>400</v>
      </c>
      <c r="O75" s="48" t="s">
        <v>0</v>
      </c>
      <c r="P75" s="48" t="s">
        <v>445</v>
      </c>
      <c r="Q75" s="48"/>
      <c r="R75" s="48"/>
      <c r="S75" s="48"/>
      <c r="T75" s="48"/>
      <c r="U75" s="48"/>
      <c r="V75" s="98" t="str">
        <f t="shared" si="0"/>
        <v/>
      </c>
      <c r="W75" s="22" t="str">
        <f t="shared" si="1"/>
        <v/>
      </c>
      <c r="X75" s="23"/>
      <c r="Y75" s="21" t="str">
        <f t="shared" si="2"/>
        <v/>
      </c>
      <c r="Z75" s="22" t="str">
        <f t="shared" si="3"/>
        <v/>
      </c>
      <c r="AA75" s="23"/>
      <c r="AB75" s="21" t="str">
        <f t="shared" si="4"/>
        <v/>
      </c>
      <c r="AC75" s="22" t="str">
        <f t="shared" si="5"/>
        <v/>
      </c>
      <c r="AD75" s="23"/>
      <c r="AE75" s="240"/>
    </row>
    <row r="76" spans="3:31" s="54" customFormat="1" ht="21" customHeight="1">
      <c r="C76" s="196"/>
      <c r="D76" s="412"/>
      <c r="E76" s="241">
        <v>16</v>
      </c>
      <c r="F76" s="48"/>
      <c r="G76" s="48"/>
      <c r="H76" s="48" t="s">
        <v>0</v>
      </c>
      <c r="I76" s="48" t="s">
        <v>131</v>
      </c>
      <c r="J76" s="48" t="s">
        <v>148</v>
      </c>
      <c r="K76" s="48" t="s">
        <v>132</v>
      </c>
      <c r="L76" s="48" t="s">
        <v>0</v>
      </c>
      <c r="M76" s="48" t="s">
        <v>400</v>
      </c>
      <c r="N76" s="48" t="s">
        <v>400</v>
      </c>
      <c r="O76" s="48" t="s">
        <v>0</v>
      </c>
      <c r="P76" s="48" t="s">
        <v>445</v>
      </c>
      <c r="Q76" s="48"/>
      <c r="R76" s="48"/>
      <c r="S76" s="48"/>
      <c r="T76" s="48"/>
      <c r="U76" s="48"/>
      <c r="V76" s="98" t="str">
        <f t="shared" si="0"/>
        <v/>
      </c>
      <c r="W76" s="22" t="str">
        <f t="shared" si="1"/>
        <v/>
      </c>
      <c r="X76" s="23"/>
      <c r="Y76" s="21" t="str">
        <f t="shared" si="2"/>
        <v/>
      </c>
      <c r="Z76" s="22" t="str">
        <f t="shared" si="3"/>
        <v/>
      </c>
      <c r="AA76" s="23"/>
      <c r="AB76" s="21" t="str">
        <f t="shared" si="4"/>
        <v/>
      </c>
      <c r="AC76" s="22" t="str">
        <f t="shared" si="5"/>
        <v/>
      </c>
      <c r="AD76" s="23"/>
      <c r="AE76" s="240"/>
    </row>
    <row r="77" spans="3:31" s="54" customFormat="1" ht="21" customHeight="1">
      <c r="C77" s="196"/>
      <c r="D77" s="412"/>
      <c r="E77" s="241">
        <v>17</v>
      </c>
      <c r="F77" s="48"/>
      <c r="G77" s="48"/>
      <c r="H77" s="48" t="s">
        <v>0</v>
      </c>
      <c r="I77" s="48" t="s">
        <v>131</v>
      </c>
      <c r="J77" s="48" t="s">
        <v>149</v>
      </c>
      <c r="K77" s="48" t="s">
        <v>132</v>
      </c>
      <c r="L77" s="48" t="s">
        <v>0</v>
      </c>
      <c r="M77" s="48" t="s">
        <v>400</v>
      </c>
      <c r="N77" s="48" t="s">
        <v>400</v>
      </c>
      <c r="O77" s="48" t="s">
        <v>0</v>
      </c>
      <c r="P77" s="48" t="s">
        <v>445</v>
      </c>
      <c r="Q77" s="48"/>
      <c r="R77" s="48"/>
      <c r="S77" s="48"/>
      <c r="T77" s="48"/>
      <c r="U77" s="48"/>
      <c r="V77" s="98" t="str">
        <f t="shared" si="0"/>
        <v/>
      </c>
      <c r="W77" s="22" t="str">
        <f t="shared" si="1"/>
        <v/>
      </c>
      <c r="X77" s="23"/>
      <c r="Y77" s="21" t="str">
        <f t="shared" si="2"/>
        <v/>
      </c>
      <c r="Z77" s="22" t="str">
        <f t="shared" si="3"/>
        <v/>
      </c>
      <c r="AA77" s="23"/>
      <c r="AB77" s="21" t="str">
        <f t="shared" si="4"/>
        <v/>
      </c>
      <c r="AC77" s="22" t="str">
        <f t="shared" si="5"/>
        <v/>
      </c>
      <c r="AD77" s="23"/>
      <c r="AE77" s="240"/>
    </row>
    <row r="78" spans="3:31" s="54" customFormat="1" ht="21" customHeight="1">
      <c r="C78" s="196"/>
      <c r="D78" s="412"/>
      <c r="E78" s="241">
        <v>18</v>
      </c>
      <c r="F78" s="48"/>
      <c r="G78" s="48"/>
      <c r="H78" s="48" t="s">
        <v>0</v>
      </c>
      <c r="I78" s="48" t="s">
        <v>131</v>
      </c>
      <c r="J78" s="48" t="s">
        <v>150</v>
      </c>
      <c r="K78" s="48" t="s">
        <v>132</v>
      </c>
      <c r="L78" s="48" t="s">
        <v>0</v>
      </c>
      <c r="M78" s="48" t="s">
        <v>400</v>
      </c>
      <c r="N78" s="48" t="s">
        <v>400</v>
      </c>
      <c r="O78" s="48" t="s">
        <v>0</v>
      </c>
      <c r="P78" s="48" t="s">
        <v>445</v>
      </c>
      <c r="Q78" s="48"/>
      <c r="R78" s="48"/>
      <c r="S78" s="48"/>
      <c r="T78" s="48"/>
      <c r="U78" s="48"/>
      <c r="V78" s="98" t="str">
        <f t="shared" si="0"/>
        <v/>
      </c>
      <c r="W78" s="22" t="str">
        <f t="shared" si="1"/>
        <v/>
      </c>
      <c r="X78" s="23"/>
      <c r="Y78" s="21" t="str">
        <f t="shared" si="2"/>
        <v/>
      </c>
      <c r="Z78" s="22" t="str">
        <f t="shared" si="3"/>
        <v/>
      </c>
      <c r="AA78" s="23"/>
      <c r="AB78" s="21" t="str">
        <f t="shared" si="4"/>
        <v/>
      </c>
      <c r="AC78" s="22" t="str">
        <f t="shared" si="5"/>
        <v/>
      </c>
      <c r="AD78" s="23"/>
      <c r="AE78" s="240"/>
    </row>
    <row r="79" spans="3:31" s="54" customFormat="1" ht="21" customHeight="1">
      <c r="C79" s="196"/>
      <c r="D79" s="412"/>
      <c r="E79" s="241">
        <v>19</v>
      </c>
      <c r="F79" s="48"/>
      <c r="G79" s="48"/>
      <c r="H79" s="48" t="s">
        <v>0</v>
      </c>
      <c r="I79" s="48" t="s">
        <v>131</v>
      </c>
      <c r="J79" s="48" t="s">
        <v>151</v>
      </c>
      <c r="K79" s="48" t="s">
        <v>132</v>
      </c>
      <c r="L79" s="48" t="s">
        <v>0</v>
      </c>
      <c r="M79" s="48" t="s">
        <v>400</v>
      </c>
      <c r="N79" s="48" t="s">
        <v>400</v>
      </c>
      <c r="O79" s="48" t="s">
        <v>0</v>
      </c>
      <c r="P79" s="48" t="s">
        <v>445</v>
      </c>
      <c r="Q79" s="48"/>
      <c r="R79" s="48"/>
      <c r="S79" s="48"/>
      <c r="T79" s="48"/>
      <c r="U79" s="48"/>
      <c r="V79" s="98" t="str">
        <f t="shared" si="0"/>
        <v/>
      </c>
      <c r="W79" s="22" t="str">
        <f t="shared" si="1"/>
        <v/>
      </c>
      <c r="X79" s="23"/>
      <c r="Y79" s="21" t="str">
        <f t="shared" si="2"/>
        <v/>
      </c>
      <c r="Z79" s="22" t="str">
        <f t="shared" si="3"/>
        <v/>
      </c>
      <c r="AA79" s="23"/>
      <c r="AB79" s="21" t="str">
        <f t="shared" si="4"/>
        <v/>
      </c>
      <c r="AC79" s="22" t="str">
        <f t="shared" si="5"/>
        <v/>
      </c>
      <c r="AD79" s="23"/>
      <c r="AE79" s="240"/>
    </row>
    <row r="80" spans="3:31" s="54" customFormat="1" ht="21" customHeight="1">
      <c r="C80" s="196"/>
      <c r="D80" s="412"/>
      <c r="E80" s="241">
        <v>20</v>
      </c>
      <c r="F80" s="48"/>
      <c r="G80" s="48"/>
      <c r="H80" s="48" t="s">
        <v>0</v>
      </c>
      <c r="I80" s="48" t="s">
        <v>131</v>
      </c>
      <c r="J80" s="48" t="s">
        <v>152</v>
      </c>
      <c r="K80" s="48" t="s">
        <v>132</v>
      </c>
      <c r="L80" s="48" t="s">
        <v>0</v>
      </c>
      <c r="M80" s="48" t="s">
        <v>400</v>
      </c>
      <c r="N80" s="48" t="s">
        <v>400</v>
      </c>
      <c r="O80" s="48" t="s">
        <v>0</v>
      </c>
      <c r="P80" s="48" t="s">
        <v>445</v>
      </c>
      <c r="Q80" s="48"/>
      <c r="R80" s="48"/>
      <c r="S80" s="48"/>
      <c r="T80" s="48"/>
      <c r="U80" s="48"/>
      <c r="V80" s="98" t="str">
        <f t="shared" si="0"/>
        <v/>
      </c>
      <c r="W80" s="22" t="str">
        <f t="shared" si="1"/>
        <v/>
      </c>
      <c r="X80" s="23"/>
      <c r="Y80" s="21" t="str">
        <f t="shared" si="2"/>
        <v/>
      </c>
      <c r="Z80" s="22" t="str">
        <f t="shared" si="3"/>
        <v/>
      </c>
      <c r="AA80" s="23"/>
      <c r="AB80" s="21" t="str">
        <f t="shared" si="4"/>
        <v/>
      </c>
      <c r="AC80" s="22" t="str">
        <f t="shared" si="5"/>
        <v/>
      </c>
      <c r="AD80" s="23"/>
      <c r="AE80" s="240"/>
    </row>
    <row r="81" spans="3:31" s="54" customFormat="1" ht="21" customHeight="1">
      <c r="C81" s="196"/>
      <c r="D81" s="412"/>
      <c r="E81" s="241">
        <v>21</v>
      </c>
      <c r="F81" s="48"/>
      <c r="G81" s="48"/>
      <c r="H81" s="48" t="s">
        <v>0</v>
      </c>
      <c r="I81" s="48" t="s">
        <v>131</v>
      </c>
      <c r="J81" s="48" t="s">
        <v>153</v>
      </c>
      <c r="K81" s="48" t="s">
        <v>132</v>
      </c>
      <c r="L81" s="48" t="s">
        <v>0</v>
      </c>
      <c r="M81" s="48" t="s">
        <v>400</v>
      </c>
      <c r="N81" s="48" t="s">
        <v>400</v>
      </c>
      <c r="O81" s="48" t="s">
        <v>0</v>
      </c>
      <c r="P81" s="48" t="s">
        <v>445</v>
      </c>
      <c r="Q81" s="48"/>
      <c r="R81" s="48"/>
      <c r="S81" s="48"/>
      <c r="T81" s="48"/>
      <c r="U81" s="48"/>
      <c r="V81" s="98" t="str">
        <f t="shared" si="0"/>
        <v/>
      </c>
      <c r="W81" s="22" t="str">
        <f t="shared" si="1"/>
        <v/>
      </c>
      <c r="X81" s="23"/>
      <c r="Y81" s="21" t="str">
        <f t="shared" si="2"/>
        <v/>
      </c>
      <c r="Z81" s="22" t="str">
        <f t="shared" si="3"/>
        <v/>
      </c>
      <c r="AA81" s="23"/>
      <c r="AB81" s="21" t="str">
        <f t="shared" si="4"/>
        <v/>
      </c>
      <c r="AC81" s="22" t="str">
        <f t="shared" si="5"/>
        <v/>
      </c>
      <c r="AD81" s="23"/>
      <c r="AE81" s="240"/>
    </row>
    <row r="82" spans="3:31" s="54" customFormat="1" ht="21" customHeight="1">
      <c r="C82" s="196"/>
      <c r="D82" s="412"/>
      <c r="E82" s="241">
        <v>22</v>
      </c>
      <c r="F82" s="48"/>
      <c r="G82" s="48"/>
      <c r="H82" s="48" t="s">
        <v>0</v>
      </c>
      <c r="I82" s="48" t="s">
        <v>131</v>
      </c>
      <c r="J82" s="48" t="s">
        <v>154</v>
      </c>
      <c r="K82" s="48" t="s">
        <v>132</v>
      </c>
      <c r="L82" s="48" t="s">
        <v>0</v>
      </c>
      <c r="M82" s="48" t="s">
        <v>400</v>
      </c>
      <c r="N82" s="48" t="s">
        <v>400</v>
      </c>
      <c r="O82" s="48" t="s">
        <v>0</v>
      </c>
      <c r="P82" s="48" t="s">
        <v>445</v>
      </c>
      <c r="Q82" s="48"/>
      <c r="R82" s="48"/>
      <c r="S82" s="48"/>
      <c r="T82" s="48"/>
      <c r="U82" s="48"/>
      <c r="V82" s="98" t="str">
        <f t="shared" si="0"/>
        <v/>
      </c>
      <c r="W82" s="22" t="str">
        <f t="shared" si="1"/>
        <v/>
      </c>
      <c r="X82" s="23"/>
      <c r="Y82" s="21" t="str">
        <f t="shared" si="2"/>
        <v/>
      </c>
      <c r="Z82" s="22" t="str">
        <f t="shared" si="3"/>
        <v/>
      </c>
      <c r="AA82" s="23"/>
      <c r="AB82" s="21" t="str">
        <f t="shared" si="4"/>
        <v/>
      </c>
      <c r="AC82" s="22" t="str">
        <f t="shared" si="5"/>
        <v/>
      </c>
      <c r="AD82" s="23"/>
      <c r="AE82" s="240"/>
    </row>
    <row r="83" spans="3:31" s="54" customFormat="1" ht="21" customHeight="1">
      <c r="C83" s="196"/>
      <c r="D83" s="412"/>
      <c r="E83" s="241">
        <v>23</v>
      </c>
      <c r="F83" s="48"/>
      <c r="G83" s="48"/>
      <c r="H83" s="48" t="s">
        <v>0</v>
      </c>
      <c r="I83" s="48" t="s">
        <v>131</v>
      </c>
      <c r="J83" s="48" t="s">
        <v>155</v>
      </c>
      <c r="K83" s="48" t="s">
        <v>132</v>
      </c>
      <c r="L83" s="48" t="s">
        <v>0</v>
      </c>
      <c r="M83" s="48" t="s">
        <v>400</v>
      </c>
      <c r="N83" s="48" t="s">
        <v>400</v>
      </c>
      <c r="O83" s="48" t="s">
        <v>0</v>
      </c>
      <c r="P83" s="48" t="s">
        <v>445</v>
      </c>
      <c r="Q83" s="48"/>
      <c r="R83" s="48"/>
      <c r="S83" s="48"/>
      <c r="T83" s="48"/>
      <c r="U83" s="48"/>
      <c r="V83" s="98" t="str">
        <f t="shared" si="0"/>
        <v/>
      </c>
      <c r="W83" s="22" t="str">
        <f t="shared" si="1"/>
        <v/>
      </c>
      <c r="X83" s="23"/>
      <c r="Y83" s="21" t="str">
        <f t="shared" si="2"/>
        <v/>
      </c>
      <c r="Z83" s="22" t="str">
        <f t="shared" si="3"/>
        <v/>
      </c>
      <c r="AA83" s="23"/>
      <c r="AB83" s="21" t="str">
        <f t="shared" si="4"/>
        <v/>
      </c>
      <c r="AC83" s="22" t="str">
        <f t="shared" si="5"/>
        <v/>
      </c>
      <c r="AD83" s="23"/>
      <c r="AE83" s="240"/>
    </row>
    <row r="84" spans="3:31" s="54" customFormat="1" ht="21" customHeight="1">
      <c r="C84" s="196"/>
      <c r="D84" s="412"/>
      <c r="E84" s="241">
        <v>24</v>
      </c>
      <c r="F84" s="48"/>
      <c r="G84" s="48"/>
      <c r="H84" s="48" t="s">
        <v>0</v>
      </c>
      <c r="I84" s="48" t="s">
        <v>131</v>
      </c>
      <c r="J84" s="48" t="s">
        <v>156</v>
      </c>
      <c r="K84" s="48" t="s">
        <v>132</v>
      </c>
      <c r="L84" s="48" t="s">
        <v>0</v>
      </c>
      <c r="M84" s="48" t="s">
        <v>400</v>
      </c>
      <c r="N84" s="48" t="s">
        <v>400</v>
      </c>
      <c r="O84" s="48" t="s">
        <v>0</v>
      </c>
      <c r="P84" s="48" t="s">
        <v>445</v>
      </c>
      <c r="Q84" s="48"/>
      <c r="R84" s="48"/>
      <c r="S84" s="48"/>
      <c r="T84" s="48"/>
      <c r="U84" s="48"/>
      <c r="V84" s="98" t="str">
        <f t="shared" si="0"/>
        <v/>
      </c>
      <c r="W84" s="22" t="str">
        <f t="shared" si="1"/>
        <v/>
      </c>
      <c r="X84" s="23"/>
      <c r="Y84" s="21" t="str">
        <f t="shared" si="2"/>
        <v/>
      </c>
      <c r="Z84" s="22" t="str">
        <f t="shared" si="3"/>
        <v/>
      </c>
      <c r="AA84" s="23"/>
      <c r="AB84" s="21" t="str">
        <f t="shared" si="4"/>
        <v/>
      </c>
      <c r="AC84" s="22" t="str">
        <f t="shared" si="5"/>
        <v/>
      </c>
      <c r="AD84" s="23"/>
      <c r="AE84" s="240"/>
    </row>
    <row r="85" spans="3:31" s="54" customFormat="1" ht="21" customHeight="1">
      <c r="C85" s="196"/>
      <c r="D85" s="412"/>
      <c r="E85" s="241">
        <v>25</v>
      </c>
      <c r="F85" s="48"/>
      <c r="G85" s="48"/>
      <c r="H85" s="48" t="s">
        <v>0</v>
      </c>
      <c r="I85" s="48" t="s">
        <v>131</v>
      </c>
      <c r="J85" s="48" t="s">
        <v>157</v>
      </c>
      <c r="K85" s="48" t="s">
        <v>132</v>
      </c>
      <c r="L85" s="48" t="s">
        <v>0</v>
      </c>
      <c r="M85" s="48" t="s">
        <v>400</v>
      </c>
      <c r="N85" s="48" t="s">
        <v>400</v>
      </c>
      <c r="O85" s="48" t="s">
        <v>0</v>
      </c>
      <c r="P85" s="48" t="s">
        <v>445</v>
      </c>
      <c r="Q85" s="48"/>
      <c r="R85" s="48"/>
      <c r="S85" s="48"/>
      <c r="T85" s="48"/>
      <c r="U85" s="48"/>
      <c r="V85" s="98" t="str">
        <f t="shared" si="0"/>
        <v/>
      </c>
      <c r="W85" s="22" t="str">
        <f t="shared" si="1"/>
        <v/>
      </c>
      <c r="X85" s="23"/>
      <c r="Y85" s="21" t="str">
        <f t="shared" si="2"/>
        <v/>
      </c>
      <c r="Z85" s="22" t="str">
        <f t="shared" si="3"/>
        <v/>
      </c>
      <c r="AA85" s="23"/>
      <c r="AB85" s="21" t="str">
        <f t="shared" si="4"/>
        <v/>
      </c>
      <c r="AC85" s="22" t="str">
        <f t="shared" si="5"/>
        <v/>
      </c>
      <c r="AD85" s="23"/>
      <c r="AE85" s="240"/>
    </row>
    <row r="86" spans="3:31" s="54" customFormat="1" ht="21" customHeight="1">
      <c r="C86" s="196"/>
      <c r="D86" s="412"/>
      <c r="E86" s="241">
        <v>26</v>
      </c>
      <c r="F86" s="48"/>
      <c r="G86" s="48"/>
      <c r="H86" s="48" t="s">
        <v>0</v>
      </c>
      <c r="I86" s="48" t="s">
        <v>131</v>
      </c>
      <c r="J86" s="48" t="s">
        <v>158</v>
      </c>
      <c r="K86" s="48" t="s">
        <v>132</v>
      </c>
      <c r="L86" s="48" t="s">
        <v>0</v>
      </c>
      <c r="M86" s="48" t="s">
        <v>400</v>
      </c>
      <c r="N86" s="48" t="s">
        <v>400</v>
      </c>
      <c r="O86" s="48" t="s">
        <v>0</v>
      </c>
      <c r="P86" s="48" t="s">
        <v>445</v>
      </c>
      <c r="Q86" s="48"/>
      <c r="R86" s="48"/>
      <c r="S86" s="48"/>
      <c r="T86" s="48"/>
      <c r="U86" s="48"/>
      <c r="V86" s="98" t="str">
        <f t="shared" si="0"/>
        <v/>
      </c>
      <c r="W86" s="22" t="str">
        <f t="shared" si="1"/>
        <v/>
      </c>
      <c r="X86" s="23"/>
      <c r="Y86" s="21" t="str">
        <f t="shared" si="2"/>
        <v/>
      </c>
      <c r="Z86" s="22" t="str">
        <f t="shared" si="3"/>
        <v/>
      </c>
      <c r="AA86" s="23"/>
      <c r="AB86" s="21" t="str">
        <f t="shared" si="4"/>
        <v/>
      </c>
      <c r="AC86" s="22" t="str">
        <f t="shared" si="5"/>
        <v/>
      </c>
      <c r="AD86" s="23"/>
      <c r="AE86" s="240"/>
    </row>
    <row r="87" spans="3:31" s="54" customFormat="1" ht="21" customHeight="1">
      <c r="C87" s="196"/>
      <c r="D87" s="412"/>
      <c r="E87" s="241">
        <v>27</v>
      </c>
      <c r="F87" s="48"/>
      <c r="G87" s="48"/>
      <c r="H87" s="48" t="s">
        <v>0</v>
      </c>
      <c r="I87" s="48" t="s">
        <v>131</v>
      </c>
      <c r="J87" s="48" t="s">
        <v>159</v>
      </c>
      <c r="K87" s="48" t="s">
        <v>132</v>
      </c>
      <c r="L87" s="48" t="s">
        <v>0</v>
      </c>
      <c r="M87" s="48" t="s">
        <v>400</v>
      </c>
      <c r="N87" s="48" t="s">
        <v>400</v>
      </c>
      <c r="O87" s="48" t="s">
        <v>0</v>
      </c>
      <c r="P87" s="48" t="s">
        <v>445</v>
      </c>
      <c r="Q87" s="48"/>
      <c r="R87" s="48"/>
      <c r="S87" s="48"/>
      <c r="T87" s="48"/>
      <c r="U87" s="48"/>
      <c r="V87" s="98" t="str">
        <f t="shared" si="0"/>
        <v/>
      </c>
      <c r="W87" s="22" t="str">
        <f t="shared" si="1"/>
        <v/>
      </c>
      <c r="X87" s="23"/>
      <c r="Y87" s="21" t="str">
        <f t="shared" si="2"/>
        <v/>
      </c>
      <c r="Z87" s="22" t="str">
        <f t="shared" si="3"/>
        <v/>
      </c>
      <c r="AA87" s="23"/>
      <c r="AB87" s="21" t="str">
        <f t="shared" si="4"/>
        <v/>
      </c>
      <c r="AC87" s="22" t="str">
        <f t="shared" si="5"/>
        <v/>
      </c>
      <c r="AD87" s="23"/>
      <c r="AE87" s="240"/>
    </row>
    <row r="88" spans="3:31" s="54" customFormat="1" ht="21" customHeight="1">
      <c r="C88" s="196"/>
      <c r="D88" s="412"/>
      <c r="E88" s="241">
        <v>28</v>
      </c>
      <c r="F88" s="48"/>
      <c r="G88" s="48"/>
      <c r="H88" s="48" t="s">
        <v>0</v>
      </c>
      <c r="I88" s="48" t="s">
        <v>131</v>
      </c>
      <c r="J88" s="48" t="s">
        <v>160</v>
      </c>
      <c r="K88" s="48" t="s">
        <v>132</v>
      </c>
      <c r="L88" s="48" t="s">
        <v>0</v>
      </c>
      <c r="M88" s="48" t="s">
        <v>400</v>
      </c>
      <c r="N88" s="48" t="s">
        <v>400</v>
      </c>
      <c r="O88" s="48" t="s">
        <v>0</v>
      </c>
      <c r="P88" s="48" t="s">
        <v>445</v>
      </c>
      <c r="Q88" s="48"/>
      <c r="R88" s="48"/>
      <c r="S88" s="48"/>
      <c r="T88" s="48"/>
      <c r="U88" s="48"/>
      <c r="V88" s="98" t="str">
        <f t="shared" si="0"/>
        <v/>
      </c>
      <c r="W88" s="22" t="str">
        <f t="shared" si="1"/>
        <v/>
      </c>
      <c r="X88" s="23"/>
      <c r="Y88" s="21" t="str">
        <f t="shared" si="2"/>
        <v/>
      </c>
      <c r="Z88" s="22" t="str">
        <f t="shared" si="3"/>
        <v/>
      </c>
      <c r="AA88" s="23"/>
      <c r="AB88" s="21" t="str">
        <f t="shared" si="4"/>
        <v/>
      </c>
      <c r="AC88" s="22" t="str">
        <f t="shared" si="5"/>
        <v/>
      </c>
      <c r="AD88" s="23"/>
      <c r="AE88" s="240"/>
    </row>
    <row r="89" spans="3:31" s="54" customFormat="1" ht="21" customHeight="1">
      <c r="C89" s="196"/>
      <c r="D89" s="412"/>
      <c r="E89" s="241">
        <v>29</v>
      </c>
      <c r="F89" s="48"/>
      <c r="G89" s="48"/>
      <c r="H89" s="48" t="s">
        <v>0</v>
      </c>
      <c r="I89" s="48" t="s">
        <v>131</v>
      </c>
      <c r="J89" s="48" t="s">
        <v>161</v>
      </c>
      <c r="K89" s="48" t="s">
        <v>132</v>
      </c>
      <c r="L89" s="48" t="s">
        <v>0</v>
      </c>
      <c r="M89" s="48" t="s">
        <v>400</v>
      </c>
      <c r="N89" s="48" t="s">
        <v>400</v>
      </c>
      <c r="O89" s="48" t="s">
        <v>0</v>
      </c>
      <c r="P89" s="48" t="s">
        <v>445</v>
      </c>
      <c r="Q89" s="48"/>
      <c r="R89" s="48"/>
      <c r="S89" s="48"/>
      <c r="T89" s="48"/>
      <c r="U89" s="48"/>
      <c r="V89" s="98" t="str">
        <f t="shared" si="0"/>
        <v/>
      </c>
      <c r="W89" s="22" t="str">
        <f t="shared" si="1"/>
        <v/>
      </c>
      <c r="X89" s="23"/>
      <c r="Y89" s="21" t="str">
        <f t="shared" si="2"/>
        <v/>
      </c>
      <c r="Z89" s="22" t="str">
        <f t="shared" si="3"/>
        <v/>
      </c>
      <c r="AA89" s="23"/>
      <c r="AB89" s="21" t="str">
        <f t="shared" si="4"/>
        <v/>
      </c>
      <c r="AC89" s="22" t="str">
        <f t="shared" si="5"/>
        <v/>
      </c>
      <c r="AD89" s="23"/>
      <c r="AE89" s="240"/>
    </row>
    <row r="90" spans="3:31" s="54" customFormat="1" ht="21" customHeight="1">
      <c r="C90" s="196"/>
      <c r="D90" s="412"/>
      <c r="E90" s="241">
        <v>30</v>
      </c>
      <c r="F90" s="48"/>
      <c r="G90" s="48"/>
      <c r="H90" s="48" t="s">
        <v>0</v>
      </c>
      <c r="I90" s="48" t="s">
        <v>131</v>
      </c>
      <c r="J90" s="48" t="s">
        <v>162</v>
      </c>
      <c r="K90" s="48" t="s">
        <v>132</v>
      </c>
      <c r="L90" s="48" t="s">
        <v>0</v>
      </c>
      <c r="M90" s="48" t="s">
        <v>400</v>
      </c>
      <c r="N90" s="48" t="s">
        <v>400</v>
      </c>
      <c r="O90" s="48" t="s">
        <v>0</v>
      </c>
      <c r="P90" s="48" t="s">
        <v>445</v>
      </c>
      <c r="Q90" s="48"/>
      <c r="R90" s="48"/>
      <c r="S90" s="48"/>
      <c r="T90" s="48"/>
      <c r="U90" s="48"/>
      <c r="V90" s="98" t="str">
        <f t="shared" si="0"/>
        <v/>
      </c>
      <c r="W90" s="22" t="str">
        <f t="shared" si="1"/>
        <v/>
      </c>
      <c r="X90" s="23"/>
      <c r="Y90" s="21" t="str">
        <f t="shared" si="2"/>
        <v/>
      </c>
      <c r="Z90" s="22" t="str">
        <f t="shared" si="3"/>
        <v/>
      </c>
      <c r="AA90" s="23"/>
      <c r="AB90" s="21" t="str">
        <f t="shared" si="4"/>
        <v/>
      </c>
      <c r="AC90" s="22" t="str">
        <f t="shared" si="5"/>
        <v/>
      </c>
      <c r="AD90" s="23"/>
      <c r="AE90" s="240"/>
    </row>
    <row r="91" spans="3:31" s="54" customFormat="1" ht="21" customHeight="1">
      <c r="C91" s="196"/>
      <c r="D91" s="412"/>
      <c r="E91" s="241">
        <v>31</v>
      </c>
      <c r="F91" s="48"/>
      <c r="G91" s="48"/>
      <c r="H91" s="48" t="s">
        <v>0</v>
      </c>
      <c r="I91" s="48" t="s">
        <v>131</v>
      </c>
      <c r="J91" s="48" t="s">
        <v>163</v>
      </c>
      <c r="K91" s="48" t="s">
        <v>132</v>
      </c>
      <c r="L91" s="48" t="s">
        <v>0</v>
      </c>
      <c r="M91" s="48" t="s">
        <v>400</v>
      </c>
      <c r="N91" s="48" t="s">
        <v>400</v>
      </c>
      <c r="O91" s="48" t="s">
        <v>0</v>
      </c>
      <c r="P91" s="48" t="s">
        <v>445</v>
      </c>
      <c r="Q91" s="48"/>
      <c r="R91" s="48"/>
      <c r="S91" s="48"/>
      <c r="T91" s="48"/>
      <c r="U91" s="48"/>
      <c r="V91" s="98" t="str">
        <f t="shared" si="0"/>
        <v/>
      </c>
      <c r="W91" s="22" t="str">
        <f t="shared" si="1"/>
        <v/>
      </c>
      <c r="X91" s="23"/>
      <c r="Y91" s="21" t="str">
        <f t="shared" si="2"/>
        <v/>
      </c>
      <c r="Z91" s="22" t="str">
        <f t="shared" si="3"/>
        <v/>
      </c>
      <c r="AA91" s="23"/>
      <c r="AB91" s="21" t="str">
        <f t="shared" si="4"/>
        <v/>
      </c>
      <c r="AC91" s="22" t="str">
        <f t="shared" si="5"/>
        <v/>
      </c>
      <c r="AD91" s="23"/>
      <c r="AE91" s="240"/>
    </row>
    <row r="92" spans="3:31" s="54" customFormat="1" ht="21" customHeight="1">
      <c r="C92" s="196"/>
      <c r="D92" s="412"/>
      <c r="E92" s="241">
        <v>32</v>
      </c>
      <c r="F92" s="48"/>
      <c r="G92" s="48"/>
      <c r="H92" s="48" t="s">
        <v>0</v>
      </c>
      <c r="I92" s="48" t="s">
        <v>131</v>
      </c>
      <c r="J92" s="48" t="s">
        <v>164</v>
      </c>
      <c r="K92" s="48" t="s">
        <v>132</v>
      </c>
      <c r="L92" s="48" t="s">
        <v>0</v>
      </c>
      <c r="M92" s="48" t="s">
        <v>400</v>
      </c>
      <c r="N92" s="48" t="s">
        <v>400</v>
      </c>
      <c r="O92" s="48" t="s">
        <v>0</v>
      </c>
      <c r="P92" s="48" t="s">
        <v>445</v>
      </c>
      <c r="Q92" s="48"/>
      <c r="R92" s="48"/>
      <c r="S92" s="48"/>
      <c r="T92" s="48"/>
      <c r="U92" s="48"/>
      <c r="V92" s="98" t="str">
        <f t="shared" si="0"/>
        <v/>
      </c>
      <c r="W92" s="22" t="str">
        <f t="shared" si="1"/>
        <v/>
      </c>
      <c r="X92" s="23"/>
      <c r="Y92" s="21" t="str">
        <f t="shared" si="2"/>
        <v/>
      </c>
      <c r="Z92" s="22" t="str">
        <f t="shared" si="3"/>
        <v/>
      </c>
      <c r="AA92" s="23"/>
      <c r="AB92" s="21" t="str">
        <f t="shared" si="4"/>
        <v/>
      </c>
      <c r="AC92" s="22" t="str">
        <f t="shared" si="5"/>
        <v/>
      </c>
      <c r="AD92" s="23"/>
      <c r="AE92" s="240"/>
    </row>
    <row r="93" spans="3:31" s="54" customFormat="1" ht="21" customHeight="1">
      <c r="C93" s="196"/>
      <c r="D93" s="412"/>
      <c r="E93" s="241">
        <v>33</v>
      </c>
      <c r="F93" s="48"/>
      <c r="G93" s="48"/>
      <c r="H93" s="48" t="s">
        <v>0</v>
      </c>
      <c r="I93" s="48" t="s">
        <v>131</v>
      </c>
      <c r="J93" s="48" t="s">
        <v>165</v>
      </c>
      <c r="K93" s="48" t="s">
        <v>132</v>
      </c>
      <c r="L93" s="48" t="s">
        <v>0</v>
      </c>
      <c r="M93" s="48" t="s">
        <v>400</v>
      </c>
      <c r="N93" s="48" t="s">
        <v>400</v>
      </c>
      <c r="O93" s="48" t="s">
        <v>0</v>
      </c>
      <c r="P93" s="48" t="s">
        <v>445</v>
      </c>
      <c r="Q93" s="48"/>
      <c r="R93" s="48"/>
      <c r="S93" s="48"/>
      <c r="T93" s="48"/>
      <c r="U93" s="48"/>
      <c r="V93" s="98" t="str">
        <f t="shared" si="0"/>
        <v/>
      </c>
      <c r="W93" s="22" t="str">
        <f t="shared" si="1"/>
        <v/>
      </c>
      <c r="X93" s="23"/>
      <c r="Y93" s="21" t="str">
        <f t="shared" si="2"/>
        <v/>
      </c>
      <c r="Z93" s="22" t="str">
        <f t="shared" si="3"/>
        <v/>
      </c>
      <c r="AA93" s="23"/>
      <c r="AB93" s="21" t="str">
        <f t="shared" si="4"/>
        <v/>
      </c>
      <c r="AC93" s="22" t="str">
        <f t="shared" si="5"/>
        <v/>
      </c>
      <c r="AD93" s="23"/>
      <c r="AE93" s="240"/>
    </row>
    <row r="94" spans="3:31" s="54" customFormat="1" ht="21" customHeight="1">
      <c r="C94" s="196"/>
      <c r="D94" s="412"/>
      <c r="E94" s="241">
        <v>34</v>
      </c>
      <c r="F94" s="48"/>
      <c r="G94" s="48"/>
      <c r="H94" s="48" t="s">
        <v>0</v>
      </c>
      <c r="I94" s="48" t="s">
        <v>131</v>
      </c>
      <c r="J94" s="48" t="s">
        <v>166</v>
      </c>
      <c r="K94" s="48" t="s">
        <v>132</v>
      </c>
      <c r="L94" s="48" t="s">
        <v>0</v>
      </c>
      <c r="M94" s="48" t="s">
        <v>400</v>
      </c>
      <c r="N94" s="48" t="s">
        <v>400</v>
      </c>
      <c r="O94" s="48" t="s">
        <v>0</v>
      </c>
      <c r="P94" s="48" t="s">
        <v>445</v>
      </c>
      <c r="Q94" s="48"/>
      <c r="R94" s="48"/>
      <c r="S94" s="48"/>
      <c r="T94" s="48"/>
      <c r="U94" s="48"/>
      <c r="V94" s="98" t="str">
        <f t="shared" si="0"/>
        <v/>
      </c>
      <c r="W94" s="22" t="str">
        <f t="shared" si="1"/>
        <v/>
      </c>
      <c r="X94" s="23"/>
      <c r="Y94" s="21" t="str">
        <f t="shared" si="2"/>
        <v/>
      </c>
      <c r="Z94" s="22" t="str">
        <f t="shared" si="3"/>
        <v/>
      </c>
      <c r="AA94" s="23"/>
      <c r="AB94" s="21" t="str">
        <f t="shared" si="4"/>
        <v/>
      </c>
      <c r="AC94" s="22" t="str">
        <f t="shared" si="5"/>
        <v/>
      </c>
      <c r="AD94" s="23"/>
      <c r="AE94" s="240"/>
    </row>
    <row r="95" spans="3:31" s="54" customFormat="1" ht="21" customHeight="1">
      <c r="C95" s="196"/>
      <c r="D95" s="412"/>
      <c r="E95" s="241" t="s">
        <v>71</v>
      </c>
      <c r="F95" s="48"/>
      <c r="G95" s="48"/>
      <c r="H95" s="48" t="s">
        <v>0</v>
      </c>
      <c r="I95" s="48" t="s">
        <v>131</v>
      </c>
      <c r="J95" s="48" t="s">
        <v>167</v>
      </c>
      <c r="K95" s="48" t="s">
        <v>132</v>
      </c>
      <c r="L95" s="48" t="s">
        <v>0</v>
      </c>
      <c r="M95" s="48" t="s">
        <v>400</v>
      </c>
      <c r="N95" s="48" t="s">
        <v>400</v>
      </c>
      <c r="O95" s="48" t="s">
        <v>0</v>
      </c>
      <c r="P95" s="48" t="s">
        <v>445</v>
      </c>
      <c r="Q95" s="48"/>
      <c r="R95" s="48"/>
      <c r="S95" s="48"/>
      <c r="T95" s="48"/>
      <c r="U95" s="48"/>
      <c r="V95" s="98" t="str">
        <f t="shared" si="0"/>
        <v/>
      </c>
      <c r="W95" s="22" t="str">
        <f t="shared" si="1"/>
        <v/>
      </c>
      <c r="X95" s="23"/>
      <c r="Y95" s="21" t="str">
        <f t="shared" si="2"/>
        <v/>
      </c>
      <c r="Z95" s="22" t="str">
        <f t="shared" si="3"/>
        <v/>
      </c>
      <c r="AA95" s="23"/>
      <c r="AB95" s="21" t="str">
        <f t="shared" si="4"/>
        <v/>
      </c>
      <c r="AC95" s="22" t="str">
        <f t="shared" si="5"/>
        <v/>
      </c>
      <c r="AD95" s="23"/>
      <c r="AE95" s="240"/>
    </row>
    <row r="96" spans="3:31" s="54" customFormat="1" ht="21" customHeight="1">
      <c r="C96" s="196"/>
      <c r="D96" s="412"/>
      <c r="E96" s="241" t="s">
        <v>72</v>
      </c>
      <c r="F96" s="48"/>
      <c r="G96" s="48"/>
      <c r="H96" s="48" t="s">
        <v>0</v>
      </c>
      <c r="I96" s="48" t="s">
        <v>131</v>
      </c>
      <c r="J96" s="48" t="s">
        <v>168</v>
      </c>
      <c r="K96" s="48" t="s">
        <v>132</v>
      </c>
      <c r="L96" s="48" t="s">
        <v>0</v>
      </c>
      <c r="M96" s="48" t="s">
        <v>400</v>
      </c>
      <c r="N96" s="48" t="s">
        <v>400</v>
      </c>
      <c r="O96" s="48" t="s">
        <v>0</v>
      </c>
      <c r="P96" s="48" t="s">
        <v>445</v>
      </c>
      <c r="Q96" s="48"/>
      <c r="R96" s="48"/>
      <c r="S96" s="48"/>
      <c r="T96" s="48"/>
      <c r="U96" s="48"/>
      <c r="V96" s="98" t="str">
        <f t="shared" si="0"/>
        <v/>
      </c>
      <c r="W96" s="22" t="str">
        <f t="shared" si="1"/>
        <v/>
      </c>
      <c r="X96" s="23"/>
      <c r="Y96" s="21" t="str">
        <f t="shared" si="2"/>
        <v/>
      </c>
      <c r="Z96" s="22" t="str">
        <f t="shared" si="3"/>
        <v/>
      </c>
      <c r="AA96" s="23"/>
      <c r="AB96" s="21" t="str">
        <f t="shared" si="4"/>
        <v/>
      </c>
      <c r="AC96" s="22" t="str">
        <f t="shared" si="5"/>
        <v/>
      </c>
      <c r="AD96" s="23"/>
      <c r="AE96" s="240"/>
    </row>
    <row r="97" spans="3:31" s="54" customFormat="1" ht="21" customHeight="1">
      <c r="C97" s="196"/>
      <c r="D97" s="412"/>
      <c r="E97" s="241" t="s">
        <v>73</v>
      </c>
      <c r="F97" s="48"/>
      <c r="G97" s="48"/>
      <c r="H97" s="48" t="s">
        <v>0</v>
      </c>
      <c r="I97" s="48" t="s">
        <v>131</v>
      </c>
      <c r="J97" s="48" t="s">
        <v>169</v>
      </c>
      <c r="K97" s="48" t="s">
        <v>132</v>
      </c>
      <c r="L97" s="48" t="s">
        <v>0</v>
      </c>
      <c r="M97" s="48" t="s">
        <v>400</v>
      </c>
      <c r="N97" s="48" t="s">
        <v>400</v>
      </c>
      <c r="O97" s="48" t="s">
        <v>0</v>
      </c>
      <c r="P97" s="48" t="s">
        <v>445</v>
      </c>
      <c r="Q97" s="48"/>
      <c r="R97" s="48"/>
      <c r="S97" s="48"/>
      <c r="T97" s="48"/>
      <c r="U97" s="48"/>
      <c r="V97" s="98" t="str">
        <f t="shared" si="0"/>
        <v/>
      </c>
      <c r="W97" s="22" t="str">
        <f t="shared" si="1"/>
        <v/>
      </c>
      <c r="X97" s="23"/>
      <c r="Y97" s="21" t="str">
        <f t="shared" si="2"/>
        <v/>
      </c>
      <c r="Z97" s="22" t="str">
        <f t="shared" si="3"/>
        <v/>
      </c>
      <c r="AA97" s="23"/>
      <c r="AB97" s="21" t="str">
        <f t="shared" si="4"/>
        <v/>
      </c>
      <c r="AC97" s="22" t="str">
        <f t="shared" si="5"/>
        <v/>
      </c>
      <c r="AD97" s="23"/>
      <c r="AE97" s="240"/>
    </row>
    <row r="98" spans="3:31" s="54" customFormat="1" ht="21" customHeight="1">
      <c r="C98" s="196"/>
      <c r="D98" s="412"/>
      <c r="E98" s="241" t="s">
        <v>74</v>
      </c>
      <c r="F98" s="48"/>
      <c r="G98" s="48"/>
      <c r="H98" s="48" t="s">
        <v>0</v>
      </c>
      <c r="I98" s="48" t="s">
        <v>131</v>
      </c>
      <c r="J98" s="48" t="s">
        <v>170</v>
      </c>
      <c r="K98" s="48" t="s">
        <v>132</v>
      </c>
      <c r="L98" s="48" t="s">
        <v>0</v>
      </c>
      <c r="M98" s="48" t="s">
        <v>400</v>
      </c>
      <c r="N98" s="48" t="s">
        <v>400</v>
      </c>
      <c r="O98" s="48" t="s">
        <v>0</v>
      </c>
      <c r="P98" s="48" t="s">
        <v>445</v>
      </c>
      <c r="Q98" s="48"/>
      <c r="R98" s="48"/>
      <c r="S98" s="48"/>
      <c r="T98" s="48"/>
      <c r="U98" s="48"/>
      <c r="V98" s="98" t="str">
        <f t="shared" si="0"/>
        <v/>
      </c>
      <c r="W98" s="22" t="str">
        <f t="shared" si="1"/>
        <v/>
      </c>
      <c r="X98" s="23"/>
      <c r="Y98" s="21" t="str">
        <f t="shared" si="2"/>
        <v/>
      </c>
      <c r="Z98" s="22" t="str">
        <f t="shared" si="3"/>
        <v/>
      </c>
      <c r="AA98" s="23"/>
      <c r="AB98" s="21" t="str">
        <f t="shared" si="4"/>
        <v/>
      </c>
      <c r="AC98" s="22" t="str">
        <f t="shared" si="5"/>
        <v/>
      </c>
      <c r="AD98" s="23"/>
      <c r="AE98" s="240"/>
    </row>
    <row r="99" spans="3:31" s="54" customFormat="1" ht="21" customHeight="1">
      <c r="C99" s="196"/>
      <c r="D99" s="412"/>
      <c r="E99" s="241" t="s">
        <v>75</v>
      </c>
      <c r="F99" s="48"/>
      <c r="G99" s="48"/>
      <c r="H99" s="48" t="s">
        <v>0</v>
      </c>
      <c r="I99" s="48" t="s">
        <v>131</v>
      </c>
      <c r="J99" s="48" t="s">
        <v>171</v>
      </c>
      <c r="K99" s="48" t="s">
        <v>132</v>
      </c>
      <c r="L99" s="48" t="s">
        <v>0</v>
      </c>
      <c r="M99" s="48" t="s">
        <v>400</v>
      </c>
      <c r="N99" s="48" t="s">
        <v>400</v>
      </c>
      <c r="O99" s="48" t="s">
        <v>0</v>
      </c>
      <c r="P99" s="48" t="s">
        <v>445</v>
      </c>
      <c r="Q99" s="48"/>
      <c r="R99" s="48"/>
      <c r="S99" s="48"/>
      <c r="T99" s="48"/>
      <c r="U99" s="48"/>
      <c r="V99" s="98" t="str">
        <f t="shared" si="0"/>
        <v/>
      </c>
      <c r="W99" s="22" t="str">
        <f t="shared" si="1"/>
        <v/>
      </c>
      <c r="X99" s="23"/>
      <c r="Y99" s="21" t="str">
        <f t="shared" si="2"/>
        <v/>
      </c>
      <c r="Z99" s="22" t="str">
        <f t="shared" si="3"/>
        <v/>
      </c>
      <c r="AA99" s="23"/>
      <c r="AB99" s="21" t="str">
        <f t="shared" si="4"/>
        <v/>
      </c>
      <c r="AC99" s="22" t="str">
        <f t="shared" si="5"/>
        <v/>
      </c>
      <c r="AD99" s="23"/>
      <c r="AE99" s="240"/>
    </row>
    <row r="100" spans="3:31" s="54" customFormat="1" ht="21" customHeight="1">
      <c r="C100" s="196"/>
      <c r="D100" s="412"/>
      <c r="E100" s="241" t="s">
        <v>70</v>
      </c>
      <c r="F100" s="48"/>
      <c r="G100" s="48"/>
      <c r="H100" s="48" t="s">
        <v>0</v>
      </c>
      <c r="I100" s="48" t="s">
        <v>131</v>
      </c>
      <c r="J100" s="48" t="s">
        <v>172</v>
      </c>
      <c r="K100" s="48" t="s">
        <v>132</v>
      </c>
      <c r="L100" s="48" t="s">
        <v>0</v>
      </c>
      <c r="M100" s="48" t="s">
        <v>400</v>
      </c>
      <c r="N100" s="48" t="s">
        <v>400</v>
      </c>
      <c r="O100" s="48" t="s">
        <v>0</v>
      </c>
      <c r="P100" s="48" t="s">
        <v>445</v>
      </c>
      <c r="Q100" s="48"/>
      <c r="R100" s="48"/>
      <c r="S100" s="48"/>
      <c r="T100" s="48"/>
      <c r="U100" s="48"/>
      <c r="V100" s="98" t="str">
        <f t="shared" si="0"/>
        <v/>
      </c>
      <c r="W100" s="22" t="str">
        <f t="shared" si="1"/>
        <v/>
      </c>
      <c r="X100" s="23"/>
      <c r="Y100" s="21" t="str">
        <f t="shared" si="2"/>
        <v/>
      </c>
      <c r="Z100" s="22" t="str">
        <f t="shared" si="3"/>
        <v/>
      </c>
      <c r="AA100" s="23"/>
      <c r="AB100" s="21" t="str">
        <f t="shared" si="4"/>
        <v/>
      </c>
      <c r="AC100" s="22" t="str">
        <f t="shared" si="5"/>
        <v/>
      </c>
      <c r="AD100" s="23"/>
      <c r="AE100" s="240"/>
    </row>
    <row r="101" spans="3:31" s="54" customFormat="1" ht="21" customHeight="1">
      <c r="C101" s="196"/>
      <c r="D101" s="412"/>
      <c r="E101" s="241" t="s">
        <v>2371</v>
      </c>
      <c r="F101" s="48"/>
      <c r="G101" s="48"/>
      <c r="H101" s="48" t="s">
        <v>0</v>
      </c>
      <c r="I101" s="48" t="s">
        <v>131</v>
      </c>
      <c r="J101" s="48" t="s">
        <v>173</v>
      </c>
      <c r="K101" s="48" t="s">
        <v>132</v>
      </c>
      <c r="L101" s="48" t="s">
        <v>0</v>
      </c>
      <c r="M101" s="48" t="s">
        <v>400</v>
      </c>
      <c r="N101" s="48" t="s">
        <v>400</v>
      </c>
      <c r="O101" s="48" t="s">
        <v>0</v>
      </c>
      <c r="P101" s="48" t="s">
        <v>445</v>
      </c>
      <c r="Q101" s="48"/>
      <c r="R101" s="48"/>
      <c r="S101" s="48"/>
      <c r="T101" s="48"/>
      <c r="U101" s="48"/>
      <c r="V101" s="98" t="str">
        <f t="shared" si="0"/>
        <v/>
      </c>
      <c r="W101" s="22" t="str">
        <f t="shared" si="1"/>
        <v/>
      </c>
      <c r="X101" s="23"/>
      <c r="Y101" s="21" t="str">
        <f t="shared" si="2"/>
        <v/>
      </c>
      <c r="Z101" s="22" t="str">
        <f t="shared" si="3"/>
        <v/>
      </c>
      <c r="AA101" s="23"/>
      <c r="AB101" s="21" t="str">
        <f t="shared" si="4"/>
        <v/>
      </c>
      <c r="AC101" s="22" t="str">
        <f t="shared" si="5"/>
        <v/>
      </c>
      <c r="AD101" s="23"/>
      <c r="AE101" s="240"/>
    </row>
    <row r="102" spans="3:31" s="54" customFormat="1" ht="21" customHeight="1">
      <c r="C102" s="196"/>
      <c r="D102" s="412"/>
      <c r="E102" s="241" t="s">
        <v>2359</v>
      </c>
      <c r="F102" s="48"/>
      <c r="G102" s="48"/>
      <c r="H102" s="48" t="s">
        <v>0</v>
      </c>
      <c r="I102" s="48" t="s">
        <v>131</v>
      </c>
      <c r="J102" s="48" t="s">
        <v>0</v>
      </c>
      <c r="K102" s="48" t="s">
        <v>132</v>
      </c>
      <c r="L102" s="48" t="s">
        <v>0</v>
      </c>
      <c r="M102" s="48" t="s">
        <v>400</v>
      </c>
      <c r="N102" s="48" t="s">
        <v>400</v>
      </c>
      <c r="O102" s="48" t="s">
        <v>0</v>
      </c>
      <c r="P102" s="48" t="s">
        <v>445</v>
      </c>
      <c r="Q102" s="48"/>
      <c r="R102" s="48"/>
      <c r="S102" s="48"/>
      <c r="T102" s="48"/>
      <c r="U102" s="48"/>
      <c r="V102" s="98" t="str">
        <f t="shared" si="0"/>
        <v/>
      </c>
      <c r="W102" s="22" t="str">
        <f t="shared" si="1"/>
        <v/>
      </c>
      <c r="X102" s="23"/>
      <c r="Y102" s="21" t="str">
        <f t="shared" si="2"/>
        <v/>
      </c>
      <c r="Z102" s="22" t="str">
        <f t="shared" si="3"/>
        <v/>
      </c>
      <c r="AA102" s="23"/>
      <c r="AB102" s="21" t="str">
        <f t="shared" si="4"/>
        <v/>
      </c>
      <c r="AC102" s="22" t="str">
        <f t="shared" si="5"/>
        <v/>
      </c>
      <c r="AD102" s="23"/>
      <c r="AE102" s="240"/>
    </row>
    <row r="103" spans="3:31">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298"/>
      <c r="AC103" s="298"/>
      <c r="AD103" s="298"/>
      <c r="AE103" s="196"/>
    </row>
    <row r="104" spans="3:31">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298"/>
      <c r="AC104" s="298"/>
      <c r="AD104" s="298"/>
      <c r="AE104" s="196"/>
    </row>
    <row r="105" spans="3:31" hidden="1"/>
    <row r="106" spans="3:31" hidden="1">
      <c r="V106" s="211">
        <f>SUMPRODUCT(--(V14:V42=0),--(V14:V42&lt;&gt;""),--(W14:W42="Z"))+SUMPRODUCT(--(V14:V42=0),--(V14:V42&lt;&gt;""),--(W14:W42=""))+SUMPRODUCT(--(V14:V42&gt;0),--(W14:W42="W"))+SUMPRODUCT(--(V14:V42&gt;0), --(V14:V42&lt;&gt;""),--(W14:W42=""))+SUMPRODUCT(--(V14:V42=""),--(W14:W42="Z"))
+SUMPRODUCT(--(V44:V72=0),--(V44:V72&lt;&gt;""),--(W44:W72="Z"))+SUMPRODUCT(--(V44:V72=0),--(V44:V72&lt;&gt;""),--(W44:W72=""))+SUMPRODUCT(--(V44:V72&gt;0),--(W44:W72="W"))+SUMPRODUCT(--(V44:V72&gt;0), --(V44:V72&lt;&gt;""),--(W44:W72=""))+SUMPRODUCT(--(V44:V72=""),--(W44:W72="Z"))
+SUMPRODUCT(--(V74:V102=0),--(V74:V102&lt;&gt;""),--(W74:W102="Z"))+SUMPRODUCT(--(V74:V102=0),--(V74:V102&lt;&gt;""),--(W74:W102=""))+SUMPRODUCT(--(V74:V102&gt;0),--(W74:W102="W"))+SUMPRODUCT(--(V74:V102&gt;0), --(V74:V102&lt;&gt;""),--(W74:W102=""))+SUMPRODUCT(--(V74:V102=""),--(W74:W102="Z"))</f>
        <v>0</v>
      </c>
      <c r="W106" s="212"/>
      <c r="X106" s="212"/>
      <c r="Y106" s="211">
        <f t="shared" ref="Y106" si="6">SUMPRODUCT(--(Y14:Y42=0),--(Y14:Y42&lt;&gt;""),--(Z14:Z42="Z"))+SUMPRODUCT(--(Y14:Y42=0),--(Y14:Y42&lt;&gt;""),--(Z14:Z42=""))+SUMPRODUCT(--(Y14:Y42&gt;0),--(Z14:Z42="W"))+SUMPRODUCT(--(Y14:Y42&gt;0), --(Y14:Y42&lt;&gt;""),--(Z14:Z42=""))+SUMPRODUCT(--(Y14:Y42=""),--(Z14:Z42="Z"))
+SUMPRODUCT(--(Y44:Y72=0),--(Y44:Y72&lt;&gt;""),--(Z44:Z72="Z"))+SUMPRODUCT(--(Y44:Y72=0),--(Y44:Y72&lt;&gt;""),--(Z44:Z72=""))+SUMPRODUCT(--(Y44:Y72&gt;0),--(Z44:Z72="W"))+SUMPRODUCT(--(Y44:Y72&gt;0), --(Y44:Y72&lt;&gt;""),--(Z44:Z72=""))+SUMPRODUCT(--(Y44:Y72=""),--(Z44:Z72="Z"))
+SUMPRODUCT(--(Y74:Y102=0),--(Y74:Y102&lt;&gt;""),--(Z74:Z102="Z"))+SUMPRODUCT(--(Y74:Y102=0),--(Y74:Y102&lt;&gt;""),--(Z74:Z102=""))+SUMPRODUCT(--(Y74:Y102&gt;0),--(Z74:Z102="W"))+SUMPRODUCT(--(Y74:Y102&gt;0), --(Y74:Y102&lt;&gt;""),--(Z74:Z102=""))+SUMPRODUCT(--(Y74:Y102=""),--(Z74:Z102="Z"))</f>
        <v>0</v>
      </c>
      <c r="Z106" s="212"/>
      <c r="AA106" s="212"/>
      <c r="AB106" s="306">
        <f t="shared" ref="AB106" si="7">SUMPRODUCT(--(AB14:AB42=0),--(AB14:AB42&lt;&gt;""),--(AC14:AC42="Z"))+SUMPRODUCT(--(AB14:AB42=0),--(AB14:AB42&lt;&gt;""),--(AC14:AC42=""))+SUMPRODUCT(--(AB14:AB42&gt;0),--(AC14:AC42="W"))+SUMPRODUCT(--(AB14:AB42&gt;0), --(AB14:AB42&lt;&gt;""),--(AC14:AC42=""))+SUMPRODUCT(--(AB14:AB42=""),--(AC14:AC42="Z"))
+SUMPRODUCT(--(AB44:AB72=0),--(AB44:AB72&lt;&gt;""),--(AC44:AC72="Z"))+SUMPRODUCT(--(AB44:AB72=0),--(AB44:AB72&lt;&gt;""),--(AC44:AC72=""))+SUMPRODUCT(--(AB44:AB72&gt;0),--(AC44:AC72="W"))+SUMPRODUCT(--(AB44:AB72&gt;0), --(AB44:AB72&lt;&gt;""),--(AC44:AC72=""))+SUMPRODUCT(--(AB44:AB72=""),--(AC44:AC72="Z"))
+SUMPRODUCT(--(AB74:AB102=0),--(AB74:AB102&lt;&gt;""),--(AC74:AC102="Z"))+SUMPRODUCT(--(AB74:AB102=0),--(AB74:AB102&lt;&gt;""),--(AC74:AC102=""))+SUMPRODUCT(--(AB74:AB102&gt;0),--(AC74:AC102="W"))+SUMPRODUCT(--(AB74:AB102&gt;0), --(AB74:AB102&lt;&gt;""),--(AC74:AC102=""))+SUMPRODUCT(--(AB74:AB102=""),--(AC74:AC102="Z"))</f>
        <v>0</v>
      </c>
      <c r="AC106" s="301"/>
      <c r="AD106" s="301"/>
    </row>
    <row r="107" spans="3:31" hidden="1"/>
    <row r="108" spans="3:31" hidden="1"/>
    <row r="109" spans="3:31" hidden="1"/>
    <row r="110" spans="3:31" hidden="1"/>
    <row r="111" spans="3:31" hidden="1"/>
    <row r="112" spans="3:31" hidden="1"/>
  </sheetData>
  <sheetProtection algorithmName="SHA-512" hashValue="qR+fsBzfJTF/6Sll2lHlprN6Cm/XgChDBuaP4md+uuaLRZPzuVxMxJw00HMOrGTynkzMWbMZuTRzu1XRW+43eA==" saltValue="Ygg/XMruwT+/zWgYlDENnQ==" spinCount="100000" sheet="1" objects="1" scenarios="1" formatCells="0" formatColumns="0" formatRows="0" sort="0" autoFilter="0"/>
  <mergeCells count="13">
    <mergeCell ref="D14:D42"/>
    <mergeCell ref="D44:D72"/>
    <mergeCell ref="D74:D102"/>
    <mergeCell ref="D1:AE1"/>
    <mergeCell ref="V3:AA3"/>
    <mergeCell ref="V4:X4"/>
    <mergeCell ref="Y4:AA4"/>
    <mergeCell ref="V5:X5"/>
    <mergeCell ref="Y5:AA5"/>
    <mergeCell ref="D3:E4"/>
    <mergeCell ref="AB3:AD3"/>
    <mergeCell ref="AB4:AD4"/>
    <mergeCell ref="AB5:AD5"/>
  </mergeCells>
  <conditionalFormatting sqref="V14:V42 V44:V72 V74:V102 Y14:Y42 Y44:Y72 Y74:Y102">
    <cfRule type="expression" dxfId="106" priority="14">
      <formula xml:space="preserve"> OR(AND(V14=0,V14&lt;&gt;"",W14&lt;&gt;"Z",W14&lt;&gt;""),AND(V14&gt;0,V14&lt;&gt;"",W14&lt;&gt;"W",W14&lt;&gt;""),AND(V14="", W14="W"))</formula>
    </cfRule>
  </conditionalFormatting>
  <conditionalFormatting sqref="W14:W42 W44:W72 W74:W102 Z14:Z42 Z44:Z72 Z74:Z102">
    <cfRule type="expression" dxfId="105" priority="13">
      <formula xml:space="preserve"> OR(AND(V14=0,V14&lt;&gt;"",W14&lt;&gt;"Z",W14&lt;&gt;""),AND(V14&gt;0,V14&lt;&gt;"",W14&lt;&gt;"W",W14&lt;&gt;""),AND(V14="", W14="W"))</formula>
    </cfRule>
  </conditionalFormatting>
  <conditionalFormatting sqref="X14:X42 X44:X72 X74:X102 AA14:AA42 AA44:AA72 AA74:AA102">
    <cfRule type="expression" dxfId="104" priority="12">
      <formula xml:space="preserve"> AND(OR(W14="X",W14="W"),X14="")</formula>
    </cfRule>
  </conditionalFormatting>
  <conditionalFormatting sqref="V42 Y42 V72 Y72">
    <cfRule type="expression" dxfId="103" priority="15">
      <formula>OR(COUNTIF(W14:W41,"M")=28,COUNTIF(W14:W41,"X")=28)</formula>
    </cfRule>
    <cfRule type="expression" dxfId="102" priority="16">
      <formula>IF(OR(SUMPRODUCT(--(V14:V41=""),--(W14:W41=""))&gt;0,COUNTIF(W14:W41,"M")&gt;0,COUNTIF(W14:W41,"X")=28),"",SUM(V14:V41)) &lt;&gt; V42</formula>
    </cfRule>
  </conditionalFormatting>
  <conditionalFormatting sqref="W42 Z42 W72 Z72">
    <cfRule type="expression" dxfId="101" priority="17">
      <formula>OR(COUNTIF(W14:W41,"M")=28,COUNTIF(W14:W41,"X")=28)</formula>
    </cfRule>
    <cfRule type="expression" dxfId="100" priority="18">
      <formula>IF(AND(COUNTIF(W14:W41,"X")=28,SUM(V14:V41)=0,ISNUMBER(V42)),"",IF(COUNTIF(W14:W41,"M")&gt;0,"M",IF(AND(COUNTIF(W14:W41,W14)=28,OR(W14="X",W14="W",W14="Z")),UPPER(W14),""))) &lt;&gt; W42</formula>
    </cfRule>
  </conditionalFormatting>
  <conditionalFormatting sqref="V74:V102 Y74:Y102">
    <cfRule type="expression" dxfId="99" priority="19">
      <formula>OR(AND(W14="X",W44="X"),AND(W14="M",W44="M"))</formula>
    </cfRule>
  </conditionalFormatting>
  <conditionalFormatting sqref="V74:V102 Y74:Y102">
    <cfRule type="expression" dxfId="98" priority="20">
      <formula>IF(OR(AND(V14="",W14=""),AND(V44="",W44=""),AND(W14="X",W44="X"),OR(W14="M",W44="M")),"",SUM(V14,V44)) &lt;&gt; V74</formula>
    </cfRule>
  </conditionalFormatting>
  <conditionalFormatting sqref="W74:W102 Z74:Z102">
    <cfRule type="expression" dxfId="97" priority="21">
      <formula>OR(AND(W14="X",W44="X"),AND(W14="M",W44="M"))</formula>
    </cfRule>
  </conditionalFormatting>
  <conditionalFormatting sqref="W74:W102 Z74:Z102">
    <cfRule type="expression" dxfId="96" priority="22">
      <formula>IF(AND(AND(W14="X",W44="X"),SUM(V14,V44)=0,ISNUMBER(V74)),"",IF(OR(W14="M",W44="M"),"M",IF(AND(W14=W44,OR(W14="X",W14="W",W14="Z")),UPPER(W14),""))) &lt;&gt; W74</formula>
    </cfRule>
  </conditionalFormatting>
  <conditionalFormatting sqref="AD14:AD42 AD44:AD72 AD74:AD102">
    <cfRule type="expression" dxfId="95" priority="1">
      <formula xml:space="preserve"> AND(OR(AC14="X",AC14="W"),AD14="")</formula>
    </cfRule>
  </conditionalFormatting>
  <conditionalFormatting sqref="AB14:AB42 AB44:AB72 AB74:AB102">
    <cfRule type="expression" dxfId="94" priority="3">
      <formula xml:space="preserve"> OR(AND(AB14=0,AB14&lt;&gt;"",AC14&lt;&gt;"Z",AC14&lt;&gt;""),AND(AB14&gt;0,AB14&lt;&gt;"",AC14&lt;&gt;"W",AC14&lt;&gt;""),AND(AB14="", AC14="W"))</formula>
    </cfRule>
  </conditionalFormatting>
  <conditionalFormatting sqref="AC14:AC42 AC44:AC72 AC74:AC102">
    <cfRule type="expression" dxfId="93" priority="2">
      <formula xml:space="preserve"> OR(AND(AB14=0,AB14&lt;&gt;"",AC14&lt;&gt;"Z",AC14&lt;&gt;""),AND(AB14&gt;0,AB14&lt;&gt;"",AC14&lt;&gt;"W",AC14&lt;&gt;""),AND(AB14="", AC14="W"))</formula>
    </cfRule>
  </conditionalFormatting>
  <conditionalFormatting sqref="AB42 AB72">
    <cfRule type="expression" dxfId="92" priority="4">
      <formula>OR(COUNTIF(AC14:AC41,"M")=28,COUNTIF(AC14:AC41,"X")=28)</formula>
    </cfRule>
    <cfRule type="expression" dxfId="91" priority="5">
      <formula>IF(OR(SUMPRODUCT(--(AB14:AB41=""),--(AC14:AC41=""))&gt;0,COUNTIF(AC14:AC41,"M")&gt;0,COUNTIF(AC14:AC41,"X")=28),"",SUM(AB14:AB41)) &lt;&gt; AB42</formula>
    </cfRule>
  </conditionalFormatting>
  <conditionalFormatting sqref="AC42 AC72">
    <cfRule type="expression" dxfId="90" priority="6">
      <formula>OR(COUNTIF(AC14:AC41,"M")=28,COUNTIF(AC14:AC41,"X")=28)</formula>
    </cfRule>
    <cfRule type="expression" dxfId="89" priority="7">
      <formula>IF(AND(COUNTIF(AC14:AC41,"X")=28,SUM(AB14:AB41)=0,ISNUMBER(AB42)),"",IF(COUNTIF(AC14:AC41,"M")&gt;0,"M",IF(AND(COUNTIF(AC14:AC41,AC14)=28,OR(AC14="X",AC14="W",AC14="Z")),UPPER(AC14),""))) &lt;&gt; AC42</formula>
    </cfRule>
  </conditionalFormatting>
  <conditionalFormatting sqref="AB74:AB102">
    <cfRule type="expression" dxfId="88" priority="8">
      <formula>OR(AND(AC14="X",AC44="X"),AND(AC14="M",AC44="M"))</formula>
    </cfRule>
  </conditionalFormatting>
  <conditionalFormatting sqref="AB74:AB102">
    <cfRule type="expression" dxfId="87" priority="9">
      <formula>IF(OR(AND(AB14="",AC14=""),AND(AB44="",AC44=""),AND(AC14="X",AC44="X"),OR(AC14="M",AC44="M")),"",SUM(AB14,AB44)) &lt;&gt; AB74</formula>
    </cfRule>
  </conditionalFormatting>
  <conditionalFormatting sqref="AC74:AC102">
    <cfRule type="expression" dxfId="86" priority="10">
      <formula>OR(AND(AC14="X",AC44="X"),AND(AC14="M",AC44="M"))</formula>
    </cfRule>
  </conditionalFormatting>
  <conditionalFormatting sqref="AC74:AC102">
    <cfRule type="expression" dxfId="85" priority="11">
      <formula>IF(AND(AND(AC14="X",AC44="X"),SUM(AB14,AB44)=0,ISNUMBER(AB74)),"",IF(OR(AC14="M",AC44="M"),"M",IF(AND(AC14=AC44,OR(AC14="X",AC14="W",AC14="Z")),UPPER(AC14),""))) &lt;&gt; AC74</formula>
    </cfRule>
  </conditionalFormatting>
  <dataValidations count="4">
    <dataValidation allowBlank="1" showInputMessage="1" showErrorMessage="1" sqref="A1:U1048576 V103:V1048576 V1:V13 V43 V73 AB103:AB1048576 Y103:Y1048576 Y1:Y13 Y43 Y73 W103:W1048576 Z103:Z1048576 AB1:AB13 AB43 AB73 AC103:AC1048576 W1:W13 W43 W73 X103:X1048576 Z1:Z13 Z43 Z73 AA103:AA1048576 AC1:AC13 AC43 AC73 X1:X13 X43 X73 AA1:AA13 AA43 AA73 AE1:XFD1048576 AD1:AD13 AD43 AD73 AD103:AD1048576"/>
    <dataValidation type="decimal" operator="greaterThanOrEqual" allowBlank="1" showInputMessage="1" showErrorMessage="1" errorTitle="Entrée non valide" error="Veuillez entrer une valeur numérique" sqref="V14:V42 V44:V72 V74:V102 Y14:Y42 Y44:Y72 Y74:Y102 AB14:AB42 AB44:AB72 AB74:AB102">
      <formula1>0</formula1>
    </dataValidation>
    <dataValidation type="list" allowBlank="1" showDropDown="1" showInputMessage="1" showErrorMessage="1" errorTitle="Entrée non valide" error="Veuillez entrer l'un des codes suivants (majuscules seulement) :_x000a_M - Manquant_x000a_W - Inclut des données d'une autre catégorie_x000a_X - Données incluses dans une autre catégorie_x000a_Z - Ne s'applique pas" sqref="W14:W42 W44:W72 W74:W102 Z14:Z42 Z44:Z72 Z74:Z102 AC14:AC42 AC44:AC72 AC74:AC102">
      <formula1>"Z,M,X,W"</formula1>
    </dataValidation>
    <dataValidation type="textLength" allowBlank="1" showInputMessage="1" showErrorMessage="1" errorTitle="Entrée non valide" error="La longueur du texte devrait être comprise entre 2 et 500 caractères" sqref="X14:X42 X44:X72 X74:X102 AA14:AA42 AA44:AA72 AA74:AA102 AD14:AD42 AD44:AD72 AD74:AD102">
      <formula1>2</formula1>
      <formula2>500</formula2>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2" manualBreakCount="2">
    <brk id="42" max="16383" man="1"/>
    <brk id="72" max="16383"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D702"/>
  <sheetViews>
    <sheetView showGridLines="0" topLeftCell="C1" zoomScaleNormal="100" workbookViewId="0">
      <pane xSplit="19" ySplit="13" topLeftCell="V14" activePane="bottomRight" state="frozen"/>
      <selection activeCell="B1" sqref="B1:N1"/>
      <selection pane="topRight" activeCell="B1" sqref="B1:N1"/>
      <selection pane="bottomLeft" activeCell="B1" sqref="B1:N1"/>
      <selection pane="bottomRight"/>
    </sheetView>
  </sheetViews>
  <sheetFormatPr defaultColWidth="9.140625" defaultRowHeight="15"/>
  <cols>
    <col min="1" max="1" width="18.28515625" style="57" hidden="1" customWidth="1"/>
    <col min="2" max="2" width="7.42578125" style="57" hidden="1" customWidth="1"/>
    <col min="3" max="3" width="5.7109375" style="57" customWidth="1"/>
    <col min="4" max="4" width="12.7109375" style="280" customWidth="1"/>
    <col min="5" max="5" width="14.42578125" style="57" customWidth="1"/>
    <col min="6" max="6" width="49" style="28" bestFit="1" customWidth="1"/>
    <col min="7" max="7" width="8.7109375" style="11" hidden="1" customWidth="1"/>
    <col min="8" max="8" width="3" style="11" hidden="1" customWidth="1"/>
    <col min="9" max="9" width="5.85546875" style="11" hidden="1" customWidth="1"/>
    <col min="10" max="10" width="3" style="11" hidden="1" customWidth="1"/>
    <col min="11" max="11" width="5.28515625" style="11" hidden="1" customWidth="1"/>
    <col min="12" max="12" width="3.7109375" style="11" hidden="1" customWidth="1"/>
    <col min="13" max="13" width="3" style="11" hidden="1" customWidth="1"/>
    <col min="14" max="20" width="4.140625" style="11" hidden="1" customWidth="1"/>
    <col min="21" max="21" width="10.42578125" style="11" hidden="1" customWidth="1"/>
    <col min="22" max="22" width="12.7109375" style="57" customWidth="1"/>
    <col min="23" max="23" width="2.7109375" style="57" customWidth="1"/>
    <col min="24" max="24" width="5.7109375" style="57" customWidth="1"/>
    <col min="25" max="26" width="3.28515625" style="57" customWidth="1"/>
    <col min="27" max="16384" width="9.140625" style="57"/>
  </cols>
  <sheetData>
    <row r="1" spans="1:134" ht="45" customHeight="1">
      <c r="A1" s="191" t="s">
        <v>80</v>
      </c>
      <c r="B1" s="192" t="s">
        <v>430</v>
      </c>
      <c r="C1" s="29"/>
      <c r="D1" s="403" t="s">
        <v>2566</v>
      </c>
      <c r="E1" s="403"/>
      <c r="F1" s="403"/>
      <c r="G1" s="403"/>
      <c r="H1" s="403"/>
      <c r="I1" s="403"/>
      <c r="J1" s="403"/>
      <c r="K1" s="403"/>
      <c r="L1" s="403"/>
      <c r="M1" s="403"/>
      <c r="N1" s="403"/>
      <c r="O1" s="403"/>
      <c r="P1" s="403"/>
      <c r="Q1" s="403"/>
      <c r="R1" s="403"/>
      <c r="S1" s="403"/>
      <c r="T1" s="403"/>
      <c r="U1" s="403"/>
      <c r="V1" s="403"/>
      <c r="W1" s="403"/>
      <c r="X1" s="403"/>
      <c r="Y1" s="403"/>
      <c r="Z1" s="403"/>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245"/>
      <c r="EC1" s="245"/>
      <c r="ED1" s="245"/>
    </row>
    <row r="2" spans="1:134" ht="21.75" customHeight="1">
      <c r="A2" s="191" t="s">
        <v>86</v>
      </c>
      <c r="B2" s="194" t="str">
        <f>VLOOKUP(VAL_C1!$B$2,VAL_Drop_Down_Lists!$A$3:$B$214,2,FALSE)</f>
        <v>_X</v>
      </c>
      <c r="C2" s="246"/>
      <c r="D2" s="428" t="s">
        <v>2410</v>
      </c>
      <c r="E2" s="429"/>
      <c r="F2" s="429"/>
      <c r="G2" s="247"/>
      <c r="H2" s="248"/>
      <c r="I2" s="248"/>
      <c r="J2" s="248"/>
      <c r="K2" s="248"/>
      <c r="L2" s="248"/>
      <c r="M2" s="248"/>
      <c r="N2" s="248"/>
      <c r="O2" s="248"/>
      <c r="P2" s="248"/>
      <c r="Q2" s="248"/>
      <c r="R2" s="248"/>
      <c r="S2" s="248"/>
      <c r="T2" s="248"/>
      <c r="U2" s="249"/>
      <c r="V2" s="419" t="s">
        <v>2344</v>
      </c>
      <c r="W2" s="419"/>
      <c r="X2" s="419"/>
      <c r="Y2" s="250"/>
      <c r="Z2" s="251"/>
      <c r="AA2" s="58"/>
      <c r="AB2" s="59"/>
      <c r="AC2" s="58"/>
      <c r="AD2" s="59"/>
      <c r="AE2" s="58"/>
      <c r="AF2" s="59"/>
      <c r="AG2" s="58"/>
      <c r="AH2" s="59"/>
      <c r="AI2" s="58"/>
      <c r="AJ2" s="59"/>
      <c r="AK2" s="58"/>
      <c r="AL2" s="59"/>
      <c r="AM2" s="58"/>
      <c r="AN2" s="59"/>
      <c r="AO2" s="58"/>
      <c r="AP2" s="56"/>
      <c r="AQ2" s="56"/>
      <c r="AR2" s="56"/>
      <c r="AS2" s="56"/>
      <c r="AT2" s="56"/>
      <c r="AU2" s="58"/>
      <c r="AV2" s="59"/>
      <c r="AW2" s="58"/>
      <c r="AX2" s="59"/>
      <c r="AY2" s="58"/>
      <c r="AZ2" s="59"/>
      <c r="BA2" s="58"/>
      <c r="BB2" s="59"/>
      <c r="BC2" s="58"/>
      <c r="BD2" s="59"/>
      <c r="BE2" s="58"/>
      <c r="BF2" s="59"/>
      <c r="BG2" s="58"/>
      <c r="BH2" s="59"/>
      <c r="BI2" s="58"/>
      <c r="BJ2" s="59"/>
      <c r="BK2" s="58"/>
      <c r="BL2" s="59"/>
      <c r="BM2" s="58"/>
      <c r="BN2" s="59"/>
      <c r="BO2" s="58"/>
      <c r="BP2" s="59"/>
      <c r="BQ2" s="58"/>
      <c r="BR2" s="59"/>
      <c r="BS2" s="58"/>
      <c r="BT2" s="59"/>
      <c r="BU2" s="58"/>
      <c r="BV2" s="59"/>
      <c r="BW2" s="58"/>
      <c r="BX2" s="59"/>
      <c r="BY2" s="58"/>
      <c r="BZ2" s="59"/>
      <c r="CA2" s="58"/>
      <c r="CB2" s="59"/>
      <c r="CC2" s="59"/>
      <c r="CD2" s="59"/>
      <c r="CE2" s="59"/>
      <c r="CF2" s="59"/>
      <c r="CG2" s="59"/>
      <c r="CH2" s="59"/>
      <c r="CI2" s="59"/>
      <c r="CJ2" s="59"/>
      <c r="CK2" s="59"/>
      <c r="CL2" s="59"/>
      <c r="CM2" s="59"/>
      <c r="CN2" s="59"/>
      <c r="CO2" s="59"/>
      <c r="CP2" s="59"/>
      <c r="CQ2" s="59"/>
      <c r="CR2" s="59"/>
      <c r="CS2" s="59"/>
      <c r="CT2" s="59"/>
      <c r="CU2" s="59"/>
      <c r="CV2" s="59"/>
      <c r="CW2" s="58"/>
      <c r="CX2" s="59"/>
      <c r="CY2" s="58"/>
      <c r="CZ2" s="59"/>
      <c r="DA2" s="58"/>
      <c r="DB2" s="59"/>
      <c r="DC2" s="58"/>
      <c r="DD2" s="59"/>
      <c r="DE2" s="58"/>
      <c r="DF2" s="59"/>
      <c r="DG2" s="58"/>
      <c r="DH2" s="58"/>
      <c r="DI2" s="58"/>
      <c r="DJ2" s="58"/>
      <c r="DK2" s="58"/>
      <c r="DL2" s="58"/>
      <c r="DM2" s="58"/>
      <c r="DN2" s="58"/>
      <c r="DO2" s="58"/>
      <c r="DP2" s="59"/>
      <c r="DQ2" s="58"/>
      <c r="DR2" s="59"/>
      <c r="DS2" s="58"/>
      <c r="DT2" s="58"/>
      <c r="DU2" s="58"/>
      <c r="DV2" s="58"/>
      <c r="DW2" s="58"/>
      <c r="DX2" s="252"/>
      <c r="DY2" s="252"/>
      <c r="DZ2" s="252"/>
      <c r="EA2" s="252"/>
      <c r="EB2" s="245"/>
      <c r="EC2" s="245"/>
      <c r="ED2" s="245"/>
    </row>
    <row r="3" spans="1:134" ht="21.75" customHeight="1">
      <c r="A3" s="191" t="s">
        <v>90</v>
      </c>
      <c r="B3" s="194" t="str">
        <f>IF(VAL_C1!$H$32&lt;&gt;"", YEAR(VAL_C1!$H$32),"")</f>
        <v/>
      </c>
      <c r="C3" s="246"/>
      <c r="D3" s="253" t="s">
        <v>2361</v>
      </c>
      <c r="E3" s="253" t="s">
        <v>2372</v>
      </c>
      <c r="F3" s="253" t="s">
        <v>2373</v>
      </c>
      <c r="G3" s="247"/>
      <c r="H3" s="248"/>
      <c r="I3" s="248"/>
      <c r="J3" s="248"/>
      <c r="K3" s="248"/>
      <c r="L3" s="248"/>
      <c r="M3" s="248"/>
      <c r="N3" s="248"/>
      <c r="O3" s="248"/>
      <c r="P3" s="248"/>
      <c r="Q3" s="248"/>
      <c r="R3" s="248"/>
      <c r="S3" s="248"/>
      <c r="T3" s="248"/>
      <c r="U3" s="249"/>
      <c r="V3" s="419" t="s">
        <v>2353</v>
      </c>
      <c r="W3" s="419"/>
      <c r="X3" s="419"/>
      <c r="Y3" s="250"/>
      <c r="Z3" s="251"/>
      <c r="AA3" s="245"/>
      <c r="AB3" s="245"/>
      <c r="AC3" s="245"/>
      <c r="AD3" s="245"/>
      <c r="AE3" s="245"/>
      <c r="AF3" s="245"/>
      <c r="AG3" s="245"/>
      <c r="AH3" s="245"/>
      <c r="AI3" s="245"/>
      <c r="AJ3" s="245"/>
      <c r="AK3" s="245"/>
      <c r="AL3" s="245"/>
      <c r="AM3" s="245"/>
      <c r="AN3" s="245"/>
      <c r="AO3" s="245"/>
      <c r="AP3" s="245"/>
      <c r="AQ3" s="245"/>
      <c r="AR3" s="245"/>
      <c r="AS3" s="245"/>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row>
    <row r="4" spans="1:134" hidden="1">
      <c r="A4" s="191" t="s">
        <v>93</v>
      </c>
      <c r="B4" s="194" t="str">
        <f>IF(VAL_C1!$H$33&lt;&gt;"", YEAR(VAL_C1!$H$33),"")</f>
        <v/>
      </c>
      <c r="C4" s="246"/>
      <c r="D4" s="254"/>
      <c r="E4" s="101"/>
      <c r="F4" s="101"/>
      <c r="G4" s="100"/>
      <c r="H4" s="100"/>
      <c r="I4" s="100"/>
      <c r="J4" s="100"/>
      <c r="K4" s="100"/>
      <c r="L4" s="100"/>
      <c r="M4" s="100"/>
      <c r="N4" s="100"/>
      <c r="O4" s="48"/>
      <c r="P4" s="48"/>
      <c r="Q4" s="48"/>
      <c r="R4" s="48"/>
      <c r="S4" s="48"/>
      <c r="T4" s="48"/>
      <c r="U4" s="255"/>
      <c r="V4" s="256"/>
      <c r="W4" s="256"/>
      <c r="X4" s="256"/>
      <c r="Y4" s="250"/>
      <c r="Z4" s="251"/>
      <c r="AA4" s="257"/>
      <c r="AB4" s="257"/>
      <c r="AC4" s="257"/>
      <c r="AD4" s="257"/>
      <c r="AE4" s="257"/>
      <c r="AF4" s="257"/>
      <c r="AG4" s="257"/>
      <c r="AH4" s="257"/>
      <c r="AI4" s="257"/>
      <c r="AJ4" s="257"/>
      <c r="AK4" s="257"/>
      <c r="AL4" s="257"/>
      <c r="AM4" s="257"/>
      <c r="AN4" s="257"/>
      <c r="AO4" s="257"/>
      <c r="AP4" s="257"/>
      <c r="AQ4" s="257"/>
      <c r="AR4" s="257"/>
      <c r="AS4" s="257"/>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row>
    <row r="5" spans="1:134" hidden="1">
      <c r="A5" s="191" t="s">
        <v>95</v>
      </c>
      <c r="B5" s="192" t="s">
        <v>0</v>
      </c>
      <c r="C5" s="246"/>
      <c r="D5" s="258"/>
      <c r="E5" s="259"/>
      <c r="F5" s="259"/>
      <c r="G5" s="100"/>
      <c r="H5" s="100"/>
      <c r="I5" s="100"/>
      <c r="J5" s="100"/>
      <c r="K5" s="100"/>
      <c r="L5" s="100"/>
      <c r="M5" s="100"/>
      <c r="N5" s="100"/>
      <c r="O5" s="48"/>
      <c r="P5" s="48"/>
      <c r="Q5" s="48"/>
      <c r="R5" s="48"/>
      <c r="S5" s="48"/>
      <c r="T5" s="48"/>
      <c r="U5" s="255"/>
      <c r="V5" s="255"/>
      <c r="W5" s="255"/>
      <c r="X5" s="255"/>
      <c r="Y5" s="250"/>
      <c r="Z5" s="251"/>
      <c r="AA5" s="257"/>
      <c r="AB5" s="257"/>
      <c r="AC5" s="257"/>
      <c r="AD5" s="257"/>
      <c r="AE5" s="257"/>
      <c r="AF5" s="257"/>
      <c r="AG5" s="257"/>
      <c r="AH5" s="257"/>
      <c r="AI5" s="257"/>
      <c r="AJ5" s="257"/>
      <c r="AK5" s="257"/>
      <c r="AL5" s="257"/>
      <c r="AM5" s="257"/>
      <c r="AN5" s="257"/>
      <c r="AO5" s="257"/>
      <c r="AP5" s="257"/>
      <c r="AQ5" s="257"/>
      <c r="AR5" s="257"/>
      <c r="AS5" s="257"/>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row>
    <row r="6" spans="1:134" hidden="1">
      <c r="A6" s="191" t="s">
        <v>97</v>
      </c>
      <c r="B6" s="192"/>
      <c r="C6" s="246"/>
      <c r="D6" s="258"/>
      <c r="E6" s="259"/>
      <c r="F6" s="259"/>
      <c r="G6" s="100"/>
      <c r="H6" s="100"/>
      <c r="I6" s="100"/>
      <c r="J6" s="100"/>
      <c r="K6" s="100"/>
      <c r="L6" s="100"/>
      <c r="M6" s="100"/>
      <c r="N6" s="100"/>
      <c r="O6" s="48"/>
      <c r="P6" s="48"/>
      <c r="Q6" s="48"/>
      <c r="R6" s="48"/>
      <c r="S6" s="48"/>
      <c r="T6" s="48"/>
      <c r="U6" s="48" t="s">
        <v>1</v>
      </c>
      <c r="V6" s="48" t="s">
        <v>174</v>
      </c>
      <c r="W6" s="255"/>
      <c r="X6" s="255"/>
      <c r="Y6" s="250"/>
      <c r="Z6" s="251"/>
      <c r="AA6" s="257"/>
      <c r="AB6" s="257"/>
      <c r="AC6" s="257"/>
      <c r="AD6" s="257"/>
      <c r="AE6" s="257"/>
      <c r="AF6" s="257"/>
      <c r="AG6" s="257"/>
      <c r="AH6" s="257"/>
      <c r="AI6" s="257"/>
      <c r="AJ6" s="257"/>
      <c r="AK6" s="257"/>
      <c r="AL6" s="257"/>
      <c r="AM6" s="257"/>
      <c r="AN6" s="257"/>
      <c r="AO6" s="257"/>
      <c r="AP6" s="257"/>
      <c r="AQ6" s="257"/>
      <c r="AR6" s="257"/>
      <c r="AS6" s="257"/>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row>
    <row r="7" spans="1:134" ht="15" hidden="1" customHeight="1">
      <c r="A7" s="191" t="s">
        <v>99</v>
      </c>
      <c r="B7" s="194" t="str">
        <f>IF(VAL_C1!$H$33&lt;&gt;"", YEAR(VAL_C1!$H$33),"")</f>
        <v/>
      </c>
      <c r="C7" s="246"/>
      <c r="D7" s="258"/>
      <c r="E7" s="259"/>
      <c r="F7" s="259"/>
      <c r="G7" s="100"/>
      <c r="H7" s="100"/>
      <c r="I7" s="100"/>
      <c r="J7" s="100"/>
      <c r="K7" s="100"/>
      <c r="L7" s="100"/>
      <c r="M7" s="100"/>
      <c r="N7" s="100"/>
      <c r="O7" s="48"/>
      <c r="P7" s="48"/>
      <c r="Q7" s="48"/>
      <c r="R7" s="48"/>
      <c r="S7" s="48"/>
      <c r="T7" s="48"/>
      <c r="U7" s="48" t="s">
        <v>121</v>
      </c>
      <c r="V7" s="48" t="s">
        <v>139</v>
      </c>
      <c r="W7" s="255"/>
      <c r="X7" s="255"/>
      <c r="Y7" s="250"/>
      <c r="Z7" s="251"/>
      <c r="AA7" s="257"/>
      <c r="AB7" s="257"/>
      <c r="AC7" s="257"/>
      <c r="AD7" s="257"/>
      <c r="AE7" s="257"/>
      <c r="AF7" s="257"/>
      <c r="AG7" s="257"/>
      <c r="AH7" s="257"/>
      <c r="AI7" s="257"/>
      <c r="AJ7" s="257"/>
      <c r="AK7" s="257"/>
      <c r="AL7" s="257"/>
      <c r="AM7" s="257"/>
      <c r="AN7" s="257"/>
      <c r="AO7" s="257"/>
      <c r="AP7" s="257"/>
      <c r="AQ7" s="257"/>
      <c r="AR7" s="257"/>
      <c r="AS7" s="257"/>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row>
    <row r="8" spans="1:134" hidden="1">
      <c r="A8" s="191" t="s">
        <v>101</v>
      </c>
      <c r="B8" s="194" t="str">
        <f>IF(VAL_C1!$H$34&lt;&gt;"", YEAR(VAL_C1!$H$34),"")</f>
        <v/>
      </c>
      <c r="C8" s="246"/>
      <c r="D8" s="258"/>
      <c r="E8" s="259"/>
      <c r="F8" s="259"/>
      <c r="G8" s="100"/>
      <c r="H8" s="100"/>
      <c r="I8" s="100"/>
      <c r="J8" s="100"/>
      <c r="K8" s="100"/>
      <c r="L8" s="100"/>
      <c r="M8" s="100"/>
      <c r="N8" s="100"/>
      <c r="O8" s="48"/>
      <c r="P8" s="48"/>
      <c r="Q8" s="48"/>
      <c r="R8" s="48"/>
      <c r="S8" s="48"/>
      <c r="T8" s="48"/>
      <c r="U8" s="48" t="s">
        <v>122</v>
      </c>
      <c r="V8" s="48" t="s">
        <v>0</v>
      </c>
      <c r="W8" s="255"/>
      <c r="X8" s="255"/>
      <c r="Y8" s="250"/>
      <c r="Z8" s="251"/>
      <c r="AA8" s="257"/>
      <c r="AB8" s="257"/>
      <c r="AC8" s="257"/>
      <c r="AD8" s="257"/>
      <c r="AE8" s="257"/>
      <c r="AF8" s="257"/>
      <c r="AG8" s="257"/>
      <c r="AH8" s="257"/>
      <c r="AI8" s="257"/>
      <c r="AJ8" s="257"/>
      <c r="AK8" s="257"/>
      <c r="AL8" s="257"/>
      <c r="AM8" s="257"/>
      <c r="AN8" s="257"/>
      <c r="AO8" s="257"/>
      <c r="AP8" s="257"/>
      <c r="AQ8" s="257"/>
      <c r="AR8" s="257"/>
      <c r="AS8" s="257"/>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row>
    <row r="9" spans="1:134" hidden="1">
      <c r="A9" s="191" t="s">
        <v>103</v>
      </c>
      <c r="B9" s="192" t="str">
        <f>VLOOKUP(VAL_C1!$H$44,VAL_Drop_Down_Lists!$D$3:$F$7,2,FALSE)</f>
        <v>_X</v>
      </c>
      <c r="C9" s="246"/>
      <c r="D9" s="258"/>
      <c r="E9" s="259"/>
      <c r="F9" s="259"/>
      <c r="G9" s="100"/>
      <c r="H9" s="100"/>
      <c r="I9" s="100"/>
      <c r="J9" s="100"/>
      <c r="K9" s="100"/>
      <c r="L9" s="100"/>
      <c r="M9" s="100"/>
      <c r="N9" s="100"/>
      <c r="O9" s="48"/>
      <c r="P9" s="48"/>
      <c r="Q9" s="48"/>
      <c r="R9" s="48"/>
      <c r="S9" s="48"/>
      <c r="T9" s="48"/>
      <c r="U9" s="48" t="s">
        <v>123</v>
      </c>
      <c r="V9" s="48" t="s">
        <v>0</v>
      </c>
      <c r="W9" s="255"/>
      <c r="X9" s="255"/>
      <c r="Y9" s="250"/>
      <c r="Z9" s="251"/>
      <c r="AA9" s="257"/>
      <c r="AB9" s="257"/>
      <c r="AC9" s="257"/>
      <c r="AD9" s="257"/>
      <c r="AE9" s="257"/>
      <c r="AF9" s="257"/>
      <c r="AG9" s="257"/>
      <c r="AH9" s="257"/>
      <c r="AI9" s="257"/>
      <c r="AJ9" s="257"/>
      <c r="AK9" s="257"/>
      <c r="AL9" s="257"/>
      <c r="AM9" s="257"/>
      <c r="AN9" s="257"/>
      <c r="AO9" s="257"/>
      <c r="AP9" s="257"/>
      <c r="AQ9" s="257"/>
      <c r="AR9" s="257"/>
      <c r="AS9" s="257"/>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row>
    <row r="10" spans="1:134" hidden="1">
      <c r="A10" s="191" t="s">
        <v>105</v>
      </c>
      <c r="B10" s="192">
        <v>0</v>
      </c>
      <c r="C10" s="246"/>
      <c r="D10" s="258"/>
      <c r="E10" s="259"/>
      <c r="F10" s="259"/>
      <c r="G10" s="100"/>
      <c r="H10" s="100"/>
      <c r="I10" s="100"/>
      <c r="J10" s="100"/>
      <c r="K10" s="100"/>
      <c r="L10" s="100"/>
      <c r="M10" s="100"/>
      <c r="N10" s="100"/>
      <c r="O10" s="48"/>
      <c r="P10" s="48"/>
      <c r="Q10" s="48"/>
      <c r="R10" s="48"/>
      <c r="S10" s="48"/>
      <c r="T10" s="48"/>
      <c r="U10" s="48" t="s">
        <v>2</v>
      </c>
      <c r="V10" s="48" t="s">
        <v>0</v>
      </c>
      <c r="W10" s="255"/>
      <c r="X10" s="255"/>
      <c r="Y10" s="250"/>
      <c r="Z10" s="251"/>
      <c r="AA10" s="257"/>
      <c r="AB10" s="257"/>
      <c r="AC10" s="257"/>
      <c r="AD10" s="257"/>
      <c r="AE10" s="257"/>
      <c r="AF10" s="257"/>
      <c r="AG10" s="257"/>
      <c r="AH10" s="257"/>
      <c r="AI10" s="257"/>
      <c r="AJ10" s="257"/>
      <c r="AK10" s="257"/>
      <c r="AL10" s="257"/>
      <c r="AM10" s="257"/>
      <c r="AN10" s="257"/>
      <c r="AO10" s="257"/>
      <c r="AP10" s="257"/>
      <c r="AQ10" s="257"/>
      <c r="AR10" s="257"/>
      <c r="AS10" s="257"/>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row>
    <row r="11" spans="1:134" hidden="1">
      <c r="A11" s="191" t="s">
        <v>107</v>
      </c>
      <c r="B11" s="192">
        <v>0</v>
      </c>
      <c r="C11" s="246"/>
      <c r="D11" s="258"/>
      <c r="E11" s="259"/>
      <c r="F11" s="259"/>
      <c r="G11" s="100"/>
      <c r="H11" s="100"/>
      <c r="I11" s="100"/>
      <c r="J11" s="100"/>
      <c r="K11" s="100"/>
      <c r="L11" s="100"/>
      <c r="M11" s="100"/>
      <c r="N11" s="100"/>
      <c r="O11" s="48"/>
      <c r="P11" s="48"/>
      <c r="Q11" s="48"/>
      <c r="R11" s="48"/>
      <c r="S11" s="48"/>
      <c r="T11" s="48"/>
      <c r="U11" s="48"/>
      <c r="V11" s="48"/>
      <c r="W11" s="255"/>
      <c r="X11" s="255"/>
      <c r="Y11" s="250"/>
      <c r="Z11" s="251"/>
      <c r="AA11" s="257"/>
      <c r="AB11" s="257"/>
      <c r="AC11" s="257"/>
      <c r="AD11" s="257"/>
      <c r="AE11" s="257"/>
      <c r="AF11" s="257"/>
      <c r="AG11" s="257"/>
      <c r="AH11" s="257"/>
      <c r="AI11" s="257"/>
      <c r="AJ11" s="257"/>
      <c r="AK11" s="257"/>
      <c r="AL11" s="257"/>
      <c r="AM11" s="257"/>
      <c r="AN11" s="257"/>
      <c r="AO11" s="257"/>
      <c r="AP11" s="257"/>
      <c r="AQ11" s="257"/>
      <c r="AR11" s="257"/>
      <c r="AS11" s="257"/>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row>
    <row r="12" spans="1:134" hidden="1">
      <c r="C12" s="246"/>
      <c r="D12" s="258"/>
      <c r="E12" s="259"/>
      <c r="F12" s="259"/>
      <c r="G12" s="100"/>
      <c r="H12" s="100"/>
      <c r="I12" s="100"/>
      <c r="J12" s="100"/>
      <c r="K12" s="100"/>
      <c r="L12" s="100"/>
      <c r="M12" s="100"/>
      <c r="N12" s="100"/>
      <c r="O12" s="48"/>
      <c r="P12" s="48"/>
      <c r="Q12" s="48"/>
      <c r="R12" s="48"/>
      <c r="S12" s="48"/>
      <c r="T12" s="48"/>
      <c r="U12" s="48"/>
      <c r="V12" s="48"/>
      <c r="W12" s="255"/>
      <c r="X12" s="255"/>
      <c r="Y12" s="250"/>
      <c r="Z12" s="251"/>
      <c r="AA12" s="257"/>
      <c r="AB12" s="257"/>
      <c r="AC12" s="257"/>
      <c r="AD12" s="257"/>
      <c r="AE12" s="257"/>
      <c r="AF12" s="257"/>
      <c r="AG12" s="257"/>
      <c r="AH12" s="257"/>
      <c r="AI12" s="257"/>
      <c r="AJ12" s="257"/>
      <c r="AK12" s="257"/>
      <c r="AL12" s="257"/>
      <c r="AM12" s="257"/>
      <c r="AN12" s="257"/>
      <c r="AO12" s="257"/>
      <c r="AP12" s="257"/>
      <c r="AQ12" s="257"/>
      <c r="AR12" s="257"/>
      <c r="AS12" s="257"/>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row>
    <row r="13" spans="1:134" ht="3.75" customHeight="1">
      <c r="C13" s="246"/>
      <c r="D13" s="251"/>
      <c r="E13" s="251"/>
      <c r="F13" s="251"/>
      <c r="G13" s="48"/>
      <c r="H13" s="95" t="s">
        <v>108</v>
      </c>
      <c r="I13" s="95" t="s">
        <v>111</v>
      </c>
      <c r="J13" s="95" t="s">
        <v>113</v>
      </c>
      <c r="K13" s="95" t="s">
        <v>115</v>
      </c>
      <c r="L13" s="95" t="s">
        <v>116</v>
      </c>
      <c r="M13" s="95" t="s">
        <v>117</v>
      </c>
      <c r="N13" s="95" t="s">
        <v>118</v>
      </c>
      <c r="O13" s="102" t="s">
        <v>455</v>
      </c>
      <c r="P13" s="102" t="s">
        <v>457</v>
      </c>
      <c r="Q13" s="95"/>
      <c r="R13" s="95"/>
      <c r="S13" s="95"/>
      <c r="T13" s="95"/>
      <c r="U13" s="48"/>
      <c r="V13" s="251"/>
      <c r="W13" s="251"/>
      <c r="X13" s="251"/>
      <c r="Y13" s="250"/>
      <c r="Z13" s="251"/>
      <c r="AA13" s="257"/>
      <c r="AB13" s="257"/>
      <c r="AC13" s="257"/>
      <c r="AD13" s="257"/>
      <c r="AE13" s="257"/>
      <c r="AF13" s="257"/>
      <c r="AG13" s="257"/>
      <c r="AH13" s="257"/>
      <c r="AI13" s="257"/>
      <c r="AJ13" s="257"/>
      <c r="AK13" s="257"/>
      <c r="AL13" s="257"/>
      <c r="AM13" s="257"/>
      <c r="AN13" s="257"/>
      <c r="AO13" s="257"/>
      <c r="AP13" s="257"/>
      <c r="AQ13" s="257"/>
      <c r="AR13" s="257"/>
      <c r="AS13" s="257"/>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row>
    <row r="14" spans="1:134" s="62" customFormat="1" ht="21" customHeight="1">
      <c r="C14" s="260"/>
      <c r="D14" s="419" t="s">
        <v>2355</v>
      </c>
      <c r="E14" s="420" t="s">
        <v>2374</v>
      </c>
      <c r="F14" s="261" t="s">
        <v>2411</v>
      </c>
      <c r="G14" s="236"/>
      <c r="H14" s="48" t="s">
        <v>127</v>
      </c>
      <c r="I14" s="48" t="s">
        <v>131</v>
      </c>
      <c r="J14" s="48" t="s">
        <v>0</v>
      </c>
      <c r="K14" s="48" t="s">
        <v>132</v>
      </c>
      <c r="L14" s="48" t="s">
        <v>0</v>
      </c>
      <c r="M14" s="48" t="s">
        <v>178</v>
      </c>
      <c r="N14" s="48" t="s">
        <v>134</v>
      </c>
      <c r="O14" s="48" t="s">
        <v>0</v>
      </c>
      <c r="P14" s="48" t="s">
        <v>445</v>
      </c>
      <c r="Q14" s="48"/>
      <c r="R14" s="48"/>
      <c r="S14" s="48"/>
      <c r="T14" s="48"/>
      <c r="U14" s="104"/>
      <c r="V14" s="73"/>
      <c r="W14" s="74"/>
      <c r="X14" s="75"/>
      <c r="Y14" s="262"/>
      <c r="Z14" s="263"/>
    </row>
    <row r="15" spans="1:134" s="62" customFormat="1" ht="21" customHeight="1">
      <c r="C15" s="260"/>
      <c r="D15" s="419"/>
      <c r="E15" s="421"/>
      <c r="F15" s="261" t="s">
        <v>3</v>
      </c>
      <c r="G15" s="236"/>
      <c r="H15" s="48" t="s">
        <v>127</v>
      </c>
      <c r="I15" s="48" t="s">
        <v>131</v>
      </c>
      <c r="J15" s="48" t="s">
        <v>0</v>
      </c>
      <c r="K15" s="48" t="s">
        <v>132</v>
      </c>
      <c r="L15" s="48" t="s">
        <v>0</v>
      </c>
      <c r="M15" s="48" t="s">
        <v>179</v>
      </c>
      <c r="N15" s="48" t="s">
        <v>134</v>
      </c>
      <c r="O15" s="48" t="s">
        <v>0</v>
      </c>
      <c r="P15" s="48" t="s">
        <v>445</v>
      </c>
      <c r="Q15" s="48"/>
      <c r="R15" s="48"/>
      <c r="S15" s="48"/>
      <c r="T15" s="48"/>
      <c r="U15" s="104"/>
      <c r="V15" s="73"/>
      <c r="W15" s="74"/>
      <c r="X15" s="75"/>
      <c r="Y15" s="262"/>
      <c r="Z15" s="263"/>
    </row>
    <row r="16" spans="1:134" s="62" customFormat="1" ht="21" customHeight="1">
      <c r="C16" s="260"/>
      <c r="D16" s="419"/>
      <c r="E16" s="421"/>
      <c r="F16" s="261" t="s">
        <v>2412</v>
      </c>
      <c r="G16" s="236"/>
      <c r="H16" s="48" t="s">
        <v>127</v>
      </c>
      <c r="I16" s="48" t="s">
        <v>131</v>
      </c>
      <c r="J16" s="48" t="s">
        <v>0</v>
      </c>
      <c r="K16" s="48" t="s">
        <v>132</v>
      </c>
      <c r="L16" s="48" t="s">
        <v>0</v>
      </c>
      <c r="M16" s="48" t="s">
        <v>180</v>
      </c>
      <c r="N16" s="48" t="s">
        <v>134</v>
      </c>
      <c r="O16" s="48" t="s">
        <v>0</v>
      </c>
      <c r="P16" s="48" t="s">
        <v>445</v>
      </c>
      <c r="Q16" s="48"/>
      <c r="R16" s="48"/>
      <c r="S16" s="48"/>
      <c r="T16" s="48"/>
      <c r="U16" s="104"/>
      <c r="V16" s="73"/>
      <c r="W16" s="74"/>
      <c r="X16" s="75"/>
      <c r="Y16" s="262"/>
      <c r="Z16" s="263"/>
    </row>
    <row r="17" spans="3:75" s="62" customFormat="1" ht="21" customHeight="1">
      <c r="C17" s="260"/>
      <c r="D17" s="419"/>
      <c r="E17" s="421"/>
      <c r="F17" s="261" t="s">
        <v>4</v>
      </c>
      <c r="G17" s="236"/>
      <c r="H17" s="48" t="s">
        <v>127</v>
      </c>
      <c r="I17" s="48" t="s">
        <v>131</v>
      </c>
      <c r="J17" s="48" t="s">
        <v>0</v>
      </c>
      <c r="K17" s="48" t="s">
        <v>132</v>
      </c>
      <c r="L17" s="48" t="s">
        <v>0</v>
      </c>
      <c r="M17" s="48" t="s">
        <v>181</v>
      </c>
      <c r="N17" s="48" t="s">
        <v>134</v>
      </c>
      <c r="O17" s="48" t="s">
        <v>0</v>
      </c>
      <c r="P17" s="48" t="s">
        <v>445</v>
      </c>
      <c r="Q17" s="48"/>
      <c r="R17" s="48"/>
      <c r="S17" s="48"/>
      <c r="T17" s="48"/>
      <c r="U17" s="104"/>
      <c r="V17" s="73"/>
      <c r="W17" s="74"/>
      <c r="X17" s="75"/>
      <c r="Y17" s="262"/>
      <c r="Z17" s="263"/>
    </row>
    <row r="18" spans="3:75" s="62" customFormat="1" ht="21" customHeight="1">
      <c r="C18" s="260"/>
      <c r="D18" s="419"/>
      <c r="E18" s="421"/>
      <c r="F18" s="261" t="s">
        <v>5</v>
      </c>
      <c r="G18" s="236"/>
      <c r="H18" s="48" t="s">
        <v>127</v>
      </c>
      <c r="I18" s="48" t="s">
        <v>131</v>
      </c>
      <c r="J18" s="48" t="s">
        <v>0</v>
      </c>
      <c r="K18" s="48" t="s">
        <v>132</v>
      </c>
      <c r="L18" s="48" t="s">
        <v>0</v>
      </c>
      <c r="M18" s="48" t="s">
        <v>182</v>
      </c>
      <c r="N18" s="48" t="s">
        <v>134</v>
      </c>
      <c r="O18" s="48" t="s">
        <v>0</v>
      </c>
      <c r="P18" s="48" t="s">
        <v>445</v>
      </c>
      <c r="Q18" s="48"/>
      <c r="R18" s="48"/>
      <c r="S18" s="48"/>
      <c r="T18" s="48"/>
      <c r="U18" s="104"/>
      <c r="V18" s="73"/>
      <c r="W18" s="74"/>
      <c r="X18" s="75"/>
      <c r="Y18" s="262"/>
      <c r="Z18" s="263"/>
    </row>
    <row r="19" spans="3:75" s="62" customFormat="1" ht="21" customHeight="1">
      <c r="C19" s="260"/>
      <c r="D19" s="419"/>
      <c r="E19" s="421"/>
      <c r="F19" s="261" t="s">
        <v>6</v>
      </c>
      <c r="G19" s="236"/>
      <c r="H19" s="48" t="s">
        <v>127</v>
      </c>
      <c r="I19" s="48" t="s">
        <v>131</v>
      </c>
      <c r="J19" s="48" t="s">
        <v>0</v>
      </c>
      <c r="K19" s="48" t="s">
        <v>132</v>
      </c>
      <c r="L19" s="48" t="s">
        <v>0</v>
      </c>
      <c r="M19" s="48" t="s">
        <v>183</v>
      </c>
      <c r="N19" s="48" t="s">
        <v>134</v>
      </c>
      <c r="O19" s="48" t="s">
        <v>0</v>
      </c>
      <c r="P19" s="48" t="s">
        <v>445</v>
      </c>
      <c r="Q19" s="48"/>
      <c r="R19" s="48"/>
      <c r="S19" s="48"/>
      <c r="T19" s="48"/>
      <c r="U19" s="104"/>
      <c r="V19" s="73"/>
      <c r="W19" s="74"/>
      <c r="X19" s="75"/>
      <c r="Y19" s="262"/>
      <c r="Z19" s="263"/>
    </row>
    <row r="20" spans="3:75" s="62" customFormat="1" ht="21" customHeight="1">
      <c r="C20" s="260"/>
      <c r="D20" s="419"/>
      <c r="E20" s="421"/>
      <c r="F20" s="261" t="s">
        <v>406</v>
      </c>
      <c r="G20" s="236"/>
      <c r="H20" s="48" t="s">
        <v>127</v>
      </c>
      <c r="I20" s="48" t="s">
        <v>131</v>
      </c>
      <c r="J20" s="48" t="s">
        <v>0</v>
      </c>
      <c r="K20" s="48" t="s">
        <v>132</v>
      </c>
      <c r="L20" s="48" t="s">
        <v>0</v>
      </c>
      <c r="M20" s="48" t="s">
        <v>185</v>
      </c>
      <c r="N20" s="48" t="s">
        <v>134</v>
      </c>
      <c r="O20" s="48" t="s">
        <v>0</v>
      </c>
      <c r="P20" s="48" t="s">
        <v>445</v>
      </c>
      <c r="Q20" s="48"/>
      <c r="R20" s="48"/>
      <c r="S20" s="48"/>
      <c r="T20" s="48"/>
      <c r="U20" s="104"/>
      <c r="V20" s="73"/>
      <c r="W20" s="74"/>
      <c r="X20" s="75"/>
      <c r="Y20" s="262"/>
      <c r="Z20" s="263"/>
    </row>
    <row r="21" spans="3:75" s="62" customFormat="1" ht="21" customHeight="1">
      <c r="C21" s="260"/>
      <c r="D21" s="419"/>
      <c r="E21" s="421"/>
      <c r="F21" s="261" t="s">
        <v>2413</v>
      </c>
      <c r="G21" s="236"/>
      <c r="H21" s="48" t="s">
        <v>127</v>
      </c>
      <c r="I21" s="48" t="s">
        <v>131</v>
      </c>
      <c r="J21" s="48" t="s">
        <v>0</v>
      </c>
      <c r="K21" s="48" t="s">
        <v>132</v>
      </c>
      <c r="L21" s="48" t="s">
        <v>0</v>
      </c>
      <c r="M21" s="48" t="s">
        <v>184</v>
      </c>
      <c r="N21" s="48" t="s">
        <v>134</v>
      </c>
      <c r="O21" s="48" t="s">
        <v>0</v>
      </c>
      <c r="P21" s="48" t="s">
        <v>445</v>
      </c>
      <c r="Q21" s="48"/>
      <c r="R21" s="48"/>
      <c r="S21" s="48"/>
      <c r="T21" s="48"/>
      <c r="U21" s="104"/>
      <c r="V21" s="73"/>
      <c r="W21" s="74"/>
      <c r="X21" s="75"/>
      <c r="Y21" s="262"/>
      <c r="Z21" s="263"/>
    </row>
    <row r="22" spans="3:75" s="62" customFormat="1" ht="21" customHeight="1">
      <c r="C22" s="260"/>
      <c r="D22" s="419"/>
      <c r="E22" s="421"/>
      <c r="F22" s="261" t="s">
        <v>2414</v>
      </c>
      <c r="G22" s="236"/>
      <c r="H22" s="48" t="s">
        <v>127</v>
      </c>
      <c r="I22" s="48" t="s">
        <v>131</v>
      </c>
      <c r="J22" s="48" t="s">
        <v>0</v>
      </c>
      <c r="K22" s="48" t="s">
        <v>132</v>
      </c>
      <c r="L22" s="48" t="s">
        <v>0</v>
      </c>
      <c r="M22" s="48" t="s">
        <v>186</v>
      </c>
      <c r="N22" s="48" t="s">
        <v>134</v>
      </c>
      <c r="O22" s="48" t="s">
        <v>0</v>
      </c>
      <c r="P22" s="48" t="s">
        <v>445</v>
      </c>
      <c r="Q22" s="48"/>
      <c r="R22" s="48"/>
      <c r="S22" s="48"/>
      <c r="T22" s="48"/>
      <c r="U22" s="104"/>
      <c r="V22" s="73"/>
      <c r="W22" s="74"/>
      <c r="X22" s="75"/>
      <c r="Y22" s="262"/>
      <c r="Z22" s="263"/>
    </row>
    <row r="23" spans="3:75" s="62" customFormat="1" ht="21" customHeight="1">
      <c r="C23" s="260"/>
      <c r="D23" s="419"/>
      <c r="E23" s="421"/>
      <c r="F23" s="261" t="s">
        <v>2415</v>
      </c>
      <c r="G23" s="236"/>
      <c r="H23" s="48" t="s">
        <v>127</v>
      </c>
      <c r="I23" s="48" t="s">
        <v>131</v>
      </c>
      <c r="J23" s="48" t="s">
        <v>0</v>
      </c>
      <c r="K23" s="48" t="s">
        <v>132</v>
      </c>
      <c r="L23" s="48" t="s">
        <v>0</v>
      </c>
      <c r="M23" s="48" t="s">
        <v>187</v>
      </c>
      <c r="N23" s="48" t="s">
        <v>134</v>
      </c>
      <c r="O23" s="48" t="s">
        <v>0</v>
      </c>
      <c r="P23" s="48" t="s">
        <v>445</v>
      </c>
      <c r="Q23" s="48"/>
      <c r="R23" s="48"/>
      <c r="S23" s="48"/>
      <c r="T23" s="48"/>
      <c r="U23" s="104"/>
      <c r="V23" s="73"/>
      <c r="W23" s="74"/>
      <c r="X23" s="75"/>
      <c r="Y23" s="262"/>
      <c r="Z23" s="263"/>
    </row>
    <row r="24" spans="3:75" s="62" customFormat="1" ht="21" customHeight="1">
      <c r="C24" s="260"/>
      <c r="D24" s="419"/>
      <c r="E24" s="421"/>
      <c r="F24" s="261" t="s">
        <v>2416</v>
      </c>
      <c r="G24" s="236"/>
      <c r="H24" s="48" t="s">
        <v>127</v>
      </c>
      <c r="I24" s="48" t="s">
        <v>131</v>
      </c>
      <c r="J24" s="48" t="s">
        <v>0</v>
      </c>
      <c r="K24" s="48" t="s">
        <v>132</v>
      </c>
      <c r="L24" s="48" t="s">
        <v>0</v>
      </c>
      <c r="M24" s="48" t="s">
        <v>188</v>
      </c>
      <c r="N24" s="48" t="s">
        <v>134</v>
      </c>
      <c r="O24" s="48" t="s">
        <v>0</v>
      </c>
      <c r="P24" s="48" t="s">
        <v>445</v>
      </c>
      <c r="Q24" s="48"/>
      <c r="R24" s="48"/>
      <c r="S24" s="48"/>
      <c r="T24" s="48"/>
      <c r="U24" s="104"/>
      <c r="V24" s="73"/>
      <c r="W24" s="74"/>
      <c r="X24" s="75"/>
      <c r="Y24" s="262"/>
      <c r="Z24" s="263"/>
    </row>
    <row r="25" spans="3:75" s="62" customFormat="1" ht="21" customHeight="1">
      <c r="C25" s="260"/>
      <c r="D25" s="419"/>
      <c r="E25" s="421"/>
      <c r="F25" s="261" t="s">
        <v>7</v>
      </c>
      <c r="G25" s="236"/>
      <c r="H25" s="48" t="s">
        <v>127</v>
      </c>
      <c r="I25" s="48" t="s">
        <v>131</v>
      </c>
      <c r="J25" s="48" t="s">
        <v>0</v>
      </c>
      <c r="K25" s="48" t="s">
        <v>132</v>
      </c>
      <c r="L25" s="48" t="s">
        <v>0</v>
      </c>
      <c r="M25" s="48" t="s">
        <v>189</v>
      </c>
      <c r="N25" s="48" t="s">
        <v>134</v>
      </c>
      <c r="O25" s="48" t="s">
        <v>0</v>
      </c>
      <c r="P25" s="48" t="s">
        <v>445</v>
      </c>
      <c r="Q25" s="48"/>
      <c r="R25" s="48"/>
      <c r="S25" s="48"/>
      <c r="T25" s="48"/>
      <c r="U25" s="104"/>
      <c r="V25" s="73"/>
      <c r="W25" s="74"/>
      <c r="X25" s="75"/>
      <c r="Y25" s="262"/>
      <c r="Z25" s="263"/>
    </row>
    <row r="26" spans="3:75" s="62" customFormat="1" ht="21" customHeight="1">
      <c r="C26" s="260"/>
      <c r="D26" s="419"/>
      <c r="E26" s="421"/>
      <c r="F26" s="261" t="s">
        <v>8</v>
      </c>
      <c r="G26" s="236"/>
      <c r="H26" s="48" t="s">
        <v>127</v>
      </c>
      <c r="I26" s="48" t="s">
        <v>131</v>
      </c>
      <c r="J26" s="48" t="s">
        <v>0</v>
      </c>
      <c r="K26" s="48" t="s">
        <v>132</v>
      </c>
      <c r="L26" s="48" t="s">
        <v>0</v>
      </c>
      <c r="M26" s="48" t="s">
        <v>190</v>
      </c>
      <c r="N26" s="48" t="s">
        <v>134</v>
      </c>
      <c r="O26" s="48" t="s">
        <v>0</v>
      </c>
      <c r="P26" s="48" t="s">
        <v>445</v>
      </c>
      <c r="Q26" s="48"/>
      <c r="R26" s="48"/>
      <c r="S26" s="48"/>
      <c r="T26" s="48"/>
      <c r="U26" s="104"/>
      <c r="V26" s="73"/>
      <c r="W26" s="74"/>
      <c r="X26" s="75"/>
      <c r="Y26" s="262"/>
      <c r="Z26" s="263"/>
    </row>
    <row r="27" spans="3:75" s="62" customFormat="1" ht="21" customHeight="1">
      <c r="C27" s="260"/>
      <c r="D27" s="419"/>
      <c r="E27" s="421"/>
      <c r="F27" s="261" t="s">
        <v>2417</v>
      </c>
      <c r="G27" s="236"/>
      <c r="H27" s="48" t="s">
        <v>127</v>
      </c>
      <c r="I27" s="48" t="s">
        <v>131</v>
      </c>
      <c r="J27" s="48" t="s">
        <v>0</v>
      </c>
      <c r="K27" s="48" t="s">
        <v>132</v>
      </c>
      <c r="L27" s="48" t="s">
        <v>0</v>
      </c>
      <c r="M27" s="48" t="s">
        <v>407</v>
      </c>
      <c r="N27" s="48" t="s">
        <v>134</v>
      </c>
      <c r="O27" s="48" t="s">
        <v>0</v>
      </c>
      <c r="P27" s="48" t="s">
        <v>445</v>
      </c>
      <c r="Q27" s="48"/>
      <c r="R27" s="48"/>
      <c r="S27" s="48"/>
      <c r="T27" s="48"/>
      <c r="U27" s="104"/>
      <c r="V27" s="73"/>
      <c r="W27" s="74"/>
      <c r="X27" s="75"/>
      <c r="Y27" s="262"/>
      <c r="Z27" s="263"/>
    </row>
    <row r="28" spans="3:75" s="62" customFormat="1" ht="21" customHeight="1">
      <c r="C28" s="260"/>
      <c r="D28" s="419"/>
      <c r="E28" s="421"/>
      <c r="F28" s="261" t="s">
        <v>9</v>
      </c>
      <c r="G28" s="236"/>
      <c r="H28" s="48" t="s">
        <v>127</v>
      </c>
      <c r="I28" s="48" t="s">
        <v>131</v>
      </c>
      <c r="J28" s="48" t="s">
        <v>0</v>
      </c>
      <c r="K28" s="48" t="s">
        <v>132</v>
      </c>
      <c r="L28" s="48" t="s">
        <v>0</v>
      </c>
      <c r="M28" s="48" t="s">
        <v>191</v>
      </c>
      <c r="N28" s="48" t="s">
        <v>134</v>
      </c>
      <c r="O28" s="48" t="s">
        <v>0</v>
      </c>
      <c r="P28" s="48" t="s">
        <v>445</v>
      </c>
      <c r="Q28" s="48"/>
      <c r="R28" s="48"/>
      <c r="S28" s="48"/>
      <c r="T28" s="48"/>
      <c r="U28" s="104"/>
      <c r="V28" s="73"/>
      <c r="W28" s="74"/>
      <c r="X28" s="75"/>
      <c r="Y28" s="262"/>
      <c r="Z28" s="263"/>
    </row>
    <row r="29" spans="3:75" s="62" customFormat="1" ht="21" customHeight="1">
      <c r="C29" s="260"/>
      <c r="D29" s="419"/>
      <c r="E29" s="421"/>
      <c r="F29" s="261" t="s">
        <v>2418</v>
      </c>
      <c r="G29" s="236"/>
      <c r="H29" s="48" t="s">
        <v>127</v>
      </c>
      <c r="I29" s="48" t="s">
        <v>131</v>
      </c>
      <c r="J29" s="48" t="s">
        <v>0</v>
      </c>
      <c r="K29" s="48" t="s">
        <v>132</v>
      </c>
      <c r="L29" s="48" t="s">
        <v>0</v>
      </c>
      <c r="M29" s="48" t="s">
        <v>192</v>
      </c>
      <c r="N29" s="48" t="s">
        <v>134</v>
      </c>
      <c r="O29" s="48" t="s">
        <v>0</v>
      </c>
      <c r="P29" s="48" t="s">
        <v>445</v>
      </c>
      <c r="Q29" s="48"/>
      <c r="R29" s="48"/>
      <c r="S29" s="48"/>
      <c r="T29" s="48"/>
      <c r="U29" s="104"/>
      <c r="V29" s="73"/>
      <c r="W29" s="74"/>
      <c r="X29" s="75"/>
      <c r="Y29" s="262"/>
      <c r="Z29" s="263"/>
    </row>
    <row r="30" spans="3:75" s="62" customFormat="1" ht="21" customHeight="1">
      <c r="C30" s="260"/>
      <c r="D30" s="419"/>
      <c r="E30" s="421"/>
      <c r="F30" s="261" t="s">
        <v>2419</v>
      </c>
      <c r="G30" s="236"/>
      <c r="H30" s="48" t="s">
        <v>127</v>
      </c>
      <c r="I30" s="48" t="s">
        <v>131</v>
      </c>
      <c r="J30" s="48" t="s">
        <v>0</v>
      </c>
      <c r="K30" s="48" t="s">
        <v>132</v>
      </c>
      <c r="L30" s="48" t="s">
        <v>0</v>
      </c>
      <c r="M30" s="48" t="s">
        <v>193</v>
      </c>
      <c r="N30" s="48" t="s">
        <v>134</v>
      </c>
      <c r="O30" s="48" t="s">
        <v>0</v>
      </c>
      <c r="P30" s="48" t="s">
        <v>445</v>
      </c>
      <c r="Q30" s="48"/>
      <c r="R30" s="48"/>
      <c r="S30" s="48"/>
      <c r="T30" s="48"/>
      <c r="U30" s="104"/>
      <c r="V30" s="73"/>
      <c r="W30" s="74"/>
      <c r="X30" s="75"/>
      <c r="Y30" s="262"/>
      <c r="Z30" s="263"/>
    </row>
    <row r="31" spans="3:75" s="62" customFormat="1" ht="21" customHeight="1">
      <c r="C31" s="260"/>
      <c r="D31" s="419"/>
      <c r="E31" s="421"/>
      <c r="F31" s="261" t="s">
        <v>2420</v>
      </c>
      <c r="G31" s="236"/>
      <c r="H31" s="48" t="s">
        <v>127</v>
      </c>
      <c r="I31" s="48" t="s">
        <v>131</v>
      </c>
      <c r="J31" s="48" t="s">
        <v>0</v>
      </c>
      <c r="K31" s="48" t="s">
        <v>132</v>
      </c>
      <c r="L31" s="48" t="s">
        <v>0</v>
      </c>
      <c r="M31" s="48" t="s">
        <v>194</v>
      </c>
      <c r="N31" s="48" t="s">
        <v>134</v>
      </c>
      <c r="O31" s="48" t="s">
        <v>0</v>
      </c>
      <c r="P31" s="48" t="s">
        <v>445</v>
      </c>
      <c r="Q31" s="48"/>
      <c r="R31" s="48"/>
      <c r="S31" s="48"/>
      <c r="T31" s="48"/>
      <c r="U31" s="104"/>
      <c r="V31" s="73"/>
      <c r="W31" s="74"/>
      <c r="X31" s="75"/>
      <c r="Y31" s="262"/>
      <c r="Z31" s="263"/>
    </row>
    <row r="32" spans="3:75" s="307" customFormat="1" ht="21" customHeight="1">
      <c r="C32" s="308"/>
      <c r="D32" s="419"/>
      <c r="E32" s="421"/>
      <c r="F32" s="309" t="s">
        <v>2597</v>
      </c>
      <c r="G32" s="310"/>
      <c r="H32" s="302" t="s">
        <v>127</v>
      </c>
      <c r="I32" s="302" t="s">
        <v>131</v>
      </c>
      <c r="J32" s="302" t="s">
        <v>0</v>
      </c>
      <c r="K32" s="302" t="s">
        <v>132</v>
      </c>
      <c r="L32" s="302" t="s">
        <v>0</v>
      </c>
      <c r="M32" s="302" t="s">
        <v>224</v>
      </c>
      <c r="N32" s="48" t="s">
        <v>134</v>
      </c>
      <c r="O32" s="48" t="s">
        <v>0</v>
      </c>
      <c r="P32" s="48" t="s">
        <v>445</v>
      </c>
      <c r="Q32" s="48"/>
      <c r="R32" s="48"/>
      <c r="S32" s="48"/>
      <c r="T32" s="48"/>
      <c r="U32" s="104"/>
      <c r="V32" s="73"/>
      <c r="W32" s="74"/>
      <c r="X32" s="75"/>
      <c r="Y32" s="311"/>
      <c r="Z32" s="312"/>
      <c r="BI32" s="62"/>
      <c r="BJ32" s="62"/>
      <c r="BK32" s="62"/>
      <c r="BL32" s="62"/>
      <c r="BM32" s="62"/>
      <c r="BN32" s="62"/>
      <c r="BO32" s="62"/>
      <c r="BP32" s="62"/>
      <c r="BQ32" s="62"/>
      <c r="BR32" s="62"/>
      <c r="BS32" s="62"/>
      <c r="BT32" s="62"/>
      <c r="BU32" s="62"/>
      <c r="BV32" s="62"/>
      <c r="BW32" s="62"/>
    </row>
    <row r="33" spans="3:45" s="62" customFormat="1" ht="21" customHeight="1">
      <c r="C33" s="260"/>
      <c r="D33" s="419"/>
      <c r="E33" s="421"/>
      <c r="F33" s="261" t="s">
        <v>2421</v>
      </c>
      <c r="G33" s="236"/>
      <c r="H33" s="48" t="s">
        <v>127</v>
      </c>
      <c r="I33" s="48" t="s">
        <v>131</v>
      </c>
      <c r="J33" s="48" t="s">
        <v>0</v>
      </c>
      <c r="K33" s="48" t="s">
        <v>132</v>
      </c>
      <c r="L33" s="48" t="s">
        <v>0</v>
      </c>
      <c r="M33" s="48" t="s">
        <v>195</v>
      </c>
      <c r="N33" s="48" t="s">
        <v>134</v>
      </c>
      <c r="O33" s="48" t="s">
        <v>0</v>
      </c>
      <c r="P33" s="48" t="s">
        <v>445</v>
      </c>
      <c r="Q33" s="48"/>
      <c r="R33" s="48"/>
      <c r="S33" s="48"/>
      <c r="T33" s="48"/>
      <c r="U33" s="104"/>
      <c r="V33" s="73"/>
      <c r="W33" s="74"/>
      <c r="X33" s="75"/>
      <c r="Y33" s="262"/>
      <c r="Z33" s="263"/>
    </row>
    <row r="34" spans="3:45" s="62" customFormat="1" ht="21" customHeight="1">
      <c r="C34" s="260"/>
      <c r="D34" s="419"/>
      <c r="E34" s="421"/>
      <c r="F34" s="261" t="s">
        <v>10</v>
      </c>
      <c r="G34" s="236"/>
      <c r="H34" s="48" t="s">
        <v>127</v>
      </c>
      <c r="I34" s="48" t="s">
        <v>131</v>
      </c>
      <c r="J34" s="48" t="s">
        <v>0</v>
      </c>
      <c r="K34" s="48" t="s">
        <v>132</v>
      </c>
      <c r="L34" s="48" t="s">
        <v>0</v>
      </c>
      <c r="M34" s="48" t="s">
        <v>196</v>
      </c>
      <c r="N34" s="48" t="s">
        <v>134</v>
      </c>
      <c r="O34" s="48" t="s">
        <v>0</v>
      </c>
      <c r="P34" s="48" t="s">
        <v>445</v>
      </c>
      <c r="Q34" s="48"/>
      <c r="R34" s="48"/>
      <c r="S34" s="48"/>
      <c r="T34" s="48"/>
      <c r="U34" s="104"/>
      <c r="V34" s="73"/>
      <c r="W34" s="74"/>
      <c r="X34" s="75"/>
      <c r="Y34" s="262"/>
      <c r="Z34" s="263"/>
    </row>
    <row r="35" spans="3:45" s="62" customFormat="1" ht="21" customHeight="1">
      <c r="C35" s="260"/>
      <c r="D35" s="419"/>
      <c r="E35" s="421"/>
      <c r="F35" s="261" t="s">
        <v>2422</v>
      </c>
      <c r="G35" s="236"/>
      <c r="H35" s="48" t="s">
        <v>127</v>
      </c>
      <c r="I35" s="48" t="s">
        <v>131</v>
      </c>
      <c r="J35" s="48" t="s">
        <v>0</v>
      </c>
      <c r="K35" s="48" t="s">
        <v>132</v>
      </c>
      <c r="L35" s="48" t="s">
        <v>0</v>
      </c>
      <c r="M35" s="48" t="s">
        <v>197</v>
      </c>
      <c r="N35" s="48" t="s">
        <v>134</v>
      </c>
      <c r="O35" s="48" t="s">
        <v>0</v>
      </c>
      <c r="P35" s="48" t="s">
        <v>445</v>
      </c>
      <c r="Q35" s="48"/>
      <c r="R35" s="48"/>
      <c r="S35" s="48"/>
      <c r="T35" s="48"/>
      <c r="U35" s="104"/>
      <c r="V35" s="73"/>
      <c r="W35" s="74"/>
      <c r="X35" s="75"/>
      <c r="Y35" s="262"/>
      <c r="Z35" s="263"/>
    </row>
    <row r="36" spans="3:45" s="62" customFormat="1" ht="21" customHeight="1">
      <c r="C36" s="260"/>
      <c r="D36" s="419"/>
      <c r="E36" s="421"/>
      <c r="F36" s="261" t="s">
        <v>11</v>
      </c>
      <c r="G36" s="236"/>
      <c r="H36" s="48" t="s">
        <v>127</v>
      </c>
      <c r="I36" s="48" t="s">
        <v>131</v>
      </c>
      <c r="J36" s="48" t="s">
        <v>0</v>
      </c>
      <c r="K36" s="48" t="s">
        <v>132</v>
      </c>
      <c r="L36" s="48" t="s">
        <v>0</v>
      </c>
      <c r="M36" s="48" t="s">
        <v>198</v>
      </c>
      <c r="N36" s="48" t="s">
        <v>134</v>
      </c>
      <c r="O36" s="48" t="s">
        <v>0</v>
      </c>
      <c r="P36" s="48" t="s">
        <v>445</v>
      </c>
      <c r="Q36" s="48"/>
      <c r="R36" s="48"/>
      <c r="S36" s="48"/>
      <c r="T36" s="48"/>
      <c r="U36" s="104"/>
      <c r="V36" s="73"/>
      <c r="W36" s="74"/>
      <c r="X36" s="75"/>
      <c r="Y36" s="262"/>
      <c r="Z36" s="263"/>
    </row>
    <row r="37" spans="3:45" s="62" customFormat="1" ht="21" customHeight="1">
      <c r="C37" s="260"/>
      <c r="D37" s="419"/>
      <c r="E37" s="421"/>
      <c r="F37" s="261" t="s">
        <v>2423</v>
      </c>
      <c r="G37" s="236"/>
      <c r="H37" s="48" t="s">
        <v>127</v>
      </c>
      <c r="I37" s="48" t="s">
        <v>131</v>
      </c>
      <c r="J37" s="48" t="s">
        <v>0</v>
      </c>
      <c r="K37" s="48" t="s">
        <v>132</v>
      </c>
      <c r="L37" s="48" t="s">
        <v>0</v>
      </c>
      <c r="M37" s="48" t="s">
        <v>199</v>
      </c>
      <c r="N37" s="48" t="s">
        <v>134</v>
      </c>
      <c r="O37" s="48" t="s">
        <v>0</v>
      </c>
      <c r="P37" s="48" t="s">
        <v>445</v>
      </c>
      <c r="Q37" s="48"/>
      <c r="R37" s="48"/>
      <c r="S37" s="48"/>
      <c r="T37" s="48"/>
      <c r="U37" s="104"/>
      <c r="V37" s="73"/>
      <c r="W37" s="74"/>
      <c r="X37" s="75"/>
      <c r="Y37" s="262"/>
      <c r="Z37" s="263"/>
    </row>
    <row r="38" spans="3:45" s="62" customFormat="1" ht="21" customHeight="1">
      <c r="C38" s="260"/>
      <c r="D38" s="419"/>
      <c r="E38" s="421"/>
      <c r="F38" s="261" t="s">
        <v>2424</v>
      </c>
      <c r="G38" s="236"/>
      <c r="H38" s="48" t="s">
        <v>127</v>
      </c>
      <c r="I38" s="48" t="s">
        <v>131</v>
      </c>
      <c r="J38" s="48" t="s">
        <v>0</v>
      </c>
      <c r="K38" s="48" t="s">
        <v>132</v>
      </c>
      <c r="L38" s="48" t="s">
        <v>0</v>
      </c>
      <c r="M38" s="48" t="s">
        <v>200</v>
      </c>
      <c r="N38" s="48" t="s">
        <v>134</v>
      </c>
      <c r="O38" s="48" t="s">
        <v>0</v>
      </c>
      <c r="P38" s="48" t="s">
        <v>445</v>
      </c>
      <c r="Q38" s="48"/>
      <c r="R38" s="48"/>
      <c r="S38" s="48"/>
      <c r="T38" s="48"/>
      <c r="U38" s="104"/>
      <c r="V38" s="73"/>
      <c r="W38" s="74"/>
      <c r="X38" s="75"/>
      <c r="Y38" s="262"/>
      <c r="Z38" s="263"/>
    </row>
    <row r="39" spans="3:45" s="62" customFormat="1" ht="21" customHeight="1">
      <c r="C39" s="260"/>
      <c r="D39" s="419"/>
      <c r="E39" s="421"/>
      <c r="F39" s="261" t="s">
        <v>12</v>
      </c>
      <c r="G39" s="236"/>
      <c r="H39" s="48" t="s">
        <v>127</v>
      </c>
      <c r="I39" s="48" t="s">
        <v>131</v>
      </c>
      <c r="J39" s="48" t="s">
        <v>0</v>
      </c>
      <c r="K39" s="48" t="s">
        <v>132</v>
      </c>
      <c r="L39" s="48" t="s">
        <v>0</v>
      </c>
      <c r="M39" s="48" t="s">
        <v>201</v>
      </c>
      <c r="N39" s="48" t="s">
        <v>134</v>
      </c>
      <c r="O39" s="48" t="s">
        <v>0</v>
      </c>
      <c r="P39" s="48" t="s">
        <v>445</v>
      </c>
      <c r="Q39" s="48"/>
      <c r="R39" s="48"/>
      <c r="S39" s="48"/>
      <c r="T39" s="48"/>
      <c r="U39" s="104"/>
      <c r="V39" s="73"/>
      <c r="W39" s="74"/>
      <c r="X39" s="75"/>
      <c r="Y39" s="262"/>
      <c r="Z39" s="263"/>
    </row>
    <row r="40" spans="3:45" s="62" customFormat="1" ht="21" customHeight="1">
      <c r="C40" s="260"/>
      <c r="D40" s="419"/>
      <c r="E40" s="421"/>
      <c r="F40" s="261" t="s">
        <v>13</v>
      </c>
      <c r="G40" s="236"/>
      <c r="H40" s="48" t="s">
        <v>127</v>
      </c>
      <c r="I40" s="48" t="s">
        <v>131</v>
      </c>
      <c r="J40" s="48" t="s">
        <v>0</v>
      </c>
      <c r="K40" s="48" t="s">
        <v>132</v>
      </c>
      <c r="L40" s="48" t="s">
        <v>0</v>
      </c>
      <c r="M40" s="48" t="s">
        <v>202</v>
      </c>
      <c r="N40" s="48" t="s">
        <v>134</v>
      </c>
      <c r="O40" s="48" t="s">
        <v>0</v>
      </c>
      <c r="P40" s="48" t="s">
        <v>445</v>
      </c>
      <c r="Q40" s="48"/>
      <c r="R40" s="48"/>
      <c r="S40" s="48"/>
      <c r="T40" s="48"/>
      <c r="U40" s="104"/>
      <c r="V40" s="73"/>
      <c r="W40" s="74"/>
      <c r="X40" s="75"/>
      <c r="Y40" s="262"/>
      <c r="Z40" s="263"/>
    </row>
    <row r="41" spans="3:45" s="62" customFormat="1" ht="21" customHeight="1">
      <c r="C41" s="260"/>
      <c r="D41" s="419"/>
      <c r="E41" s="421"/>
      <c r="F41" s="261" t="s">
        <v>2425</v>
      </c>
      <c r="G41" s="236"/>
      <c r="H41" s="48" t="s">
        <v>127</v>
      </c>
      <c r="I41" s="48" t="s">
        <v>131</v>
      </c>
      <c r="J41" s="48" t="s">
        <v>0</v>
      </c>
      <c r="K41" s="48" t="s">
        <v>132</v>
      </c>
      <c r="L41" s="48" t="s">
        <v>0</v>
      </c>
      <c r="M41" s="48" t="s">
        <v>203</v>
      </c>
      <c r="N41" s="48" t="s">
        <v>134</v>
      </c>
      <c r="O41" s="48" t="s">
        <v>0</v>
      </c>
      <c r="P41" s="48" t="s">
        <v>445</v>
      </c>
      <c r="Q41" s="48"/>
      <c r="R41" s="48"/>
      <c r="S41" s="48"/>
      <c r="T41" s="48"/>
      <c r="U41" s="104"/>
      <c r="V41" s="73"/>
      <c r="W41" s="74"/>
      <c r="X41" s="75"/>
      <c r="Y41" s="262"/>
      <c r="Z41" s="263"/>
    </row>
    <row r="42" spans="3:45" s="62" customFormat="1" ht="21" customHeight="1">
      <c r="C42" s="260"/>
      <c r="D42" s="419"/>
      <c r="E42" s="421"/>
      <c r="F42" s="261" t="s">
        <v>2426</v>
      </c>
      <c r="G42" s="236"/>
      <c r="H42" s="48" t="s">
        <v>127</v>
      </c>
      <c r="I42" s="48" t="s">
        <v>131</v>
      </c>
      <c r="J42" s="48" t="s">
        <v>0</v>
      </c>
      <c r="K42" s="48" t="s">
        <v>132</v>
      </c>
      <c r="L42" s="48" t="s">
        <v>0</v>
      </c>
      <c r="M42" s="48" t="s">
        <v>204</v>
      </c>
      <c r="N42" s="48" t="s">
        <v>134</v>
      </c>
      <c r="O42" s="48" t="s">
        <v>0</v>
      </c>
      <c r="P42" s="48" t="s">
        <v>445</v>
      </c>
      <c r="Q42" s="48"/>
      <c r="R42" s="48"/>
      <c r="S42" s="48"/>
      <c r="T42" s="48"/>
      <c r="U42" s="104"/>
      <c r="V42" s="73"/>
      <c r="W42" s="74"/>
      <c r="X42" s="75"/>
      <c r="Y42" s="262"/>
      <c r="Z42" s="263"/>
    </row>
    <row r="43" spans="3:45" s="62" customFormat="1" ht="21" customHeight="1">
      <c r="C43" s="260"/>
      <c r="D43" s="419"/>
      <c r="E43" s="421"/>
      <c r="F43" s="261" t="s">
        <v>14</v>
      </c>
      <c r="G43" s="236"/>
      <c r="H43" s="48" t="s">
        <v>127</v>
      </c>
      <c r="I43" s="48" t="s">
        <v>131</v>
      </c>
      <c r="J43" s="48" t="s">
        <v>0</v>
      </c>
      <c r="K43" s="48" t="s">
        <v>132</v>
      </c>
      <c r="L43" s="48" t="s">
        <v>0</v>
      </c>
      <c r="M43" s="48" t="s">
        <v>205</v>
      </c>
      <c r="N43" s="48" t="s">
        <v>134</v>
      </c>
      <c r="O43" s="48" t="s">
        <v>0</v>
      </c>
      <c r="P43" s="48" t="s">
        <v>445</v>
      </c>
      <c r="Q43" s="48"/>
      <c r="R43" s="48"/>
      <c r="S43" s="48"/>
      <c r="T43" s="48"/>
      <c r="U43" s="104"/>
      <c r="V43" s="73"/>
      <c r="W43" s="74"/>
      <c r="X43" s="75"/>
      <c r="Y43" s="262"/>
      <c r="Z43" s="263"/>
    </row>
    <row r="44" spans="3:45" s="62" customFormat="1" ht="21" customHeight="1">
      <c r="C44" s="260"/>
      <c r="D44" s="419"/>
      <c r="E44" s="421"/>
      <c r="F44" s="261" t="s">
        <v>15</v>
      </c>
      <c r="G44" s="236"/>
      <c r="H44" s="48" t="s">
        <v>127</v>
      </c>
      <c r="I44" s="48" t="s">
        <v>131</v>
      </c>
      <c r="J44" s="48" t="s">
        <v>0</v>
      </c>
      <c r="K44" s="48" t="s">
        <v>132</v>
      </c>
      <c r="L44" s="48" t="s">
        <v>0</v>
      </c>
      <c r="M44" s="48" t="s">
        <v>206</v>
      </c>
      <c r="N44" s="48" t="s">
        <v>134</v>
      </c>
      <c r="O44" s="48" t="s">
        <v>0</v>
      </c>
      <c r="P44" s="48" t="s">
        <v>445</v>
      </c>
      <c r="Q44" s="48"/>
      <c r="R44" s="48"/>
      <c r="S44" s="48"/>
      <c r="T44" s="48"/>
      <c r="U44" s="104"/>
      <c r="V44" s="73"/>
      <c r="W44" s="74"/>
      <c r="X44" s="75"/>
      <c r="Y44" s="262"/>
      <c r="Z44" s="263"/>
    </row>
    <row r="45" spans="3:45" s="62" customFormat="1" ht="21" customHeight="1">
      <c r="C45" s="260"/>
      <c r="D45" s="419"/>
      <c r="E45" s="421"/>
      <c r="F45" s="261" t="s">
        <v>16</v>
      </c>
      <c r="G45" s="236"/>
      <c r="H45" s="48" t="s">
        <v>127</v>
      </c>
      <c r="I45" s="48" t="s">
        <v>131</v>
      </c>
      <c r="J45" s="48" t="s">
        <v>0</v>
      </c>
      <c r="K45" s="48" t="s">
        <v>132</v>
      </c>
      <c r="L45" s="48" t="s">
        <v>0</v>
      </c>
      <c r="M45" s="48" t="s">
        <v>207</v>
      </c>
      <c r="N45" s="48" t="s">
        <v>134</v>
      </c>
      <c r="O45" s="48" t="s">
        <v>0</v>
      </c>
      <c r="P45" s="48" t="s">
        <v>445</v>
      </c>
      <c r="Q45" s="48"/>
      <c r="R45" s="48"/>
      <c r="S45" s="48"/>
      <c r="T45" s="48"/>
      <c r="U45" s="104"/>
      <c r="V45" s="73"/>
      <c r="W45" s="74"/>
      <c r="X45" s="75"/>
      <c r="Y45" s="262"/>
      <c r="Z45" s="263"/>
    </row>
    <row r="46" spans="3:45" s="62" customFormat="1" ht="21" customHeight="1">
      <c r="C46" s="260"/>
      <c r="D46" s="419"/>
      <c r="E46" s="421"/>
      <c r="F46" s="261" t="s">
        <v>2427</v>
      </c>
      <c r="G46" s="236"/>
      <c r="H46" s="48" t="s">
        <v>127</v>
      </c>
      <c r="I46" s="48" t="s">
        <v>131</v>
      </c>
      <c r="J46" s="48" t="s">
        <v>0</v>
      </c>
      <c r="K46" s="48" t="s">
        <v>132</v>
      </c>
      <c r="L46" s="48" t="s">
        <v>0</v>
      </c>
      <c r="M46" s="48" t="s">
        <v>208</v>
      </c>
      <c r="N46" s="48" t="s">
        <v>134</v>
      </c>
      <c r="O46" s="48" t="s">
        <v>0</v>
      </c>
      <c r="P46" s="48" t="s">
        <v>445</v>
      </c>
      <c r="Q46" s="48"/>
      <c r="R46" s="48"/>
      <c r="S46" s="48"/>
      <c r="T46" s="48"/>
      <c r="U46" s="104"/>
      <c r="V46" s="73"/>
      <c r="W46" s="74"/>
      <c r="X46" s="75"/>
      <c r="Y46" s="262"/>
      <c r="Z46" s="263"/>
    </row>
    <row r="47" spans="3:45" s="62" customFormat="1" ht="21" customHeight="1">
      <c r="C47" s="260"/>
      <c r="D47" s="419"/>
      <c r="E47" s="421"/>
      <c r="F47" s="261" t="s">
        <v>2428</v>
      </c>
      <c r="G47" s="236"/>
      <c r="H47" s="48" t="s">
        <v>127</v>
      </c>
      <c r="I47" s="48" t="s">
        <v>131</v>
      </c>
      <c r="J47" s="48" t="s">
        <v>0</v>
      </c>
      <c r="K47" s="48" t="s">
        <v>132</v>
      </c>
      <c r="L47" s="48" t="s">
        <v>0</v>
      </c>
      <c r="M47" s="48" t="s">
        <v>209</v>
      </c>
      <c r="N47" s="48" t="s">
        <v>134</v>
      </c>
      <c r="O47" s="48" t="s">
        <v>0</v>
      </c>
      <c r="P47" s="48" t="s">
        <v>445</v>
      </c>
      <c r="Q47" s="48"/>
      <c r="R47" s="48"/>
      <c r="S47" s="48"/>
      <c r="T47" s="48"/>
      <c r="U47" s="104"/>
      <c r="V47" s="73"/>
      <c r="W47" s="74"/>
      <c r="X47" s="75"/>
      <c r="Y47" s="262"/>
      <c r="Z47" s="262"/>
      <c r="AA47" s="264"/>
      <c r="AB47" s="264"/>
      <c r="AC47" s="264"/>
      <c r="AD47" s="264"/>
      <c r="AE47" s="264"/>
      <c r="AF47" s="264"/>
      <c r="AG47" s="264"/>
      <c r="AH47" s="264"/>
      <c r="AI47" s="264"/>
      <c r="AJ47" s="264"/>
      <c r="AK47" s="264"/>
      <c r="AL47" s="264"/>
      <c r="AM47" s="264"/>
      <c r="AN47" s="264"/>
      <c r="AO47" s="264"/>
      <c r="AP47" s="264"/>
      <c r="AQ47" s="264"/>
      <c r="AR47" s="264"/>
      <c r="AS47" s="264"/>
    </row>
    <row r="48" spans="3:45" s="62" customFormat="1" ht="21" customHeight="1">
      <c r="C48" s="260"/>
      <c r="D48" s="419"/>
      <c r="E48" s="421"/>
      <c r="F48" s="261" t="s">
        <v>2429</v>
      </c>
      <c r="G48" s="236"/>
      <c r="H48" s="48" t="s">
        <v>127</v>
      </c>
      <c r="I48" s="48" t="s">
        <v>131</v>
      </c>
      <c r="J48" s="48" t="s">
        <v>0</v>
      </c>
      <c r="K48" s="48" t="s">
        <v>132</v>
      </c>
      <c r="L48" s="48" t="s">
        <v>0</v>
      </c>
      <c r="M48" s="48" t="s">
        <v>210</v>
      </c>
      <c r="N48" s="48" t="s">
        <v>134</v>
      </c>
      <c r="O48" s="48" t="s">
        <v>0</v>
      </c>
      <c r="P48" s="48" t="s">
        <v>445</v>
      </c>
      <c r="Q48" s="48"/>
      <c r="R48" s="48"/>
      <c r="S48" s="48"/>
      <c r="T48" s="48"/>
      <c r="U48" s="104"/>
      <c r="V48" s="73"/>
      <c r="W48" s="74"/>
      <c r="X48" s="75"/>
      <c r="Y48" s="262"/>
      <c r="Z48" s="262"/>
      <c r="AA48" s="264"/>
      <c r="AB48" s="264"/>
      <c r="AC48" s="264"/>
      <c r="AD48" s="264"/>
      <c r="AE48" s="264"/>
      <c r="AF48" s="264"/>
      <c r="AG48" s="264"/>
      <c r="AH48" s="264"/>
      <c r="AI48" s="264"/>
      <c r="AJ48" s="264"/>
      <c r="AK48" s="264"/>
      <c r="AL48" s="264"/>
      <c r="AM48" s="264"/>
      <c r="AN48" s="264"/>
      <c r="AO48" s="264"/>
      <c r="AP48" s="264"/>
      <c r="AQ48" s="264"/>
      <c r="AR48" s="264"/>
      <c r="AS48" s="264"/>
    </row>
    <row r="49" spans="3:45" s="62" customFormat="1" ht="21" customHeight="1">
      <c r="C49" s="260"/>
      <c r="D49" s="419"/>
      <c r="E49" s="421"/>
      <c r="F49" s="261" t="s">
        <v>17</v>
      </c>
      <c r="G49" s="236"/>
      <c r="H49" s="48" t="s">
        <v>127</v>
      </c>
      <c r="I49" s="48" t="s">
        <v>131</v>
      </c>
      <c r="J49" s="48" t="s">
        <v>0</v>
      </c>
      <c r="K49" s="48" t="s">
        <v>132</v>
      </c>
      <c r="L49" s="48" t="s">
        <v>0</v>
      </c>
      <c r="M49" s="48" t="s">
        <v>211</v>
      </c>
      <c r="N49" s="48" t="s">
        <v>134</v>
      </c>
      <c r="O49" s="48" t="s">
        <v>0</v>
      </c>
      <c r="P49" s="48" t="s">
        <v>445</v>
      </c>
      <c r="Q49" s="48"/>
      <c r="R49" s="48"/>
      <c r="S49" s="48"/>
      <c r="T49" s="48"/>
      <c r="U49" s="104"/>
      <c r="V49" s="73"/>
      <c r="W49" s="74"/>
      <c r="X49" s="75"/>
      <c r="Y49" s="262"/>
      <c r="Z49" s="262"/>
      <c r="AA49" s="264"/>
      <c r="AB49" s="264"/>
      <c r="AC49" s="264"/>
      <c r="AD49" s="264"/>
      <c r="AE49" s="264"/>
      <c r="AF49" s="264"/>
      <c r="AG49" s="264"/>
      <c r="AH49" s="264"/>
      <c r="AI49" s="264"/>
      <c r="AJ49" s="264"/>
      <c r="AK49" s="264"/>
      <c r="AL49" s="264"/>
      <c r="AM49" s="264"/>
      <c r="AN49" s="264"/>
      <c r="AO49" s="264"/>
      <c r="AP49" s="264"/>
      <c r="AQ49" s="264"/>
      <c r="AR49" s="264"/>
      <c r="AS49" s="264"/>
    </row>
    <row r="50" spans="3:45" s="62" customFormat="1" ht="21" customHeight="1">
      <c r="C50" s="260"/>
      <c r="D50" s="419"/>
      <c r="E50" s="421"/>
      <c r="F50" s="261" t="s">
        <v>2430</v>
      </c>
      <c r="G50" s="236"/>
      <c r="H50" s="48" t="s">
        <v>127</v>
      </c>
      <c r="I50" s="48" t="s">
        <v>131</v>
      </c>
      <c r="J50" s="48" t="s">
        <v>0</v>
      </c>
      <c r="K50" s="48" t="s">
        <v>132</v>
      </c>
      <c r="L50" s="48" t="s">
        <v>0</v>
      </c>
      <c r="M50" s="48" t="s">
        <v>212</v>
      </c>
      <c r="N50" s="48" t="s">
        <v>134</v>
      </c>
      <c r="O50" s="48" t="s">
        <v>0</v>
      </c>
      <c r="P50" s="48" t="s">
        <v>445</v>
      </c>
      <c r="Q50" s="48"/>
      <c r="R50" s="48"/>
      <c r="S50" s="48"/>
      <c r="T50" s="48"/>
      <c r="U50" s="104"/>
      <c r="V50" s="73"/>
      <c r="W50" s="74"/>
      <c r="X50" s="75"/>
      <c r="Y50" s="262"/>
      <c r="Z50" s="262"/>
      <c r="AA50" s="264"/>
      <c r="AB50" s="264"/>
      <c r="AC50" s="264"/>
      <c r="AD50" s="264"/>
      <c r="AE50" s="264"/>
      <c r="AF50" s="264"/>
      <c r="AG50" s="264"/>
      <c r="AH50" s="264"/>
      <c r="AI50" s="264"/>
      <c r="AJ50" s="264"/>
      <c r="AK50" s="264"/>
      <c r="AL50" s="264"/>
      <c r="AM50" s="264"/>
      <c r="AN50" s="264"/>
      <c r="AO50" s="264"/>
      <c r="AP50" s="264"/>
      <c r="AQ50" s="264"/>
      <c r="AR50" s="264"/>
      <c r="AS50" s="264"/>
    </row>
    <row r="51" spans="3:45" s="62" customFormat="1" ht="21" customHeight="1">
      <c r="C51" s="260"/>
      <c r="D51" s="419"/>
      <c r="E51" s="421"/>
      <c r="F51" s="261" t="s">
        <v>18</v>
      </c>
      <c r="G51" s="236"/>
      <c r="H51" s="48" t="s">
        <v>127</v>
      </c>
      <c r="I51" s="48" t="s">
        <v>131</v>
      </c>
      <c r="J51" s="48" t="s">
        <v>0</v>
      </c>
      <c r="K51" s="48" t="s">
        <v>132</v>
      </c>
      <c r="L51" s="48" t="s">
        <v>0</v>
      </c>
      <c r="M51" s="48" t="s">
        <v>213</v>
      </c>
      <c r="N51" s="48" t="s">
        <v>134</v>
      </c>
      <c r="O51" s="48" t="s">
        <v>0</v>
      </c>
      <c r="P51" s="48" t="s">
        <v>445</v>
      </c>
      <c r="Q51" s="48"/>
      <c r="R51" s="48"/>
      <c r="S51" s="48"/>
      <c r="T51" s="48"/>
      <c r="U51" s="104"/>
      <c r="V51" s="73"/>
      <c r="W51" s="74"/>
      <c r="X51" s="75"/>
      <c r="Y51" s="262"/>
      <c r="Z51" s="262"/>
      <c r="AA51" s="264"/>
      <c r="AB51" s="264"/>
      <c r="AC51" s="264"/>
      <c r="AD51" s="264"/>
      <c r="AE51" s="264"/>
      <c r="AF51" s="264"/>
      <c r="AG51" s="264"/>
      <c r="AH51" s="264"/>
      <c r="AI51" s="264"/>
      <c r="AJ51" s="264"/>
      <c r="AK51" s="264"/>
      <c r="AL51" s="264"/>
      <c r="AM51" s="264"/>
      <c r="AN51" s="264"/>
      <c r="AO51" s="264"/>
      <c r="AP51" s="264"/>
      <c r="AQ51" s="264"/>
      <c r="AR51" s="264"/>
      <c r="AS51" s="264"/>
    </row>
    <row r="52" spans="3:45" s="62" customFormat="1" ht="21" customHeight="1">
      <c r="C52" s="260"/>
      <c r="D52" s="419"/>
      <c r="E52" s="421"/>
      <c r="F52" s="261" t="s">
        <v>2431</v>
      </c>
      <c r="G52" s="236"/>
      <c r="H52" s="48" t="s">
        <v>127</v>
      </c>
      <c r="I52" s="48" t="s">
        <v>131</v>
      </c>
      <c r="J52" s="48" t="s">
        <v>0</v>
      </c>
      <c r="K52" s="48" t="s">
        <v>132</v>
      </c>
      <c r="L52" s="48" t="s">
        <v>0</v>
      </c>
      <c r="M52" s="48" t="s">
        <v>214</v>
      </c>
      <c r="N52" s="48" t="s">
        <v>134</v>
      </c>
      <c r="O52" s="48" t="s">
        <v>0</v>
      </c>
      <c r="P52" s="48" t="s">
        <v>445</v>
      </c>
      <c r="Q52" s="48"/>
      <c r="R52" s="48"/>
      <c r="S52" s="48"/>
      <c r="T52" s="48"/>
      <c r="U52" s="104"/>
      <c r="V52" s="73"/>
      <c r="W52" s="74"/>
      <c r="X52" s="75"/>
      <c r="Y52" s="262"/>
      <c r="Z52" s="262"/>
      <c r="AA52" s="264"/>
      <c r="AB52" s="264"/>
      <c r="AC52" s="264"/>
      <c r="AD52" s="264"/>
      <c r="AE52" s="264"/>
      <c r="AF52" s="264"/>
      <c r="AG52" s="264"/>
      <c r="AH52" s="264"/>
      <c r="AI52" s="264"/>
      <c r="AJ52" s="264"/>
      <c r="AK52" s="264"/>
      <c r="AL52" s="264"/>
      <c r="AM52" s="264"/>
      <c r="AN52" s="264"/>
      <c r="AO52" s="264"/>
      <c r="AP52" s="264"/>
      <c r="AQ52" s="264"/>
      <c r="AR52" s="264"/>
      <c r="AS52" s="264"/>
    </row>
    <row r="53" spans="3:45" s="62" customFormat="1" ht="21" customHeight="1">
      <c r="C53" s="260"/>
      <c r="D53" s="419"/>
      <c r="E53" s="421"/>
      <c r="F53" s="261" t="s">
        <v>19</v>
      </c>
      <c r="G53" s="236"/>
      <c r="H53" s="48" t="s">
        <v>127</v>
      </c>
      <c r="I53" s="48" t="s">
        <v>131</v>
      </c>
      <c r="J53" s="48" t="s">
        <v>0</v>
      </c>
      <c r="K53" s="48" t="s">
        <v>132</v>
      </c>
      <c r="L53" s="48" t="s">
        <v>0</v>
      </c>
      <c r="M53" s="48" t="s">
        <v>215</v>
      </c>
      <c r="N53" s="48" t="s">
        <v>134</v>
      </c>
      <c r="O53" s="48" t="s">
        <v>0</v>
      </c>
      <c r="P53" s="48" t="s">
        <v>445</v>
      </c>
      <c r="Q53" s="48"/>
      <c r="R53" s="48"/>
      <c r="S53" s="48"/>
      <c r="T53" s="48"/>
      <c r="U53" s="104"/>
      <c r="V53" s="73"/>
      <c r="W53" s="74"/>
      <c r="X53" s="75"/>
      <c r="Y53" s="262"/>
      <c r="Z53" s="262"/>
      <c r="AA53" s="264"/>
      <c r="AB53" s="264"/>
      <c r="AC53" s="264"/>
      <c r="AD53" s="264"/>
      <c r="AE53" s="264"/>
      <c r="AF53" s="264"/>
      <c r="AG53" s="264"/>
      <c r="AH53" s="264"/>
      <c r="AI53" s="264"/>
      <c r="AJ53" s="264"/>
      <c r="AK53" s="264"/>
      <c r="AL53" s="264"/>
      <c r="AM53" s="264"/>
      <c r="AN53" s="264"/>
      <c r="AO53" s="264"/>
      <c r="AP53" s="264"/>
      <c r="AQ53" s="264"/>
      <c r="AR53" s="264"/>
      <c r="AS53" s="264"/>
    </row>
    <row r="54" spans="3:45" s="62" customFormat="1" ht="21" customHeight="1">
      <c r="C54" s="260"/>
      <c r="D54" s="419"/>
      <c r="E54" s="421"/>
      <c r="F54" s="261" t="s">
        <v>2432</v>
      </c>
      <c r="G54" s="236"/>
      <c r="H54" s="48" t="s">
        <v>127</v>
      </c>
      <c r="I54" s="48" t="s">
        <v>131</v>
      </c>
      <c r="J54" s="48" t="s">
        <v>0</v>
      </c>
      <c r="K54" s="48" t="s">
        <v>132</v>
      </c>
      <c r="L54" s="48" t="s">
        <v>0</v>
      </c>
      <c r="M54" s="48" t="s">
        <v>216</v>
      </c>
      <c r="N54" s="48" t="s">
        <v>134</v>
      </c>
      <c r="O54" s="48" t="s">
        <v>0</v>
      </c>
      <c r="P54" s="48" t="s">
        <v>445</v>
      </c>
      <c r="Q54" s="48"/>
      <c r="R54" s="48"/>
      <c r="S54" s="48"/>
      <c r="T54" s="48"/>
      <c r="U54" s="104"/>
      <c r="V54" s="73"/>
      <c r="W54" s="74"/>
      <c r="X54" s="75"/>
      <c r="Y54" s="262"/>
      <c r="Z54" s="262"/>
      <c r="AA54" s="264"/>
      <c r="AB54" s="264"/>
      <c r="AC54" s="264"/>
      <c r="AD54" s="264"/>
      <c r="AE54" s="264"/>
      <c r="AF54" s="264"/>
      <c r="AG54" s="264"/>
      <c r="AH54" s="264"/>
      <c r="AI54" s="264"/>
      <c r="AJ54" s="264"/>
      <c r="AK54" s="264"/>
      <c r="AL54" s="264"/>
      <c r="AM54" s="264"/>
      <c r="AN54" s="264"/>
      <c r="AO54" s="264"/>
      <c r="AP54" s="264"/>
      <c r="AQ54" s="264"/>
      <c r="AR54" s="264"/>
      <c r="AS54" s="264"/>
    </row>
    <row r="55" spans="3:45" s="62" customFormat="1" ht="21" customHeight="1">
      <c r="C55" s="260"/>
      <c r="D55" s="419"/>
      <c r="E55" s="421"/>
      <c r="F55" s="261" t="s">
        <v>2433</v>
      </c>
      <c r="G55" s="236"/>
      <c r="H55" s="48" t="s">
        <v>127</v>
      </c>
      <c r="I55" s="48" t="s">
        <v>131</v>
      </c>
      <c r="J55" s="48" t="s">
        <v>0</v>
      </c>
      <c r="K55" s="48" t="s">
        <v>132</v>
      </c>
      <c r="L55" s="48" t="s">
        <v>0</v>
      </c>
      <c r="M55" s="48" t="s">
        <v>217</v>
      </c>
      <c r="N55" s="48" t="s">
        <v>134</v>
      </c>
      <c r="O55" s="48" t="s">
        <v>0</v>
      </c>
      <c r="P55" s="48" t="s">
        <v>445</v>
      </c>
      <c r="Q55" s="48"/>
      <c r="R55" s="48"/>
      <c r="S55" s="48"/>
      <c r="T55" s="48"/>
      <c r="U55" s="104"/>
      <c r="V55" s="73"/>
      <c r="W55" s="74"/>
      <c r="X55" s="75"/>
      <c r="Y55" s="262"/>
      <c r="Z55" s="262"/>
      <c r="AA55" s="264"/>
      <c r="AB55" s="264"/>
      <c r="AC55" s="264"/>
      <c r="AD55" s="264"/>
      <c r="AE55" s="264"/>
      <c r="AF55" s="264"/>
      <c r="AG55" s="264"/>
      <c r="AH55" s="264"/>
      <c r="AI55" s="264"/>
      <c r="AJ55" s="264"/>
      <c r="AK55" s="264"/>
      <c r="AL55" s="264"/>
      <c r="AM55" s="264"/>
      <c r="AN55" s="264"/>
      <c r="AO55" s="264"/>
      <c r="AP55" s="264"/>
      <c r="AQ55" s="264"/>
      <c r="AR55" s="264"/>
      <c r="AS55" s="264"/>
    </row>
    <row r="56" spans="3:45" s="62" customFormat="1" ht="21" customHeight="1">
      <c r="C56" s="260"/>
      <c r="D56" s="419"/>
      <c r="E56" s="421"/>
      <c r="F56" s="261" t="s">
        <v>20</v>
      </c>
      <c r="G56" s="236"/>
      <c r="H56" s="48" t="s">
        <v>127</v>
      </c>
      <c r="I56" s="48" t="s">
        <v>131</v>
      </c>
      <c r="J56" s="48" t="s">
        <v>0</v>
      </c>
      <c r="K56" s="48" t="s">
        <v>132</v>
      </c>
      <c r="L56" s="48" t="s">
        <v>0</v>
      </c>
      <c r="M56" s="48" t="s">
        <v>218</v>
      </c>
      <c r="N56" s="48" t="s">
        <v>134</v>
      </c>
      <c r="O56" s="48" t="s">
        <v>0</v>
      </c>
      <c r="P56" s="48" t="s">
        <v>445</v>
      </c>
      <c r="Q56" s="48"/>
      <c r="R56" s="48"/>
      <c r="S56" s="48"/>
      <c r="T56" s="48"/>
      <c r="U56" s="104"/>
      <c r="V56" s="73"/>
      <c r="W56" s="74"/>
      <c r="X56" s="75"/>
      <c r="Y56" s="262"/>
      <c r="Z56" s="262"/>
      <c r="AA56" s="264"/>
      <c r="AB56" s="264"/>
      <c r="AC56" s="264"/>
      <c r="AD56" s="264"/>
      <c r="AE56" s="264"/>
      <c r="AF56" s="264"/>
      <c r="AG56" s="264"/>
      <c r="AH56" s="264"/>
      <c r="AI56" s="264"/>
      <c r="AJ56" s="264"/>
      <c r="AK56" s="264"/>
      <c r="AL56" s="264"/>
      <c r="AM56" s="264"/>
      <c r="AN56" s="264"/>
      <c r="AO56" s="264"/>
      <c r="AP56" s="264"/>
      <c r="AQ56" s="264"/>
      <c r="AR56" s="264"/>
      <c r="AS56" s="264"/>
    </row>
    <row r="57" spans="3:45" s="62" customFormat="1" ht="21" customHeight="1">
      <c r="C57" s="260"/>
      <c r="D57" s="419"/>
      <c r="E57" s="421"/>
      <c r="F57" s="261" t="s">
        <v>21</v>
      </c>
      <c r="G57" s="236"/>
      <c r="H57" s="48" t="s">
        <v>127</v>
      </c>
      <c r="I57" s="48" t="s">
        <v>131</v>
      </c>
      <c r="J57" s="48" t="s">
        <v>0</v>
      </c>
      <c r="K57" s="48" t="s">
        <v>132</v>
      </c>
      <c r="L57" s="48" t="s">
        <v>0</v>
      </c>
      <c r="M57" s="48" t="s">
        <v>219</v>
      </c>
      <c r="N57" s="48" t="s">
        <v>134</v>
      </c>
      <c r="O57" s="48" t="s">
        <v>0</v>
      </c>
      <c r="P57" s="48" t="s">
        <v>445</v>
      </c>
      <c r="Q57" s="48"/>
      <c r="R57" s="48"/>
      <c r="S57" s="48"/>
      <c r="T57" s="48"/>
      <c r="U57" s="104"/>
      <c r="V57" s="73"/>
      <c r="W57" s="74"/>
      <c r="X57" s="75"/>
      <c r="Y57" s="262"/>
      <c r="Z57" s="262"/>
      <c r="AA57" s="264"/>
      <c r="AB57" s="264"/>
      <c r="AC57" s="264"/>
      <c r="AD57" s="264"/>
      <c r="AE57" s="264"/>
      <c r="AF57" s="264"/>
      <c r="AG57" s="264"/>
      <c r="AH57" s="264"/>
      <c r="AI57" s="264"/>
      <c r="AJ57" s="264"/>
      <c r="AK57" s="264"/>
      <c r="AL57" s="264"/>
      <c r="AM57" s="264"/>
      <c r="AN57" s="264"/>
      <c r="AO57" s="264"/>
      <c r="AP57" s="264"/>
      <c r="AQ57" s="264"/>
      <c r="AR57" s="264"/>
      <c r="AS57" s="264"/>
    </row>
    <row r="58" spans="3:45" s="62" customFormat="1" ht="21" customHeight="1">
      <c r="C58" s="260"/>
      <c r="D58" s="419"/>
      <c r="E58" s="421"/>
      <c r="F58" s="261" t="s">
        <v>2434</v>
      </c>
      <c r="G58" s="236"/>
      <c r="H58" s="48" t="s">
        <v>127</v>
      </c>
      <c r="I58" s="48" t="s">
        <v>131</v>
      </c>
      <c r="J58" s="48" t="s">
        <v>0</v>
      </c>
      <c r="K58" s="48" t="s">
        <v>132</v>
      </c>
      <c r="L58" s="48" t="s">
        <v>0</v>
      </c>
      <c r="M58" s="48" t="s">
        <v>220</v>
      </c>
      <c r="N58" s="48" t="s">
        <v>134</v>
      </c>
      <c r="O58" s="48" t="s">
        <v>0</v>
      </c>
      <c r="P58" s="48" t="s">
        <v>445</v>
      </c>
      <c r="Q58" s="48"/>
      <c r="R58" s="48"/>
      <c r="S58" s="48"/>
      <c r="T58" s="48"/>
      <c r="U58" s="104"/>
      <c r="V58" s="73"/>
      <c r="W58" s="74"/>
      <c r="X58" s="75"/>
      <c r="Y58" s="262"/>
      <c r="Z58" s="262"/>
      <c r="AA58" s="264"/>
      <c r="AB58" s="264"/>
      <c r="AC58" s="264"/>
      <c r="AD58" s="264"/>
      <c r="AE58" s="264"/>
      <c r="AF58" s="264"/>
      <c r="AG58" s="264"/>
      <c r="AH58" s="264"/>
      <c r="AI58" s="264"/>
      <c r="AJ58" s="264"/>
      <c r="AK58" s="264"/>
      <c r="AL58" s="264"/>
      <c r="AM58" s="264"/>
      <c r="AN58" s="264"/>
      <c r="AO58" s="264"/>
      <c r="AP58" s="264"/>
      <c r="AQ58" s="264"/>
      <c r="AR58" s="264"/>
      <c r="AS58" s="264"/>
    </row>
    <row r="59" spans="3:45" s="62" customFormat="1" ht="21" customHeight="1">
      <c r="C59" s="260"/>
      <c r="D59" s="419"/>
      <c r="E59" s="421"/>
      <c r="F59" s="261" t="s">
        <v>2435</v>
      </c>
      <c r="G59" s="236"/>
      <c r="H59" s="48" t="s">
        <v>127</v>
      </c>
      <c r="I59" s="48" t="s">
        <v>131</v>
      </c>
      <c r="J59" s="48" t="s">
        <v>0</v>
      </c>
      <c r="K59" s="48" t="s">
        <v>132</v>
      </c>
      <c r="L59" s="48" t="s">
        <v>0</v>
      </c>
      <c r="M59" s="48" t="s">
        <v>221</v>
      </c>
      <c r="N59" s="48" t="s">
        <v>134</v>
      </c>
      <c r="O59" s="48" t="s">
        <v>0</v>
      </c>
      <c r="P59" s="48" t="s">
        <v>445</v>
      </c>
      <c r="Q59" s="48"/>
      <c r="R59" s="48"/>
      <c r="S59" s="48"/>
      <c r="T59" s="48"/>
      <c r="U59" s="104"/>
      <c r="V59" s="73"/>
      <c r="W59" s="74"/>
      <c r="X59" s="75"/>
      <c r="Y59" s="262"/>
      <c r="Z59" s="262"/>
      <c r="AA59" s="264"/>
      <c r="AB59" s="264"/>
      <c r="AC59" s="264"/>
      <c r="AD59" s="264"/>
      <c r="AE59" s="264"/>
      <c r="AF59" s="264"/>
      <c r="AG59" s="264"/>
      <c r="AH59" s="264"/>
      <c r="AI59" s="264"/>
      <c r="AJ59" s="264"/>
      <c r="AK59" s="264"/>
      <c r="AL59" s="264"/>
      <c r="AM59" s="264"/>
      <c r="AN59" s="264"/>
      <c r="AO59" s="264"/>
      <c r="AP59" s="264"/>
      <c r="AQ59" s="264"/>
      <c r="AR59" s="264"/>
      <c r="AS59" s="264"/>
    </row>
    <row r="60" spans="3:45" s="62" customFormat="1" ht="21" customHeight="1">
      <c r="C60" s="260"/>
      <c r="D60" s="419"/>
      <c r="E60" s="421"/>
      <c r="F60" s="261" t="s">
        <v>2436</v>
      </c>
      <c r="G60" s="236"/>
      <c r="H60" s="48" t="s">
        <v>127</v>
      </c>
      <c r="I60" s="48" t="s">
        <v>131</v>
      </c>
      <c r="J60" s="48" t="s">
        <v>0</v>
      </c>
      <c r="K60" s="48" t="s">
        <v>132</v>
      </c>
      <c r="L60" s="48" t="s">
        <v>0</v>
      </c>
      <c r="M60" s="48" t="s">
        <v>222</v>
      </c>
      <c r="N60" s="48" t="s">
        <v>134</v>
      </c>
      <c r="O60" s="48" t="s">
        <v>0</v>
      </c>
      <c r="P60" s="48" t="s">
        <v>445</v>
      </c>
      <c r="Q60" s="48"/>
      <c r="R60" s="48"/>
      <c r="S60" s="48"/>
      <c r="T60" s="48"/>
      <c r="U60" s="104"/>
      <c r="V60" s="73"/>
      <c r="W60" s="74"/>
      <c r="X60" s="75"/>
      <c r="Y60" s="262"/>
      <c r="Z60" s="265"/>
      <c r="AA60" s="266"/>
      <c r="AB60" s="266"/>
      <c r="AC60" s="266"/>
      <c r="AD60" s="266"/>
      <c r="AE60" s="266"/>
      <c r="AF60" s="266"/>
      <c r="AG60" s="266"/>
      <c r="AH60" s="266"/>
      <c r="AI60" s="266"/>
      <c r="AJ60" s="266"/>
      <c r="AK60" s="266"/>
      <c r="AL60" s="266"/>
      <c r="AM60" s="266"/>
      <c r="AN60" s="266"/>
      <c r="AO60" s="266"/>
      <c r="AP60" s="266"/>
      <c r="AQ60" s="266"/>
      <c r="AR60" s="266"/>
      <c r="AS60" s="266"/>
    </row>
    <row r="61" spans="3:45" s="62" customFormat="1" ht="21" customHeight="1">
      <c r="C61" s="260"/>
      <c r="D61" s="419"/>
      <c r="E61" s="421"/>
      <c r="F61" s="261" t="s">
        <v>2437</v>
      </c>
      <c r="G61" s="236"/>
      <c r="H61" s="48" t="s">
        <v>127</v>
      </c>
      <c r="I61" s="48" t="s">
        <v>131</v>
      </c>
      <c r="J61" s="48" t="s">
        <v>0</v>
      </c>
      <c r="K61" s="48" t="s">
        <v>132</v>
      </c>
      <c r="L61" s="48" t="s">
        <v>0</v>
      </c>
      <c r="M61" s="48" t="s">
        <v>223</v>
      </c>
      <c r="N61" s="48" t="s">
        <v>134</v>
      </c>
      <c r="O61" s="48" t="s">
        <v>0</v>
      </c>
      <c r="P61" s="48" t="s">
        <v>445</v>
      </c>
      <c r="Q61" s="48"/>
      <c r="R61" s="48"/>
      <c r="S61" s="48"/>
      <c r="T61" s="48"/>
      <c r="U61" s="104"/>
      <c r="V61" s="73"/>
      <c r="W61" s="74"/>
      <c r="X61" s="75"/>
      <c r="Y61" s="262"/>
      <c r="Z61" s="262"/>
      <c r="AA61" s="264"/>
      <c r="AB61" s="264"/>
      <c r="AC61" s="264"/>
      <c r="AD61" s="264"/>
      <c r="AE61" s="264"/>
      <c r="AF61" s="264"/>
      <c r="AG61" s="264"/>
      <c r="AH61" s="264"/>
      <c r="AI61" s="264"/>
      <c r="AJ61" s="264"/>
      <c r="AK61" s="264"/>
      <c r="AL61" s="264"/>
      <c r="AM61" s="264"/>
      <c r="AN61" s="264"/>
      <c r="AO61" s="264"/>
      <c r="AP61" s="264"/>
      <c r="AQ61" s="264"/>
      <c r="AR61" s="264"/>
      <c r="AS61" s="264"/>
    </row>
    <row r="62" spans="3:45" s="62" customFormat="1" ht="21" customHeight="1">
      <c r="C62" s="260"/>
      <c r="D62" s="419"/>
      <c r="E62" s="421"/>
      <c r="F62" s="261" t="s">
        <v>22</v>
      </c>
      <c r="G62" s="236"/>
      <c r="H62" s="48" t="s">
        <v>127</v>
      </c>
      <c r="I62" s="48" t="s">
        <v>131</v>
      </c>
      <c r="J62" s="48" t="s">
        <v>0</v>
      </c>
      <c r="K62" s="48" t="s">
        <v>132</v>
      </c>
      <c r="L62" s="48" t="s">
        <v>0</v>
      </c>
      <c r="M62" s="48" t="s">
        <v>225</v>
      </c>
      <c r="N62" s="48" t="s">
        <v>134</v>
      </c>
      <c r="O62" s="48" t="s">
        <v>0</v>
      </c>
      <c r="P62" s="48" t="s">
        <v>445</v>
      </c>
      <c r="Q62" s="48"/>
      <c r="R62" s="48"/>
      <c r="S62" s="48"/>
      <c r="T62" s="48"/>
      <c r="U62" s="104"/>
      <c r="V62" s="73"/>
      <c r="W62" s="74"/>
      <c r="X62" s="75"/>
      <c r="Y62" s="262"/>
      <c r="Z62" s="262"/>
      <c r="AA62" s="264"/>
      <c r="AB62" s="264"/>
      <c r="AC62" s="264"/>
      <c r="AD62" s="264"/>
      <c r="AE62" s="264"/>
      <c r="AF62" s="264"/>
      <c r="AG62" s="264"/>
      <c r="AH62" s="264"/>
      <c r="AI62" s="264"/>
      <c r="AJ62" s="264"/>
      <c r="AK62" s="264"/>
      <c r="AL62" s="264"/>
      <c r="AM62" s="264"/>
      <c r="AN62" s="264"/>
      <c r="AO62" s="264"/>
      <c r="AP62" s="264"/>
      <c r="AQ62" s="264"/>
      <c r="AR62" s="264"/>
      <c r="AS62" s="264"/>
    </row>
    <row r="63" spans="3:45" s="62" customFormat="1" ht="21" customHeight="1">
      <c r="C63" s="260"/>
      <c r="D63" s="419"/>
      <c r="E63" s="421"/>
      <c r="F63" s="261" t="s">
        <v>2438</v>
      </c>
      <c r="G63" s="236"/>
      <c r="H63" s="48" t="s">
        <v>127</v>
      </c>
      <c r="I63" s="48" t="s">
        <v>131</v>
      </c>
      <c r="J63" s="48" t="s">
        <v>0</v>
      </c>
      <c r="K63" s="48" t="s">
        <v>132</v>
      </c>
      <c r="L63" s="48" t="s">
        <v>0</v>
      </c>
      <c r="M63" s="48" t="s">
        <v>226</v>
      </c>
      <c r="N63" s="48" t="s">
        <v>134</v>
      </c>
      <c r="O63" s="48" t="s">
        <v>0</v>
      </c>
      <c r="P63" s="48" t="s">
        <v>445</v>
      </c>
      <c r="Q63" s="48"/>
      <c r="R63" s="48"/>
      <c r="S63" s="48"/>
      <c r="T63" s="48"/>
      <c r="U63" s="104"/>
      <c r="V63" s="73"/>
      <c r="W63" s="74"/>
      <c r="X63" s="75"/>
      <c r="Y63" s="262"/>
      <c r="Z63" s="262"/>
      <c r="AA63" s="264"/>
      <c r="AB63" s="264"/>
      <c r="AC63" s="264"/>
      <c r="AD63" s="264"/>
      <c r="AE63" s="264"/>
      <c r="AF63" s="264"/>
      <c r="AG63" s="264"/>
      <c r="AH63" s="264"/>
      <c r="AI63" s="264"/>
      <c r="AJ63" s="264"/>
      <c r="AK63" s="264"/>
      <c r="AL63" s="264"/>
      <c r="AM63" s="264"/>
      <c r="AN63" s="264"/>
      <c r="AO63" s="264"/>
      <c r="AP63" s="264"/>
      <c r="AQ63" s="264"/>
      <c r="AR63" s="264"/>
      <c r="AS63" s="264"/>
    </row>
    <row r="64" spans="3:45" s="62" customFormat="1" ht="21" customHeight="1">
      <c r="C64" s="260"/>
      <c r="D64" s="419"/>
      <c r="E64" s="421"/>
      <c r="F64" s="261" t="s">
        <v>2439</v>
      </c>
      <c r="G64" s="236"/>
      <c r="H64" s="48" t="s">
        <v>127</v>
      </c>
      <c r="I64" s="48" t="s">
        <v>131</v>
      </c>
      <c r="J64" s="48" t="s">
        <v>0</v>
      </c>
      <c r="K64" s="48" t="s">
        <v>132</v>
      </c>
      <c r="L64" s="48" t="s">
        <v>0</v>
      </c>
      <c r="M64" s="48" t="s">
        <v>227</v>
      </c>
      <c r="N64" s="48" t="s">
        <v>134</v>
      </c>
      <c r="O64" s="48" t="s">
        <v>0</v>
      </c>
      <c r="P64" s="48" t="s">
        <v>445</v>
      </c>
      <c r="Q64" s="48"/>
      <c r="R64" s="48"/>
      <c r="S64" s="48"/>
      <c r="T64" s="48"/>
      <c r="U64" s="104"/>
      <c r="V64" s="73"/>
      <c r="W64" s="74"/>
      <c r="X64" s="75"/>
      <c r="Y64" s="262"/>
      <c r="Z64" s="262"/>
      <c r="AA64" s="264"/>
      <c r="AB64" s="264"/>
      <c r="AC64" s="264"/>
      <c r="AD64" s="264"/>
      <c r="AE64" s="264"/>
      <c r="AF64" s="264"/>
      <c r="AG64" s="264"/>
      <c r="AH64" s="264"/>
      <c r="AI64" s="264"/>
      <c r="AJ64" s="264"/>
      <c r="AK64" s="264"/>
      <c r="AL64" s="264"/>
      <c r="AM64" s="264"/>
      <c r="AN64" s="264"/>
      <c r="AO64" s="264"/>
      <c r="AP64" s="264"/>
      <c r="AQ64" s="264"/>
      <c r="AR64" s="264"/>
      <c r="AS64" s="264"/>
    </row>
    <row r="65" spans="3:45" s="62" customFormat="1" ht="21" customHeight="1">
      <c r="C65" s="260"/>
      <c r="D65" s="419"/>
      <c r="E65" s="421"/>
      <c r="F65" s="261" t="s">
        <v>2440</v>
      </c>
      <c r="G65" s="236"/>
      <c r="H65" s="48" t="s">
        <v>127</v>
      </c>
      <c r="I65" s="48" t="s">
        <v>131</v>
      </c>
      <c r="J65" s="48" t="s">
        <v>0</v>
      </c>
      <c r="K65" s="48" t="s">
        <v>132</v>
      </c>
      <c r="L65" s="48" t="s">
        <v>0</v>
      </c>
      <c r="M65" s="48" t="s">
        <v>228</v>
      </c>
      <c r="N65" s="48" t="s">
        <v>134</v>
      </c>
      <c r="O65" s="48" t="s">
        <v>0</v>
      </c>
      <c r="P65" s="48" t="s">
        <v>445</v>
      </c>
      <c r="Q65" s="48"/>
      <c r="R65" s="48"/>
      <c r="S65" s="48"/>
      <c r="T65" s="48"/>
      <c r="U65" s="104"/>
      <c r="V65" s="73"/>
      <c r="W65" s="74"/>
      <c r="X65" s="75"/>
      <c r="Y65" s="262"/>
      <c r="Z65" s="262"/>
      <c r="AA65" s="264"/>
      <c r="AB65" s="264"/>
      <c r="AC65" s="264"/>
      <c r="AD65" s="264"/>
      <c r="AE65" s="264"/>
      <c r="AF65" s="264"/>
      <c r="AG65" s="264"/>
      <c r="AH65" s="264"/>
      <c r="AI65" s="264"/>
      <c r="AJ65" s="264"/>
      <c r="AK65" s="264"/>
      <c r="AL65" s="264"/>
      <c r="AM65" s="264"/>
      <c r="AN65" s="264"/>
      <c r="AO65" s="264"/>
      <c r="AP65" s="264"/>
      <c r="AQ65" s="264"/>
      <c r="AR65" s="264"/>
      <c r="AS65" s="264"/>
    </row>
    <row r="66" spans="3:45" s="62" customFormat="1" ht="21" customHeight="1">
      <c r="C66" s="260"/>
      <c r="D66" s="419"/>
      <c r="E66" s="421"/>
      <c r="F66" s="261" t="s">
        <v>2441</v>
      </c>
      <c r="G66" s="236"/>
      <c r="H66" s="48" t="s">
        <v>127</v>
      </c>
      <c r="I66" s="48" t="s">
        <v>131</v>
      </c>
      <c r="J66" s="48" t="s">
        <v>0</v>
      </c>
      <c r="K66" s="48" t="s">
        <v>132</v>
      </c>
      <c r="L66" s="48" t="s">
        <v>0</v>
      </c>
      <c r="M66" s="48" t="s">
        <v>229</v>
      </c>
      <c r="N66" s="48" t="s">
        <v>134</v>
      </c>
      <c r="O66" s="48" t="s">
        <v>0</v>
      </c>
      <c r="P66" s="48" t="s">
        <v>445</v>
      </c>
      <c r="Q66" s="48"/>
      <c r="R66" s="48"/>
      <c r="S66" s="48"/>
      <c r="T66" s="48"/>
      <c r="U66" s="104"/>
      <c r="V66" s="73"/>
      <c r="W66" s="74"/>
      <c r="X66" s="75"/>
      <c r="Y66" s="262"/>
      <c r="Z66" s="262"/>
      <c r="AA66" s="264"/>
      <c r="AB66" s="264"/>
      <c r="AC66" s="264"/>
      <c r="AD66" s="264"/>
      <c r="AE66" s="264"/>
      <c r="AF66" s="264"/>
      <c r="AG66" s="264"/>
      <c r="AH66" s="264"/>
      <c r="AI66" s="264"/>
      <c r="AJ66" s="264"/>
      <c r="AK66" s="264"/>
      <c r="AL66" s="264"/>
      <c r="AM66" s="264"/>
      <c r="AN66" s="264"/>
      <c r="AO66" s="264"/>
      <c r="AP66" s="264"/>
      <c r="AQ66" s="264"/>
      <c r="AR66" s="264"/>
      <c r="AS66" s="264"/>
    </row>
    <row r="67" spans="3:45" s="62" customFormat="1" ht="21" customHeight="1">
      <c r="C67" s="260"/>
      <c r="D67" s="419"/>
      <c r="E67" s="421"/>
      <c r="F67" s="261" t="s">
        <v>23</v>
      </c>
      <c r="G67" s="236"/>
      <c r="H67" s="48" t="s">
        <v>127</v>
      </c>
      <c r="I67" s="48" t="s">
        <v>131</v>
      </c>
      <c r="J67" s="48" t="s">
        <v>0</v>
      </c>
      <c r="K67" s="48" t="s">
        <v>132</v>
      </c>
      <c r="L67" s="48" t="s">
        <v>0</v>
      </c>
      <c r="M67" s="48" t="s">
        <v>230</v>
      </c>
      <c r="N67" s="48" t="s">
        <v>134</v>
      </c>
      <c r="O67" s="48" t="s">
        <v>0</v>
      </c>
      <c r="P67" s="48" t="s">
        <v>445</v>
      </c>
      <c r="Q67" s="48"/>
      <c r="R67" s="48"/>
      <c r="S67" s="48"/>
      <c r="T67" s="48"/>
      <c r="U67" s="104"/>
      <c r="V67" s="73"/>
      <c r="W67" s="74"/>
      <c r="X67" s="75"/>
      <c r="Y67" s="262"/>
      <c r="Z67" s="262"/>
      <c r="AA67" s="264"/>
      <c r="AB67" s="264"/>
      <c r="AC67" s="264"/>
      <c r="AD67" s="264"/>
      <c r="AE67" s="264"/>
      <c r="AF67" s="264"/>
      <c r="AG67" s="264"/>
      <c r="AH67" s="264"/>
      <c r="AI67" s="264"/>
      <c r="AJ67" s="264"/>
      <c r="AK67" s="264"/>
      <c r="AL67" s="264"/>
      <c r="AM67" s="264"/>
      <c r="AN67" s="264"/>
      <c r="AO67" s="264"/>
      <c r="AP67" s="264"/>
      <c r="AQ67" s="264"/>
      <c r="AR67" s="264"/>
      <c r="AS67" s="264"/>
    </row>
    <row r="68" spans="3:45" s="62" customFormat="1" ht="21" customHeight="1">
      <c r="C68" s="260"/>
      <c r="D68" s="419"/>
      <c r="E68" s="421"/>
      <c r="F68" s="261" t="s">
        <v>2375</v>
      </c>
      <c r="G68" s="236"/>
      <c r="H68" s="48" t="s">
        <v>127</v>
      </c>
      <c r="I68" s="48" t="s">
        <v>131</v>
      </c>
      <c r="J68" s="48" t="s">
        <v>0</v>
      </c>
      <c r="K68" s="48" t="s">
        <v>132</v>
      </c>
      <c r="L68" s="48" t="s">
        <v>0</v>
      </c>
      <c r="M68" s="48" t="s">
        <v>231</v>
      </c>
      <c r="N68" s="48" t="s">
        <v>134</v>
      </c>
      <c r="O68" s="48" t="s">
        <v>0</v>
      </c>
      <c r="P68" s="48" t="s">
        <v>445</v>
      </c>
      <c r="Q68" s="48"/>
      <c r="R68" s="48"/>
      <c r="S68" s="48"/>
      <c r="T68" s="48"/>
      <c r="U68" s="104"/>
      <c r="V68" s="73"/>
      <c r="W68" s="74"/>
      <c r="X68" s="75"/>
      <c r="Y68" s="262"/>
      <c r="Z68" s="262"/>
      <c r="AA68" s="264"/>
      <c r="AB68" s="264"/>
      <c r="AC68" s="264"/>
      <c r="AD68" s="264"/>
      <c r="AE68" s="264"/>
      <c r="AF68" s="264"/>
      <c r="AG68" s="264"/>
      <c r="AH68" s="264"/>
      <c r="AI68" s="264"/>
      <c r="AJ68" s="264"/>
      <c r="AK68" s="264"/>
      <c r="AL68" s="264"/>
      <c r="AM68" s="264"/>
      <c r="AN68" s="264"/>
      <c r="AO68" s="264"/>
      <c r="AP68" s="264"/>
      <c r="AQ68" s="264"/>
      <c r="AR68" s="264"/>
      <c r="AS68" s="264"/>
    </row>
    <row r="69" spans="3:45" s="62" customFormat="1" ht="21" customHeight="1">
      <c r="C69" s="260"/>
      <c r="D69" s="419"/>
      <c r="E69" s="422"/>
      <c r="F69" s="267" t="s">
        <v>2376</v>
      </c>
      <c r="G69" s="236"/>
      <c r="H69" s="48" t="s">
        <v>127</v>
      </c>
      <c r="I69" s="48" t="s">
        <v>131</v>
      </c>
      <c r="J69" s="48" t="s">
        <v>0</v>
      </c>
      <c r="K69" s="48" t="s">
        <v>132</v>
      </c>
      <c r="L69" s="48" t="s">
        <v>0</v>
      </c>
      <c r="M69" s="48" t="s">
        <v>232</v>
      </c>
      <c r="N69" s="48" t="s">
        <v>134</v>
      </c>
      <c r="O69" s="48" t="s">
        <v>0</v>
      </c>
      <c r="P69" s="48" t="s">
        <v>445</v>
      </c>
      <c r="Q69" s="48"/>
      <c r="R69" s="48"/>
      <c r="S69" s="48"/>
      <c r="T69" s="48"/>
      <c r="U69" s="107"/>
      <c r="V69" s="21" t="str">
        <f>IF(OR(SUMPRODUCT(--(V14:V68=""),--(W14:W68=""))&gt;0,COUNTIF(W14:W68,"M")&gt;0,COUNTIF(W14:W68,"X")=55),"",SUM(V14:V68))</f>
        <v/>
      </c>
      <c r="W69" s="22" t="str">
        <f>IF(AND(COUNTIF(W14:W68,"X")=55,SUM(V14:V68)=0,ISNUMBER(V69)),"",IF(COUNTIF(W14:W68,"M")&gt;0,"M",IF(AND(COUNTIF(W14:W68,W14)=55,OR(W14="X",W14="W",W14="Z")),UPPER(W14),"")))</f>
        <v/>
      </c>
      <c r="X69" s="23"/>
      <c r="Y69" s="268"/>
      <c r="Z69" s="269"/>
      <c r="AA69" s="270"/>
      <c r="AB69" s="270"/>
      <c r="AC69" s="270"/>
      <c r="AD69" s="270"/>
      <c r="AE69" s="270"/>
      <c r="AF69" s="270"/>
      <c r="AG69" s="270"/>
      <c r="AH69" s="270"/>
      <c r="AI69" s="270"/>
      <c r="AJ69" s="270"/>
      <c r="AK69" s="270"/>
      <c r="AL69" s="270"/>
      <c r="AM69" s="270"/>
      <c r="AN69" s="270"/>
      <c r="AO69" s="270"/>
      <c r="AP69" s="270"/>
      <c r="AQ69" s="270"/>
      <c r="AR69" s="270"/>
      <c r="AS69" s="270"/>
    </row>
    <row r="70" spans="3:45" ht="21" customHeight="1">
      <c r="C70" s="246"/>
      <c r="D70" s="419" t="s">
        <v>2355</v>
      </c>
      <c r="E70" s="420" t="s">
        <v>2377</v>
      </c>
      <c r="F70" s="261" t="s">
        <v>2442</v>
      </c>
      <c r="G70" s="236"/>
      <c r="H70" s="48" t="s">
        <v>127</v>
      </c>
      <c r="I70" s="48" t="s">
        <v>131</v>
      </c>
      <c r="J70" s="48" t="s">
        <v>0</v>
      </c>
      <c r="K70" s="48" t="s">
        <v>132</v>
      </c>
      <c r="L70" s="48" t="s">
        <v>0</v>
      </c>
      <c r="M70" s="48" t="s">
        <v>233</v>
      </c>
      <c r="N70" s="48" t="s">
        <v>134</v>
      </c>
      <c r="O70" s="48" t="s">
        <v>0</v>
      </c>
      <c r="P70" s="48" t="s">
        <v>445</v>
      </c>
      <c r="Q70" s="48"/>
      <c r="R70" s="48"/>
      <c r="S70" s="48"/>
      <c r="T70" s="48"/>
      <c r="U70" s="108"/>
      <c r="V70" s="73"/>
      <c r="W70" s="74"/>
      <c r="X70" s="75"/>
      <c r="Y70" s="271"/>
      <c r="Z70" s="271"/>
      <c r="AA70" s="272"/>
      <c r="AB70" s="272"/>
      <c r="AC70" s="272"/>
      <c r="AD70" s="272"/>
      <c r="AE70" s="272"/>
      <c r="AF70" s="272"/>
      <c r="AG70" s="272"/>
      <c r="AH70" s="272"/>
      <c r="AI70" s="272"/>
      <c r="AJ70" s="272"/>
      <c r="AK70" s="272"/>
      <c r="AL70" s="272"/>
      <c r="AM70" s="272"/>
      <c r="AN70" s="272"/>
      <c r="AO70" s="272"/>
      <c r="AP70" s="272"/>
      <c r="AQ70" s="272"/>
      <c r="AR70" s="272"/>
      <c r="AS70" s="272"/>
    </row>
    <row r="71" spans="3:45" ht="21" customHeight="1">
      <c r="C71" s="246"/>
      <c r="D71" s="419"/>
      <c r="E71" s="421"/>
      <c r="F71" s="261" t="s">
        <v>24</v>
      </c>
      <c r="G71" s="236"/>
      <c r="H71" s="48" t="s">
        <v>127</v>
      </c>
      <c r="I71" s="48" t="s">
        <v>131</v>
      </c>
      <c r="J71" s="48" t="s">
        <v>0</v>
      </c>
      <c r="K71" s="48" t="s">
        <v>132</v>
      </c>
      <c r="L71" s="48" t="s">
        <v>0</v>
      </c>
      <c r="M71" s="48" t="s">
        <v>234</v>
      </c>
      <c r="N71" s="48" t="s">
        <v>134</v>
      </c>
      <c r="O71" s="48" t="s">
        <v>0</v>
      </c>
      <c r="P71" s="48" t="s">
        <v>445</v>
      </c>
      <c r="Q71" s="48"/>
      <c r="R71" s="48"/>
      <c r="S71" s="48"/>
      <c r="T71" s="48"/>
      <c r="U71" s="108"/>
      <c r="V71" s="73"/>
      <c r="W71" s="74"/>
      <c r="X71" s="75"/>
      <c r="Y71" s="271"/>
      <c r="Z71" s="271"/>
      <c r="AA71" s="272"/>
      <c r="AB71" s="272"/>
      <c r="AC71" s="272"/>
      <c r="AD71" s="272"/>
      <c r="AE71" s="272"/>
      <c r="AF71" s="272"/>
      <c r="AG71" s="272"/>
      <c r="AH71" s="272"/>
      <c r="AI71" s="272"/>
      <c r="AJ71" s="272"/>
      <c r="AK71" s="272"/>
      <c r="AL71" s="272"/>
      <c r="AM71" s="272"/>
      <c r="AN71" s="272"/>
      <c r="AO71" s="272"/>
      <c r="AP71" s="272"/>
      <c r="AQ71" s="272"/>
      <c r="AR71" s="272"/>
      <c r="AS71" s="272"/>
    </row>
    <row r="72" spans="3:45" ht="21" customHeight="1">
      <c r="C72" s="246"/>
      <c r="D72" s="419"/>
      <c r="E72" s="421"/>
      <c r="F72" s="261" t="s">
        <v>2443</v>
      </c>
      <c r="G72" s="236"/>
      <c r="H72" s="48" t="s">
        <v>127</v>
      </c>
      <c r="I72" s="48" t="s">
        <v>131</v>
      </c>
      <c r="J72" s="48" t="s">
        <v>0</v>
      </c>
      <c r="K72" s="48" t="s">
        <v>132</v>
      </c>
      <c r="L72" s="48" t="s">
        <v>0</v>
      </c>
      <c r="M72" s="48" t="s">
        <v>235</v>
      </c>
      <c r="N72" s="48" t="s">
        <v>134</v>
      </c>
      <c r="O72" s="48" t="s">
        <v>0</v>
      </c>
      <c r="P72" s="48" t="s">
        <v>445</v>
      </c>
      <c r="Q72" s="48"/>
      <c r="R72" s="48"/>
      <c r="S72" s="48"/>
      <c r="T72" s="48"/>
      <c r="U72" s="108"/>
      <c r="V72" s="73"/>
      <c r="W72" s="74"/>
      <c r="X72" s="75"/>
      <c r="Y72" s="271"/>
      <c r="Z72" s="271"/>
      <c r="AA72" s="272"/>
      <c r="AB72" s="272"/>
      <c r="AC72" s="272"/>
      <c r="AD72" s="272"/>
      <c r="AE72" s="272"/>
      <c r="AF72" s="272"/>
      <c r="AG72" s="272"/>
      <c r="AH72" s="272"/>
      <c r="AI72" s="272"/>
      <c r="AJ72" s="272"/>
      <c r="AK72" s="272"/>
      <c r="AL72" s="272"/>
      <c r="AM72" s="272"/>
      <c r="AN72" s="272"/>
      <c r="AO72" s="272"/>
      <c r="AP72" s="272"/>
      <c r="AQ72" s="272"/>
      <c r="AR72" s="272"/>
      <c r="AS72" s="272"/>
    </row>
    <row r="73" spans="3:45" ht="21" customHeight="1">
      <c r="C73" s="246"/>
      <c r="D73" s="419"/>
      <c r="E73" s="421"/>
      <c r="F73" s="261" t="s">
        <v>2378</v>
      </c>
      <c r="G73" s="236"/>
      <c r="H73" s="48" t="s">
        <v>127</v>
      </c>
      <c r="I73" s="48" t="s">
        <v>131</v>
      </c>
      <c r="J73" s="48" t="s">
        <v>0</v>
      </c>
      <c r="K73" s="48" t="s">
        <v>132</v>
      </c>
      <c r="L73" s="48" t="s">
        <v>0</v>
      </c>
      <c r="M73" s="48" t="s">
        <v>236</v>
      </c>
      <c r="N73" s="48" t="s">
        <v>134</v>
      </c>
      <c r="O73" s="48" t="s">
        <v>0</v>
      </c>
      <c r="P73" s="48" t="s">
        <v>445</v>
      </c>
      <c r="Q73" s="48"/>
      <c r="R73" s="48"/>
      <c r="S73" s="48"/>
      <c r="T73" s="48"/>
      <c r="U73" s="108"/>
      <c r="V73" s="73"/>
      <c r="W73" s="74"/>
      <c r="X73" s="75"/>
      <c r="Y73" s="271"/>
      <c r="Z73" s="271"/>
      <c r="AA73" s="272"/>
      <c r="AB73" s="272"/>
      <c r="AC73" s="272"/>
      <c r="AD73" s="272"/>
      <c r="AE73" s="272"/>
      <c r="AF73" s="272"/>
      <c r="AG73" s="272"/>
      <c r="AH73" s="272"/>
      <c r="AI73" s="272"/>
      <c r="AJ73" s="272"/>
      <c r="AK73" s="272"/>
      <c r="AL73" s="272"/>
      <c r="AM73" s="272"/>
      <c r="AN73" s="272"/>
      <c r="AO73" s="272"/>
      <c r="AP73" s="272"/>
      <c r="AQ73" s="272"/>
      <c r="AR73" s="272"/>
      <c r="AS73" s="272"/>
    </row>
    <row r="74" spans="3:45" ht="21" customHeight="1">
      <c r="C74" s="246"/>
      <c r="D74" s="419"/>
      <c r="E74" s="422"/>
      <c r="F74" s="267" t="s">
        <v>2379</v>
      </c>
      <c r="G74" s="236"/>
      <c r="H74" s="48" t="s">
        <v>127</v>
      </c>
      <c r="I74" s="48" t="s">
        <v>131</v>
      </c>
      <c r="J74" s="48" t="s">
        <v>0</v>
      </c>
      <c r="K74" s="48" t="s">
        <v>132</v>
      </c>
      <c r="L74" s="48" t="s">
        <v>0</v>
      </c>
      <c r="M74" s="48" t="s">
        <v>141</v>
      </c>
      <c r="N74" s="48" t="s">
        <v>134</v>
      </c>
      <c r="O74" s="48" t="s">
        <v>0</v>
      </c>
      <c r="P74" s="48" t="s">
        <v>445</v>
      </c>
      <c r="Q74" s="48"/>
      <c r="R74" s="48"/>
      <c r="S74" s="48"/>
      <c r="T74" s="48"/>
      <c r="U74" s="109"/>
      <c r="V74" s="21" t="str">
        <f>IF(OR(SUMPRODUCT(--(V70:V73=""),--(W70:W73=""))&gt;0,COUNTIF(W70:W73,"M")&gt;0,COUNTIF(W70:W73,"X")=4),"",SUM(V70:V73))</f>
        <v/>
      </c>
      <c r="W74" s="22" t="str">
        <f>IF(AND(COUNTIF(W70:W73,"X")=4,SUM(V70:V73)=0,ISNUMBER(V74)),"",IF(COUNTIF(W70:W73,"M")&gt;0,"M",IF(AND(COUNTIF(W70:W73,W70)=4,OR(W70="X",W70="W",W70="Z")),UPPER(W70),"")))</f>
        <v/>
      </c>
      <c r="X74" s="23"/>
      <c r="Y74" s="271"/>
      <c r="Z74" s="273"/>
      <c r="AA74" s="245"/>
      <c r="AB74" s="245"/>
      <c r="AC74" s="245"/>
      <c r="AD74" s="245"/>
      <c r="AE74" s="245"/>
      <c r="AF74" s="245"/>
      <c r="AG74" s="245"/>
      <c r="AH74" s="245"/>
      <c r="AI74" s="245"/>
      <c r="AJ74" s="245"/>
      <c r="AK74" s="245"/>
      <c r="AL74" s="245"/>
      <c r="AM74" s="245"/>
      <c r="AN74" s="245"/>
      <c r="AO74" s="245"/>
      <c r="AP74" s="245"/>
      <c r="AQ74" s="245"/>
      <c r="AR74" s="245"/>
      <c r="AS74" s="245"/>
    </row>
    <row r="75" spans="3:45" ht="21" customHeight="1">
      <c r="C75" s="246"/>
      <c r="D75" s="419" t="s">
        <v>2355</v>
      </c>
      <c r="E75" s="420" t="s">
        <v>2380</v>
      </c>
      <c r="F75" s="261" t="s">
        <v>25</v>
      </c>
      <c r="G75" s="236"/>
      <c r="H75" s="48" t="s">
        <v>127</v>
      </c>
      <c r="I75" s="48" t="s">
        <v>131</v>
      </c>
      <c r="J75" s="48" t="s">
        <v>0</v>
      </c>
      <c r="K75" s="48" t="s">
        <v>132</v>
      </c>
      <c r="L75" s="48" t="s">
        <v>0</v>
      </c>
      <c r="M75" s="48" t="s">
        <v>237</v>
      </c>
      <c r="N75" s="48" t="s">
        <v>134</v>
      </c>
      <c r="O75" s="48" t="s">
        <v>0</v>
      </c>
      <c r="P75" s="48" t="s">
        <v>445</v>
      </c>
      <c r="Q75" s="48"/>
      <c r="R75" s="48"/>
      <c r="S75" s="48"/>
      <c r="T75" s="48"/>
      <c r="U75" s="108"/>
      <c r="V75" s="73"/>
      <c r="W75" s="74"/>
      <c r="X75" s="75"/>
      <c r="Y75" s="271"/>
      <c r="Z75" s="271"/>
      <c r="AA75" s="272"/>
      <c r="AB75" s="272"/>
      <c r="AC75" s="272"/>
      <c r="AD75" s="272"/>
      <c r="AE75" s="272"/>
      <c r="AF75" s="272"/>
      <c r="AG75" s="272"/>
      <c r="AH75" s="272"/>
      <c r="AI75" s="272"/>
      <c r="AJ75" s="272"/>
      <c r="AK75" s="272"/>
      <c r="AL75" s="272"/>
      <c r="AM75" s="272"/>
      <c r="AN75" s="272"/>
      <c r="AO75" s="272"/>
      <c r="AP75" s="272"/>
      <c r="AQ75" s="272"/>
      <c r="AR75" s="272"/>
      <c r="AS75" s="272"/>
    </row>
    <row r="76" spans="3:45" ht="21" customHeight="1">
      <c r="C76" s="246"/>
      <c r="D76" s="419"/>
      <c r="E76" s="421"/>
      <c r="F76" s="261" t="s">
        <v>2444</v>
      </c>
      <c r="G76" s="236"/>
      <c r="H76" s="48" t="s">
        <v>127</v>
      </c>
      <c r="I76" s="48" t="s">
        <v>131</v>
      </c>
      <c r="J76" s="48" t="s">
        <v>0</v>
      </c>
      <c r="K76" s="48" t="s">
        <v>132</v>
      </c>
      <c r="L76" s="48" t="s">
        <v>0</v>
      </c>
      <c r="M76" s="48" t="s">
        <v>238</v>
      </c>
      <c r="N76" s="48" t="s">
        <v>134</v>
      </c>
      <c r="O76" s="48" t="s">
        <v>0</v>
      </c>
      <c r="P76" s="48" t="s">
        <v>445</v>
      </c>
      <c r="Q76" s="48"/>
      <c r="R76" s="48"/>
      <c r="S76" s="48"/>
      <c r="T76" s="48"/>
      <c r="U76" s="108"/>
      <c r="V76" s="73"/>
      <c r="W76" s="74"/>
      <c r="X76" s="75"/>
      <c r="Y76" s="271"/>
      <c r="Z76" s="271"/>
      <c r="AA76" s="272"/>
      <c r="AB76" s="272"/>
      <c r="AC76" s="272"/>
      <c r="AD76" s="272"/>
      <c r="AE76" s="272"/>
      <c r="AF76" s="272"/>
      <c r="AG76" s="272"/>
      <c r="AH76" s="272"/>
      <c r="AI76" s="272"/>
      <c r="AJ76" s="272"/>
      <c r="AK76" s="272"/>
      <c r="AL76" s="272"/>
      <c r="AM76" s="272"/>
      <c r="AN76" s="272"/>
      <c r="AO76" s="272"/>
      <c r="AP76" s="272"/>
      <c r="AQ76" s="272"/>
      <c r="AR76" s="272"/>
      <c r="AS76" s="272"/>
    </row>
    <row r="77" spans="3:45" ht="21" customHeight="1">
      <c r="C77" s="246"/>
      <c r="D77" s="419"/>
      <c r="E77" s="421"/>
      <c r="F77" s="261" t="s">
        <v>2445</v>
      </c>
      <c r="G77" s="236"/>
      <c r="H77" s="48" t="s">
        <v>127</v>
      </c>
      <c r="I77" s="48" t="s">
        <v>131</v>
      </c>
      <c r="J77" s="48" t="s">
        <v>0</v>
      </c>
      <c r="K77" s="48" t="s">
        <v>132</v>
      </c>
      <c r="L77" s="48" t="s">
        <v>0</v>
      </c>
      <c r="M77" s="48" t="s">
        <v>239</v>
      </c>
      <c r="N77" s="48" t="s">
        <v>134</v>
      </c>
      <c r="O77" s="48" t="s">
        <v>0</v>
      </c>
      <c r="P77" s="48" t="s">
        <v>445</v>
      </c>
      <c r="Q77" s="48"/>
      <c r="R77" s="48"/>
      <c r="S77" s="48"/>
      <c r="T77" s="48"/>
      <c r="U77" s="108"/>
      <c r="V77" s="73"/>
      <c r="W77" s="74"/>
      <c r="X77" s="75"/>
      <c r="Y77" s="271"/>
      <c r="Z77" s="271"/>
      <c r="AA77" s="272"/>
      <c r="AB77" s="272"/>
      <c r="AC77" s="272"/>
      <c r="AD77" s="272"/>
      <c r="AE77" s="272"/>
      <c r="AF77" s="272"/>
      <c r="AG77" s="272"/>
      <c r="AH77" s="272"/>
      <c r="AI77" s="272"/>
      <c r="AJ77" s="272"/>
      <c r="AK77" s="272"/>
      <c r="AL77" s="272"/>
      <c r="AM77" s="272"/>
      <c r="AN77" s="272"/>
      <c r="AO77" s="272"/>
      <c r="AP77" s="272"/>
      <c r="AQ77" s="272"/>
      <c r="AR77" s="272"/>
      <c r="AS77" s="272"/>
    </row>
    <row r="78" spans="3:45" ht="21" customHeight="1">
      <c r="C78" s="246"/>
      <c r="D78" s="419"/>
      <c r="E78" s="421"/>
      <c r="F78" s="261" t="s">
        <v>26</v>
      </c>
      <c r="G78" s="236"/>
      <c r="H78" s="48" t="s">
        <v>127</v>
      </c>
      <c r="I78" s="48" t="s">
        <v>131</v>
      </c>
      <c r="J78" s="48" t="s">
        <v>0</v>
      </c>
      <c r="K78" s="48" t="s">
        <v>132</v>
      </c>
      <c r="L78" s="48" t="s">
        <v>0</v>
      </c>
      <c r="M78" s="48" t="s">
        <v>240</v>
      </c>
      <c r="N78" s="48" t="s">
        <v>134</v>
      </c>
      <c r="O78" s="48" t="s">
        <v>0</v>
      </c>
      <c r="P78" s="48" t="s">
        <v>445</v>
      </c>
      <c r="Q78" s="48"/>
      <c r="R78" s="48"/>
      <c r="S78" s="48"/>
      <c r="T78" s="48"/>
      <c r="U78" s="108"/>
      <c r="V78" s="73"/>
      <c r="W78" s="74"/>
      <c r="X78" s="75"/>
      <c r="Y78" s="271"/>
      <c r="Z78" s="274"/>
    </row>
    <row r="79" spans="3:45" ht="21" customHeight="1">
      <c r="C79" s="246"/>
      <c r="D79" s="419"/>
      <c r="E79" s="421"/>
      <c r="F79" s="261" t="s">
        <v>27</v>
      </c>
      <c r="G79" s="236"/>
      <c r="H79" s="48" t="s">
        <v>127</v>
      </c>
      <c r="I79" s="48" t="s">
        <v>131</v>
      </c>
      <c r="J79" s="48" t="s">
        <v>0</v>
      </c>
      <c r="K79" s="48" t="s">
        <v>132</v>
      </c>
      <c r="L79" s="48" t="s">
        <v>0</v>
      </c>
      <c r="M79" s="48" t="s">
        <v>241</v>
      </c>
      <c r="N79" s="48" t="s">
        <v>134</v>
      </c>
      <c r="O79" s="48" t="s">
        <v>0</v>
      </c>
      <c r="P79" s="48" t="s">
        <v>445</v>
      </c>
      <c r="Q79" s="48"/>
      <c r="R79" s="48"/>
      <c r="S79" s="48"/>
      <c r="T79" s="48"/>
      <c r="U79" s="108"/>
      <c r="V79" s="73"/>
      <c r="W79" s="74"/>
      <c r="X79" s="75"/>
      <c r="Y79" s="271"/>
      <c r="Z79" s="274"/>
    </row>
    <row r="80" spans="3:45" ht="21" customHeight="1">
      <c r="C80" s="246"/>
      <c r="D80" s="419"/>
      <c r="E80" s="421"/>
      <c r="F80" s="261" t="s">
        <v>2446</v>
      </c>
      <c r="G80" s="236"/>
      <c r="H80" s="48" t="s">
        <v>127</v>
      </c>
      <c r="I80" s="48" t="s">
        <v>131</v>
      </c>
      <c r="J80" s="48" t="s">
        <v>0</v>
      </c>
      <c r="K80" s="48" t="s">
        <v>132</v>
      </c>
      <c r="L80" s="48" t="s">
        <v>0</v>
      </c>
      <c r="M80" s="48" t="s">
        <v>242</v>
      </c>
      <c r="N80" s="48" t="s">
        <v>134</v>
      </c>
      <c r="O80" s="48" t="s">
        <v>0</v>
      </c>
      <c r="P80" s="48" t="s">
        <v>445</v>
      </c>
      <c r="Q80" s="48"/>
      <c r="R80" s="48"/>
      <c r="S80" s="48"/>
      <c r="T80" s="48"/>
      <c r="U80" s="108"/>
      <c r="V80" s="73"/>
      <c r="W80" s="74"/>
      <c r="X80" s="75"/>
      <c r="Y80" s="271"/>
      <c r="Z80" s="274"/>
    </row>
    <row r="81" spans="3:26" ht="21" customHeight="1">
      <c r="C81" s="246"/>
      <c r="D81" s="419"/>
      <c r="E81" s="421"/>
      <c r="F81" s="261" t="s">
        <v>28</v>
      </c>
      <c r="G81" s="236"/>
      <c r="H81" s="48" t="s">
        <v>127</v>
      </c>
      <c r="I81" s="48" t="s">
        <v>131</v>
      </c>
      <c r="J81" s="48" t="s">
        <v>0</v>
      </c>
      <c r="K81" s="48" t="s">
        <v>132</v>
      </c>
      <c r="L81" s="48" t="s">
        <v>0</v>
      </c>
      <c r="M81" s="48" t="s">
        <v>243</v>
      </c>
      <c r="N81" s="48" t="s">
        <v>134</v>
      </c>
      <c r="O81" s="48" t="s">
        <v>0</v>
      </c>
      <c r="P81" s="48" t="s">
        <v>445</v>
      </c>
      <c r="Q81" s="48"/>
      <c r="R81" s="48"/>
      <c r="S81" s="48"/>
      <c r="T81" s="48"/>
      <c r="U81" s="108"/>
      <c r="V81" s="73"/>
      <c r="W81" s="74"/>
      <c r="X81" s="75"/>
      <c r="Y81" s="271"/>
      <c r="Z81" s="274"/>
    </row>
    <row r="82" spans="3:26" ht="21" customHeight="1">
      <c r="C82" s="246"/>
      <c r="D82" s="419"/>
      <c r="E82" s="421"/>
      <c r="F82" s="261" t="s">
        <v>2447</v>
      </c>
      <c r="G82" s="236"/>
      <c r="H82" s="48" t="s">
        <v>127</v>
      </c>
      <c r="I82" s="48" t="s">
        <v>131</v>
      </c>
      <c r="J82" s="48" t="s">
        <v>0</v>
      </c>
      <c r="K82" s="48" t="s">
        <v>132</v>
      </c>
      <c r="L82" s="48" t="s">
        <v>0</v>
      </c>
      <c r="M82" s="48" t="s">
        <v>244</v>
      </c>
      <c r="N82" s="48" t="s">
        <v>134</v>
      </c>
      <c r="O82" s="48" t="s">
        <v>0</v>
      </c>
      <c r="P82" s="48" t="s">
        <v>445</v>
      </c>
      <c r="Q82" s="48"/>
      <c r="R82" s="48"/>
      <c r="S82" s="48"/>
      <c r="T82" s="48"/>
      <c r="U82" s="108"/>
      <c r="V82" s="73"/>
      <c r="W82" s="74"/>
      <c r="X82" s="75"/>
      <c r="Y82" s="271"/>
      <c r="Z82" s="274"/>
    </row>
    <row r="83" spans="3:26" ht="21" customHeight="1">
      <c r="C83" s="246"/>
      <c r="D83" s="419"/>
      <c r="E83" s="421"/>
      <c r="F83" s="261" t="s">
        <v>2448</v>
      </c>
      <c r="G83" s="236"/>
      <c r="H83" s="48" t="s">
        <v>127</v>
      </c>
      <c r="I83" s="48" t="s">
        <v>131</v>
      </c>
      <c r="J83" s="48" t="s">
        <v>0</v>
      </c>
      <c r="K83" s="48" t="s">
        <v>132</v>
      </c>
      <c r="L83" s="48" t="s">
        <v>0</v>
      </c>
      <c r="M83" s="48" t="s">
        <v>245</v>
      </c>
      <c r="N83" s="48" t="s">
        <v>134</v>
      </c>
      <c r="O83" s="48" t="s">
        <v>0</v>
      </c>
      <c r="P83" s="48" t="s">
        <v>445</v>
      </c>
      <c r="Q83" s="48"/>
      <c r="R83" s="48"/>
      <c r="S83" s="48"/>
      <c r="T83" s="48"/>
      <c r="U83" s="108"/>
      <c r="V83" s="73"/>
      <c r="W83" s="74"/>
      <c r="X83" s="75"/>
      <c r="Y83" s="271"/>
      <c r="Z83" s="274"/>
    </row>
    <row r="84" spans="3:26" ht="21" customHeight="1">
      <c r="C84" s="246"/>
      <c r="D84" s="419"/>
      <c r="E84" s="421"/>
      <c r="F84" s="261" t="s">
        <v>2449</v>
      </c>
      <c r="G84" s="236"/>
      <c r="H84" s="48" t="s">
        <v>127</v>
      </c>
      <c r="I84" s="48" t="s">
        <v>131</v>
      </c>
      <c r="J84" s="48" t="s">
        <v>0</v>
      </c>
      <c r="K84" s="48" t="s">
        <v>132</v>
      </c>
      <c r="L84" s="48" t="s">
        <v>0</v>
      </c>
      <c r="M84" s="48" t="s">
        <v>246</v>
      </c>
      <c r="N84" s="48" t="s">
        <v>134</v>
      </c>
      <c r="O84" s="48" t="s">
        <v>0</v>
      </c>
      <c r="P84" s="48" t="s">
        <v>445</v>
      </c>
      <c r="Q84" s="48"/>
      <c r="R84" s="48"/>
      <c r="S84" s="48"/>
      <c r="T84" s="48"/>
      <c r="U84" s="108"/>
      <c r="V84" s="73"/>
      <c r="W84" s="74"/>
      <c r="X84" s="75"/>
      <c r="Y84" s="271"/>
      <c r="Z84" s="274"/>
    </row>
    <row r="85" spans="3:26" ht="21" customHeight="1">
      <c r="C85" s="246"/>
      <c r="D85" s="419"/>
      <c r="E85" s="421"/>
      <c r="F85" s="261" t="s">
        <v>2450</v>
      </c>
      <c r="G85" s="236"/>
      <c r="H85" s="48" t="s">
        <v>127</v>
      </c>
      <c r="I85" s="48" t="s">
        <v>131</v>
      </c>
      <c r="J85" s="48" t="s">
        <v>0</v>
      </c>
      <c r="K85" s="48" t="s">
        <v>132</v>
      </c>
      <c r="L85" s="48" t="s">
        <v>0</v>
      </c>
      <c r="M85" s="48" t="s">
        <v>247</v>
      </c>
      <c r="N85" s="48" t="s">
        <v>134</v>
      </c>
      <c r="O85" s="48" t="s">
        <v>0</v>
      </c>
      <c r="P85" s="48" t="s">
        <v>445</v>
      </c>
      <c r="Q85" s="48"/>
      <c r="R85" s="48"/>
      <c r="S85" s="48"/>
      <c r="T85" s="48"/>
      <c r="U85" s="108"/>
      <c r="V85" s="73"/>
      <c r="W85" s="74"/>
      <c r="X85" s="75"/>
      <c r="Y85" s="271"/>
      <c r="Z85" s="274"/>
    </row>
    <row r="86" spans="3:26" ht="21" customHeight="1">
      <c r="C86" s="246"/>
      <c r="D86" s="419"/>
      <c r="E86" s="421"/>
      <c r="F86" s="261" t="s">
        <v>2451</v>
      </c>
      <c r="G86" s="236"/>
      <c r="H86" s="48" t="s">
        <v>127</v>
      </c>
      <c r="I86" s="48" t="s">
        <v>131</v>
      </c>
      <c r="J86" s="48" t="s">
        <v>0</v>
      </c>
      <c r="K86" s="48" t="s">
        <v>132</v>
      </c>
      <c r="L86" s="48" t="s">
        <v>0</v>
      </c>
      <c r="M86" s="48" t="s">
        <v>248</v>
      </c>
      <c r="N86" s="48" t="s">
        <v>134</v>
      </c>
      <c r="O86" s="48" t="s">
        <v>0</v>
      </c>
      <c r="P86" s="48" t="s">
        <v>445</v>
      </c>
      <c r="Q86" s="48"/>
      <c r="R86" s="48"/>
      <c r="S86" s="48"/>
      <c r="T86" s="48"/>
      <c r="U86" s="108"/>
      <c r="V86" s="73"/>
      <c r="W86" s="74"/>
      <c r="X86" s="75"/>
      <c r="Y86" s="271"/>
      <c r="Z86" s="274"/>
    </row>
    <row r="87" spans="3:26" ht="21" customHeight="1">
      <c r="C87" s="246"/>
      <c r="D87" s="419"/>
      <c r="E87" s="421"/>
      <c r="F87" s="261" t="s">
        <v>2452</v>
      </c>
      <c r="G87" s="236"/>
      <c r="H87" s="48" t="s">
        <v>127</v>
      </c>
      <c r="I87" s="48" t="s">
        <v>131</v>
      </c>
      <c r="J87" s="48" t="s">
        <v>0</v>
      </c>
      <c r="K87" s="48" t="s">
        <v>132</v>
      </c>
      <c r="L87" s="48" t="s">
        <v>0</v>
      </c>
      <c r="M87" s="48" t="s">
        <v>249</v>
      </c>
      <c r="N87" s="48" t="s">
        <v>134</v>
      </c>
      <c r="O87" s="48" t="s">
        <v>0</v>
      </c>
      <c r="P87" s="48" t="s">
        <v>445</v>
      </c>
      <c r="Q87" s="48"/>
      <c r="R87" s="48"/>
      <c r="S87" s="48"/>
      <c r="T87" s="48"/>
      <c r="U87" s="108"/>
      <c r="V87" s="73"/>
      <c r="W87" s="74"/>
      <c r="X87" s="75"/>
      <c r="Y87" s="271"/>
      <c r="Z87" s="274"/>
    </row>
    <row r="88" spans="3:26" ht="21" customHeight="1">
      <c r="C88" s="246"/>
      <c r="D88" s="419"/>
      <c r="E88" s="421"/>
      <c r="F88" s="261" t="s">
        <v>29</v>
      </c>
      <c r="G88" s="236"/>
      <c r="H88" s="48" t="s">
        <v>127</v>
      </c>
      <c r="I88" s="48" t="s">
        <v>131</v>
      </c>
      <c r="J88" s="48" t="s">
        <v>0</v>
      </c>
      <c r="K88" s="48" t="s">
        <v>132</v>
      </c>
      <c r="L88" s="48" t="s">
        <v>0</v>
      </c>
      <c r="M88" s="48" t="s">
        <v>250</v>
      </c>
      <c r="N88" s="48" t="s">
        <v>134</v>
      </c>
      <c r="O88" s="48" t="s">
        <v>0</v>
      </c>
      <c r="P88" s="48" t="s">
        <v>445</v>
      </c>
      <c r="Q88" s="48"/>
      <c r="R88" s="48"/>
      <c r="S88" s="48"/>
      <c r="T88" s="48"/>
      <c r="U88" s="108"/>
      <c r="V88" s="73"/>
      <c r="W88" s="74"/>
      <c r="X88" s="75"/>
      <c r="Y88" s="271"/>
      <c r="Z88" s="274"/>
    </row>
    <row r="89" spans="3:26" ht="21" customHeight="1">
      <c r="C89" s="246"/>
      <c r="D89" s="419"/>
      <c r="E89" s="421"/>
      <c r="F89" s="261" t="s">
        <v>30</v>
      </c>
      <c r="G89" s="236"/>
      <c r="H89" s="48" t="s">
        <v>127</v>
      </c>
      <c r="I89" s="48" t="s">
        <v>131</v>
      </c>
      <c r="J89" s="48" t="s">
        <v>0</v>
      </c>
      <c r="K89" s="48" t="s">
        <v>132</v>
      </c>
      <c r="L89" s="48" t="s">
        <v>0</v>
      </c>
      <c r="M89" s="48" t="s">
        <v>251</v>
      </c>
      <c r="N89" s="48" t="s">
        <v>134</v>
      </c>
      <c r="O89" s="48" t="s">
        <v>0</v>
      </c>
      <c r="P89" s="48" t="s">
        <v>445</v>
      </c>
      <c r="Q89" s="48"/>
      <c r="R89" s="48"/>
      <c r="S89" s="48"/>
      <c r="T89" s="48"/>
      <c r="U89" s="108"/>
      <c r="V89" s="73"/>
      <c r="W89" s="74"/>
      <c r="X89" s="75"/>
      <c r="Y89" s="271"/>
      <c r="Z89" s="274"/>
    </row>
    <row r="90" spans="3:26" ht="21" customHeight="1">
      <c r="C90" s="246"/>
      <c r="D90" s="419"/>
      <c r="E90" s="421"/>
      <c r="F90" s="261" t="s">
        <v>31</v>
      </c>
      <c r="G90" s="236"/>
      <c r="H90" s="48" t="s">
        <v>127</v>
      </c>
      <c r="I90" s="48" t="s">
        <v>131</v>
      </c>
      <c r="J90" s="48" t="s">
        <v>0</v>
      </c>
      <c r="K90" s="48" t="s">
        <v>132</v>
      </c>
      <c r="L90" s="48" t="s">
        <v>0</v>
      </c>
      <c r="M90" s="48" t="s">
        <v>252</v>
      </c>
      <c r="N90" s="48" t="s">
        <v>134</v>
      </c>
      <c r="O90" s="48" t="s">
        <v>0</v>
      </c>
      <c r="P90" s="48" t="s">
        <v>445</v>
      </c>
      <c r="Q90" s="48"/>
      <c r="R90" s="48"/>
      <c r="S90" s="48"/>
      <c r="T90" s="48"/>
      <c r="U90" s="108"/>
      <c r="V90" s="73"/>
      <c r="W90" s="74"/>
      <c r="X90" s="75"/>
      <c r="Y90" s="271"/>
      <c r="Z90" s="274"/>
    </row>
    <row r="91" spans="3:26" ht="21" customHeight="1">
      <c r="C91" s="246"/>
      <c r="D91" s="419"/>
      <c r="E91" s="421"/>
      <c r="F91" s="261" t="s">
        <v>2453</v>
      </c>
      <c r="G91" s="236"/>
      <c r="H91" s="48" t="s">
        <v>127</v>
      </c>
      <c r="I91" s="48" t="s">
        <v>131</v>
      </c>
      <c r="J91" s="48" t="s">
        <v>0</v>
      </c>
      <c r="K91" s="48" t="s">
        <v>132</v>
      </c>
      <c r="L91" s="48" t="s">
        <v>0</v>
      </c>
      <c r="M91" s="48" t="s">
        <v>253</v>
      </c>
      <c r="N91" s="48" t="s">
        <v>134</v>
      </c>
      <c r="O91" s="48" t="s">
        <v>0</v>
      </c>
      <c r="P91" s="48" t="s">
        <v>445</v>
      </c>
      <c r="Q91" s="48"/>
      <c r="R91" s="48"/>
      <c r="S91" s="48"/>
      <c r="T91" s="48"/>
      <c r="U91" s="108"/>
      <c r="V91" s="73"/>
      <c r="W91" s="74"/>
      <c r="X91" s="75"/>
      <c r="Y91" s="271"/>
      <c r="Z91" s="274"/>
    </row>
    <row r="92" spans="3:26" ht="21" customHeight="1">
      <c r="C92" s="246"/>
      <c r="D92" s="419"/>
      <c r="E92" s="421"/>
      <c r="F92" s="261" t="s">
        <v>2454</v>
      </c>
      <c r="G92" s="236"/>
      <c r="H92" s="48" t="s">
        <v>127</v>
      </c>
      <c r="I92" s="48" t="s">
        <v>131</v>
      </c>
      <c r="J92" s="48" t="s">
        <v>0</v>
      </c>
      <c r="K92" s="48" t="s">
        <v>132</v>
      </c>
      <c r="L92" s="48" t="s">
        <v>0</v>
      </c>
      <c r="M92" s="48" t="s">
        <v>254</v>
      </c>
      <c r="N92" s="48" t="s">
        <v>134</v>
      </c>
      <c r="O92" s="48" t="s">
        <v>0</v>
      </c>
      <c r="P92" s="48" t="s">
        <v>445</v>
      </c>
      <c r="Q92" s="48"/>
      <c r="R92" s="48"/>
      <c r="S92" s="48"/>
      <c r="T92" s="48"/>
      <c r="U92" s="108"/>
      <c r="V92" s="73"/>
      <c r="W92" s="74"/>
      <c r="X92" s="75"/>
      <c r="Y92" s="271"/>
      <c r="Z92" s="274"/>
    </row>
    <row r="93" spans="3:26" ht="21" customHeight="1">
      <c r="C93" s="246"/>
      <c r="D93" s="419"/>
      <c r="E93" s="421"/>
      <c r="F93" s="261" t="s">
        <v>2455</v>
      </c>
      <c r="G93" s="236"/>
      <c r="H93" s="48" t="s">
        <v>127</v>
      </c>
      <c r="I93" s="48" t="s">
        <v>131</v>
      </c>
      <c r="J93" s="48" t="s">
        <v>0</v>
      </c>
      <c r="K93" s="48" t="s">
        <v>132</v>
      </c>
      <c r="L93" s="48" t="s">
        <v>0</v>
      </c>
      <c r="M93" s="48" t="s">
        <v>255</v>
      </c>
      <c r="N93" s="48" t="s">
        <v>134</v>
      </c>
      <c r="O93" s="48" t="s">
        <v>0</v>
      </c>
      <c r="P93" s="48" t="s">
        <v>445</v>
      </c>
      <c r="Q93" s="48"/>
      <c r="R93" s="48"/>
      <c r="S93" s="48"/>
      <c r="T93" s="48"/>
      <c r="U93" s="108"/>
      <c r="V93" s="73"/>
      <c r="W93" s="74"/>
      <c r="X93" s="75"/>
      <c r="Y93" s="271"/>
      <c r="Z93" s="274"/>
    </row>
    <row r="94" spans="3:26" ht="21" customHeight="1">
      <c r="C94" s="246"/>
      <c r="D94" s="419"/>
      <c r="E94" s="421"/>
      <c r="F94" s="261" t="s">
        <v>32</v>
      </c>
      <c r="G94" s="236"/>
      <c r="H94" s="48" t="s">
        <v>127</v>
      </c>
      <c r="I94" s="48" t="s">
        <v>131</v>
      </c>
      <c r="J94" s="48" t="s">
        <v>0</v>
      </c>
      <c r="K94" s="48" t="s">
        <v>132</v>
      </c>
      <c r="L94" s="48" t="s">
        <v>0</v>
      </c>
      <c r="M94" s="48" t="s">
        <v>256</v>
      </c>
      <c r="N94" s="48" t="s">
        <v>134</v>
      </c>
      <c r="O94" s="48" t="s">
        <v>0</v>
      </c>
      <c r="P94" s="48" t="s">
        <v>445</v>
      </c>
      <c r="Q94" s="48"/>
      <c r="R94" s="48"/>
      <c r="S94" s="48"/>
      <c r="T94" s="48"/>
      <c r="U94" s="108"/>
      <c r="V94" s="73"/>
      <c r="W94" s="74"/>
      <c r="X94" s="75"/>
      <c r="Y94" s="271"/>
      <c r="Z94" s="274"/>
    </row>
    <row r="95" spans="3:26" ht="21" customHeight="1">
      <c r="C95" s="246"/>
      <c r="D95" s="419"/>
      <c r="E95" s="421"/>
      <c r="F95" s="261" t="s">
        <v>2456</v>
      </c>
      <c r="G95" s="236"/>
      <c r="H95" s="48" t="s">
        <v>127</v>
      </c>
      <c r="I95" s="48" t="s">
        <v>131</v>
      </c>
      <c r="J95" s="48" t="s">
        <v>0</v>
      </c>
      <c r="K95" s="48" t="s">
        <v>132</v>
      </c>
      <c r="L95" s="48" t="s">
        <v>0</v>
      </c>
      <c r="M95" s="48" t="s">
        <v>257</v>
      </c>
      <c r="N95" s="48" t="s">
        <v>134</v>
      </c>
      <c r="O95" s="48" t="s">
        <v>0</v>
      </c>
      <c r="P95" s="48" t="s">
        <v>445</v>
      </c>
      <c r="Q95" s="48"/>
      <c r="R95" s="48"/>
      <c r="S95" s="48"/>
      <c r="T95" s="48"/>
      <c r="U95" s="108"/>
      <c r="V95" s="73"/>
      <c r="W95" s="74"/>
      <c r="X95" s="75"/>
      <c r="Y95" s="271"/>
      <c r="Z95" s="274"/>
    </row>
    <row r="96" spans="3:26" ht="21" customHeight="1">
      <c r="C96" s="246"/>
      <c r="D96" s="419"/>
      <c r="E96" s="421"/>
      <c r="F96" s="261" t="s">
        <v>33</v>
      </c>
      <c r="G96" s="236"/>
      <c r="H96" s="48" t="s">
        <v>127</v>
      </c>
      <c r="I96" s="48" t="s">
        <v>131</v>
      </c>
      <c r="J96" s="48" t="s">
        <v>0</v>
      </c>
      <c r="K96" s="48" t="s">
        <v>132</v>
      </c>
      <c r="L96" s="48" t="s">
        <v>0</v>
      </c>
      <c r="M96" s="48" t="s">
        <v>258</v>
      </c>
      <c r="N96" s="48" t="s">
        <v>134</v>
      </c>
      <c r="O96" s="48" t="s">
        <v>0</v>
      </c>
      <c r="P96" s="48" t="s">
        <v>445</v>
      </c>
      <c r="Q96" s="48"/>
      <c r="R96" s="48"/>
      <c r="S96" s="48"/>
      <c r="T96" s="48"/>
      <c r="U96" s="108"/>
      <c r="V96" s="73"/>
      <c r="W96" s="74"/>
      <c r="X96" s="75"/>
      <c r="Y96" s="271"/>
      <c r="Z96" s="274"/>
    </row>
    <row r="97" spans="3:45" ht="21" customHeight="1">
      <c r="C97" s="246"/>
      <c r="D97" s="419"/>
      <c r="E97" s="421"/>
      <c r="F97" s="261" t="s">
        <v>34</v>
      </c>
      <c r="G97" s="236"/>
      <c r="H97" s="48" t="s">
        <v>127</v>
      </c>
      <c r="I97" s="48" t="s">
        <v>131</v>
      </c>
      <c r="J97" s="48" t="s">
        <v>0</v>
      </c>
      <c r="K97" s="48" t="s">
        <v>132</v>
      </c>
      <c r="L97" s="48" t="s">
        <v>0</v>
      </c>
      <c r="M97" s="48" t="s">
        <v>259</v>
      </c>
      <c r="N97" s="48" t="s">
        <v>134</v>
      </c>
      <c r="O97" s="48" t="s">
        <v>0</v>
      </c>
      <c r="P97" s="48" t="s">
        <v>445</v>
      </c>
      <c r="Q97" s="48"/>
      <c r="R97" s="48"/>
      <c r="S97" s="48"/>
      <c r="T97" s="48"/>
      <c r="U97" s="108"/>
      <c r="V97" s="73"/>
      <c r="W97" s="74"/>
      <c r="X97" s="75"/>
      <c r="Y97" s="271"/>
      <c r="Z97" s="274"/>
    </row>
    <row r="98" spans="3:45" ht="21" customHeight="1">
      <c r="C98" s="246"/>
      <c r="D98" s="419"/>
      <c r="E98" s="421"/>
      <c r="F98" s="261" t="s">
        <v>2457</v>
      </c>
      <c r="G98" s="236"/>
      <c r="H98" s="48" t="s">
        <v>127</v>
      </c>
      <c r="I98" s="48" t="s">
        <v>131</v>
      </c>
      <c r="J98" s="48" t="s">
        <v>0</v>
      </c>
      <c r="K98" s="48" t="s">
        <v>132</v>
      </c>
      <c r="L98" s="48" t="s">
        <v>0</v>
      </c>
      <c r="M98" s="48" t="s">
        <v>260</v>
      </c>
      <c r="N98" s="48" t="s">
        <v>134</v>
      </c>
      <c r="O98" s="48" t="s">
        <v>0</v>
      </c>
      <c r="P98" s="48" t="s">
        <v>445</v>
      </c>
      <c r="Q98" s="48"/>
      <c r="R98" s="48"/>
      <c r="S98" s="48"/>
      <c r="T98" s="48"/>
      <c r="U98" s="108"/>
      <c r="V98" s="73"/>
      <c r="W98" s="74"/>
      <c r="X98" s="75"/>
      <c r="Y98" s="271"/>
      <c r="Z98" s="274"/>
    </row>
    <row r="99" spans="3:45" ht="21" customHeight="1">
      <c r="C99" s="246"/>
      <c r="D99" s="419"/>
      <c r="E99" s="421"/>
      <c r="F99" s="261" t="s">
        <v>35</v>
      </c>
      <c r="G99" s="236"/>
      <c r="H99" s="48" t="s">
        <v>127</v>
      </c>
      <c r="I99" s="48" t="s">
        <v>131</v>
      </c>
      <c r="J99" s="48" t="s">
        <v>0</v>
      </c>
      <c r="K99" s="48" t="s">
        <v>132</v>
      </c>
      <c r="L99" s="48" t="s">
        <v>0</v>
      </c>
      <c r="M99" s="48" t="s">
        <v>261</v>
      </c>
      <c r="N99" s="48" t="s">
        <v>134</v>
      </c>
      <c r="O99" s="48" t="s">
        <v>0</v>
      </c>
      <c r="P99" s="48" t="s">
        <v>445</v>
      </c>
      <c r="Q99" s="48"/>
      <c r="R99" s="48"/>
      <c r="S99" s="48"/>
      <c r="T99" s="48"/>
      <c r="U99" s="108"/>
      <c r="V99" s="73"/>
      <c r="W99" s="74"/>
      <c r="X99" s="75"/>
      <c r="Y99" s="271"/>
      <c r="Z99" s="274"/>
    </row>
    <row r="100" spans="3:45" ht="21" customHeight="1">
      <c r="C100" s="246"/>
      <c r="D100" s="419"/>
      <c r="E100" s="421"/>
      <c r="F100" s="261" t="s">
        <v>2458</v>
      </c>
      <c r="G100" s="236"/>
      <c r="H100" s="48" t="s">
        <v>127</v>
      </c>
      <c r="I100" s="48" t="s">
        <v>131</v>
      </c>
      <c r="J100" s="48" t="s">
        <v>0</v>
      </c>
      <c r="K100" s="48" t="s">
        <v>132</v>
      </c>
      <c r="L100" s="48" t="s">
        <v>0</v>
      </c>
      <c r="M100" s="48" t="s">
        <v>262</v>
      </c>
      <c r="N100" s="48" t="s">
        <v>134</v>
      </c>
      <c r="O100" s="48" t="s">
        <v>0</v>
      </c>
      <c r="P100" s="48" t="s">
        <v>445</v>
      </c>
      <c r="Q100" s="48"/>
      <c r="R100" s="48"/>
      <c r="S100" s="48"/>
      <c r="T100" s="48"/>
      <c r="U100" s="108"/>
      <c r="V100" s="73"/>
      <c r="W100" s="74"/>
      <c r="X100" s="75"/>
      <c r="Y100" s="271"/>
      <c r="Z100" s="274"/>
    </row>
    <row r="101" spans="3:45" ht="21" customHeight="1">
      <c r="C101" s="246"/>
      <c r="D101" s="419"/>
      <c r="E101" s="421"/>
      <c r="F101" s="261" t="s">
        <v>2459</v>
      </c>
      <c r="G101" s="236"/>
      <c r="H101" s="48" t="s">
        <v>127</v>
      </c>
      <c r="I101" s="48" t="s">
        <v>131</v>
      </c>
      <c r="J101" s="48" t="s">
        <v>0</v>
      </c>
      <c r="K101" s="48" t="s">
        <v>132</v>
      </c>
      <c r="L101" s="48" t="s">
        <v>0</v>
      </c>
      <c r="M101" s="48" t="s">
        <v>263</v>
      </c>
      <c r="N101" s="48" t="s">
        <v>134</v>
      </c>
      <c r="O101" s="48" t="s">
        <v>0</v>
      </c>
      <c r="P101" s="48" t="s">
        <v>445</v>
      </c>
      <c r="Q101" s="48"/>
      <c r="R101" s="48"/>
      <c r="S101" s="48"/>
      <c r="T101" s="48"/>
      <c r="U101" s="108"/>
      <c r="V101" s="73"/>
      <c r="W101" s="74"/>
      <c r="X101" s="75"/>
      <c r="Y101" s="271"/>
      <c r="Z101" s="274"/>
    </row>
    <row r="102" spans="3:45" ht="21" customHeight="1">
      <c r="C102" s="246"/>
      <c r="D102" s="419"/>
      <c r="E102" s="421"/>
      <c r="F102" s="261" t="s">
        <v>36</v>
      </c>
      <c r="G102" s="236"/>
      <c r="H102" s="48" t="s">
        <v>127</v>
      </c>
      <c r="I102" s="48" t="s">
        <v>131</v>
      </c>
      <c r="J102" s="48" t="s">
        <v>0</v>
      </c>
      <c r="K102" s="48" t="s">
        <v>132</v>
      </c>
      <c r="L102" s="48" t="s">
        <v>0</v>
      </c>
      <c r="M102" s="48" t="s">
        <v>264</v>
      </c>
      <c r="N102" s="48" t="s">
        <v>134</v>
      </c>
      <c r="O102" s="48" t="s">
        <v>0</v>
      </c>
      <c r="P102" s="48" t="s">
        <v>445</v>
      </c>
      <c r="Q102" s="48"/>
      <c r="R102" s="48"/>
      <c r="S102" s="48"/>
      <c r="T102" s="48"/>
      <c r="U102" s="108"/>
      <c r="V102" s="73"/>
      <c r="W102" s="74"/>
      <c r="X102" s="75"/>
      <c r="Y102" s="271"/>
      <c r="Z102" s="274"/>
    </row>
    <row r="103" spans="3:45" ht="21" customHeight="1">
      <c r="C103" s="246"/>
      <c r="D103" s="419"/>
      <c r="E103" s="421"/>
      <c r="F103" s="261" t="s">
        <v>37</v>
      </c>
      <c r="G103" s="236"/>
      <c r="H103" s="48" t="s">
        <v>127</v>
      </c>
      <c r="I103" s="48" t="s">
        <v>131</v>
      </c>
      <c r="J103" s="48" t="s">
        <v>0</v>
      </c>
      <c r="K103" s="48" t="s">
        <v>132</v>
      </c>
      <c r="L103" s="48" t="s">
        <v>0</v>
      </c>
      <c r="M103" s="48" t="s">
        <v>265</v>
      </c>
      <c r="N103" s="48" t="s">
        <v>134</v>
      </c>
      <c r="O103" s="48" t="s">
        <v>0</v>
      </c>
      <c r="P103" s="48" t="s">
        <v>445</v>
      </c>
      <c r="Q103" s="48"/>
      <c r="R103" s="48"/>
      <c r="S103" s="48"/>
      <c r="T103" s="48"/>
      <c r="U103" s="108"/>
      <c r="V103" s="73"/>
      <c r="W103" s="74"/>
      <c r="X103" s="75"/>
      <c r="Y103" s="271"/>
      <c r="Z103" s="274"/>
    </row>
    <row r="104" spans="3:45" ht="21" customHeight="1">
      <c r="C104" s="246"/>
      <c r="D104" s="419"/>
      <c r="E104" s="421"/>
      <c r="F104" s="261" t="s">
        <v>38</v>
      </c>
      <c r="G104" s="236"/>
      <c r="H104" s="48" t="s">
        <v>127</v>
      </c>
      <c r="I104" s="48" t="s">
        <v>131</v>
      </c>
      <c r="J104" s="48" t="s">
        <v>0</v>
      </c>
      <c r="K104" s="48" t="s">
        <v>132</v>
      </c>
      <c r="L104" s="48" t="s">
        <v>0</v>
      </c>
      <c r="M104" s="48" t="s">
        <v>266</v>
      </c>
      <c r="N104" s="48" t="s">
        <v>134</v>
      </c>
      <c r="O104" s="48" t="s">
        <v>0</v>
      </c>
      <c r="P104" s="48" t="s">
        <v>445</v>
      </c>
      <c r="Q104" s="48"/>
      <c r="R104" s="48"/>
      <c r="S104" s="48"/>
      <c r="T104" s="48"/>
      <c r="U104" s="108"/>
      <c r="V104" s="73"/>
      <c r="W104" s="74"/>
      <c r="X104" s="75"/>
      <c r="Y104" s="271"/>
      <c r="Z104" s="274"/>
    </row>
    <row r="105" spans="3:45" ht="21" customHeight="1">
      <c r="C105" s="246"/>
      <c r="D105" s="419"/>
      <c r="E105" s="421"/>
      <c r="F105" s="261" t="s">
        <v>39</v>
      </c>
      <c r="G105" s="236"/>
      <c r="H105" s="48" t="s">
        <v>127</v>
      </c>
      <c r="I105" s="48" t="s">
        <v>131</v>
      </c>
      <c r="J105" s="48" t="s">
        <v>0</v>
      </c>
      <c r="K105" s="48" t="s">
        <v>132</v>
      </c>
      <c r="L105" s="48" t="s">
        <v>0</v>
      </c>
      <c r="M105" s="48" t="s">
        <v>267</v>
      </c>
      <c r="N105" s="48" t="s">
        <v>134</v>
      </c>
      <c r="O105" s="48" t="s">
        <v>0</v>
      </c>
      <c r="P105" s="48" t="s">
        <v>445</v>
      </c>
      <c r="Q105" s="48"/>
      <c r="R105" s="48"/>
      <c r="S105" s="48"/>
      <c r="T105" s="48"/>
      <c r="U105" s="108"/>
      <c r="V105" s="73"/>
      <c r="W105" s="74"/>
      <c r="X105" s="75"/>
      <c r="Y105" s="271"/>
      <c r="Z105" s="274"/>
    </row>
    <row r="106" spans="3:45" ht="21" customHeight="1">
      <c r="C106" s="246"/>
      <c r="D106" s="419"/>
      <c r="E106" s="421"/>
      <c r="F106" s="261" t="s">
        <v>2460</v>
      </c>
      <c r="G106" s="236"/>
      <c r="H106" s="48" t="s">
        <v>127</v>
      </c>
      <c r="I106" s="48" t="s">
        <v>131</v>
      </c>
      <c r="J106" s="48" t="s">
        <v>0</v>
      </c>
      <c r="K106" s="48" t="s">
        <v>132</v>
      </c>
      <c r="L106" s="48" t="s">
        <v>0</v>
      </c>
      <c r="M106" s="48" t="s">
        <v>268</v>
      </c>
      <c r="N106" s="48" t="s">
        <v>134</v>
      </c>
      <c r="O106" s="48" t="s">
        <v>0</v>
      </c>
      <c r="P106" s="48" t="s">
        <v>445</v>
      </c>
      <c r="Q106" s="48"/>
      <c r="R106" s="48"/>
      <c r="S106" s="48"/>
      <c r="T106" s="48"/>
      <c r="U106" s="108"/>
      <c r="V106" s="73"/>
      <c r="W106" s="74"/>
      <c r="X106" s="75"/>
      <c r="Y106" s="271"/>
      <c r="Z106" s="274"/>
    </row>
    <row r="107" spans="3:45" ht="21" customHeight="1">
      <c r="C107" s="246"/>
      <c r="D107" s="419"/>
      <c r="E107" s="421"/>
      <c r="F107" s="261" t="s">
        <v>2461</v>
      </c>
      <c r="G107" s="236"/>
      <c r="H107" s="48" t="s">
        <v>127</v>
      </c>
      <c r="I107" s="48" t="s">
        <v>131</v>
      </c>
      <c r="J107" s="48" t="s">
        <v>0</v>
      </c>
      <c r="K107" s="48" t="s">
        <v>132</v>
      </c>
      <c r="L107" s="48" t="s">
        <v>0</v>
      </c>
      <c r="M107" s="48" t="s">
        <v>269</v>
      </c>
      <c r="N107" s="48" t="s">
        <v>134</v>
      </c>
      <c r="O107" s="48" t="s">
        <v>0</v>
      </c>
      <c r="P107" s="48" t="s">
        <v>445</v>
      </c>
      <c r="Q107" s="48"/>
      <c r="R107" s="48"/>
      <c r="S107" s="48"/>
      <c r="T107" s="48"/>
      <c r="U107" s="108"/>
      <c r="V107" s="73"/>
      <c r="W107" s="74"/>
      <c r="X107" s="75"/>
      <c r="Y107" s="271"/>
      <c r="Z107" s="274"/>
    </row>
    <row r="108" spans="3:45" ht="21" customHeight="1">
      <c r="C108" s="246"/>
      <c r="D108" s="419"/>
      <c r="E108" s="421"/>
      <c r="F108" s="261" t="s">
        <v>2462</v>
      </c>
      <c r="G108" s="236"/>
      <c r="H108" s="48" t="s">
        <v>127</v>
      </c>
      <c r="I108" s="48" t="s">
        <v>131</v>
      </c>
      <c r="J108" s="48" t="s">
        <v>0</v>
      </c>
      <c r="K108" s="48" t="s">
        <v>132</v>
      </c>
      <c r="L108" s="48" t="s">
        <v>0</v>
      </c>
      <c r="M108" s="48" t="s">
        <v>270</v>
      </c>
      <c r="N108" s="48" t="s">
        <v>134</v>
      </c>
      <c r="O108" s="48" t="s">
        <v>0</v>
      </c>
      <c r="P108" s="48" t="s">
        <v>445</v>
      </c>
      <c r="Q108" s="48"/>
      <c r="R108" s="48"/>
      <c r="S108" s="48"/>
      <c r="T108" s="48"/>
      <c r="U108" s="108"/>
      <c r="V108" s="73"/>
      <c r="W108" s="74"/>
      <c r="X108" s="75"/>
      <c r="Y108" s="271"/>
      <c r="Z108" s="274"/>
    </row>
    <row r="109" spans="3:45" ht="21" customHeight="1">
      <c r="C109" s="246"/>
      <c r="D109" s="419"/>
      <c r="E109" s="421"/>
      <c r="F109" s="261" t="s">
        <v>2463</v>
      </c>
      <c r="G109" s="236"/>
      <c r="H109" s="48" t="s">
        <v>127</v>
      </c>
      <c r="I109" s="48" t="s">
        <v>131</v>
      </c>
      <c r="J109" s="48" t="s">
        <v>0</v>
      </c>
      <c r="K109" s="48" t="s">
        <v>132</v>
      </c>
      <c r="L109" s="48" t="s">
        <v>0</v>
      </c>
      <c r="M109" s="48" t="s">
        <v>271</v>
      </c>
      <c r="N109" s="48" t="s">
        <v>134</v>
      </c>
      <c r="O109" s="48" t="s">
        <v>0</v>
      </c>
      <c r="P109" s="48" t="s">
        <v>445</v>
      </c>
      <c r="Q109" s="48"/>
      <c r="R109" s="48"/>
      <c r="S109" s="48"/>
      <c r="T109" s="48"/>
      <c r="U109" s="108"/>
      <c r="V109" s="73"/>
      <c r="W109" s="74"/>
      <c r="X109" s="75"/>
      <c r="Y109" s="271"/>
      <c r="Z109" s="274"/>
    </row>
    <row r="110" spans="3:45" ht="21" customHeight="1">
      <c r="C110" s="246"/>
      <c r="D110" s="419"/>
      <c r="E110" s="421"/>
      <c r="F110" s="261" t="s">
        <v>2464</v>
      </c>
      <c r="G110" s="236"/>
      <c r="H110" s="48" t="s">
        <v>127</v>
      </c>
      <c r="I110" s="48" t="s">
        <v>131</v>
      </c>
      <c r="J110" s="48" t="s">
        <v>0</v>
      </c>
      <c r="K110" s="48" t="s">
        <v>132</v>
      </c>
      <c r="L110" s="48" t="s">
        <v>0</v>
      </c>
      <c r="M110" s="48" t="s">
        <v>272</v>
      </c>
      <c r="N110" s="48" t="s">
        <v>134</v>
      </c>
      <c r="O110" s="48" t="s">
        <v>0</v>
      </c>
      <c r="P110" s="48" t="s">
        <v>445</v>
      </c>
      <c r="Q110" s="48"/>
      <c r="R110" s="48"/>
      <c r="S110" s="48"/>
      <c r="T110" s="48"/>
      <c r="U110" s="108"/>
      <c r="V110" s="73"/>
      <c r="W110" s="74"/>
      <c r="X110" s="75"/>
      <c r="Y110" s="271"/>
      <c r="Z110" s="271"/>
      <c r="AA110" s="272"/>
      <c r="AB110" s="272"/>
      <c r="AC110" s="272"/>
      <c r="AD110" s="272"/>
      <c r="AE110" s="272"/>
      <c r="AF110" s="272"/>
      <c r="AG110" s="272"/>
      <c r="AH110" s="272"/>
      <c r="AI110" s="272"/>
      <c r="AJ110" s="272"/>
      <c r="AK110" s="272"/>
      <c r="AL110" s="272"/>
      <c r="AM110" s="272"/>
      <c r="AN110" s="272"/>
      <c r="AO110" s="272"/>
      <c r="AP110" s="272"/>
      <c r="AQ110" s="272"/>
      <c r="AR110" s="272"/>
      <c r="AS110" s="272"/>
    </row>
    <row r="111" spans="3:45" ht="21" customHeight="1">
      <c r="C111" s="246"/>
      <c r="D111" s="419"/>
      <c r="E111" s="421"/>
      <c r="F111" s="261" t="s">
        <v>2465</v>
      </c>
      <c r="G111" s="236"/>
      <c r="H111" s="48" t="s">
        <v>127</v>
      </c>
      <c r="I111" s="48" t="s">
        <v>131</v>
      </c>
      <c r="J111" s="48" t="s">
        <v>0</v>
      </c>
      <c r="K111" s="48" t="s">
        <v>132</v>
      </c>
      <c r="L111" s="48" t="s">
        <v>0</v>
      </c>
      <c r="M111" s="48" t="s">
        <v>273</v>
      </c>
      <c r="N111" s="48" t="s">
        <v>134</v>
      </c>
      <c r="O111" s="48" t="s">
        <v>0</v>
      </c>
      <c r="P111" s="48" t="s">
        <v>445</v>
      </c>
      <c r="Q111" s="48"/>
      <c r="R111" s="48"/>
      <c r="S111" s="48"/>
      <c r="T111" s="48"/>
      <c r="U111" s="108"/>
      <c r="V111" s="73"/>
      <c r="W111" s="74"/>
      <c r="X111" s="75"/>
      <c r="Y111" s="271"/>
      <c r="Z111" s="271"/>
      <c r="AA111" s="272"/>
      <c r="AB111" s="272"/>
      <c r="AC111" s="272"/>
      <c r="AD111" s="272"/>
      <c r="AE111" s="272"/>
      <c r="AF111" s="272"/>
      <c r="AG111" s="272"/>
      <c r="AH111" s="272"/>
      <c r="AI111" s="272"/>
      <c r="AJ111" s="272"/>
      <c r="AK111" s="272"/>
      <c r="AL111" s="272"/>
      <c r="AM111" s="272"/>
      <c r="AN111" s="272"/>
      <c r="AO111" s="272"/>
      <c r="AP111" s="272"/>
      <c r="AQ111" s="272"/>
      <c r="AR111" s="272"/>
      <c r="AS111" s="272"/>
    </row>
    <row r="112" spans="3:45" ht="21" customHeight="1">
      <c r="C112" s="246"/>
      <c r="D112" s="419"/>
      <c r="E112" s="421"/>
      <c r="F112" s="261" t="s">
        <v>40</v>
      </c>
      <c r="G112" s="236"/>
      <c r="H112" s="48" t="s">
        <v>127</v>
      </c>
      <c r="I112" s="48" t="s">
        <v>131</v>
      </c>
      <c r="J112" s="48" t="s">
        <v>0</v>
      </c>
      <c r="K112" s="48" t="s">
        <v>132</v>
      </c>
      <c r="L112" s="48" t="s">
        <v>0</v>
      </c>
      <c r="M112" s="48" t="s">
        <v>274</v>
      </c>
      <c r="N112" s="48" t="s">
        <v>134</v>
      </c>
      <c r="O112" s="48" t="s">
        <v>0</v>
      </c>
      <c r="P112" s="48" t="s">
        <v>445</v>
      </c>
      <c r="Q112" s="48"/>
      <c r="R112" s="48"/>
      <c r="S112" s="48"/>
      <c r="T112" s="48"/>
      <c r="U112" s="108"/>
      <c r="V112" s="73"/>
      <c r="W112" s="74"/>
      <c r="X112" s="75"/>
      <c r="Y112" s="271"/>
      <c r="Z112" s="271"/>
      <c r="AA112" s="272"/>
      <c r="AB112" s="272"/>
      <c r="AC112" s="272"/>
      <c r="AD112" s="272"/>
      <c r="AE112" s="272"/>
      <c r="AF112" s="272"/>
      <c r="AG112" s="272"/>
      <c r="AH112" s="272"/>
      <c r="AI112" s="272"/>
      <c r="AJ112" s="272"/>
      <c r="AK112" s="272"/>
      <c r="AL112" s="272"/>
      <c r="AM112" s="272"/>
      <c r="AN112" s="272"/>
      <c r="AO112" s="272"/>
      <c r="AP112" s="272"/>
      <c r="AQ112" s="272"/>
      <c r="AR112" s="272"/>
      <c r="AS112" s="272"/>
    </row>
    <row r="113" spans="3:45" ht="21" customHeight="1">
      <c r="C113" s="246"/>
      <c r="D113" s="419"/>
      <c r="E113" s="421"/>
      <c r="F113" s="261" t="s">
        <v>2466</v>
      </c>
      <c r="G113" s="236"/>
      <c r="H113" s="48" t="s">
        <v>127</v>
      </c>
      <c r="I113" s="48" t="s">
        <v>131</v>
      </c>
      <c r="J113" s="48" t="s">
        <v>0</v>
      </c>
      <c r="K113" s="48" t="s">
        <v>132</v>
      </c>
      <c r="L113" s="48" t="s">
        <v>0</v>
      </c>
      <c r="M113" s="48" t="s">
        <v>275</v>
      </c>
      <c r="N113" s="48" t="s">
        <v>134</v>
      </c>
      <c r="O113" s="48" t="s">
        <v>0</v>
      </c>
      <c r="P113" s="48" t="s">
        <v>445</v>
      </c>
      <c r="Q113" s="48"/>
      <c r="R113" s="48"/>
      <c r="S113" s="48"/>
      <c r="T113" s="48"/>
      <c r="U113" s="108"/>
      <c r="V113" s="73"/>
      <c r="W113" s="74"/>
      <c r="X113" s="75"/>
      <c r="Y113" s="271"/>
      <c r="Z113" s="271"/>
      <c r="AA113" s="272"/>
      <c r="AB113" s="272"/>
      <c r="AC113" s="272"/>
      <c r="AD113" s="272"/>
      <c r="AE113" s="272"/>
      <c r="AF113" s="272"/>
      <c r="AG113" s="272"/>
      <c r="AH113" s="272"/>
      <c r="AI113" s="272"/>
      <c r="AJ113" s="272"/>
      <c r="AK113" s="272"/>
      <c r="AL113" s="272"/>
      <c r="AM113" s="272"/>
      <c r="AN113" s="272"/>
      <c r="AO113" s="272"/>
      <c r="AP113" s="272"/>
      <c r="AQ113" s="272"/>
      <c r="AR113" s="272"/>
      <c r="AS113" s="272"/>
    </row>
    <row r="114" spans="3:45" ht="21" customHeight="1">
      <c r="C114" s="246"/>
      <c r="D114" s="419"/>
      <c r="E114" s="421"/>
      <c r="F114" s="261" t="s">
        <v>2467</v>
      </c>
      <c r="G114" s="236"/>
      <c r="H114" s="48" t="s">
        <v>127</v>
      </c>
      <c r="I114" s="48" t="s">
        <v>131</v>
      </c>
      <c r="J114" s="48" t="s">
        <v>0</v>
      </c>
      <c r="K114" s="48" t="s">
        <v>132</v>
      </c>
      <c r="L114" s="48" t="s">
        <v>0</v>
      </c>
      <c r="M114" s="48" t="s">
        <v>276</v>
      </c>
      <c r="N114" s="48" t="s">
        <v>134</v>
      </c>
      <c r="O114" s="48" t="s">
        <v>0</v>
      </c>
      <c r="P114" s="48" t="s">
        <v>445</v>
      </c>
      <c r="Q114" s="48"/>
      <c r="R114" s="48"/>
      <c r="S114" s="48"/>
      <c r="T114" s="48"/>
      <c r="U114" s="108"/>
      <c r="V114" s="73"/>
      <c r="W114" s="74"/>
      <c r="X114" s="75"/>
      <c r="Y114" s="271"/>
      <c r="Z114" s="271"/>
      <c r="AA114" s="272"/>
      <c r="AB114" s="272"/>
      <c r="AC114" s="272"/>
      <c r="AD114" s="272"/>
      <c r="AE114" s="272"/>
      <c r="AF114" s="272"/>
      <c r="AG114" s="272"/>
      <c r="AH114" s="272"/>
      <c r="AI114" s="272"/>
      <c r="AJ114" s="272"/>
      <c r="AK114" s="272"/>
      <c r="AL114" s="272"/>
      <c r="AM114" s="272"/>
      <c r="AN114" s="272"/>
      <c r="AO114" s="272"/>
      <c r="AP114" s="272"/>
      <c r="AQ114" s="272"/>
      <c r="AR114" s="272"/>
      <c r="AS114" s="272"/>
    </row>
    <row r="115" spans="3:45" ht="21" customHeight="1">
      <c r="C115" s="246"/>
      <c r="D115" s="419"/>
      <c r="E115" s="421"/>
      <c r="F115" s="261" t="s">
        <v>41</v>
      </c>
      <c r="G115" s="236"/>
      <c r="H115" s="48" t="s">
        <v>127</v>
      </c>
      <c r="I115" s="48" t="s">
        <v>131</v>
      </c>
      <c r="J115" s="48" t="s">
        <v>0</v>
      </c>
      <c r="K115" s="48" t="s">
        <v>132</v>
      </c>
      <c r="L115" s="48" t="s">
        <v>0</v>
      </c>
      <c r="M115" s="48" t="s">
        <v>277</v>
      </c>
      <c r="N115" s="48" t="s">
        <v>134</v>
      </c>
      <c r="O115" s="48" t="s">
        <v>0</v>
      </c>
      <c r="P115" s="48" t="s">
        <v>445</v>
      </c>
      <c r="Q115" s="48"/>
      <c r="R115" s="48"/>
      <c r="S115" s="48"/>
      <c r="T115" s="48"/>
      <c r="U115" s="108"/>
      <c r="V115" s="73"/>
      <c r="W115" s="74"/>
      <c r="X115" s="75"/>
      <c r="Y115" s="271"/>
      <c r="Z115" s="271"/>
      <c r="AA115" s="272"/>
      <c r="AB115" s="272"/>
      <c r="AC115" s="272"/>
      <c r="AD115" s="272"/>
      <c r="AE115" s="272"/>
      <c r="AF115" s="272"/>
      <c r="AG115" s="272"/>
      <c r="AH115" s="272"/>
      <c r="AI115" s="272"/>
      <c r="AJ115" s="272"/>
      <c r="AK115" s="272"/>
      <c r="AL115" s="272"/>
      <c r="AM115" s="272"/>
      <c r="AN115" s="272"/>
      <c r="AO115" s="272"/>
      <c r="AP115" s="272"/>
      <c r="AQ115" s="272"/>
      <c r="AR115" s="272"/>
      <c r="AS115" s="272"/>
    </row>
    <row r="116" spans="3:45" ht="21" customHeight="1">
      <c r="C116" s="246"/>
      <c r="D116" s="419"/>
      <c r="E116" s="421"/>
      <c r="F116" s="261" t="s">
        <v>2468</v>
      </c>
      <c r="G116" s="236"/>
      <c r="H116" s="48" t="s">
        <v>127</v>
      </c>
      <c r="I116" s="48" t="s">
        <v>131</v>
      </c>
      <c r="J116" s="48" t="s">
        <v>0</v>
      </c>
      <c r="K116" s="48" t="s">
        <v>132</v>
      </c>
      <c r="L116" s="48" t="s">
        <v>0</v>
      </c>
      <c r="M116" s="48" t="s">
        <v>278</v>
      </c>
      <c r="N116" s="48" t="s">
        <v>134</v>
      </c>
      <c r="O116" s="48" t="s">
        <v>0</v>
      </c>
      <c r="P116" s="48" t="s">
        <v>445</v>
      </c>
      <c r="Q116" s="48"/>
      <c r="R116" s="48"/>
      <c r="S116" s="48"/>
      <c r="T116" s="48"/>
      <c r="U116" s="108"/>
      <c r="V116" s="73"/>
      <c r="W116" s="74"/>
      <c r="X116" s="75"/>
      <c r="Y116" s="271"/>
      <c r="Z116" s="271"/>
      <c r="AA116" s="272"/>
      <c r="AB116" s="272"/>
      <c r="AC116" s="272"/>
      <c r="AD116" s="272"/>
      <c r="AE116" s="272"/>
      <c r="AF116" s="272"/>
      <c r="AG116" s="272"/>
      <c r="AH116" s="272"/>
      <c r="AI116" s="272"/>
      <c r="AJ116" s="272"/>
      <c r="AK116" s="272"/>
      <c r="AL116" s="272"/>
      <c r="AM116" s="272"/>
      <c r="AN116" s="272"/>
      <c r="AO116" s="272"/>
      <c r="AP116" s="272"/>
      <c r="AQ116" s="272"/>
      <c r="AR116" s="272"/>
      <c r="AS116" s="272"/>
    </row>
    <row r="117" spans="3:45" ht="21" customHeight="1">
      <c r="C117" s="246"/>
      <c r="D117" s="419"/>
      <c r="E117" s="421"/>
      <c r="F117" s="261" t="s">
        <v>2381</v>
      </c>
      <c r="G117" s="236"/>
      <c r="H117" s="48" t="s">
        <v>127</v>
      </c>
      <c r="I117" s="48" t="s">
        <v>131</v>
      </c>
      <c r="J117" s="48" t="s">
        <v>0</v>
      </c>
      <c r="K117" s="48" t="s">
        <v>132</v>
      </c>
      <c r="L117" s="48" t="s">
        <v>0</v>
      </c>
      <c r="M117" s="48" t="s">
        <v>279</v>
      </c>
      <c r="N117" s="48" t="s">
        <v>134</v>
      </c>
      <c r="O117" s="48" t="s">
        <v>0</v>
      </c>
      <c r="P117" s="48" t="s">
        <v>445</v>
      </c>
      <c r="Q117" s="48"/>
      <c r="R117" s="48"/>
      <c r="S117" s="48"/>
      <c r="T117" s="48"/>
      <c r="U117" s="108"/>
      <c r="V117" s="73"/>
      <c r="W117" s="74"/>
      <c r="X117" s="75"/>
      <c r="Y117" s="271"/>
      <c r="Z117" s="271"/>
      <c r="AA117" s="272"/>
      <c r="AB117" s="272"/>
      <c r="AC117" s="272"/>
      <c r="AD117" s="272"/>
      <c r="AE117" s="272"/>
      <c r="AF117" s="272"/>
      <c r="AG117" s="272"/>
      <c r="AH117" s="272"/>
      <c r="AI117" s="272"/>
      <c r="AJ117" s="272"/>
      <c r="AK117" s="272"/>
      <c r="AL117" s="272"/>
      <c r="AM117" s="272"/>
      <c r="AN117" s="272"/>
      <c r="AO117" s="272"/>
      <c r="AP117" s="272"/>
      <c r="AQ117" s="272"/>
      <c r="AR117" s="272"/>
      <c r="AS117" s="272"/>
    </row>
    <row r="118" spans="3:45" ht="21" customHeight="1">
      <c r="C118" s="246"/>
      <c r="D118" s="419"/>
      <c r="E118" s="422"/>
      <c r="F118" s="267" t="s">
        <v>2382</v>
      </c>
      <c r="G118" s="236"/>
      <c r="H118" s="48" t="s">
        <v>127</v>
      </c>
      <c r="I118" s="48" t="s">
        <v>131</v>
      </c>
      <c r="J118" s="48" t="s">
        <v>0</v>
      </c>
      <c r="K118" s="48" t="s">
        <v>132</v>
      </c>
      <c r="L118" s="48" t="s">
        <v>0</v>
      </c>
      <c r="M118" s="48" t="s">
        <v>280</v>
      </c>
      <c r="N118" s="48" t="s">
        <v>134</v>
      </c>
      <c r="O118" s="48" t="s">
        <v>0</v>
      </c>
      <c r="P118" s="48" t="s">
        <v>445</v>
      </c>
      <c r="Q118" s="48"/>
      <c r="R118" s="48"/>
      <c r="S118" s="48"/>
      <c r="T118" s="48"/>
      <c r="U118" s="109"/>
      <c r="V118" s="21" t="str">
        <f>IF(OR(SUMPRODUCT(--(V75:V117=""),--(W75:W117=""))&gt;0,COUNTIF(W75:W117,"M")&gt;0,COUNTIF(W75:W117,"X")=43),"",SUM(V75:V117))</f>
        <v/>
      </c>
      <c r="W118" s="22" t="str">
        <f>IF(AND(COUNTIF(W75:W117,"X")=43,SUM(V75:V117)=0,ISNUMBER(V118)),"",IF(COUNTIF(W75:W117,"M")&gt;0,"M",IF(AND(COUNTIF(W75:W117,W75)=43,OR(W75="X",W75="W",W75="Z")),UPPER(W75),"")))</f>
        <v/>
      </c>
      <c r="X118" s="23"/>
      <c r="Y118" s="271"/>
      <c r="Z118" s="273"/>
      <c r="AA118" s="245"/>
      <c r="AB118" s="245"/>
      <c r="AC118" s="245"/>
      <c r="AD118" s="245"/>
      <c r="AE118" s="245"/>
      <c r="AF118" s="245"/>
      <c r="AG118" s="245"/>
      <c r="AH118" s="245"/>
      <c r="AI118" s="245"/>
      <c r="AJ118" s="245"/>
      <c r="AK118" s="245"/>
      <c r="AL118" s="245"/>
      <c r="AM118" s="245"/>
      <c r="AN118" s="245"/>
      <c r="AO118" s="245"/>
      <c r="AP118" s="245"/>
      <c r="AQ118" s="245"/>
      <c r="AR118" s="245"/>
      <c r="AS118" s="245"/>
    </row>
    <row r="119" spans="3:45" ht="21" customHeight="1">
      <c r="C119" s="246"/>
      <c r="D119" s="419" t="s">
        <v>2355</v>
      </c>
      <c r="E119" s="420" t="s">
        <v>2383</v>
      </c>
      <c r="F119" s="261" t="s">
        <v>42</v>
      </c>
      <c r="G119" s="236"/>
      <c r="H119" s="48" t="s">
        <v>127</v>
      </c>
      <c r="I119" s="48" t="s">
        <v>131</v>
      </c>
      <c r="J119" s="48" t="s">
        <v>0</v>
      </c>
      <c r="K119" s="48" t="s">
        <v>132</v>
      </c>
      <c r="L119" s="48" t="s">
        <v>0</v>
      </c>
      <c r="M119" s="48" t="s">
        <v>281</v>
      </c>
      <c r="N119" s="48" t="s">
        <v>134</v>
      </c>
      <c r="O119" s="48" t="s">
        <v>0</v>
      </c>
      <c r="P119" s="48" t="s">
        <v>445</v>
      </c>
      <c r="Q119" s="48"/>
      <c r="R119" s="48"/>
      <c r="S119" s="48"/>
      <c r="T119" s="48"/>
      <c r="U119" s="108"/>
      <c r="V119" s="73"/>
      <c r="W119" s="74"/>
      <c r="X119" s="75"/>
      <c r="Y119" s="271"/>
      <c r="Z119" s="271"/>
      <c r="AA119" s="272"/>
      <c r="AB119" s="272"/>
      <c r="AC119" s="272"/>
      <c r="AD119" s="272"/>
      <c r="AE119" s="272"/>
      <c r="AF119" s="272"/>
      <c r="AG119" s="272"/>
      <c r="AH119" s="272"/>
      <c r="AI119" s="272"/>
      <c r="AJ119" s="272"/>
      <c r="AK119" s="272"/>
      <c r="AL119" s="272"/>
      <c r="AM119" s="272"/>
      <c r="AN119" s="272"/>
      <c r="AO119" s="272"/>
      <c r="AP119" s="272"/>
      <c r="AQ119" s="272"/>
      <c r="AR119" s="272"/>
      <c r="AS119" s="272"/>
    </row>
    <row r="120" spans="3:45" ht="21" customHeight="1">
      <c r="C120" s="246"/>
      <c r="D120" s="419"/>
      <c r="E120" s="421"/>
      <c r="F120" s="261" t="s">
        <v>2469</v>
      </c>
      <c r="G120" s="236"/>
      <c r="H120" s="48" t="s">
        <v>127</v>
      </c>
      <c r="I120" s="48" t="s">
        <v>131</v>
      </c>
      <c r="J120" s="48" t="s">
        <v>0</v>
      </c>
      <c r="K120" s="48" t="s">
        <v>132</v>
      </c>
      <c r="L120" s="48" t="s">
        <v>0</v>
      </c>
      <c r="M120" s="48" t="s">
        <v>282</v>
      </c>
      <c r="N120" s="48" t="s">
        <v>134</v>
      </c>
      <c r="O120" s="48" t="s">
        <v>0</v>
      </c>
      <c r="P120" s="48" t="s">
        <v>445</v>
      </c>
      <c r="Q120" s="48"/>
      <c r="R120" s="48"/>
      <c r="S120" s="48"/>
      <c r="T120" s="48"/>
      <c r="U120" s="108"/>
      <c r="V120" s="73"/>
      <c r="W120" s="74"/>
      <c r="X120" s="75"/>
      <c r="Y120" s="271"/>
      <c r="Z120" s="271"/>
      <c r="AA120" s="272"/>
      <c r="AB120" s="272"/>
      <c r="AC120" s="272"/>
      <c r="AD120" s="272"/>
      <c r="AE120" s="272"/>
      <c r="AF120" s="272"/>
      <c r="AG120" s="272"/>
      <c r="AH120" s="272"/>
      <c r="AI120" s="272"/>
      <c r="AJ120" s="272"/>
      <c r="AK120" s="272"/>
      <c r="AL120" s="272"/>
      <c r="AM120" s="272"/>
      <c r="AN120" s="272"/>
      <c r="AO120" s="272"/>
      <c r="AP120" s="272"/>
      <c r="AQ120" s="272"/>
      <c r="AR120" s="272"/>
      <c r="AS120" s="272"/>
    </row>
    <row r="121" spans="3:45" ht="21" customHeight="1">
      <c r="C121" s="246"/>
      <c r="D121" s="419"/>
      <c r="E121" s="421"/>
      <c r="F121" s="261" t="s">
        <v>2470</v>
      </c>
      <c r="G121" s="236"/>
      <c r="H121" s="48" t="s">
        <v>127</v>
      </c>
      <c r="I121" s="48" t="s">
        <v>131</v>
      </c>
      <c r="J121" s="48" t="s">
        <v>0</v>
      </c>
      <c r="K121" s="48" t="s">
        <v>132</v>
      </c>
      <c r="L121" s="48" t="s">
        <v>0</v>
      </c>
      <c r="M121" s="48" t="s">
        <v>283</v>
      </c>
      <c r="N121" s="48" t="s">
        <v>134</v>
      </c>
      <c r="O121" s="48" t="s">
        <v>0</v>
      </c>
      <c r="P121" s="48" t="s">
        <v>445</v>
      </c>
      <c r="Q121" s="48"/>
      <c r="R121" s="48"/>
      <c r="S121" s="48"/>
      <c r="T121" s="48"/>
      <c r="U121" s="108"/>
      <c r="V121" s="73"/>
      <c r="W121" s="74"/>
      <c r="X121" s="75"/>
      <c r="Y121" s="271"/>
      <c r="Z121" s="271"/>
      <c r="AA121" s="272"/>
      <c r="AB121" s="272"/>
      <c r="AC121" s="272"/>
      <c r="AD121" s="272"/>
      <c r="AE121" s="272"/>
      <c r="AF121" s="272"/>
      <c r="AG121" s="272"/>
      <c r="AH121" s="272"/>
      <c r="AI121" s="272"/>
      <c r="AJ121" s="272"/>
      <c r="AK121" s="272"/>
      <c r="AL121" s="272"/>
      <c r="AM121" s="272"/>
      <c r="AN121" s="272"/>
      <c r="AO121" s="272"/>
      <c r="AP121" s="272"/>
      <c r="AQ121" s="272"/>
      <c r="AR121" s="272"/>
      <c r="AS121" s="272"/>
    </row>
    <row r="122" spans="3:45" ht="21" customHeight="1">
      <c r="C122" s="246"/>
      <c r="D122" s="419"/>
      <c r="E122" s="421"/>
      <c r="F122" s="261" t="s">
        <v>2471</v>
      </c>
      <c r="G122" s="236"/>
      <c r="H122" s="48" t="s">
        <v>127</v>
      </c>
      <c r="I122" s="48" t="s">
        <v>131</v>
      </c>
      <c r="J122" s="48" t="s">
        <v>0</v>
      </c>
      <c r="K122" s="48" t="s">
        <v>132</v>
      </c>
      <c r="L122" s="48" t="s">
        <v>0</v>
      </c>
      <c r="M122" s="48" t="s">
        <v>284</v>
      </c>
      <c r="N122" s="48" t="s">
        <v>134</v>
      </c>
      <c r="O122" s="48" t="s">
        <v>0</v>
      </c>
      <c r="P122" s="48" t="s">
        <v>445</v>
      </c>
      <c r="Q122" s="48"/>
      <c r="R122" s="48"/>
      <c r="S122" s="48"/>
      <c r="T122" s="48"/>
      <c r="U122" s="108"/>
      <c r="V122" s="73"/>
      <c r="W122" s="74"/>
      <c r="X122" s="75"/>
      <c r="Y122" s="271"/>
      <c r="Z122" s="271"/>
      <c r="AA122" s="272"/>
      <c r="AB122" s="272"/>
      <c r="AC122" s="272"/>
      <c r="AD122" s="272"/>
      <c r="AE122" s="272"/>
      <c r="AF122" s="272"/>
      <c r="AG122" s="272"/>
      <c r="AH122" s="272"/>
      <c r="AI122" s="272"/>
      <c r="AJ122" s="272"/>
      <c r="AK122" s="272"/>
      <c r="AL122" s="272"/>
      <c r="AM122" s="272"/>
      <c r="AN122" s="272"/>
      <c r="AO122" s="272"/>
      <c r="AP122" s="272"/>
      <c r="AQ122" s="272"/>
      <c r="AR122" s="272"/>
      <c r="AS122" s="272"/>
    </row>
    <row r="123" spans="3:45" ht="21" customHeight="1">
      <c r="C123" s="246"/>
      <c r="D123" s="419"/>
      <c r="E123" s="421"/>
      <c r="F123" s="261" t="s">
        <v>43</v>
      </c>
      <c r="G123" s="236"/>
      <c r="H123" s="48" t="s">
        <v>127</v>
      </c>
      <c r="I123" s="48" t="s">
        <v>131</v>
      </c>
      <c r="J123" s="48" t="s">
        <v>0</v>
      </c>
      <c r="K123" s="48" t="s">
        <v>132</v>
      </c>
      <c r="L123" s="48" t="s">
        <v>0</v>
      </c>
      <c r="M123" s="48" t="s">
        <v>285</v>
      </c>
      <c r="N123" s="48" t="s">
        <v>134</v>
      </c>
      <c r="O123" s="48" t="s">
        <v>0</v>
      </c>
      <c r="P123" s="48" t="s">
        <v>445</v>
      </c>
      <c r="Q123" s="48"/>
      <c r="R123" s="48"/>
      <c r="S123" s="48"/>
      <c r="T123" s="48"/>
      <c r="U123" s="108"/>
      <c r="V123" s="73"/>
      <c r="W123" s="74"/>
      <c r="X123" s="75"/>
      <c r="Y123" s="271"/>
      <c r="Z123" s="271"/>
      <c r="AA123" s="272"/>
      <c r="AB123" s="272"/>
      <c r="AC123" s="272"/>
      <c r="AD123" s="272"/>
      <c r="AE123" s="272"/>
      <c r="AF123" s="272"/>
      <c r="AG123" s="272"/>
      <c r="AH123" s="272"/>
      <c r="AI123" s="272"/>
      <c r="AJ123" s="272"/>
      <c r="AK123" s="272"/>
      <c r="AL123" s="272"/>
      <c r="AM123" s="272"/>
      <c r="AN123" s="272"/>
      <c r="AO123" s="272"/>
      <c r="AP123" s="272"/>
      <c r="AQ123" s="272"/>
      <c r="AR123" s="272"/>
      <c r="AS123" s="272"/>
    </row>
    <row r="124" spans="3:45" ht="21" customHeight="1">
      <c r="C124" s="246"/>
      <c r="D124" s="419"/>
      <c r="E124" s="421"/>
      <c r="F124" s="261" t="s">
        <v>2472</v>
      </c>
      <c r="G124" s="236"/>
      <c r="H124" s="48" t="s">
        <v>127</v>
      </c>
      <c r="I124" s="48" t="s">
        <v>131</v>
      </c>
      <c r="J124" s="48" t="s">
        <v>0</v>
      </c>
      <c r="K124" s="48" t="s">
        <v>132</v>
      </c>
      <c r="L124" s="48" t="s">
        <v>0</v>
      </c>
      <c r="M124" s="48" t="s">
        <v>286</v>
      </c>
      <c r="N124" s="48" t="s">
        <v>134</v>
      </c>
      <c r="O124" s="48" t="s">
        <v>0</v>
      </c>
      <c r="P124" s="48" t="s">
        <v>445</v>
      </c>
      <c r="Q124" s="48"/>
      <c r="R124" s="48"/>
      <c r="S124" s="48"/>
      <c r="T124" s="48"/>
      <c r="U124" s="108"/>
      <c r="V124" s="73"/>
      <c r="W124" s="74"/>
      <c r="X124" s="75"/>
      <c r="Y124" s="271"/>
      <c r="Z124" s="271"/>
      <c r="AA124" s="272"/>
      <c r="AB124" s="272"/>
      <c r="AC124" s="272"/>
      <c r="AD124" s="272"/>
      <c r="AE124" s="272"/>
      <c r="AF124" s="272"/>
      <c r="AG124" s="272"/>
      <c r="AH124" s="272"/>
      <c r="AI124" s="272"/>
      <c r="AJ124" s="272"/>
      <c r="AK124" s="272"/>
      <c r="AL124" s="272"/>
      <c r="AM124" s="272"/>
      <c r="AN124" s="272"/>
      <c r="AO124" s="272"/>
      <c r="AP124" s="272"/>
      <c r="AQ124" s="272"/>
      <c r="AR124" s="272"/>
      <c r="AS124" s="272"/>
    </row>
    <row r="125" spans="3:45" ht="21" customHeight="1">
      <c r="C125" s="246"/>
      <c r="D125" s="419"/>
      <c r="E125" s="421"/>
      <c r="F125" s="261" t="s">
        <v>2473</v>
      </c>
      <c r="G125" s="236"/>
      <c r="H125" s="48" t="s">
        <v>127</v>
      </c>
      <c r="I125" s="48" t="s">
        <v>131</v>
      </c>
      <c r="J125" s="48" t="s">
        <v>0</v>
      </c>
      <c r="K125" s="48" t="s">
        <v>132</v>
      </c>
      <c r="L125" s="48" t="s">
        <v>0</v>
      </c>
      <c r="M125" s="48" t="s">
        <v>287</v>
      </c>
      <c r="N125" s="48" t="s">
        <v>134</v>
      </c>
      <c r="O125" s="48" t="s">
        <v>0</v>
      </c>
      <c r="P125" s="48" t="s">
        <v>445</v>
      </c>
      <c r="Q125" s="48"/>
      <c r="R125" s="48"/>
      <c r="S125" s="48"/>
      <c r="T125" s="48"/>
      <c r="U125" s="108"/>
      <c r="V125" s="73"/>
      <c r="W125" s="74"/>
      <c r="X125" s="75"/>
      <c r="Y125" s="271"/>
      <c r="Z125" s="274"/>
    </row>
    <row r="126" spans="3:45" ht="21" customHeight="1">
      <c r="C126" s="246"/>
      <c r="D126" s="419"/>
      <c r="E126" s="421"/>
      <c r="F126" s="261" t="s">
        <v>2474</v>
      </c>
      <c r="G126" s="236"/>
      <c r="H126" s="48" t="s">
        <v>127</v>
      </c>
      <c r="I126" s="48" t="s">
        <v>131</v>
      </c>
      <c r="J126" s="48" t="s">
        <v>0</v>
      </c>
      <c r="K126" s="48" t="s">
        <v>132</v>
      </c>
      <c r="L126" s="48" t="s">
        <v>0</v>
      </c>
      <c r="M126" s="48" t="s">
        <v>288</v>
      </c>
      <c r="N126" s="48" t="s">
        <v>134</v>
      </c>
      <c r="O126" s="48" t="s">
        <v>0</v>
      </c>
      <c r="P126" s="48" t="s">
        <v>445</v>
      </c>
      <c r="Q126" s="48"/>
      <c r="R126" s="48"/>
      <c r="S126" s="48"/>
      <c r="T126" s="48"/>
      <c r="U126" s="108"/>
      <c r="V126" s="73"/>
      <c r="W126" s="74"/>
      <c r="X126" s="75"/>
      <c r="Y126" s="271"/>
      <c r="Z126" s="274"/>
    </row>
    <row r="127" spans="3:45" ht="21" customHeight="1">
      <c r="C127" s="246"/>
      <c r="D127" s="419"/>
      <c r="E127" s="421"/>
      <c r="F127" s="261" t="s">
        <v>2475</v>
      </c>
      <c r="G127" s="236"/>
      <c r="H127" s="48" t="s">
        <v>127</v>
      </c>
      <c r="I127" s="48" t="s">
        <v>131</v>
      </c>
      <c r="J127" s="48" t="s">
        <v>0</v>
      </c>
      <c r="K127" s="48" t="s">
        <v>132</v>
      </c>
      <c r="L127" s="48" t="s">
        <v>0</v>
      </c>
      <c r="M127" s="48" t="s">
        <v>289</v>
      </c>
      <c r="N127" s="48" t="s">
        <v>134</v>
      </c>
      <c r="O127" s="48" t="s">
        <v>0</v>
      </c>
      <c r="P127" s="48" t="s">
        <v>445</v>
      </c>
      <c r="Q127" s="48"/>
      <c r="R127" s="48"/>
      <c r="S127" s="48"/>
      <c r="T127" s="48"/>
      <c r="U127" s="108"/>
      <c r="V127" s="73"/>
      <c r="W127" s="74"/>
      <c r="X127" s="75"/>
      <c r="Y127" s="271"/>
      <c r="Z127" s="274"/>
    </row>
    <row r="128" spans="3:45" ht="21" customHeight="1">
      <c r="C128" s="246"/>
      <c r="D128" s="419"/>
      <c r="E128" s="421"/>
      <c r="F128" s="261" t="s">
        <v>2476</v>
      </c>
      <c r="G128" s="236"/>
      <c r="H128" s="48" t="s">
        <v>127</v>
      </c>
      <c r="I128" s="48" t="s">
        <v>131</v>
      </c>
      <c r="J128" s="48" t="s">
        <v>0</v>
      </c>
      <c r="K128" s="48" t="s">
        <v>132</v>
      </c>
      <c r="L128" s="48" t="s">
        <v>0</v>
      </c>
      <c r="M128" s="48" t="s">
        <v>290</v>
      </c>
      <c r="N128" s="48" t="s">
        <v>134</v>
      </c>
      <c r="O128" s="48" t="s">
        <v>0</v>
      </c>
      <c r="P128" s="48" t="s">
        <v>445</v>
      </c>
      <c r="Q128" s="48"/>
      <c r="R128" s="48"/>
      <c r="S128" s="48"/>
      <c r="T128" s="48"/>
      <c r="U128" s="108"/>
      <c r="V128" s="73"/>
      <c r="W128" s="74"/>
      <c r="X128" s="75"/>
      <c r="Y128" s="271"/>
      <c r="Z128" s="274"/>
    </row>
    <row r="129" spans="3:26" ht="21" customHeight="1">
      <c r="C129" s="246"/>
      <c r="D129" s="419"/>
      <c r="E129" s="421"/>
      <c r="F129" s="261" t="s">
        <v>2477</v>
      </c>
      <c r="G129" s="236"/>
      <c r="H129" s="48" t="s">
        <v>127</v>
      </c>
      <c r="I129" s="48" t="s">
        <v>131</v>
      </c>
      <c r="J129" s="48" t="s">
        <v>0</v>
      </c>
      <c r="K129" s="48" t="s">
        <v>132</v>
      </c>
      <c r="L129" s="48" t="s">
        <v>0</v>
      </c>
      <c r="M129" s="48" t="s">
        <v>291</v>
      </c>
      <c r="N129" s="48" t="s">
        <v>134</v>
      </c>
      <c r="O129" s="48" t="s">
        <v>0</v>
      </c>
      <c r="P129" s="48" t="s">
        <v>445</v>
      </c>
      <c r="Q129" s="48"/>
      <c r="R129" s="48"/>
      <c r="S129" s="48"/>
      <c r="T129" s="48"/>
      <c r="U129" s="108"/>
      <c r="V129" s="73"/>
      <c r="W129" s="74"/>
      <c r="X129" s="75"/>
      <c r="Y129" s="271"/>
      <c r="Z129" s="274"/>
    </row>
    <row r="130" spans="3:26" ht="21" customHeight="1">
      <c r="C130" s="246"/>
      <c r="D130" s="419"/>
      <c r="E130" s="421"/>
      <c r="F130" s="261" t="s">
        <v>2478</v>
      </c>
      <c r="G130" s="236"/>
      <c r="H130" s="48" t="s">
        <v>127</v>
      </c>
      <c r="I130" s="48" t="s">
        <v>131</v>
      </c>
      <c r="J130" s="48" t="s">
        <v>0</v>
      </c>
      <c r="K130" s="48" t="s">
        <v>132</v>
      </c>
      <c r="L130" s="48" t="s">
        <v>0</v>
      </c>
      <c r="M130" s="48" t="s">
        <v>292</v>
      </c>
      <c r="N130" s="48" t="s">
        <v>134</v>
      </c>
      <c r="O130" s="48" t="s">
        <v>0</v>
      </c>
      <c r="P130" s="48" t="s">
        <v>445</v>
      </c>
      <c r="Q130" s="48"/>
      <c r="R130" s="48"/>
      <c r="S130" s="48"/>
      <c r="T130" s="48"/>
      <c r="U130" s="108"/>
      <c r="V130" s="73"/>
      <c r="W130" s="74"/>
      <c r="X130" s="75"/>
      <c r="Y130" s="271"/>
      <c r="Z130" s="274"/>
    </row>
    <row r="131" spans="3:26" ht="21" customHeight="1">
      <c r="C131" s="246"/>
      <c r="D131" s="419"/>
      <c r="E131" s="421"/>
      <c r="F131" s="261" t="s">
        <v>2479</v>
      </c>
      <c r="G131" s="236"/>
      <c r="H131" s="48" t="s">
        <v>127</v>
      </c>
      <c r="I131" s="48" t="s">
        <v>131</v>
      </c>
      <c r="J131" s="48" t="s">
        <v>0</v>
      </c>
      <c r="K131" s="48" t="s">
        <v>132</v>
      </c>
      <c r="L131" s="48" t="s">
        <v>0</v>
      </c>
      <c r="M131" s="48" t="s">
        <v>302</v>
      </c>
      <c r="N131" s="48" t="s">
        <v>134</v>
      </c>
      <c r="O131" s="48" t="s">
        <v>0</v>
      </c>
      <c r="P131" s="48" t="s">
        <v>445</v>
      </c>
      <c r="Q131" s="48"/>
      <c r="R131" s="48"/>
      <c r="S131" s="48"/>
      <c r="T131" s="48"/>
      <c r="U131" s="108"/>
      <c r="V131" s="73"/>
      <c r="W131" s="74"/>
      <c r="X131" s="75"/>
      <c r="Y131" s="271"/>
      <c r="Z131" s="274"/>
    </row>
    <row r="132" spans="3:26" ht="21" customHeight="1">
      <c r="C132" s="246"/>
      <c r="D132" s="419"/>
      <c r="E132" s="421"/>
      <c r="F132" s="261" t="s">
        <v>2480</v>
      </c>
      <c r="G132" s="236"/>
      <c r="H132" s="48" t="s">
        <v>127</v>
      </c>
      <c r="I132" s="48" t="s">
        <v>131</v>
      </c>
      <c r="J132" s="48" t="s">
        <v>0</v>
      </c>
      <c r="K132" s="48" t="s">
        <v>132</v>
      </c>
      <c r="L132" s="48" t="s">
        <v>0</v>
      </c>
      <c r="M132" s="48" t="s">
        <v>293</v>
      </c>
      <c r="N132" s="48" t="s">
        <v>134</v>
      </c>
      <c r="O132" s="48" t="s">
        <v>0</v>
      </c>
      <c r="P132" s="48" t="s">
        <v>445</v>
      </c>
      <c r="Q132" s="48"/>
      <c r="R132" s="48"/>
      <c r="S132" s="48"/>
      <c r="T132" s="48"/>
      <c r="U132" s="108"/>
      <c r="V132" s="73"/>
      <c r="W132" s="74"/>
      <c r="X132" s="75"/>
      <c r="Y132" s="271"/>
      <c r="Z132" s="274"/>
    </row>
    <row r="133" spans="3:26" ht="21" customHeight="1">
      <c r="C133" s="246"/>
      <c r="D133" s="419"/>
      <c r="E133" s="421"/>
      <c r="F133" s="261" t="s">
        <v>2481</v>
      </c>
      <c r="G133" s="236"/>
      <c r="H133" s="48" t="s">
        <v>127</v>
      </c>
      <c r="I133" s="48" t="s">
        <v>131</v>
      </c>
      <c r="J133" s="48" t="s">
        <v>0</v>
      </c>
      <c r="K133" s="48" t="s">
        <v>132</v>
      </c>
      <c r="L133" s="48" t="s">
        <v>0</v>
      </c>
      <c r="M133" s="48" t="s">
        <v>294</v>
      </c>
      <c r="N133" s="48" t="s">
        <v>134</v>
      </c>
      <c r="O133" s="48" t="s">
        <v>0</v>
      </c>
      <c r="P133" s="48" t="s">
        <v>445</v>
      </c>
      <c r="Q133" s="48"/>
      <c r="R133" s="48"/>
      <c r="S133" s="48"/>
      <c r="T133" s="48"/>
      <c r="U133" s="108"/>
      <c r="V133" s="73"/>
      <c r="W133" s="74"/>
      <c r="X133" s="75"/>
      <c r="Y133" s="271"/>
      <c r="Z133" s="274"/>
    </row>
    <row r="134" spans="3:26" ht="21" customHeight="1">
      <c r="C134" s="246"/>
      <c r="D134" s="419"/>
      <c r="E134" s="421"/>
      <c r="F134" s="261" t="s">
        <v>2482</v>
      </c>
      <c r="G134" s="236"/>
      <c r="H134" s="48" t="s">
        <v>127</v>
      </c>
      <c r="I134" s="48" t="s">
        <v>131</v>
      </c>
      <c r="J134" s="48" t="s">
        <v>0</v>
      </c>
      <c r="K134" s="48" t="s">
        <v>132</v>
      </c>
      <c r="L134" s="48" t="s">
        <v>0</v>
      </c>
      <c r="M134" s="48" t="s">
        <v>295</v>
      </c>
      <c r="N134" s="48" t="s">
        <v>134</v>
      </c>
      <c r="O134" s="48" t="s">
        <v>0</v>
      </c>
      <c r="P134" s="48" t="s">
        <v>445</v>
      </c>
      <c r="Q134" s="48"/>
      <c r="R134" s="48"/>
      <c r="S134" s="48"/>
      <c r="T134" s="48"/>
      <c r="U134" s="108"/>
      <c r="V134" s="73"/>
      <c r="W134" s="74"/>
      <c r="X134" s="75"/>
      <c r="Y134" s="271"/>
      <c r="Z134" s="274"/>
    </row>
    <row r="135" spans="3:26" ht="21" customHeight="1">
      <c r="C135" s="246"/>
      <c r="D135" s="419"/>
      <c r="E135" s="421"/>
      <c r="F135" s="261" t="s">
        <v>2483</v>
      </c>
      <c r="G135" s="236"/>
      <c r="H135" s="48" t="s">
        <v>127</v>
      </c>
      <c r="I135" s="48" t="s">
        <v>131</v>
      </c>
      <c r="J135" s="48" t="s">
        <v>0</v>
      </c>
      <c r="K135" s="48" t="s">
        <v>132</v>
      </c>
      <c r="L135" s="48" t="s">
        <v>0</v>
      </c>
      <c r="M135" s="48" t="s">
        <v>296</v>
      </c>
      <c r="N135" s="48" t="s">
        <v>134</v>
      </c>
      <c r="O135" s="48" t="s">
        <v>0</v>
      </c>
      <c r="P135" s="48" t="s">
        <v>445</v>
      </c>
      <c r="Q135" s="48"/>
      <c r="R135" s="48"/>
      <c r="S135" s="48"/>
      <c r="T135" s="48"/>
      <c r="U135" s="108"/>
      <c r="V135" s="73"/>
      <c r="W135" s="74"/>
      <c r="X135" s="75"/>
      <c r="Y135" s="271"/>
      <c r="Z135" s="274"/>
    </row>
    <row r="136" spans="3:26" ht="21" customHeight="1">
      <c r="C136" s="246"/>
      <c r="D136" s="419"/>
      <c r="E136" s="421"/>
      <c r="F136" s="261" t="s">
        <v>44</v>
      </c>
      <c r="G136" s="236"/>
      <c r="H136" s="48" t="s">
        <v>127</v>
      </c>
      <c r="I136" s="48" t="s">
        <v>131</v>
      </c>
      <c r="J136" s="48" t="s">
        <v>0</v>
      </c>
      <c r="K136" s="48" t="s">
        <v>132</v>
      </c>
      <c r="L136" s="48" t="s">
        <v>0</v>
      </c>
      <c r="M136" s="48" t="s">
        <v>297</v>
      </c>
      <c r="N136" s="48" t="s">
        <v>134</v>
      </c>
      <c r="O136" s="48" t="s">
        <v>0</v>
      </c>
      <c r="P136" s="48" t="s">
        <v>445</v>
      </c>
      <c r="Q136" s="48"/>
      <c r="R136" s="48"/>
      <c r="S136" s="48"/>
      <c r="T136" s="48"/>
      <c r="U136" s="108"/>
      <c r="V136" s="73"/>
      <c r="W136" s="74"/>
      <c r="X136" s="75"/>
      <c r="Y136" s="271"/>
      <c r="Z136" s="274"/>
    </row>
    <row r="137" spans="3:26" ht="21" customHeight="1">
      <c r="C137" s="246"/>
      <c r="D137" s="419"/>
      <c r="E137" s="421"/>
      <c r="F137" s="261" t="s">
        <v>2484</v>
      </c>
      <c r="G137" s="236"/>
      <c r="H137" s="48" t="s">
        <v>127</v>
      </c>
      <c r="I137" s="48" t="s">
        <v>131</v>
      </c>
      <c r="J137" s="48" t="s">
        <v>0</v>
      </c>
      <c r="K137" s="48" t="s">
        <v>132</v>
      </c>
      <c r="L137" s="48" t="s">
        <v>0</v>
      </c>
      <c r="M137" s="48" t="s">
        <v>298</v>
      </c>
      <c r="N137" s="48" t="s">
        <v>134</v>
      </c>
      <c r="O137" s="48" t="s">
        <v>0</v>
      </c>
      <c r="P137" s="48" t="s">
        <v>445</v>
      </c>
      <c r="Q137" s="48"/>
      <c r="R137" s="48"/>
      <c r="S137" s="48"/>
      <c r="T137" s="48"/>
      <c r="U137" s="108"/>
      <c r="V137" s="73"/>
      <c r="W137" s="74"/>
      <c r="X137" s="75"/>
      <c r="Y137" s="271"/>
      <c r="Z137" s="274"/>
    </row>
    <row r="138" spans="3:26" ht="21" customHeight="1">
      <c r="C138" s="246"/>
      <c r="D138" s="419"/>
      <c r="E138" s="421"/>
      <c r="F138" s="261" t="s">
        <v>2485</v>
      </c>
      <c r="G138" s="236"/>
      <c r="H138" s="48" t="s">
        <v>127</v>
      </c>
      <c r="I138" s="48" t="s">
        <v>131</v>
      </c>
      <c r="J138" s="48" t="s">
        <v>0</v>
      </c>
      <c r="K138" s="48" t="s">
        <v>132</v>
      </c>
      <c r="L138" s="48" t="s">
        <v>0</v>
      </c>
      <c r="M138" s="48" t="s">
        <v>299</v>
      </c>
      <c r="N138" s="48" t="s">
        <v>134</v>
      </c>
      <c r="O138" s="48" t="s">
        <v>0</v>
      </c>
      <c r="P138" s="48" t="s">
        <v>445</v>
      </c>
      <c r="Q138" s="48"/>
      <c r="R138" s="48"/>
      <c r="S138" s="48"/>
      <c r="T138" s="48"/>
      <c r="U138" s="108"/>
      <c r="V138" s="73"/>
      <c r="W138" s="74"/>
      <c r="X138" s="75"/>
      <c r="Y138" s="271"/>
      <c r="Z138" s="274"/>
    </row>
    <row r="139" spans="3:26" ht="21" customHeight="1">
      <c r="C139" s="246"/>
      <c r="D139" s="419"/>
      <c r="E139" s="421"/>
      <c r="F139" s="261" t="s">
        <v>2486</v>
      </c>
      <c r="G139" s="236"/>
      <c r="H139" s="48" t="s">
        <v>127</v>
      </c>
      <c r="I139" s="48" t="s">
        <v>131</v>
      </c>
      <c r="J139" s="48" t="s">
        <v>0</v>
      </c>
      <c r="K139" s="48" t="s">
        <v>132</v>
      </c>
      <c r="L139" s="48" t="s">
        <v>0</v>
      </c>
      <c r="M139" s="48" t="s">
        <v>300</v>
      </c>
      <c r="N139" s="48" t="s">
        <v>134</v>
      </c>
      <c r="O139" s="48" t="s">
        <v>0</v>
      </c>
      <c r="P139" s="48" t="s">
        <v>445</v>
      </c>
      <c r="Q139" s="48"/>
      <c r="R139" s="48"/>
      <c r="S139" s="48"/>
      <c r="T139" s="48"/>
      <c r="U139" s="108"/>
      <c r="V139" s="73"/>
      <c r="W139" s="74"/>
      <c r="X139" s="75"/>
      <c r="Y139" s="271"/>
      <c r="Z139" s="274"/>
    </row>
    <row r="140" spans="3:26" ht="21" customHeight="1">
      <c r="C140" s="246"/>
      <c r="D140" s="419"/>
      <c r="E140" s="421"/>
      <c r="F140" s="261" t="s">
        <v>45</v>
      </c>
      <c r="G140" s="236"/>
      <c r="H140" s="48" t="s">
        <v>127</v>
      </c>
      <c r="I140" s="48" t="s">
        <v>131</v>
      </c>
      <c r="J140" s="48" t="s">
        <v>0</v>
      </c>
      <c r="K140" s="48" t="s">
        <v>132</v>
      </c>
      <c r="L140" s="48" t="s">
        <v>0</v>
      </c>
      <c r="M140" s="48" t="s">
        <v>301</v>
      </c>
      <c r="N140" s="48" t="s">
        <v>134</v>
      </c>
      <c r="O140" s="48" t="s">
        <v>0</v>
      </c>
      <c r="P140" s="48" t="s">
        <v>445</v>
      </c>
      <c r="Q140" s="48"/>
      <c r="R140" s="48"/>
      <c r="S140" s="48"/>
      <c r="T140" s="48"/>
      <c r="U140" s="108"/>
      <c r="V140" s="73"/>
      <c r="W140" s="74"/>
      <c r="X140" s="75"/>
      <c r="Y140" s="271"/>
      <c r="Z140" s="274"/>
    </row>
    <row r="141" spans="3:26" ht="21" customHeight="1">
      <c r="C141" s="246"/>
      <c r="D141" s="419"/>
      <c r="E141" s="421"/>
      <c r="F141" s="261" t="s">
        <v>2487</v>
      </c>
      <c r="G141" s="236"/>
      <c r="H141" s="48" t="s">
        <v>127</v>
      </c>
      <c r="I141" s="48" t="s">
        <v>131</v>
      </c>
      <c r="J141" s="48" t="s">
        <v>0</v>
      </c>
      <c r="K141" s="48" t="s">
        <v>132</v>
      </c>
      <c r="L141" s="48" t="s">
        <v>0</v>
      </c>
      <c r="M141" s="48" t="s">
        <v>304</v>
      </c>
      <c r="N141" s="48" t="s">
        <v>134</v>
      </c>
      <c r="O141" s="48" t="s">
        <v>0</v>
      </c>
      <c r="P141" s="48" t="s">
        <v>445</v>
      </c>
      <c r="Q141" s="48"/>
      <c r="R141" s="48"/>
      <c r="S141" s="48"/>
      <c r="T141" s="48"/>
      <c r="U141" s="108"/>
      <c r="V141" s="73"/>
      <c r="W141" s="74"/>
      <c r="X141" s="75"/>
      <c r="Y141" s="271"/>
      <c r="Z141" s="274"/>
    </row>
    <row r="142" spans="3:26" ht="21" customHeight="1">
      <c r="C142" s="246"/>
      <c r="D142" s="419"/>
      <c r="E142" s="421"/>
      <c r="F142" s="261" t="s">
        <v>2488</v>
      </c>
      <c r="G142" s="236"/>
      <c r="H142" s="48" t="s">
        <v>127</v>
      </c>
      <c r="I142" s="48" t="s">
        <v>131</v>
      </c>
      <c r="J142" s="48" t="s">
        <v>0</v>
      </c>
      <c r="K142" s="48" t="s">
        <v>132</v>
      </c>
      <c r="L142" s="48" t="s">
        <v>0</v>
      </c>
      <c r="M142" s="48" t="s">
        <v>305</v>
      </c>
      <c r="N142" s="48" t="s">
        <v>134</v>
      </c>
      <c r="O142" s="48" t="s">
        <v>0</v>
      </c>
      <c r="P142" s="48" t="s">
        <v>445</v>
      </c>
      <c r="Q142" s="48"/>
      <c r="R142" s="48"/>
      <c r="S142" s="48"/>
      <c r="T142" s="48"/>
      <c r="U142" s="108"/>
      <c r="V142" s="73"/>
      <c r="W142" s="74"/>
      <c r="X142" s="75"/>
      <c r="Y142" s="271"/>
      <c r="Z142" s="274"/>
    </row>
    <row r="143" spans="3:26" ht="21" customHeight="1">
      <c r="C143" s="246"/>
      <c r="D143" s="419"/>
      <c r="E143" s="421"/>
      <c r="F143" s="261" t="s">
        <v>2489</v>
      </c>
      <c r="G143" s="236"/>
      <c r="H143" s="48" t="s">
        <v>127</v>
      </c>
      <c r="I143" s="48" t="s">
        <v>131</v>
      </c>
      <c r="J143" s="48" t="s">
        <v>0</v>
      </c>
      <c r="K143" s="48" t="s">
        <v>132</v>
      </c>
      <c r="L143" s="48" t="s">
        <v>0</v>
      </c>
      <c r="M143" s="48" t="s">
        <v>306</v>
      </c>
      <c r="N143" s="48" t="s">
        <v>134</v>
      </c>
      <c r="O143" s="48" t="s">
        <v>0</v>
      </c>
      <c r="P143" s="48" t="s">
        <v>445</v>
      </c>
      <c r="Q143" s="48"/>
      <c r="R143" s="48"/>
      <c r="S143" s="48"/>
      <c r="T143" s="48"/>
      <c r="U143" s="108"/>
      <c r="V143" s="73"/>
      <c r="W143" s="74"/>
      <c r="X143" s="75"/>
      <c r="Y143" s="271"/>
      <c r="Z143" s="274"/>
    </row>
    <row r="144" spans="3:26" ht="21" customHeight="1">
      <c r="C144" s="246"/>
      <c r="D144" s="419"/>
      <c r="E144" s="421"/>
      <c r="F144" s="261" t="s">
        <v>2490</v>
      </c>
      <c r="G144" s="236"/>
      <c r="H144" s="48" t="s">
        <v>127</v>
      </c>
      <c r="I144" s="48" t="s">
        <v>131</v>
      </c>
      <c r="J144" s="48" t="s">
        <v>0</v>
      </c>
      <c r="K144" s="48" t="s">
        <v>132</v>
      </c>
      <c r="L144" s="48" t="s">
        <v>0</v>
      </c>
      <c r="M144" s="48" t="s">
        <v>307</v>
      </c>
      <c r="N144" s="48" t="s">
        <v>134</v>
      </c>
      <c r="O144" s="48" t="s">
        <v>0</v>
      </c>
      <c r="P144" s="48" t="s">
        <v>445</v>
      </c>
      <c r="Q144" s="48"/>
      <c r="R144" s="48"/>
      <c r="S144" s="48"/>
      <c r="T144" s="48"/>
      <c r="U144" s="108"/>
      <c r="V144" s="73"/>
      <c r="W144" s="74"/>
      <c r="X144" s="75"/>
      <c r="Y144" s="271"/>
      <c r="Z144" s="274"/>
    </row>
    <row r="145" spans="3:45" ht="21" customHeight="1">
      <c r="C145" s="246"/>
      <c r="D145" s="419"/>
      <c r="E145" s="421"/>
      <c r="F145" s="261" t="s">
        <v>2491</v>
      </c>
      <c r="G145" s="236"/>
      <c r="H145" s="48" t="s">
        <v>127</v>
      </c>
      <c r="I145" s="48" t="s">
        <v>131</v>
      </c>
      <c r="J145" s="48" t="s">
        <v>0</v>
      </c>
      <c r="K145" s="48" t="s">
        <v>132</v>
      </c>
      <c r="L145" s="48" t="s">
        <v>0</v>
      </c>
      <c r="M145" s="48" t="s">
        <v>308</v>
      </c>
      <c r="N145" s="48" t="s">
        <v>134</v>
      </c>
      <c r="O145" s="48" t="s">
        <v>0</v>
      </c>
      <c r="P145" s="48" t="s">
        <v>445</v>
      </c>
      <c r="Q145" s="48"/>
      <c r="R145" s="48"/>
      <c r="S145" s="48"/>
      <c r="T145" s="48"/>
      <c r="U145" s="108"/>
      <c r="V145" s="73"/>
      <c r="W145" s="74"/>
      <c r="X145" s="75"/>
      <c r="Y145" s="271"/>
      <c r="Z145" s="274"/>
    </row>
    <row r="146" spans="3:45" ht="21" customHeight="1">
      <c r="C146" s="246"/>
      <c r="D146" s="419"/>
      <c r="E146" s="421"/>
      <c r="F146" s="261" t="s">
        <v>46</v>
      </c>
      <c r="G146" s="236"/>
      <c r="H146" s="48" t="s">
        <v>127</v>
      </c>
      <c r="I146" s="48" t="s">
        <v>131</v>
      </c>
      <c r="J146" s="48" t="s">
        <v>0</v>
      </c>
      <c r="K146" s="48" t="s">
        <v>132</v>
      </c>
      <c r="L146" s="48" t="s">
        <v>0</v>
      </c>
      <c r="M146" s="48" t="s">
        <v>309</v>
      </c>
      <c r="N146" s="48" t="s">
        <v>134</v>
      </c>
      <c r="O146" s="48" t="s">
        <v>0</v>
      </c>
      <c r="P146" s="48" t="s">
        <v>445</v>
      </c>
      <c r="Q146" s="48"/>
      <c r="R146" s="48"/>
      <c r="S146" s="48"/>
      <c r="T146" s="48"/>
      <c r="U146" s="108"/>
      <c r="V146" s="73"/>
      <c r="W146" s="74"/>
      <c r="X146" s="75"/>
      <c r="Y146" s="271"/>
      <c r="Z146" s="274"/>
    </row>
    <row r="147" spans="3:45" ht="21" customHeight="1">
      <c r="C147" s="246"/>
      <c r="D147" s="419"/>
      <c r="E147" s="421"/>
      <c r="F147" s="261" t="s">
        <v>2492</v>
      </c>
      <c r="G147" s="236"/>
      <c r="H147" s="48" t="s">
        <v>127</v>
      </c>
      <c r="I147" s="48" t="s">
        <v>131</v>
      </c>
      <c r="J147" s="48" t="s">
        <v>0</v>
      </c>
      <c r="K147" s="48" t="s">
        <v>132</v>
      </c>
      <c r="L147" s="48" t="s">
        <v>0</v>
      </c>
      <c r="M147" s="48" t="s">
        <v>310</v>
      </c>
      <c r="N147" s="48" t="s">
        <v>134</v>
      </c>
      <c r="O147" s="48" t="s">
        <v>0</v>
      </c>
      <c r="P147" s="48" t="s">
        <v>445</v>
      </c>
      <c r="Q147" s="48"/>
      <c r="R147" s="48"/>
      <c r="S147" s="48"/>
      <c r="T147" s="48"/>
      <c r="U147" s="108"/>
      <c r="V147" s="73"/>
      <c r="W147" s="74"/>
      <c r="X147" s="75"/>
      <c r="Y147" s="271"/>
      <c r="Z147" s="274"/>
    </row>
    <row r="148" spans="3:45" ht="21" customHeight="1">
      <c r="C148" s="246"/>
      <c r="D148" s="419"/>
      <c r="E148" s="421"/>
      <c r="F148" s="261" t="s">
        <v>47</v>
      </c>
      <c r="G148" s="236"/>
      <c r="H148" s="48" t="s">
        <v>127</v>
      </c>
      <c r="I148" s="48" t="s">
        <v>131</v>
      </c>
      <c r="J148" s="48" t="s">
        <v>0</v>
      </c>
      <c r="K148" s="48" t="s">
        <v>132</v>
      </c>
      <c r="L148" s="48" t="s">
        <v>0</v>
      </c>
      <c r="M148" s="48" t="s">
        <v>311</v>
      </c>
      <c r="N148" s="48" t="s">
        <v>134</v>
      </c>
      <c r="O148" s="48" t="s">
        <v>0</v>
      </c>
      <c r="P148" s="48" t="s">
        <v>445</v>
      </c>
      <c r="Q148" s="48"/>
      <c r="R148" s="48"/>
      <c r="S148" s="48"/>
      <c r="T148" s="48"/>
      <c r="U148" s="108"/>
      <c r="V148" s="73"/>
      <c r="W148" s="74"/>
      <c r="X148" s="75"/>
      <c r="Y148" s="271"/>
      <c r="Z148" s="274"/>
    </row>
    <row r="149" spans="3:45" ht="21" customHeight="1">
      <c r="C149" s="246"/>
      <c r="D149" s="419"/>
      <c r="E149" s="421"/>
      <c r="F149" s="261" t="s">
        <v>2493</v>
      </c>
      <c r="G149" s="236"/>
      <c r="H149" s="48" t="s">
        <v>127</v>
      </c>
      <c r="I149" s="48" t="s">
        <v>131</v>
      </c>
      <c r="J149" s="48" t="s">
        <v>0</v>
      </c>
      <c r="K149" s="48" t="s">
        <v>132</v>
      </c>
      <c r="L149" s="48" t="s">
        <v>0</v>
      </c>
      <c r="M149" s="48" t="s">
        <v>312</v>
      </c>
      <c r="N149" s="48" t="s">
        <v>134</v>
      </c>
      <c r="O149" s="48" t="s">
        <v>0</v>
      </c>
      <c r="P149" s="48" t="s">
        <v>445</v>
      </c>
      <c r="Q149" s="48"/>
      <c r="R149" s="48"/>
      <c r="S149" s="48"/>
      <c r="T149" s="48"/>
      <c r="U149" s="108"/>
      <c r="V149" s="73"/>
      <c r="W149" s="74"/>
      <c r="X149" s="75"/>
      <c r="Y149" s="271"/>
      <c r="Z149" s="274"/>
    </row>
    <row r="150" spans="3:45" ht="21" customHeight="1">
      <c r="C150" s="246"/>
      <c r="D150" s="419"/>
      <c r="E150" s="421"/>
      <c r="F150" s="261" t="s">
        <v>48</v>
      </c>
      <c r="G150" s="236"/>
      <c r="H150" s="48" t="s">
        <v>127</v>
      </c>
      <c r="I150" s="48" t="s">
        <v>131</v>
      </c>
      <c r="J150" s="48" t="s">
        <v>0</v>
      </c>
      <c r="K150" s="48" t="s">
        <v>132</v>
      </c>
      <c r="L150" s="48" t="s">
        <v>0</v>
      </c>
      <c r="M150" s="48" t="s">
        <v>313</v>
      </c>
      <c r="N150" s="48" t="s">
        <v>134</v>
      </c>
      <c r="O150" s="48" t="s">
        <v>0</v>
      </c>
      <c r="P150" s="48" t="s">
        <v>445</v>
      </c>
      <c r="Q150" s="48"/>
      <c r="R150" s="48"/>
      <c r="S150" s="48"/>
      <c r="T150" s="48"/>
      <c r="U150" s="108"/>
      <c r="V150" s="73"/>
      <c r="W150" s="74"/>
      <c r="X150" s="75"/>
      <c r="Y150" s="271"/>
      <c r="Z150" s="274"/>
    </row>
    <row r="151" spans="3:45" ht="21" customHeight="1">
      <c r="C151" s="246"/>
      <c r="D151" s="419"/>
      <c r="E151" s="421"/>
      <c r="F151" s="261" t="s">
        <v>49</v>
      </c>
      <c r="G151" s="236"/>
      <c r="H151" s="48" t="s">
        <v>127</v>
      </c>
      <c r="I151" s="48" t="s">
        <v>131</v>
      </c>
      <c r="J151" s="48" t="s">
        <v>0</v>
      </c>
      <c r="K151" s="48" t="s">
        <v>132</v>
      </c>
      <c r="L151" s="48" t="s">
        <v>0</v>
      </c>
      <c r="M151" s="48" t="s">
        <v>314</v>
      </c>
      <c r="N151" s="48" t="s">
        <v>134</v>
      </c>
      <c r="O151" s="48" t="s">
        <v>0</v>
      </c>
      <c r="P151" s="48" t="s">
        <v>445</v>
      </c>
      <c r="Q151" s="48"/>
      <c r="R151" s="48"/>
      <c r="S151" s="48"/>
      <c r="T151" s="48"/>
      <c r="U151" s="108"/>
      <c r="V151" s="73"/>
      <c r="W151" s="74"/>
      <c r="X151" s="75"/>
      <c r="Y151" s="271"/>
      <c r="Z151" s="274"/>
    </row>
    <row r="152" spans="3:45" ht="21" customHeight="1">
      <c r="C152" s="246"/>
      <c r="D152" s="419"/>
      <c r="E152" s="421"/>
      <c r="F152" s="261" t="s">
        <v>50</v>
      </c>
      <c r="G152" s="236"/>
      <c r="H152" s="48" t="s">
        <v>127</v>
      </c>
      <c r="I152" s="48" t="s">
        <v>131</v>
      </c>
      <c r="J152" s="48" t="s">
        <v>0</v>
      </c>
      <c r="K152" s="48" t="s">
        <v>132</v>
      </c>
      <c r="L152" s="48" t="s">
        <v>0</v>
      </c>
      <c r="M152" s="48" t="s">
        <v>315</v>
      </c>
      <c r="N152" s="48" t="s">
        <v>134</v>
      </c>
      <c r="O152" s="48" t="s">
        <v>0</v>
      </c>
      <c r="P152" s="48" t="s">
        <v>445</v>
      </c>
      <c r="Q152" s="48"/>
      <c r="R152" s="48"/>
      <c r="S152" s="48"/>
      <c r="T152" s="48"/>
      <c r="U152" s="108"/>
      <c r="V152" s="73"/>
      <c r="W152" s="74"/>
      <c r="X152" s="75"/>
      <c r="Y152" s="271"/>
      <c r="Z152" s="274"/>
    </row>
    <row r="153" spans="3:45" ht="21" customHeight="1">
      <c r="C153" s="246"/>
      <c r="D153" s="419"/>
      <c r="E153" s="421"/>
      <c r="F153" s="261" t="s">
        <v>51</v>
      </c>
      <c r="G153" s="236"/>
      <c r="H153" s="48" t="s">
        <v>127</v>
      </c>
      <c r="I153" s="48" t="s">
        <v>131</v>
      </c>
      <c r="J153" s="48" t="s">
        <v>0</v>
      </c>
      <c r="K153" s="48" t="s">
        <v>132</v>
      </c>
      <c r="L153" s="48" t="s">
        <v>0</v>
      </c>
      <c r="M153" s="48" t="s">
        <v>316</v>
      </c>
      <c r="N153" s="48" t="s">
        <v>134</v>
      </c>
      <c r="O153" s="48" t="s">
        <v>0</v>
      </c>
      <c r="P153" s="48" t="s">
        <v>445</v>
      </c>
      <c r="Q153" s="48"/>
      <c r="R153" s="48"/>
      <c r="S153" s="48"/>
      <c r="T153" s="48"/>
      <c r="U153" s="108"/>
      <c r="V153" s="73"/>
      <c r="W153" s="74"/>
      <c r="X153" s="75"/>
      <c r="Y153" s="271"/>
      <c r="Z153" s="274"/>
    </row>
    <row r="154" spans="3:45" ht="21" customHeight="1">
      <c r="C154" s="246"/>
      <c r="D154" s="419"/>
      <c r="E154" s="421"/>
      <c r="F154" s="261" t="s">
        <v>52</v>
      </c>
      <c r="G154" s="236"/>
      <c r="H154" s="48" t="s">
        <v>127</v>
      </c>
      <c r="I154" s="48" t="s">
        <v>131</v>
      </c>
      <c r="J154" s="48" t="s">
        <v>0</v>
      </c>
      <c r="K154" s="48" t="s">
        <v>132</v>
      </c>
      <c r="L154" s="48" t="s">
        <v>0</v>
      </c>
      <c r="M154" s="48" t="s">
        <v>317</v>
      </c>
      <c r="N154" s="48" t="s">
        <v>134</v>
      </c>
      <c r="O154" s="48" t="s">
        <v>0</v>
      </c>
      <c r="P154" s="48" t="s">
        <v>445</v>
      </c>
      <c r="Q154" s="48"/>
      <c r="R154" s="48"/>
      <c r="S154" s="48"/>
      <c r="T154" s="48"/>
      <c r="U154" s="108"/>
      <c r="V154" s="73"/>
      <c r="W154" s="74"/>
      <c r="X154" s="75"/>
      <c r="Y154" s="271"/>
      <c r="Z154" s="274"/>
    </row>
    <row r="155" spans="3:45" ht="21" customHeight="1">
      <c r="C155" s="246"/>
      <c r="D155" s="419"/>
      <c r="E155" s="421"/>
      <c r="F155" s="261" t="s">
        <v>2494</v>
      </c>
      <c r="G155" s="236"/>
      <c r="H155" s="48" t="s">
        <v>127</v>
      </c>
      <c r="I155" s="48" t="s">
        <v>131</v>
      </c>
      <c r="J155" s="48" t="s">
        <v>0</v>
      </c>
      <c r="K155" s="48" t="s">
        <v>132</v>
      </c>
      <c r="L155" s="48" t="s">
        <v>0</v>
      </c>
      <c r="M155" s="48" t="s">
        <v>303</v>
      </c>
      <c r="N155" s="48" t="s">
        <v>134</v>
      </c>
      <c r="O155" s="48" t="s">
        <v>0</v>
      </c>
      <c r="P155" s="48" t="s">
        <v>445</v>
      </c>
      <c r="Q155" s="48"/>
      <c r="R155" s="48"/>
      <c r="S155" s="48"/>
      <c r="T155" s="48"/>
      <c r="U155" s="108"/>
      <c r="V155" s="73"/>
      <c r="W155" s="74"/>
      <c r="X155" s="75"/>
      <c r="Y155" s="271"/>
      <c r="Z155" s="274"/>
    </row>
    <row r="156" spans="3:45" ht="21" customHeight="1">
      <c r="C156" s="246"/>
      <c r="D156" s="419"/>
      <c r="E156" s="421"/>
      <c r="F156" s="261" t="s">
        <v>2495</v>
      </c>
      <c r="G156" s="236"/>
      <c r="H156" s="48" t="s">
        <v>127</v>
      </c>
      <c r="I156" s="48" t="s">
        <v>131</v>
      </c>
      <c r="J156" s="48" t="s">
        <v>0</v>
      </c>
      <c r="K156" s="48" t="s">
        <v>132</v>
      </c>
      <c r="L156" s="48" t="s">
        <v>0</v>
      </c>
      <c r="M156" s="48" t="s">
        <v>318</v>
      </c>
      <c r="N156" s="48" t="s">
        <v>134</v>
      </c>
      <c r="O156" s="48" t="s">
        <v>0</v>
      </c>
      <c r="P156" s="48" t="s">
        <v>445</v>
      </c>
      <c r="Q156" s="48"/>
      <c r="R156" s="48"/>
      <c r="S156" s="48"/>
      <c r="T156" s="48"/>
      <c r="U156" s="108"/>
      <c r="V156" s="73"/>
      <c r="W156" s="74"/>
      <c r="X156" s="75"/>
      <c r="Y156" s="271"/>
      <c r="Z156" s="274"/>
    </row>
    <row r="157" spans="3:45" ht="21" customHeight="1">
      <c r="C157" s="246"/>
      <c r="D157" s="419"/>
      <c r="E157" s="421"/>
      <c r="F157" s="261" t="s">
        <v>2496</v>
      </c>
      <c r="G157" s="236"/>
      <c r="H157" s="48" t="s">
        <v>127</v>
      </c>
      <c r="I157" s="48" t="s">
        <v>131</v>
      </c>
      <c r="J157" s="48" t="s">
        <v>0</v>
      </c>
      <c r="K157" s="48" t="s">
        <v>132</v>
      </c>
      <c r="L157" s="48" t="s">
        <v>0</v>
      </c>
      <c r="M157" s="48" t="s">
        <v>319</v>
      </c>
      <c r="N157" s="48" t="s">
        <v>134</v>
      </c>
      <c r="O157" s="48" t="s">
        <v>0</v>
      </c>
      <c r="P157" s="48" t="s">
        <v>445</v>
      </c>
      <c r="Q157" s="48"/>
      <c r="R157" s="48"/>
      <c r="S157" s="48"/>
      <c r="T157" s="48"/>
      <c r="U157" s="108"/>
      <c r="V157" s="73"/>
      <c r="W157" s="74"/>
      <c r="X157" s="75"/>
      <c r="Y157" s="271"/>
      <c r="Z157" s="271"/>
      <c r="AA157" s="272"/>
      <c r="AB157" s="272"/>
      <c r="AC157" s="272"/>
      <c r="AD157" s="272"/>
      <c r="AE157" s="272"/>
      <c r="AF157" s="272"/>
      <c r="AG157" s="272"/>
      <c r="AH157" s="272"/>
      <c r="AI157" s="272"/>
      <c r="AJ157" s="272"/>
      <c r="AK157" s="272"/>
      <c r="AL157" s="272"/>
      <c r="AM157" s="272"/>
      <c r="AN157" s="272"/>
      <c r="AO157" s="272"/>
      <c r="AP157" s="272"/>
      <c r="AQ157" s="272"/>
      <c r="AR157" s="272"/>
      <c r="AS157" s="272"/>
    </row>
    <row r="158" spans="3:45" ht="21" customHeight="1">
      <c r="C158" s="246"/>
      <c r="D158" s="419"/>
      <c r="E158" s="421"/>
      <c r="F158" s="261" t="s">
        <v>53</v>
      </c>
      <c r="G158" s="236"/>
      <c r="H158" s="48" t="s">
        <v>127</v>
      </c>
      <c r="I158" s="48" t="s">
        <v>131</v>
      </c>
      <c r="J158" s="48" t="s">
        <v>0</v>
      </c>
      <c r="K158" s="48" t="s">
        <v>132</v>
      </c>
      <c r="L158" s="48" t="s">
        <v>0</v>
      </c>
      <c r="M158" s="48" t="s">
        <v>320</v>
      </c>
      <c r="N158" s="48" t="s">
        <v>134</v>
      </c>
      <c r="O158" s="48" t="s">
        <v>0</v>
      </c>
      <c r="P158" s="48" t="s">
        <v>445</v>
      </c>
      <c r="Q158" s="48"/>
      <c r="R158" s="48"/>
      <c r="S158" s="48"/>
      <c r="T158" s="48"/>
      <c r="U158" s="108"/>
      <c r="V158" s="73"/>
      <c r="W158" s="74"/>
      <c r="X158" s="75"/>
      <c r="Y158" s="271"/>
      <c r="Z158" s="271"/>
      <c r="AA158" s="272"/>
      <c r="AB158" s="272"/>
      <c r="AC158" s="272"/>
      <c r="AD158" s="272"/>
      <c r="AE158" s="272"/>
      <c r="AF158" s="272"/>
      <c r="AG158" s="272"/>
      <c r="AH158" s="272"/>
      <c r="AI158" s="272"/>
      <c r="AJ158" s="272"/>
      <c r="AK158" s="272"/>
      <c r="AL158" s="272"/>
      <c r="AM158" s="272"/>
      <c r="AN158" s="272"/>
      <c r="AO158" s="272"/>
      <c r="AP158" s="272"/>
      <c r="AQ158" s="272"/>
      <c r="AR158" s="272"/>
      <c r="AS158" s="272"/>
    </row>
    <row r="159" spans="3:45" ht="21" customHeight="1">
      <c r="C159" s="246"/>
      <c r="D159" s="419"/>
      <c r="E159" s="421"/>
      <c r="F159" s="261" t="s">
        <v>2497</v>
      </c>
      <c r="G159" s="236"/>
      <c r="H159" s="48" t="s">
        <v>127</v>
      </c>
      <c r="I159" s="48" t="s">
        <v>131</v>
      </c>
      <c r="J159" s="48" t="s">
        <v>0</v>
      </c>
      <c r="K159" s="48" t="s">
        <v>132</v>
      </c>
      <c r="L159" s="48" t="s">
        <v>0</v>
      </c>
      <c r="M159" s="48" t="s">
        <v>321</v>
      </c>
      <c r="N159" s="48" t="s">
        <v>134</v>
      </c>
      <c r="O159" s="48" t="s">
        <v>0</v>
      </c>
      <c r="P159" s="48" t="s">
        <v>445</v>
      </c>
      <c r="Q159" s="48"/>
      <c r="R159" s="48"/>
      <c r="S159" s="48"/>
      <c r="T159" s="48"/>
      <c r="U159" s="108"/>
      <c r="V159" s="73"/>
      <c r="W159" s="74"/>
      <c r="X159" s="75"/>
      <c r="Y159" s="271"/>
      <c r="Z159" s="271"/>
      <c r="AA159" s="272"/>
      <c r="AB159" s="272"/>
      <c r="AC159" s="272"/>
      <c r="AD159" s="272"/>
      <c r="AE159" s="272"/>
      <c r="AF159" s="272"/>
      <c r="AG159" s="272"/>
      <c r="AH159" s="272"/>
      <c r="AI159" s="272"/>
      <c r="AJ159" s="272"/>
      <c r="AK159" s="272"/>
      <c r="AL159" s="272"/>
      <c r="AM159" s="272"/>
      <c r="AN159" s="272"/>
      <c r="AO159" s="272"/>
      <c r="AP159" s="272"/>
      <c r="AQ159" s="272"/>
      <c r="AR159" s="272"/>
      <c r="AS159" s="272"/>
    </row>
    <row r="160" spans="3:45" ht="21" customHeight="1">
      <c r="C160" s="246"/>
      <c r="D160" s="419"/>
      <c r="E160" s="421"/>
      <c r="F160" s="261" t="s">
        <v>2498</v>
      </c>
      <c r="G160" s="236"/>
      <c r="H160" s="48" t="s">
        <v>127</v>
      </c>
      <c r="I160" s="48" t="s">
        <v>131</v>
      </c>
      <c r="J160" s="48" t="s">
        <v>0</v>
      </c>
      <c r="K160" s="48" t="s">
        <v>132</v>
      </c>
      <c r="L160" s="48" t="s">
        <v>0</v>
      </c>
      <c r="M160" s="48" t="s">
        <v>322</v>
      </c>
      <c r="N160" s="48" t="s">
        <v>134</v>
      </c>
      <c r="O160" s="48" t="s">
        <v>0</v>
      </c>
      <c r="P160" s="48" t="s">
        <v>445</v>
      </c>
      <c r="Q160" s="48"/>
      <c r="R160" s="48"/>
      <c r="S160" s="48"/>
      <c r="T160" s="48"/>
      <c r="U160" s="108"/>
      <c r="V160" s="73"/>
      <c r="W160" s="74"/>
      <c r="X160" s="75"/>
      <c r="Y160" s="271"/>
      <c r="Z160" s="271"/>
      <c r="AA160" s="272"/>
      <c r="AB160" s="272"/>
      <c r="AC160" s="272"/>
      <c r="AD160" s="272"/>
      <c r="AE160" s="272"/>
      <c r="AF160" s="272"/>
      <c r="AG160" s="272"/>
      <c r="AH160" s="272"/>
      <c r="AI160" s="272"/>
      <c r="AJ160" s="272"/>
      <c r="AK160" s="272"/>
      <c r="AL160" s="272"/>
      <c r="AM160" s="272"/>
      <c r="AN160" s="272"/>
      <c r="AO160" s="272"/>
      <c r="AP160" s="272"/>
      <c r="AQ160" s="272"/>
      <c r="AR160" s="272"/>
      <c r="AS160" s="272"/>
    </row>
    <row r="161" spans="3:45" ht="21" customHeight="1">
      <c r="C161" s="246"/>
      <c r="D161" s="419"/>
      <c r="E161" s="421"/>
      <c r="F161" s="261" t="s">
        <v>2499</v>
      </c>
      <c r="G161" s="236"/>
      <c r="H161" s="48" t="s">
        <v>127</v>
      </c>
      <c r="I161" s="48" t="s">
        <v>131</v>
      </c>
      <c r="J161" s="48" t="s">
        <v>0</v>
      </c>
      <c r="K161" s="48" t="s">
        <v>132</v>
      </c>
      <c r="L161" s="48" t="s">
        <v>0</v>
      </c>
      <c r="M161" s="48" t="s">
        <v>323</v>
      </c>
      <c r="N161" s="48" t="s">
        <v>134</v>
      </c>
      <c r="O161" s="48" t="s">
        <v>0</v>
      </c>
      <c r="P161" s="48" t="s">
        <v>445</v>
      </c>
      <c r="Q161" s="48"/>
      <c r="R161" s="48"/>
      <c r="S161" s="48"/>
      <c r="T161" s="48"/>
      <c r="U161" s="108"/>
      <c r="V161" s="73"/>
      <c r="W161" s="74"/>
      <c r="X161" s="75"/>
      <c r="Y161" s="271"/>
      <c r="Z161" s="271"/>
      <c r="AA161" s="272"/>
      <c r="AB161" s="272"/>
      <c r="AC161" s="272"/>
      <c r="AD161" s="272"/>
      <c r="AE161" s="272"/>
      <c r="AF161" s="272"/>
      <c r="AG161" s="272"/>
      <c r="AH161" s="272"/>
      <c r="AI161" s="272"/>
      <c r="AJ161" s="272"/>
      <c r="AK161" s="272"/>
      <c r="AL161" s="272"/>
      <c r="AM161" s="272"/>
      <c r="AN161" s="272"/>
      <c r="AO161" s="272"/>
      <c r="AP161" s="272"/>
      <c r="AQ161" s="272"/>
      <c r="AR161" s="272"/>
      <c r="AS161" s="272"/>
    </row>
    <row r="162" spans="3:45" ht="21" customHeight="1">
      <c r="C162" s="246"/>
      <c r="D162" s="419"/>
      <c r="E162" s="421"/>
      <c r="F162" s="261" t="s">
        <v>54</v>
      </c>
      <c r="G162" s="236"/>
      <c r="H162" s="48" t="s">
        <v>127</v>
      </c>
      <c r="I162" s="48" t="s">
        <v>131</v>
      </c>
      <c r="J162" s="48" t="s">
        <v>0</v>
      </c>
      <c r="K162" s="48" t="s">
        <v>132</v>
      </c>
      <c r="L162" s="48" t="s">
        <v>0</v>
      </c>
      <c r="M162" s="48" t="s">
        <v>324</v>
      </c>
      <c r="N162" s="48" t="s">
        <v>134</v>
      </c>
      <c r="O162" s="48" t="s">
        <v>0</v>
      </c>
      <c r="P162" s="48" t="s">
        <v>445</v>
      </c>
      <c r="Q162" s="48"/>
      <c r="R162" s="48"/>
      <c r="S162" s="48"/>
      <c r="T162" s="48"/>
      <c r="U162" s="108"/>
      <c r="V162" s="73"/>
      <c r="W162" s="74"/>
      <c r="X162" s="75"/>
      <c r="Y162" s="271"/>
      <c r="Z162" s="271"/>
      <c r="AA162" s="272"/>
      <c r="AB162" s="272"/>
      <c r="AC162" s="272"/>
      <c r="AD162" s="272"/>
      <c r="AE162" s="272"/>
      <c r="AF162" s="272"/>
      <c r="AG162" s="272"/>
      <c r="AH162" s="272"/>
      <c r="AI162" s="272"/>
      <c r="AJ162" s="272"/>
      <c r="AK162" s="272"/>
      <c r="AL162" s="272"/>
      <c r="AM162" s="272"/>
      <c r="AN162" s="272"/>
      <c r="AO162" s="272"/>
      <c r="AP162" s="272"/>
      <c r="AQ162" s="272"/>
      <c r="AR162" s="272"/>
      <c r="AS162" s="272"/>
    </row>
    <row r="163" spans="3:45" ht="21" customHeight="1">
      <c r="C163" s="246"/>
      <c r="D163" s="419"/>
      <c r="E163" s="421"/>
      <c r="F163" s="261" t="s">
        <v>2500</v>
      </c>
      <c r="G163" s="236"/>
      <c r="H163" s="48" t="s">
        <v>127</v>
      </c>
      <c r="I163" s="48" t="s">
        <v>131</v>
      </c>
      <c r="J163" s="48" t="s">
        <v>0</v>
      </c>
      <c r="K163" s="48" t="s">
        <v>132</v>
      </c>
      <c r="L163" s="48" t="s">
        <v>0</v>
      </c>
      <c r="M163" s="48" t="s">
        <v>325</v>
      </c>
      <c r="N163" s="48" t="s">
        <v>134</v>
      </c>
      <c r="O163" s="48" t="s">
        <v>0</v>
      </c>
      <c r="P163" s="48" t="s">
        <v>445</v>
      </c>
      <c r="Q163" s="48"/>
      <c r="R163" s="48"/>
      <c r="S163" s="48"/>
      <c r="T163" s="48"/>
      <c r="U163" s="108"/>
      <c r="V163" s="73"/>
      <c r="W163" s="74"/>
      <c r="X163" s="75"/>
      <c r="Y163" s="271"/>
      <c r="Z163" s="271"/>
      <c r="AA163" s="272"/>
      <c r="AB163" s="272"/>
      <c r="AC163" s="272"/>
      <c r="AD163" s="272"/>
      <c r="AE163" s="272"/>
      <c r="AF163" s="272"/>
      <c r="AG163" s="272"/>
      <c r="AH163" s="272"/>
      <c r="AI163" s="272"/>
      <c r="AJ163" s="272"/>
      <c r="AK163" s="272"/>
      <c r="AL163" s="272"/>
      <c r="AM163" s="272"/>
      <c r="AN163" s="272"/>
      <c r="AO163" s="272"/>
      <c r="AP163" s="272"/>
      <c r="AQ163" s="272"/>
      <c r="AR163" s="272"/>
      <c r="AS163" s="272"/>
    </row>
    <row r="164" spans="3:45" ht="21" customHeight="1">
      <c r="C164" s="246"/>
      <c r="D164" s="419"/>
      <c r="E164" s="421"/>
      <c r="F164" s="261" t="s">
        <v>2501</v>
      </c>
      <c r="G164" s="236"/>
      <c r="H164" s="48" t="s">
        <v>127</v>
      </c>
      <c r="I164" s="48" t="s">
        <v>131</v>
      </c>
      <c r="J164" s="48" t="s">
        <v>0</v>
      </c>
      <c r="K164" s="48" t="s">
        <v>132</v>
      </c>
      <c r="L164" s="48" t="s">
        <v>0</v>
      </c>
      <c r="M164" s="48" t="s">
        <v>326</v>
      </c>
      <c r="N164" s="48" t="s">
        <v>134</v>
      </c>
      <c r="O164" s="48" t="s">
        <v>0</v>
      </c>
      <c r="P164" s="48" t="s">
        <v>445</v>
      </c>
      <c r="Q164" s="48"/>
      <c r="R164" s="48"/>
      <c r="S164" s="48"/>
      <c r="T164" s="48"/>
      <c r="U164" s="108"/>
      <c r="V164" s="73"/>
      <c r="W164" s="74"/>
      <c r="X164" s="75"/>
      <c r="Y164" s="271"/>
      <c r="Z164" s="271"/>
      <c r="AA164" s="272"/>
      <c r="AB164" s="272"/>
      <c r="AC164" s="272"/>
      <c r="AD164" s="272"/>
      <c r="AE164" s="272"/>
      <c r="AF164" s="272"/>
      <c r="AG164" s="272"/>
      <c r="AH164" s="272"/>
      <c r="AI164" s="272"/>
      <c r="AJ164" s="272"/>
      <c r="AK164" s="272"/>
      <c r="AL164" s="272"/>
      <c r="AM164" s="272"/>
      <c r="AN164" s="272"/>
      <c r="AO164" s="272"/>
      <c r="AP164" s="272"/>
      <c r="AQ164" s="272"/>
      <c r="AR164" s="272"/>
      <c r="AS164" s="272"/>
    </row>
    <row r="165" spans="3:45" ht="21" customHeight="1">
      <c r="C165" s="246"/>
      <c r="D165" s="419"/>
      <c r="E165" s="421"/>
      <c r="F165" s="261" t="s">
        <v>2502</v>
      </c>
      <c r="G165" s="236"/>
      <c r="H165" s="48" t="s">
        <v>127</v>
      </c>
      <c r="I165" s="48" t="s">
        <v>131</v>
      </c>
      <c r="J165" s="48" t="s">
        <v>0</v>
      </c>
      <c r="K165" s="48" t="s">
        <v>132</v>
      </c>
      <c r="L165" s="48" t="s">
        <v>0</v>
      </c>
      <c r="M165" s="48" t="s">
        <v>327</v>
      </c>
      <c r="N165" s="48" t="s">
        <v>134</v>
      </c>
      <c r="O165" s="48" t="s">
        <v>0</v>
      </c>
      <c r="P165" s="48" t="s">
        <v>445</v>
      </c>
      <c r="Q165" s="48"/>
      <c r="R165" s="48"/>
      <c r="S165" s="48"/>
      <c r="T165" s="48"/>
      <c r="U165" s="108"/>
      <c r="V165" s="73"/>
      <c r="W165" s="74"/>
      <c r="X165" s="75"/>
      <c r="Y165" s="271"/>
      <c r="Z165" s="271"/>
      <c r="AA165" s="272"/>
      <c r="AB165" s="272"/>
      <c r="AC165" s="272"/>
      <c r="AD165" s="272"/>
      <c r="AE165" s="272"/>
      <c r="AF165" s="272"/>
      <c r="AG165" s="272"/>
      <c r="AH165" s="272"/>
      <c r="AI165" s="272"/>
      <c r="AJ165" s="272"/>
      <c r="AK165" s="272"/>
      <c r="AL165" s="272"/>
      <c r="AM165" s="272"/>
      <c r="AN165" s="272"/>
      <c r="AO165" s="272"/>
      <c r="AP165" s="272"/>
      <c r="AQ165" s="272"/>
      <c r="AR165" s="272"/>
      <c r="AS165" s="272"/>
    </row>
    <row r="166" spans="3:45" ht="21" customHeight="1">
      <c r="C166" s="246"/>
      <c r="D166" s="419"/>
      <c r="E166" s="421"/>
      <c r="F166" s="261" t="s">
        <v>2503</v>
      </c>
      <c r="G166" s="236"/>
      <c r="H166" s="48" t="s">
        <v>127</v>
      </c>
      <c r="I166" s="48" t="s">
        <v>131</v>
      </c>
      <c r="J166" s="48" t="s">
        <v>0</v>
      </c>
      <c r="K166" s="48" t="s">
        <v>132</v>
      </c>
      <c r="L166" s="48" t="s">
        <v>0</v>
      </c>
      <c r="M166" s="48" t="s">
        <v>328</v>
      </c>
      <c r="N166" s="48" t="s">
        <v>134</v>
      </c>
      <c r="O166" s="48" t="s">
        <v>0</v>
      </c>
      <c r="P166" s="48" t="s">
        <v>445</v>
      </c>
      <c r="Q166" s="48"/>
      <c r="R166" s="48"/>
      <c r="S166" s="48"/>
      <c r="T166" s="48"/>
      <c r="U166" s="108"/>
      <c r="V166" s="73"/>
      <c r="W166" s="74"/>
      <c r="X166" s="75"/>
      <c r="Y166" s="271"/>
      <c r="Z166" s="271"/>
      <c r="AA166" s="272"/>
      <c r="AB166" s="272"/>
      <c r="AC166" s="272"/>
      <c r="AD166" s="272"/>
      <c r="AE166" s="272"/>
      <c r="AF166" s="272"/>
      <c r="AG166" s="272"/>
      <c r="AH166" s="272"/>
      <c r="AI166" s="272"/>
      <c r="AJ166" s="272"/>
      <c r="AK166" s="272"/>
      <c r="AL166" s="272"/>
      <c r="AM166" s="272"/>
      <c r="AN166" s="272"/>
      <c r="AO166" s="272"/>
      <c r="AP166" s="272"/>
      <c r="AQ166" s="272"/>
      <c r="AR166" s="272"/>
      <c r="AS166" s="272"/>
    </row>
    <row r="167" spans="3:45" ht="21" customHeight="1">
      <c r="C167" s="246"/>
      <c r="D167" s="419"/>
      <c r="E167" s="421"/>
      <c r="F167" s="261" t="s">
        <v>55</v>
      </c>
      <c r="G167" s="236"/>
      <c r="H167" s="48" t="s">
        <v>127</v>
      </c>
      <c r="I167" s="48" t="s">
        <v>131</v>
      </c>
      <c r="J167" s="48" t="s">
        <v>0</v>
      </c>
      <c r="K167" s="48" t="s">
        <v>132</v>
      </c>
      <c r="L167" s="48" t="s">
        <v>0</v>
      </c>
      <c r="M167" s="48" t="s">
        <v>329</v>
      </c>
      <c r="N167" s="48" t="s">
        <v>134</v>
      </c>
      <c r="O167" s="48" t="s">
        <v>0</v>
      </c>
      <c r="P167" s="48" t="s">
        <v>445</v>
      </c>
      <c r="Q167" s="48"/>
      <c r="R167" s="48"/>
      <c r="S167" s="48"/>
      <c r="T167" s="48"/>
      <c r="U167" s="108"/>
      <c r="V167" s="73"/>
      <c r="W167" s="74"/>
      <c r="X167" s="75"/>
      <c r="Y167" s="271"/>
      <c r="Z167" s="271"/>
      <c r="AA167" s="272"/>
      <c r="AB167" s="272"/>
      <c r="AC167" s="272"/>
      <c r="AD167" s="272"/>
      <c r="AE167" s="272"/>
      <c r="AF167" s="272"/>
      <c r="AG167" s="272"/>
      <c r="AH167" s="272"/>
      <c r="AI167" s="272"/>
      <c r="AJ167" s="272"/>
      <c r="AK167" s="272"/>
      <c r="AL167" s="272"/>
      <c r="AM167" s="272"/>
      <c r="AN167" s="272"/>
      <c r="AO167" s="272"/>
      <c r="AP167" s="272"/>
      <c r="AQ167" s="272"/>
      <c r="AR167" s="272"/>
      <c r="AS167" s="272"/>
    </row>
    <row r="168" spans="3:45" ht="21" customHeight="1">
      <c r="C168" s="246"/>
      <c r="D168" s="419"/>
      <c r="E168" s="421"/>
      <c r="F168" s="261" t="s">
        <v>2504</v>
      </c>
      <c r="G168" s="236"/>
      <c r="H168" s="48" t="s">
        <v>127</v>
      </c>
      <c r="I168" s="48" t="s">
        <v>131</v>
      </c>
      <c r="J168" s="48" t="s">
        <v>0</v>
      </c>
      <c r="K168" s="48" t="s">
        <v>132</v>
      </c>
      <c r="L168" s="48" t="s">
        <v>0</v>
      </c>
      <c r="M168" s="48" t="s">
        <v>330</v>
      </c>
      <c r="N168" s="48" t="s">
        <v>134</v>
      </c>
      <c r="O168" s="48" t="s">
        <v>0</v>
      </c>
      <c r="P168" s="48" t="s">
        <v>445</v>
      </c>
      <c r="Q168" s="48"/>
      <c r="R168" s="48"/>
      <c r="S168" s="48"/>
      <c r="T168" s="48"/>
      <c r="U168" s="108"/>
      <c r="V168" s="73"/>
      <c r="W168" s="74"/>
      <c r="X168" s="75"/>
      <c r="Y168" s="271"/>
      <c r="Z168" s="271"/>
      <c r="AA168" s="272"/>
      <c r="AB168" s="272"/>
      <c r="AC168" s="272"/>
      <c r="AD168" s="272"/>
      <c r="AE168" s="272"/>
      <c r="AF168" s="272"/>
      <c r="AG168" s="272"/>
      <c r="AH168" s="272"/>
      <c r="AI168" s="272"/>
      <c r="AJ168" s="272"/>
      <c r="AK168" s="272"/>
      <c r="AL168" s="272"/>
      <c r="AM168" s="272"/>
      <c r="AN168" s="272"/>
      <c r="AO168" s="272"/>
      <c r="AP168" s="272"/>
      <c r="AQ168" s="272"/>
      <c r="AR168" s="272"/>
      <c r="AS168" s="272"/>
    </row>
    <row r="169" spans="3:45" ht="21" customHeight="1">
      <c r="C169" s="246"/>
      <c r="D169" s="419"/>
      <c r="E169" s="421"/>
      <c r="F169" s="261" t="s">
        <v>2384</v>
      </c>
      <c r="G169" s="236"/>
      <c r="H169" s="48" t="s">
        <v>127</v>
      </c>
      <c r="I169" s="48" t="s">
        <v>131</v>
      </c>
      <c r="J169" s="48" t="s">
        <v>0</v>
      </c>
      <c r="K169" s="48" t="s">
        <v>132</v>
      </c>
      <c r="L169" s="48" t="s">
        <v>0</v>
      </c>
      <c r="M169" s="48" t="s">
        <v>331</v>
      </c>
      <c r="N169" s="48" t="s">
        <v>134</v>
      </c>
      <c r="O169" s="48" t="s">
        <v>0</v>
      </c>
      <c r="P169" s="48" t="s">
        <v>445</v>
      </c>
      <c r="Q169" s="48"/>
      <c r="R169" s="48"/>
      <c r="S169" s="48"/>
      <c r="T169" s="48"/>
      <c r="U169" s="108"/>
      <c r="V169" s="73"/>
      <c r="W169" s="74"/>
      <c r="X169" s="75"/>
      <c r="Y169" s="271"/>
      <c r="Z169" s="273"/>
      <c r="AA169" s="245"/>
      <c r="AB169" s="245"/>
      <c r="AC169" s="245"/>
      <c r="AD169" s="245"/>
      <c r="AE169" s="245"/>
      <c r="AF169" s="245"/>
      <c r="AG169" s="245"/>
      <c r="AH169" s="245"/>
      <c r="AI169" s="245"/>
      <c r="AJ169" s="245"/>
      <c r="AK169" s="245"/>
      <c r="AL169" s="245"/>
      <c r="AM169" s="245"/>
      <c r="AN169" s="245"/>
      <c r="AO169" s="245"/>
      <c r="AP169" s="245"/>
      <c r="AQ169" s="245"/>
      <c r="AR169" s="245"/>
      <c r="AS169" s="245"/>
    </row>
    <row r="170" spans="3:45" ht="21" customHeight="1">
      <c r="C170" s="246"/>
      <c r="D170" s="419"/>
      <c r="E170" s="422"/>
      <c r="F170" s="267" t="s">
        <v>2385</v>
      </c>
      <c r="G170" s="236"/>
      <c r="H170" s="48" t="s">
        <v>127</v>
      </c>
      <c r="I170" s="48" t="s">
        <v>131</v>
      </c>
      <c r="J170" s="48" t="s">
        <v>0</v>
      </c>
      <c r="K170" s="48" t="s">
        <v>132</v>
      </c>
      <c r="L170" s="48" t="s">
        <v>0</v>
      </c>
      <c r="M170" s="48" t="s">
        <v>410</v>
      </c>
      <c r="N170" s="48" t="s">
        <v>134</v>
      </c>
      <c r="O170" s="48" t="s">
        <v>0</v>
      </c>
      <c r="P170" s="48" t="s">
        <v>445</v>
      </c>
      <c r="Q170" s="48"/>
      <c r="R170" s="48"/>
      <c r="S170" s="48"/>
      <c r="T170" s="48"/>
      <c r="U170" s="109"/>
      <c r="V170" s="21" t="str">
        <f>IF(OR(SUMPRODUCT(--(V119:V169=""),--(W119:W169=""))&gt;0,COUNTIF(W119:W169,"M")&gt;0,COUNTIF(W119:W169,"X")=51),"",SUM(V119:V169))</f>
        <v/>
      </c>
      <c r="W170" s="22" t="str">
        <f>IF(AND(COUNTIF(W119:W169,"X")=51,SUM(V119:V169)=0,ISNUMBER(V170)),"",IF(COUNTIF(W119:W169,"M")&gt;0,"M",IF(AND(COUNTIF(W119:W169,W119)=51,OR(W119="X",W119="W",W119="Z")),UPPER(W119),"")))</f>
        <v/>
      </c>
      <c r="X170" s="23"/>
      <c r="Y170" s="271"/>
      <c r="Z170" s="271"/>
      <c r="AA170" s="272"/>
      <c r="AB170" s="272"/>
      <c r="AC170" s="272"/>
      <c r="AD170" s="272"/>
      <c r="AE170" s="272"/>
      <c r="AF170" s="272"/>
      <c r="AG170" s="272"/>
      <c r="AH170" s="272"/>
      <c r="AI170" s="272"/>
      <c r="AJ170" s="272"/>
      <c r="AK170" s="272"/>
      <c r="AL170" s="272"/>
      <c r="AM170" s="272"/>
      <c r="AN170" s="272"/>
      <c r="AO170" s="272"/>
      <c r="AP170" s="272"/>
      <c r="AQ170" s="272"/>
      <c r="AR170" s="272"/>
      <c r="AS170" s="272"/>
    </row>
    <row r="171" spans="3:45" ht="21" customHeight="1">
      <c r="C171" s="246"/>
      <c r="D171" s="419" t="s">
        <v>2355</v>
      </c>
      <c r="E171" s="420" t="s">
        <v>56</v>
      </c>
      <c r="F171" s="261" t="s">
        <v>2505</v>
      </c>
      <c r="G171" s="236"/>
      <c r="H171" s="48" t="s">
        <v>127</v>
      </c>
      <c r="I171" s="48" t="s">
        <v>131</v>
      </c>
      <c r="J171" s="48" t="s">
        <v>0</v>
      </c>
      <c r="K171" s="48" t="s">
        <v>132</v>
      </c>
      <c r="L171" s="48" t="s">
        <v>0</v>
      </c>
      <c r="M171" s="48" t="s">
        <v>332</v>
      </c>
      <c r="N171" s="48" t="s">
        <v>134</v>
      </c>
      <c r="O171" s="48" t="s">
        <v>0</v>
      </c>
      <c r="P171" s="48" t="s">
        <v>445</v>
      </c>
      <c r="Q171" s="48"/>
      <c r="R171" s="48"/>
      <c r="S171" s="48"/>
      <c r="T171" s="48"/>
      <c r="U171" s="108"/>
      <c r="V171" s="73"/>
      <c r="W171" s="74"/>
      <c r="X171" s="75"/>
      <c r="Y171" s="271"/>
      <c r="Z171" s="271"/>
      <c r="AA171" s="272"/>
      <c r="AB171" s="272"/>
      <c r="AC171" s="272"/>
      <c r="AD171" s="272"/>
      <c r="AE171" s="272"/>
      <c r="AF171" s="272"/>
      <c r="AG171" s="272"/>
      <c r="AH171" s="272"/>
      <c r="AI171" s="272"/>
      <c r="AJ171" s="272"/>
      <c r="AK171" s="272"/>
      <c r="AL171" s="272"/>
      <c r="AM171" s="272"/>
      <c r="AN171" s="272"/>
      <c r="AO171" s="272"/>
      <c r="AP171" s="272"/>
      <c r="AQ171" s="272"/>
      <c r="AR171" s="272"/>
      <c r="AS171" s="272"/>
    </row>
    <row r="172" spans="3:45" ht="21" customHeight="1">
      <c r="C172" s="246"/>
      <c r="D172" s="419"/>
      <c r="E172" s="421"/>
      <c r="F172" s="261" t="s">
        <v>2506</v>
      </c>
      <c r="G172" s="236"/>
      <c r="H172" s="48" t="s">
        <v>127</v>
      </c>
      <c r="I172" s="48" t="s">
        <v>131</v>
      </c>
      <c r="J172" s="48" t="s">
        <v>0</v>
      </c>
      <c r="K172" s="48" t="s">
        <v>132</v>
      </c>
      <c r="L172" s="48" t="s">
        <v>0</v>
      </c>
      <c r="M172" s="48" t="s">
        <v>333</v>
      </c>
      <c r="N172" s="48" t="s">
        <v>134</v>
      </c>
      <c r="O172" s="48" t="s">
        <v>0</v>
      </c>
      <c r="P172" s="48" t="s">
        <v>445</v>
      </c>
      <c r="Q172" s="48"/>
      <c r="R172" s="48"/>
      <c r="S172" s="48"/>
      <c r="T172" s="48"/>
      <c r="U172" s="108"/>
      <c r="V172" s="73"/>
      <c r="W172" s="74"/>
      <c r="X172" s="75"/>
      <c r="Y172" s="271"/>
      <c r="Z172" s="271"/>
      <c r="AA172" s="272"/>
      <c r="AB172" s="272"/>
      <c r="AC172" s="272"/>
      <c r="AD172" s="272"/>
      <c r="AE172" s="272"/>
      <c r="AF172" s="272"/>
      <c r="AG172" s="272"/>
      <c r="AH172" s="272"/>
      <c r="AI172" s="272"/>
      <c r="AJ172" s="272"/>
      <c r="AK172" s="272"/>
      <c r="AL172" s="272"/>
      <c r="AM172" s="272"/>
      <c r="AN172" s="272"/>
      <c r="AO172" s="272"/>
      <c r="AP172" s="272"/>
      <c r="AQ172" s="272"/>
      <c r="AR172" s="272"/>
      <c r="AS172" s="272"/>
    </row>
    <row r="173" spans="3:45" ht="21" customHeight="1">
      <c r="C173" s="246"/>
      <c r="D173" s="419"/>
      <c r="E173" s="421"/>
      <c r="F173" s="261" t="s">
        <v>2507</v>
      </c>
      <c r="G173" s="236"/>
      <c r="H173" s="48" t="s">
        <v>127</v>
      </c>
      <c r="I173" s="48" t="s">
        <v>131</v>
      </c>
      <c r="J173" s="48" t="s">
        <v>0</v>
      </c>
      <c r="K173" s="48" t="s">
        <v>132</v>
      </c>
      <c r="L173" s="48" t="s">
        <v>0</v>
      </c>
      <c r="M173" s="48" t="s">
        <v>142</v>
      </c>
      <c r="N173" s="48" t="s">
        <v>134</v>
      </c>
      <c r="O173" s="48" t="s">
        <v>0</v>
      </c>
      <c r="P173" s="48" t="s">
        <v>445</v>
      </c>
      <c r="Q173" s="48"/>
      <c r="R173" s="48"/>
      <c r="S173" s="48"/>
      <c r="T173" s="48"/>
      <c r="U173" s="108"/>
      <c r="V173" s="73"/>
      <c r="W173" s="74"/>
      <c r="X173" s="75"/>
      <c r="Y173" s="271"/>
      <c r="Z173" s="274"/>
    </row>
    <row r="174" spans="3:45" ht="21" customHeight="1">
      <c r="C174" s="246"/>
      <c r="D174" s="419"/>
      <c r="E174" s="421"/>
      <c r="F174" s="261" t="s">
        <v>2508</v>
      </c>
      <c r="G174" s="236"/>
      <c r="H174" s="48" t="s">
        <v>127</v>
      </c>
      <c r="I174" s="48" t="s">
        <v>131</v>
      </c>
      <c r="J174" s="48" t="s">
        <v>0</v>
      </c>
      <c r="K174" s="48" t="s">
        <v>132</v>
      </c>
      <c r="L174" s="48" t="s">
        <v>0</v>
      </c>
      <c r="M174" s="48" t="s">
        <v>334</v>
      </c>
      <c r="N174" s="48" t="s">
        <v>134</v>
      </c>
      <c r="O174" s="48" t="s">
        <v>0</v>
      </c>
      <c r="P174" s="48" t="s">
        <v>445</v>
      </c>
      <c r="Q174" s="48"/>
      <c r="R174" s="48"/>
      <c r="S174" s="48"/>
      <c r="T174" s="48"/>
      <c r="U174" s="108"/>
      <c r="V174" s="73"/>
      <c r="W174" s="74"/>
      <c r="X174" s="75"/>
      <c r="Y174" s="271"/>
      <c r="Z174" s="274"/>
    </row>
    <row r="175" spans="3:45" ht="21" customHeight="1">
      <c r="C175" s="246"/>
      <c r="D175" s="419"/>
      <c r="E175" s="421"/>
      <c r="F175" s="261" t="s">
        <v>2509</v>
      </c>
      <c r="G175" s="236"/>
      <c r="H175" s="48" t="s">
        <v>127</v>
      </c>
      <c r="I175" s="48" t="s">
        <v>131</v>
      </c>
      <c r="J175" s="48" t="s">
        <v>0</v>
      </c>
      <c r="K175" s="48" t="s">
        <v>132</v>
      </c>
      <c r="L175" s="48" t="s">
        <v>0</v>
      </c>
      <c r="M175" s="48" t="s">
        <v>335</v>
      </c>
      <c r="N175" s="48" t="s">
        <v>134</v>
      </c>
      <c r="O175" s="48" t="s">
        <v>0</v>
      </c>
      <c r="P175" s="48" t="s">
        <v>445</v>
      </c>
      <c r="Q175" s="48"/>
      <c r="R175" s="48"/>
      <c r="S175" s="48"/>
      <c r="T175" s="48"/>
      <c r="U175" s="108"/>
      <c r="V175" s="73"/>
      <c r="W175" s="74"/>
      <c r="X175" s="75"/>
      <c r="Y175" s="271"/>
      <c r="Z175" s="274"/>
    </row>
    <row r="176" spans="3:45" ht="21" customHeight="1">
      <c r="C176" s="246"/>
      <c r="D176" s="419"/>
      <c r="E176" s="421"/>
      <c r="F176" s="261" t="s">
        <v>2510</v>
      </c>
      <c r="G176" s="236"/>
      <c r="H176" s="48" t="s">
        <v>127</v>
      </c>
      <c r="I176" s="48" t="s">
        <v>131</v>
      </c>
      <c r="J176" s="48" t="s">
        <v>0</v>
      </c>
      <c r="K176" s="48" t="s">
        <v>132</v>
      </c>
      <c r="L176" s="48" t="s">
        <v>0</v>
      </c>
      <c r="M176" s="48" t="s">
        <v>336</v>
      </c>
      <c r="N176" s="48" t="s">
        <v>134</v>
      </c>
      <c r="O176" s="48" t="s">
        <v>0</v>
      </c>
      <c r="P176" s="48" t="s">
        <v>445</v>
      </c>
      <c r="Q176" s="48"/>
      <c r="R176" s="48"/>
      <c r="S176" s="48"/>
      <c r="T176" s="48"/>
      <c r="U176" s="108"/>
      <c r="V176" s="73"/>
      <c r="W176" s="74"/>
      <c r="X176" s="75"/>
      <c r="Y176" s="271"/>
      <c r="Z176" s="274"/>
    </row>
    <row r="177" spans="3:26" ht="21" customHeight="1">
      <c r="C177" s="246"/>
      <c r="D177" s="419"/>
      <c r="E177" s="421"/>
      <c r="F177" s="261" t="s">
        <v>2511</v>
      </c>
      <c r="G177" s="236"/>
      <c r="H177" s="48" t="s">
        <v>127</v>
      </c>
      <c r="I177" s="48" t="s">
        <v>131</v>
      </c>
      <c r="J177" s="48" t="s">
        <v>0</v>
      </c>
      <c r="K177" s="48" t="s">
        <v>132</v>
      </c>
      <c r="L177" s="48" t="s">
        <v>0</v>
      </c>
      <c r="M177" s="48" t="s">
        <v>337</v>
      </c>
      <c r="N177" s="48" t="s">
        <v>134</v>
      </c>
      <c r="O177" s="48" t="s">
        <v>0</v>
      </c>
      <c r="P177" s="48" t="s">
        <v>445</v>
      </c>
      <c r="Q177" s="48"/>
      <c r="R177" s="48"/>
      <c r="S177" s="48"/>
      <c r="T177" s="48"/>
      <c r="U177" s="108"/>
      <c r="V177" s="73"/>
      <c r="W177" s="74"/>
      <c r="X177" s="75"/>
      <c r="Y177" s="271"/>
      <c r="Z177" s="274"/>
    </row>
    <row r="178" spans="3:26" ht="21" customHeight="1">
      <c r="C178" s="246"/>
      <c r="D178" s="419"/>
      <c r="E178" s="421"/>
      <c r="F178" s="261" t="s">
        <v>2512</v>
      </c>
      <c r="G178" s="236"/>
      <c r="H178" s="48" t="s">
        <v>127</v>
      </c>
      <c r="I178" s="48" t="s">
        <v>131</v>
      </c>
      <c r="J178" s="48" t="s">
        <v>0</v>
      </c>
      <c r="K178" s="48" t="s">
        <v>132</v>
      </c>
      <c r="L178" s="48" t="s">
        <v>0</v>
      </c>
      <c r="M178" s="48" t="s">
        <v>338</v>
      </c>
      <c r="N178" s="48" t="s">
        <v>134</v>
      </c>
      <c r="O178" s="48" t="s">
        <v>0</v>
      </c>
      <c r="P178" s="48" t="s">
        <v>445</v>
      </c>
      <c r="Q178" s="48"/>
      <c r="R178" s="48"/>
      <c r="S178" s="48"/>
      <c r="T178" s="48"/>
      <c r="U178" s="108"/>
      <c r="V178" s="73"/>
      <c r="W178" s="74"/>
      <c r="X178" s="75"/>
      <c r="Y178" s="271"/>
      <c r="Z178" s="274"/>
    </row>
    <row r="179" spans="3:26" ht="21" customHeight="1">
      <c r="C179" s="246"/>
      <c r="D179" s="419"/>
      <c r="E179" s="421"/>
      <c r="F179" s="275" t="s">
        <v>2552</v>
      </c>
      <c r="G179" s="236"/>
      <c r="H179" s="48" t="s">
        <v>127</v>
      </c>
      <c r="I179" s="48" t="s">
        <v>131</v>
      </c>
      <c r="J179" s="48" t="s">
        <v>0</v>
      </c>
      <c r="K179" s="48" t="s">
        <v>132</v>
      </c>
      <c r="L179" s="48" t="s">
        <v>0</v>
      </c>
      <c r="M179" s="48" t="s">
        <v>339</v>
      </c>
      <c r="N179" s="48" t="s">
        <v>134</v>
      </c>
      <c r="O179" s="48" t="s">
        <v>0</v>
      </c>
      <c r="P179" s="48" t="s">
        <v>445</v>
      </c>
      <c r="Q179" s="48"/>
      <c r="R179" s="48"/>
      <c r="S179" s="48"/>
      <c r="T179" s="48"/>
      <c r="U179" s="108"/>
      <c r="V179" s="73"/>
      <c r="W179" s="74"/>
      <c r="X179" s="75"/>
      <c r="Y179" s="271"/>
      <c r="Z179" s="274"/>
    </row>
    <row r="180" spans="3:26" ht="21" customHeight="1">
      <c r="C180" s="246"/>
      <c r="D180" s="419"/>
      <c r="E180" s="421"/>
      <c r="F180" s="261" t="s">
        <v>2513</v>
      </c>
      <c r="G180" s="236"/>
      <c r="H180" s="48" t="s">
        <v>127</v>
      </c>
      <c r="I180" s="48" t="s">
        <v>131</v>
      </c>
      <c r="J180" s="48" t="s">
        <v>0</v>
      </c>
      <c r="K180" s="48" t="s">
        <v>132</v>
      </c>
      <c r="L180" s="48" t="s">
        <v>0</v>
      </c>
      <c r="M180" s="48" t="s">
        <v>340</v>
      </c>
      <c r="N180" s="48" t="s">
        <v>134</v>
      </c>
      <c r="O180" s="48" t="s">
        <v>0</v>
      </c>
      <c r="P180" s="48" t="s">
        <v>445</v>
      </c>
      <c r="Q180" s="48"/>
      <c r="R180" s="48"/>
      <c r="S180" s="48"/>
      <c r="T180" s="48"/>
      <c r="U180" s="108"/>
      <c r="V180" s="73"/>
      <c r="W180" s="74"/>
      <c r="X180" s="75"/>
      <c r="Y180" s="271"/>
      <c r="Z180" s="274"/>
    </row>
    <row r="181" spans="3:26" ht="21" customHeight="1">
      <c r="C181" s="246"/>
      <c r="D181" s="419"/>
      <c r="E181" s="421"/>
      <c r="F181" s="261" t="s">
        <v>2514</v>
      </c>
      <c r="G181" s="236"/>
      <c r="H181" s="48" t="s">
        <v>127</v>
      </c>
      <c r="I181" s="48" t="s">
        <v>131</v>
      </c>
      <c r="J181" s="48" t="s">
        <v>0</v>
      </c>
      <c r="K181" s="48" t="s">
        <v>132</v>
      </c>
      <c r="L181" s="48" t="s">
        <v>0</v>
      </c>
      <c r="M181" s="48" t="s">
        <v>341</v>
      </c>
      <c r="N181" s="48" t="s">
        <v>134</v>
      </c>
      <c r="O181" s="48" t="s">
        <v>0</v>
      </c>
      <c r="P181" s="48" t="s">
        <v>445</v>
      </c>
      <c r="Q181" s="48"/>
      <c r="R181" s="48"/>
      <c r="S181" s="48"/>
      <c r="T181" s="48"/>
      <c r="U181" s="108"/>
      <c r="V181" s="73"/>
      <c r="W181" s="74"/>
      <c r="X181" s="75"/>
      <c r="Y181" s="271"/>
      <c r="Z181" s="274"/>
    </row>
    <row r="182" spans="3:26" ht="21" customHeight="1">
      <c r="C182" s="246"/>
      <c r="D182" s="419"/>
      <c r="E182" s="421"/>
      <c r="F182" s="261" t="s">
        <v>2515</v>
      </c>
      <c r="G182" s="236"/>
      <c r="H182" s="48" t="s">
        <v>127</v>
      </c>
      <c r="I182" s="48" t="s">
        <v>131</v>
      </c>
      <c r="J182" s="48" t="s">
        <v>0</v>
      </c>
      <c r="K182" s="48" t="s">
        <v>132</v>
      </c>
      <c r="L182" s="48" t="s">
        <v>0</v>
      </c>
      <c r="M182" s="48" t="s">
        <v>342</v>
      </c>
      <c r="N182" s="48" t="s">
        <v>134</v>
      </c>
      <c r="O182" s="48" t="s">
        <v>0</v>
      </c>
      <c r="P182" s="48" t="s">
        <v>445</v>
      </c>
      <c r="Q182" s="48"/>
      <c r="R182" s="48"/>
      <c r="S182" s="48"/>
      <c r="T182" s="48"/>
      <c r="U182" s="108"/>
      <c r="V182" s="73"/>
      <c r="W182" s="74"/>
      <c r="X182" s="75"/>
      <c r="Y182" s="271"/>
      <c r="Z182" s="274"/>
    </row>
    <row r="183" spans="3:26" ht="21" customHeight="1">
      <c r="C183" s="246"/>
      <c r="D183" s="419"/>
      <c r="E183" s="421"/>
      <c r="F183" s="261" t="s">
        <v>57</v>
      </c>
      <c r="G183" s="236"/>
      <c r="H183" s="48" t="s">
        <v>127</v>
      </c>
      <c r="I183" s="48" t="s">
        <v>131</v>
      </c>
      <c r="J183" s="48" t="s">
        <v>0</v>
      </c>
      <c r="K183" s="48" t="s">
        <v>132</v>
      </c>
      <c r="L183" s="48" t="s">
        <v>0</v>
      </c>
      <c r="M183" s="48" t="s">
        <v>343</v>
      </c>
      <c r="N183" s="48" t="s">
        <v>134</v>
      </c>
      <c r="O183" s="48" t="s">
        <v>0</v>
      </c>
      <c r="P183" s="48" t="s">
        <v>445</v>
      </c>
      <c r="Q183" s="48"/>
      <c r="R183" s="48"/>
      <c r="S183" s="48"/>
      <c r="T183" s="48"/>
      <c r="U183" s="108"/>
      <c r="V183" s="73"/>
      <c r="W183" s="74"/>
      <c r="X183" s="75"/>
      <c r="Y183" s="271"/>
      <c r="Z183" s="274"/>
    </row>
    <row r="184" spans="3:26" ht="21" customHeight="1">
      <c r="C184" s="246"/>
      <c r="D184" s="419"/>
      <c r="E184" s="421"/>
      <c r="F184" s="261" t="s">
        <v>2516</v>
      </c>
      <c r="G184" s="236"/>
      <c r="H184" s="48" t="s">
        <v>127</v>
      </c>
      <c r="I184" s="48" t="s">
        <v>131</v>
      </c>
      <c r="J184" s="48" t="s">
        <v>0</v>
      </c>
      <c r="K184" s="48" t="s">
        <v>132</v>
      </c>
      <c r="L184" s="48" t="s">
        <v>0</v>
      </c>
      <c r="M184" s="48" t="s">
        <v>344</v>
      </c>
      <c r="N184" s="48" t="s">
        <v>134</v>
      </c>
      <c r="O184" s="48" t="s">
        <v>0</v>
      </c>
      <c r="P184" s="48" t="s">
        <v>445</v>
      </c>
      <c r="Q184" s="48"/>
      <c r="R184" s="48"/>
      <c r="S184" s="48"/>
      <c r="T184" s="48"/>
      <c r="U184" s="108"/>
      <c r="V184" s="73"/>
      <c r="W184" s="74"/>
      <c r="X184" s="75"/>
      <c r="Y184" s="271"/>
      <c r="Z184" s="274"/>
    </row>
    <row r="185" spans="3:26" ht="21" customHeight="1">
      <c r="C185" s="246"/>
      <c r="D185" s="419"/>
      <c r="E185" s="421"/>
      <c r="F185" s="261" t="s">
        <v>58</v>
      </c>
      <c r="G185" s="236"/>
      <c r="H185" s="48" t="s">
        <v>127</v>
      </c>
      <c r="I185" s="48" t="s">
        <v>131</v>
      </c>
      <c r="J185" s="48" t="s">
        <v>0</v>
      </c>
      <c r="K185" s="48" t="s">
        <v>132</v>
      </c>
      <c r="L185" s="48" t="s">
        <v>0</v>
      </c>
      <c r="M185" s="48" t="s">
        <v>345</v>
      </c>
      <c r="N185" s="48" t="s">
        <v>134</v>
      </c>
      <c r="O185" s="48" t="s">
        <v>0</v>
      </c>
      <c r="P185" s="48" t="s">
        <v>445</v>
      </c>
      <c r="Q185" s="48"/>
      <c r="R185" s="48"/>
      <c r="S185" s="48"/>
      <c r="T185" s="48"/>
      <c r="U185" s="108"/>
      <c r="V185" s="73"/>
      <c r="W185" s="74"/>
      <c r="X185" s="75"/>
      <c r="Y185" s="271"/>
      <c r="Z185" s="274"/>
    </row>
    <row r="186" spans="3:26" ht="21" customHeight="1">
      <c r="C186" s="246"/>
      <c r="D186" s="419"/>
      <c r="E186" s="421"/>
      <c r="F186" s="261" t="s">
        <v>2517</v>
      </c>
      <c r="G186" s="236"/>
      <c r="H186" s="48" t="s">
        <v>127</v>
      </c>
      <c r="I186" s="48" t="s">
        <v>131</v>
      </c>
      <c r="J186" s="48" t="s">
        <v>0</v>
      </c>
      <c r="K186" s="48" t="s">
        <v>132</v>
      </c>
      <c r="L186" s="48" t="s">
        <v>0</v>
      </c>
      <c r="M186" s="48" t="s">
        <v>346</v>
      </c>
      <c r="N186" s="48" t="s">
        <v>134</v>
      </c>
      <c r="O186" s="48" t="s">
        <v>0</v>
      </c>
      <c r="P186" s="48" t="s">
        <v>445</v>
      </c>
      <c r="Q186" s="48"/>
      <c r="R186" s="48"/>
      <c r="S186" s="48"/>
      <c r="T186" s="48"/>
      <c r="U186" s="108"/>
      <c r="V186" s="73"/>
      <c r="W186" s="74"/>
      <c r="X186" s="75"/>
      <c r="Y186" s="271"/>
      <c r="Z186" s="274"/>
    </row>
    <row r="187" spans="3:26" ht="21" customHeight="1">
      <c r="C187" s="246"/>
      <c r="D187" s="419"/>
      <c r="E187" s="421"/>
      <c r="F187" s="261" t="s">
        <v>2518</v>
      </c>
      <c r="G187" s="236"/>
      <c r="H187" s="48" t="s">
        <v>127</v>
      </c>
      <c r="I187" s="48" t="s">
        <v>131</v>
      </c>
      <c r="J187" s="48" t="s">
        <v>0</v>
      </c>
      <c r="K187" s="48" t="s">
        <v>132</v>
      </c>
      <c r="L187" s="48" t="s">
        <v>0</v>
      </c>
      <c r="M187" s="48" t="s">
        <v>347</v>
      </c>
      <c r="N187" s="48" t="s">
        <v>134</v>
      </c>
      <c r="O187" s="48" t="s">
        <v>0</v>
      </c>
      <c r="P187" s="48" t="s">
        <v>445</v>
      </c>
      <c r="Q187" s="48"/>
      <c r="R187" s="48"/>
      <c r="S187" s="48"/>
      <c r="T187" s="48"/>
      <c r="U187" s="108"/>
      <c r="V187" s="73"/>
      <c r="W187" s="74"/>
      <c r="X187" s="75"/>
      <c r="Y187" s="271"/>
      <c r="Z187" s="274"/>
    </row>
    <row r="188" spans="3:26" ht="21" customHeight="1">
      <c r="C188" s="246"/>
      <c r="D188" s="419"/>
      <c r="E188" s="421"/>
      <c r="F188" s="261" t="s">
        <v>2519</v>
      </c>
      <c r="G188" s="236"/>
      <c r="H188" s="48" t="s">
        <v>127</v>
      </c>
      <c r="I188" s="48" t="s">
        <v>131</v>
      </c>
      <c r="J188" s="48" t="s">
        <v>0</v>
      </c>
      <c r="K188" s="48" t="s">
        <v>132</v>
      </c>
      <c r="L188" s="48" t="s">
        <v>0</v>
      </c>
      <c r="M188" s="48" t="s">
        <v>348</v>
      </c>
      <c r="N188" s="48" t="s">
        <v>134</v>
      </c>
      <c r="O188" s="48" t="s">
        <v>0</v>
      </c>
      <c r="P188" s="48" t="s">
        <v>445</v>
      </c>
      <c r="Q188" s="48"/>
      <c r="R188" s="48"/>
      <c r="S188" s="48"/>
      <c r="T188" s="48"/>
      <c r="U188" s="108"/>
      <c r="V188" s="73"/>
      <c r="W188" s="74"/>
      <c r="X188" s="75"/>
      <c r="Y188" s="271"/>
      <c r="Z188" s="274"/>
    </row>
    <row r="189" spans="3:26" ht="21" customHeight="1">
      <c r="C189" s="246"/>
      <c r="D189" s="419"/>
      <c r="E189" s="421"/>
      <c r="F189" s="261" t="s">
        <v>2520</v>
      </c>
      <c r="G189" s="236"/>
      <c r="H189" s="48" t="s">
        <v>127</v>
      </c>
      <c r="I189" s="48" t="s">
        <v>131</v>
      </c>
      <c r="J189" s="48" t="s">
        <v>0</v>
      </c>
      <c r="K189" s="48" t="s">
        <v>132</v>
      </c>
      <c r="L189" s="48" t="s">
        <v>0</v>
      </c>
      <c r="M189" s="48" t="s">
        <v>349</v>
      </c>
      <c r="N189" s="48" t="s">
        <v>134</v>
      </c>
      <c r="O189" s="48" t="s">
        <v>0</v>
      </c>
      <c r="P189" s="48" t="s">
        <v>445</v>
      </c>
      <c r="Q189" s="48"/>
      <c r="R189" s="48"/>
      <c r="S189" s="48"/>
      <c r="T189" s="48"/>
      <c r="U189" s="108"/>
      <c r="V189" s="73"/>
      <c r="W189" s="74"/>
      <c r="X189" s="75"/>
      <c r="Y189" s="271"/>
      <c r="Z189" s="274"/>
    </row>
    <row r="190" spans="3:26" ht="21" customHeight="1">
      <c r="C190" s="246"/>
      <c r="D190" s="419"/>
      <c r="E190" s="421"/>
      <c r="F190" s="261" t="s">
        <v>2521</v>
      </c>
      <c r="G190" s="236"/>
      <c r="H190" s="48" t="s">
        <v>127</v>
      </c>
      <c r="I190" s="48" t="s">
        <v>131</v>
      </c>
      <c r="J190" s="48" t="s">
        <v>0</v>
      </c>
      <c r="K190" s="48" t="s">
        <v>132</v>
      </c>
      <c r="L190" s="48" t="s">
        <v>0</v>
      </c>
      <c r="M190" s="48" t="s">
        <v>350</v>
      </c>
      <c r="N190" s="48" t="s">
        <v>134</v>
      </c>
      <c r="O190" s="48" t="s">
        <v>0</v>
      </c>
      <c r="P190" s="48" t="s">
        <v>445</v>
      </c>
      <c r="Q190" s="48"/>
      <c r="R190" s="48"/>
      <c r="S190" s="48"/>
      <c r="T190" s="48"/>
      <c r="U190" s="108"/>
      <c r="V190" s="73"/>
      <c r="W190" s="74"/>
      <c r="X190" s="75"/>
      <c r="Y190" s="271"/>
      <c r="Z190" s="274"/>
    </row>
    <row r="191" spans="3:26" ht="21" customHeight="1">
      <c r="C191" s="246"/>
      <c r="D191" s="419"/>
      <c r="E191" s="421"/>
      <c r="F191" s="261" t="s">
        <v>2522</v>
      </c>
      <c r="G191" s="236"/>
      <c r="H191" s="48" t="s">
        <v>127</v>
      </c>
      <c r="I191" s="48" t="s">
        <v>131</v>
      </c>
      <c r="J191" s="48" t="s">
        <v>0</v>
      </c>
      <c r="K191" s="48" t="s">
        <v>132</v>
      </c>
      <c r="L191" s="48" t="s">
        <v>0</v>
      </c>
      <c r="M191" s="48" t="s">
        <v>351</v>
      </c>
      <c r="N191" s="48" t="s">
        <v>134</v>
      </c>
      <c r="O191" s="48" t="s">
        <v>0</v>
      </c>
      <c r="P191" s="48" t="s">
        <v>445</v>
      </c>
      <c r="Q191" s="48"/>
      <c r="R191" s="48"/>
      <c r="S191" s="48"/>
      <c r="T191" s="48"/>
      <c r="U191" s="108"/>
      <c r="V191" s="73"/>
      <c r="W191" s="74"/>
      <c r="X191" s="75"/>
      <c r="Y191" s="271"/>
      <c r="Z191" s="274"/>
    </row>
    <row r="192" spans="3:26" ht="21" customHeight="1">
      <c r="C192" s="246"/>
      <c r="D192" s="419"/>
      <c r="E192" s="421"/>
      <c r="F192" s="261" t="s">
        <v>2523</v>
      </c>
      <c r="G192" s="236"/>
      <c r="H192" s="48" t="s">
        <v>127</v>
      </c>
      <c r="I192" s="48" t="s">
        <v>131</v>
      </c>
      <c r="J192" s="48" t="s">
        <v>0</v>
      </c>
      <c r="K192" s="48" t="s">
        <v>132</v>
      </c>
      <c r="L192" s="48" t="s">
        <v>0</v>
      </c>
      <c r="M192" s="48" t="s">
        <v>352</v>
      </c>
      <c r="N192" s="48" t="s">
        <v>134</v>
      </c>
      <c r="O192" s="48" t="s">
        <v>0</v>
      </c>
      <c r="P192" s="48" t="s">
        <v>445</v>
      </c>
      <c r="Q192" s="48"/>
      <c r="R192" s="48"/>
      <c r="S192" s="48"/>
      <c r="T192" s="48"/>
      <c r="U192" s="108"/>
      <c r="V192" s="73"/>
      <c r="W192" s="74"/>
      <c r="X192" s="75"/>
      <c r="Y192" s="271"/>
      <c r="Z192" s="274"/>
    </row>
    <row r="193" spans="3:45" ht="21" customHeight="1">
      <c r="C193" s="246"/>
      <c r="D193" s="419"/>
      <c r="E193" s="421"/>
      <c r="F193" s="261" t="s">
        <v>59</v>
      </c>
      <c r="G193" s="236"/>
      <c r="H193" s="48" t="s">
        <v>127</v>
      </c>
      <c r="I193" s="48" t="s">
        <v>131</v>
      </c>
      <c r="J193" s="48" t="s">
        <v>0</v>
      </c>
      <c r="K193" s="48" t="s">
        <v>132</v>
      </c>
      <c r="L193" s="48" t="s">
        <v>0</v>
      </c>
      <c r="M193" s="48" t="s">
        <v>353</v>
      </c>
      <c r="N193" s="48" t="s">
        <v>134</v>
      </c>
      <c r="O193" s="48" t="s">
        <v>0</v>
      </c>
      <c r="P193" s="48" t="s">
        <v>445</v>
      </c>
      <c r="Q193" s="48"/>
      <c r="R193" s="48"/>
      <c r="S193" s="48"/>
      <c r="T193" s="48"/>
      <c r="U193" s="108"/>
      <c r="V193" s="73"/>
      <c r="W193" s="74"/>
      <c r="X193" s="75"/>
      <c r="Y193" s="271"/>
      <c r="Z193" s="274"/>
    </row>
    <row r="194" spans="3:45" ht="21" customHeight="1">
      <c r="C194" s="246"/>
      <c r="D194" s="419"/>
      <c r="E194" s="421"/>
      <c r="F194" s="261" t="s">
        <v>2524</v>
      </c>
      <c r="G194" s="236"/>
      <c r="H194" s="48" t="s">
        <v>127</v>
      </c>
      <c r="I194" s="48" t="s">
        <v>131</v>
      </c>
      <c r="J194" s="48" t="s">
        <v>0</v>
      </c>
      <c r="K194" s="48" t="s">
        <v>132</v>
      </c>
      <c r="L194" s="48" t="s">
        <v>0</v>
      </c>
      <c r="M194" s="48" t="s">
        <v>354</v>
      </c>
      <c r="N194" s="48" t="s">
        <v>134</v>
      </c>
      <c r="O194" s="48" t="s">
        <v>0</v>
      </c>
      <c r="P194" s="48" t="s">
        <v>445</v>
      </c>
      <c r="Q194" s="48"/>
      <c r="R194" s="48"/>
      <c r="S194" s="48"/>
      <c r="T194" s="48"/>
      <c r="U194" s="108"/>
      <c r="V194" s="73"/>
      <c r="W194" s="74"/>
      <c r="X194" s="75"/>
      <c r="Y194" s="271"/>
      <c r="Z194" s="274"/>
    </row>
    <row r="195" spans="3:45" ht="21" customHeight="1">
      <c r="C195" s="246"/>
      <c r="D195" s="419"/>
      <c r="E195" s="421"/>
      <c r="F195" s="261" t="s">
        <v>60</v>
      </c>
      <c r="G195" s="236"/>
      <c r="H195" s="48" t="s">
        <v>127</v>
      </c>
      <c r="I195" s="48" t="s">
        <v>131</v>
      </c>
      <c r="J195" s="48" t="s">
        <v>0</v>
      </c>
      <c r="K195" s="48" t="s">
        <v>132</v>
      </c>
      <c r="L195" s="48" t="s">
        <v>0</v>
      </c>
      <c r="M195" s="48" t="s">
        <v>355</v>
      </c>
      <c r="N195" s="48" t="s">
        <v>134</v>
      </c>
      <c r="O195" s="48" t="s">
        <v>0</v>
      </c>
      <c r="P195" s="48" t="s">
        <v>445</v>
      </c>
      <c r="Q195" s="48"/>
      <c r="R195" s="48"/>
      <c r="S195" s="48"/>
      <c r="T195" s="48"/>
      <c r="U195" s="108"/>
      <c r="V195" s="73"/>
      <c r="W195" s="74"/>
      <c r="X195" s="75"/>
      <c r="Y195" s="271"/>
      <c r="Z195" s="274"/>
    </row>
    <row r="196" spans="3:45" ht="21" customHeight="1">
      <c r="C196" s="246"/>
      <c r="D196" s="419"/>
      <c r="E196" s="421"/>
      <c r="F196" s="261" t="s">
        <v>2525</v>
      </c>
      <c r="G196" s="236"/>
      <c r="H196" s="48" t="s">
        <v>127</v>
      </c>
      <c r="I196" s="48" t="s">
        <v>131</v>
      </c>
      <c r="J196" s="48" t="s">
        <v>0</v>
      </c>
      <c r="K196" s="48" t="s">
        <v>132</v>
      </c>
      <c r="L196" s="48" t="s">
        <v>0</v>
      </c>
      <c r="M196" s="48" t="s">
        <v>357</v>
      </c>
      <c r="N196" s="48" t="s">
        <v>134</v>
      </c>
      <c r="O196" s="48" t="s">
        <v>0</v>
      </c>
      <c r="P196" s="48" t="s">
        <v>445</v>
      </c>
      <c r="Q196" s="48"/>
      <c r="R196" s="48"/>
      <c r="S196" s="48"/>
      <c r="T196" s="48"/>
      <c r="U196" s="108"/>
      <c r="V196" s="73"/>
      <c r="W196" s="74"/>
      <c r="X196" s="75"/>
      <c r="Y196" s="271"/>
      <c r="Z196" s="274"/>
    </row>
    <row r="197" spans="3:45" ht="21" customHeight="1">
      <c r="C197" s="246"/>
      <c r="D197" s="419"/>
      <c r="E197" s="421"/>
      <c r="F197" s="261" t="s">
        <v>61</v>
      </c>
      <c r="G197" s="236"/>
      <c r="H197" s="48" t="s">
        <v>127</v>
      </c>
      <c r="I197" s="48" t="s">
        <v>131</v>
      </c>
      <c r="J197" s="48" t="s">
        <v>0</v>
      </c>
      <c r="K197" s="48" t="s">
        <v>132</v>
      </c>
      <c r="L197" s="48" t="s">
        <v>0</v>
      </c>
      <c r="M197" s="48" t="s">
        <v>359</v>
      </c>
      <c r="N197" s="48" t="s">
        <v>134</v>
      </c>
      <c r="O197" s="48" t="s">
        <v>0</v>
      </c>
      <c r="P197" s="48" t="s">
        <v>445</v>
      </c>
      <c r="Q197" s="48"/>
      <c r="R197" s="48"/>
      <c r="S197" s="48"/>
      <c r="T197" s="48"/>
      <c r="U197" s="108"/>
      <c r="V197" s="73"/>
      <c r="W197" s="74"/>
      <c r="X197" s="75"/>
      <c r="Y197" s="271"/>
      <c r="Z197" s="274"/>
    </row>
    <row r="198" spans="3:45" ht="21" customHeight="1">
      <c r="C198" s="246"/>
      <c r="D198" s="419"/>
      <c r="E198" s="421"/>
      <c r="F198" s="261" t="s">
        <v>2526</v>
      </c>
      <c r="G198" s="236"/>
      <c r="H198" s="48" t="s">
        <v>127</v>
      </c>
      <c r="I198" s="48" t="s">
        <v>131</v>
      </c>
      <c r="J198" s="48" t="s">
        <v>0</v>
      </c>
      <c r="K198" s="48" t="s">
        <v>132</v>
      </c>
      <c r="L198" s="48" t="s">
        <v>0</v>
      </c>
      <c r="M198" s="48" t="s">
        <v>360</v>
      </c>
      <c r="N198" s="48" t="s">
        <v>134</v>
      </c>
      <c r="O198" s="48" t="s">
        <v>0</v>
      </c>
      <c r="P198" s="48" t="s">
        <v>445</v>
      </c>
      <c r="Q198" s="48"/>
      <c r="R198" s="48"/>
      <c r="S198" s="48"/>
      <c r="T198" s="48"/>
      <c r="U198" s="108"/>
      <c r="V198" s="73"/>
      <c r="W198" s="74"/>
      <c r="X198" s="75"/>
      <c r="Y198" s="271"/>
      <c r="Z198" s="274"/>
    </row>
    <row r="199" spans="3:45" ht="21" customHeight="1">
      <c r="C199" s="246"/>
      <c r="D199" s="419"/>
      <c r="E199" s="421"/>
      <c r="F199" s="261" t="s">
        <v>2527</v>
      </c>
      <c r="G199" s="236"/>
      <c r="H199" s="48" t="s">
        <v>127</v>
      </c>
      <c r="I199" s="48" t="s">
        <v>131</v>
      </c>
      <c r="J199" s="48" t="s">
        <v>0</v>
      </c>
      <c r="K199" s="48" t="s">
        <v>132</v>
      </c>
      <c r="L199" s="48" t="s">
        <v>0</v>
      </c>
      <c r="M199" s="48" t="s">
        <v>361</v>
      </c>
      <c r="N199" s="48" t="s">
        <v>134</v>
      </c>
      <c r="O199" s="48" t="s">
        <v>0</v>
      </c>
      <c r="P199" s="48" t="s">
        <v>445</v>
      </c>
      <c r="Q199" s="48"/>
      <c r="R199" s="48"/>
      <c r="S199" s="48"/>
      <c r="T199" s="48"/>
      <c r="U199" s="108"/>
      <c r="V199" s="73"/>
      <c r="W199" s="74"/>
      <c r="X199" s="75"/>
      <c r="Y199" s="271"/>
      <c r="Z199" s="274"/>
    </row>
    <row r="200" spans="3:45" ht="21" customHeight="1">
      <c r="C200" s="246"/>
      <c r="D200" s="419"/>
      <c r="E200" s="421"/>
      <c r="F200" s="261" t="s">
        <v>2528</v>
      </c>
      <c r="G200" s="236"/>
      <c r="H200" s="48" t="s">
        <v>127</v>
      </c>
      <c r="I200" s="48" t="s">
        <v>131</v>
      </c>
      <c r="J200" s="48" t="s">
        <v>0</v>
      </c>
      <c r="K200" s="48" t="s">
        <v>132</v>
      </c>
      <c r="L200" s="48" t="s">
        <v>0</v>
      </c>
      <c r="M200" s="48" t="s">
        <v>362</v>
      </c>
      <c r="N200" s="48" t="s">
        <v>134</v>
      </c>
      <c r="O200" s="48" t="s">
        <v>0</v>
      </c>
      <c r="P200" s="48" t="s">
        <v>445</v>
      </c>
      <c r="Q200" s="48"/>
      <c r="R200" s="48"/>
      <c r="S200" s="48"/>
      <c r="T200" s="48"/>
      <c r="U200" s="108"/>
      <c r="V200" s="73"/>
      <c r="W200" s="74"/>
      <c r="X200" s="75"/>
      <c r="Y200" s="271"/>
      <c r="Z200" s="274"/>
    </row>
    <row r="201" spans="3:45" ht="21" customHeight="1">
      <c r="C201" s="246"/>
      <c r="D201" s="419"/>
      <c r="E201" s="421"/>
      <c r="F201" s="261" t="s">
        <v>2529</v>
      </c>
      <c r="G201" s="236"/>
      <c r="H201" s="48" t="s">
        <v>127</v>
      </c>
      <c r="I201" s="48" t="s">
        <v>131</v>
      </c>
      <c r="J201" s="48" t="s">
        <v>0</v>
      </c>
      <c r="K201" s="48" t="s">
        <v>132</v>
      </c>
      <c r="L201" s="48" t="s">
        <v>0</v>
      </c>
      <c r="M201" s="48" t="s">
        <v>363</v>
      </c>
      <c r="N201" s="48" t="s">
        <v>134</v>
      </c>
      <c r="O201" s="48" t="s">
        <v>0</v>
      </c>
      <c r="P201" s="48" t="s">
        <v>445</v>
      </c>
      <c r="Q201" s="48"/>
      <c r="R201" s="48"/>
      <c r="S201" s="48"/>
      <c r="T201" s="48"/>
      <c r="U201" s="108"/>
      <c r="V201" s="73"/>
      <c r="W201" s="74"/>
      <c r="X201" s="75"/>
      <c r="Y201" s="271"/>
      <c r="Z201" s="274"/>
    </row>
    <row r="202" spans="3:45" ht="21" customHeight="1">
      <c r="C202" s="246"/>
      <c r="D202" s="419"/>
      <c r="E202" s="421"/>
      <c r="F202" s="261" t="s">
        <v>62</v>
      </c>
      <c r="G202" s="236"/>
      <c r="H202" s="48" t="s">
        <v>127</v>
      </c>
      <c r="I202" s="48" t="s">
        <v>131</v>
      </c>
      <c r="J202" s="48" t="s">
        <v>0</v>
      </c>
      <c r="K202" s="48" t="s">
        <v>132</v>
      </c>
      <c r="L202" s="48" t="s">
        <v>0</v>
      </c>
      <c r="M202" s="48" t="s">
        <v>364</v>
      </c>
      <c r="N202" s="48" t="s">
        <v>134</v>
      </c>
      <c r="O202" s="48" t="s">
        <v>0</v>
      </c>
      <c r="P202" s="48" t="s">
        <v>445</v>
      </c>
      <c r="Q202" s="48"/>
      <c r="R202" s="48"/>
      <c r="S202" s="48"/>
      <c r="T202" s="48"/>
      <c r="U202" s="108"/>
      <c r="V202" s="73"/>
      <c r="W202" s="74"/>
      <c r="X202" s="75"/>
      <c r="Y202" s="271"/>
      <c r="Z202" s="274"/>
    </row>
    <row r="203" spans="3:45" ht="21" customHeight="1">
      <c r="C203" s="246"/>
      <c r="D203" s="419"/>
      <c r="E203" s="421"/>
      <c r="F203" s="261" t="s">
        <v>2530</v>
      </c>
      <c r="G203" s="236"/>
      <c r="H203" s="48" t="s">
        <v>127</v>
      </c>
      <c r="I203" s="48" t="s">
        <v>131</v>
      </c>
      <c r="J203" s="48" t="s">
        <v>0</v>
      </c>
      <c r="K203" s="48" t="s">
        <v>132</v>
      </c>
      <c r="L203" s="48" t="s">
        <v>0</v>
      </c>
      <c r="M203" s="48" t="s">
        <v>358</v>
      </c>
      <c r="N203" s="48" t="s">
        <v>134</v>
      </c>
      <c r="O203" s="48" t="s">
        <v>0</v>
      </c>
      <c r="P203" s="48" t="s">
        <v>445</v>
      </c>
      <c r="Q203" s="48"/>
      <c r="R203" s="48"/>
      <c r="S203" s="48"/>
      <c r="T203" s="48"/>
      <c r="U203" s="108"/>
      <c r="V203" s="73"/>
      <c r="W203" s="74"/>
      <c r="X203" s="75"/>
      <c r="Y203" s="271"/>
      <c r="Z203" s="274"/>
    </row>
    <row r="204" spans="3:45" ht="21" customHeight="1">
      <c r="C204" s="246"/>
      <c r="D204" s="419"/>
      <c r="E204" s="421"/>
      <c r="F204" s="261" t="s">
        <v>2531</v>
      </c>
      <c r="G204" s="236"/>
      <c r="H204" s="48" t="s">
        <v>127</v>
      </c>
      <c r="I204" s="48" t="s">
        <v>131</v>
      </c>
      <c r="J204" s="48" t="s">
        <v>0</v>
      </c>
      <c r="K204" s="48" t="s">
        <v>132</v>
      </c>
      <c r="L204" s="48" t="s">
        <v>0</v>
      </c>
      <c r="M204" s="48" t="s">
        <v>365</v>
      </c>
      <c r="N204" s="48" t="s">
        <v>134</v>
      </c>
      <c r="O204" s="48" t="s">
        <v>0</v>
      </c>
      <c r="P204" s="48" t="s">
        <v>445</v>
      </c>
      <c r="Q204" s="48"/>
      <c r="R204" s="48"/>
      <c r="S204" s="48"/>
      <c r="T204" s="48"/>
      <c r="U204" s="108"/>
      <c r="V204" s="73"/>
      <c r="W204" s="74"/>
      <c r="X204" s="75"/>
      <c r="Y204" s="271"/>
      <c r="Z204" s="271"/>
      <c r="AA204" s="272"/>
      <c r="AB204" s="272"/>
      <c r="AC204" s="272"/>
      <c r="AD204" s="272"/>
      <c r="AE204" s="272"/>
      <c r="AF204" s="272"/>
      <c r="AG204" s="272"/>
      <c r="AH204" s="272"/>
      <c r="AI204" s="272"/>
      <c r="AJ204" s="272"/>
      <c r="AK204" s="272"/>
      <c r="AL204" s="272"/>
      <c r="AM204" s="272"/>
      <c r="AN204" s="272"/>
      <c r="AO204" s="272"/>
      <c r="AP204" s="272"/>
      <c r="AQ204" s="272"/>
      <c r="AR204" s="272"/>
      <c r="AS204" s="272"/>
    </row>
    <row r="205" spans="3:45" ht="21" customHeight="1">
      <c r="C205" s="246"/>
      <c r="D205" s="419"/>
      <c r="E205" s="421"/>
      <c r="F205" s="261" t="s">
        <v>2532</v>
      </c>
      <c r="G205" s="236"/>
      <c r="H205" s="48" t="s">
        <v>127</v>
      </c>
      <c r="I205" s="48" t="s">
        <v>131</v>
      </c>
      <c r="J205" s="48" t="s">
        <v>0</v>
      </c>
      <c r="K205" s="48" t="s">
        <v>132</v>
      </c>
      <c r="L205" s="48" t="s">
        <v>0</v>
      </c>
      <c r="M205" s="48" t="s">
        <v>366</v>
      </c>
      <c r="N205" s="48" t="s">
        <v>134</v>
      </c>
      <c r="O205" s="48" t="s">
        <v>0</v>
      </c>
      <c r="P205" s="48" t="s">
        <v>445</v>
      </c>
      <c r="Q205" s="48"/>
      <c r="R205" s="48"/>
      <c r="S205" s="48"/>
      <c r="T205" s="48"/>
      <c r="U205" s="108"/>
      <c r="V205" s="73"/>
      <c r="W205" s="74"/>
      <c r="X205" s="75"/>
      <c r="Y205" s="271"/>
      <c r="Z205" s="271"/>
      <c r="AA205" s="272"/>
      <c r="AB205" s="272"/>
      <c r="AC205" s="272"/>
      <c r="AD205" s="272"/>
      <c r="AE205" s="272"/>
      <c r="AF205" s="272"/>
      <c r="AG205" s="272"/>
      <c r="AH205" s="272"/>
      <c r="AI205" s="272"/>
      <c r="AJ205" s="272"/>
      <c r="AK205" s="272"/>
      <c r="AL205" s="272"/>
      <c r="AM205" s="272"/>
      <c r="AN205" s="272"/>
      <c r="AO205" s="272"/>
      <c r="AP205" s="272"/>
      <c r="AQ205" s="272"/>
      <c r="AR205" s="272"/>
      <c r="AS205" s="272"/>
    </row>
    <row r="206" spans="3:45" ht="21" customHeight="1">
      <c r="C206" s="246"/>
      <c r="D206" s="419"/>
      <c r="E206" s="421"/>
      <c r="F206" s="261" t="s">
        <v>2533</v>
      </c>
      <c r="G206" s="236"/>
      <c r="H206" s="48" t="s">
        <v>127</v>
      </c>
      <c r="I206" s="48" t="s">
        <v>131</v>
      </c>
      <c r="J206" s="48" t="s">
        <v>0</v>
      </c>
      <c r="K206" s="48" t="s">
        <v>132</v>
      </c>
      <c r="L206" s="48" t="s">
        <v>0</v>
      </c>
      <c r="M206" s="48" t="s">
        <v>367</v>
      </c>
      <c r="N206" s="48" t="s">
        <v>134</v>
      </c>
      <c r="O206" s="48" t="s">
        <v>0</v>
      </c>
      <c r="P206" s="48" t="s">
        <v>445</v>
      </c>
      <c r="Q206" s="48"/>
      <c r="R206" s="48"/>
      <c r="S206" s="48"/>
      <c r="T206" s="48"/>
      <c r="U206" s="108"/>
      <c r="V206" s="73"/>
      <c r="W206" s="74"/>
      <c r="X206" s="75"/>
      <c r="Y206" s="271"/>
      <c r="Z206" s="271"/>
      <c r="AA206" s="272"/>
      <c r="AB206" s="272"/>
      <c r="AC206" s="272"/>
      <c r="AD206" s="272"/>
      <c r="AE206" s="272"/>
      <c r="AF206" s="272"/>
      <c r="AG206" s="272"/>
      <c r="AH206" s="272"/>
      <c r="AI206" s="272"/>
      <c r="AJ206" s="272"/>
      <c r="AK206" s="272"/>
      <c r="AL206" s="272"/>
      <c r="AM206" s="272"/>
      <c r="AN206" s="272"/>
      <c r="AO206" s="272"/>
      <c r="AP206" s="272"/>
      <c r="AQ206" s="272"/>
      <c r="AR206" s="272"/>
      <c r="AS206" s="272"/>
    </row>
    <row r="207" spans="3:45" ht="21" customHeight="1">
      <c r="C207" s="246"/>
      <c r="D207" s="419"/>
      <c r="E207" s="421"/>
      <c r="F207" s="261" t="s">
        <v>2534</v>
      </c>
      <c r="G207" s="236"/>
      <c r="H207" s="48" t="s">
        <v>127</v>
      </c>
      <c r="I207" s="48" t="s">
        <v>131</v>
      </c>
      <c r="J207" s="48" t="s">
        <v>0</v>
      </c>
      <c r="K207" s="48" t="s">
        <v>132</v>
      </c>
      <c r="L207" s="48" t="s">
        <v>0</v>
      </c>
      <c r="M207" s="48" t="s">
        <v>368</v>
      </c>
      <c r="N207" s="48" t="s">
        <v>134</v>
      </c>
      <c r="O207" s="48" t="s">
        <v>0</v>
      </c>
      <c r="P207" s="48" t="s">
        <v>445</v>
      </c>
      <c r="Q207" s="48"/>
      <c r="R207" s="48"/>
      <c r="S207" s="48"/>
      <c r="T207" s="48"/>
      <c r="U207" s="108"/>
      <c r="V207" s="73"/>
      <c r="W207" s="74"/>
      <c r="X207" s="75"/>
      <c r="Y207" s="271"/>
      <c r="Z207" s="271"/>
      <c r="AA207" s="272"/>
      <c r="AB207" s="272"/>
      <c r="AC207" s="272"/>
      <c r="AD207" s="272"/>
      <c r="AE207" s="272"/>
      <c r="AF207" s="272"/>
      <c r="AG207" s="272"/>
      <c r="AH207" s="272"/>
      <c r="AI207" s="272"/>
      <c r="AJ207" s="272"/>
      <c r="AK207" s="272"/>
      <c r="AL207" s="272"/>
      <c r="AM207" s="272"/>
      <c r="AN207" s="272"/>
      <c r="AO207" s="272"/>
      <c r="AP207" s="272"/>
      <c r="AQ207" s="272"/>
      <c r="AR207" s="272"/>
      <c r="AS207" s="272"/>
    </row>
    <row r="208" spans="3:45" ht="21" customHeight="1">
      <c r="C208" s="246"/>
      <c r="D208" s="419"/>
      <c r="E208" s="421"/>
      <c r="F208" s="261" t="s">
        <v>2535</v>
      </c>
      <c r="G208" s="236"/>
      <c r="H208" s="48" t="s">
        <v>127</v>
      </c>
      <c r="I208" s="48" t="s">
        <v>131</v>
      </c>
      <c r="J208" s="48" t="s">
        <v>0</v>
      </c>
      <c r="K208" s="48" t="s">
        <v>132</v>
      </c>
      <c r="L208" s="48" t="s">
        <v>0</v>
      </c>
      <c r="M208" s="48" t="s">
        <v>369</v>
      </c>
      <c r="N208" s="48" t="s">
        <v>134</v>
      </c>
      <c r="O208" s="48" t="s">
        <v>0</v>
      </c>
      <c r="P208" s="48" t="s">
        <v>445</v>
      </c>
      <c r="Q208" s="48"/>
      <c r="R208" s="48"/>
      <c r="S208" s="48"/>
      <c r="T208" s="48"/>
      <c r="U208" s="108"/>
      <c r="V208" s="73"/>
      <c r="W208" s="74"/>
      <c r="X208" s="75"/>
      <c r="Y208" s="271"/>
      <c r="Z208" s="271"/>
      <c r="AA208" s="272"/>
      <c r="AB208" s="272"/>
      <c r="AC208" s="272"/>
      <c r="AD208" s="272"/>
      <c r="AE208" s="272"/>
      <c r="AF208" s="272"/>
      <c r="AG208" s="272"/>
      <c r="AH208" s="272"/>
      <c r="AI208" s="272"/>
      <c r="AJ208" s="272"/>
      <c r="AK208" s="272"/>
      <c r="AL208" s="272"/>
      <c r="AM208" s="272"/>
      <c r="AN208" s="272"/>
      <c r="AO208" s="272"/>
      <c r="AP208" s="272"/>
      <c r="AQ208" s="272"/>
      <c r="AR208" s="272"/>
      <c r="AS208" s="272"/>
    </row>
    <row r="209" spans="3:45" ht="21" customHeight="1">
      <c r="C209" s="246"/>
      <c r="D209" s="419"/>
      <c r="E209" s="421"/>
      <c r="F209" s="261" t="s">
        <v>2536</v>
      </c>
      <c r="G209" s="236"/>
      <c r="H209" s="48" t="s">
        <v>127</v>
      </c>
      <c r="I209" s="48" t="s">
        <v>131</v>
      </c>
      <c r="J209" s="48" t="s">
        <v>0</v>
      </c>
      <c r="K209" s="48" t="s">
        <v>132</v>
      </c>
      <c r="L209" s="48" t="s">
        <v>0</v>
      </c>
      <c r="M209" s="48" t="s">
        <v>370</v>
      </c>
      <c r="N209" s="48" t="s">
        <v>134</v>
      </c>
      <c r="O209" s="48" t="s">
        <v>0</v>
      </c>
      <c r="P209" s="48" t="s">
        <v>445</v>
      </c>
      <c r="Q209" s="48"/>
      <c r="R209" s="48"/>
      <c r="S209" s="48"/>
      <c r="T209" s="48"/>
      <c r="U209" s="108"/>
      <c r="V209" s="73"/>
      <c r="W209" s="74"/>
      <c r="X209" s="75"/>
      <c r="Y209" s="271"/>
      <c r="Z209" s="271"/>
      <c r="AA209" s="272"/>
      <c r="AB209" s="272"/>
      <c r="AC209" s="272"/>
      <c r="AD209" s="272"/>
      <c r="AE209" s="272"/>
      <c r="AF209" s="272"/>
      <c r="AG209" s="272"/>
      <c r="AH209" s="272"/>
      <c r="AI209" s="272"/>
      <c r="AJ209" s="272"/>
      <c r="AK209" s="272"/>
      <c r="AL209" s="272"/>
      <c r="AM209" s="272"/>
      <c r="AN209" s="272"/>
      <c r="AO209" s="272"/>
      <c r="AP209" s="272"/>
      <c r="AQ209" s="272"/>
      <c r="AR209" s="272"/>
      <c r="AS209" s="272"/>
    </row>
    <row r="210" spans="3:45" ht="21" customHeight="1">
      <c r="C210" s="246"/>
      <c r="D210" s="419"/>
      <c r="E210" s="421"/>
      <c r="F210" s="261" t="s">
        <v>2537</v>
      </c>
      <c r="G210" s="236"/>
      <c r="H210" s="48" t="s">
        <v>127</v>
      </c>
      <c r="I210" s="48" t="s">
        <v>131</v>
      </c>
      <c r="J210" s="48" t="s">
        <v>0</v>
      </c>
      <c r="K210" s="48" t="s">
        <v>132</v>
      </c>
      <c r="L210" s="48" t="s">
        <v>0</v>
      </c>
      <c r="M210" s="48" t="s">
        <v>371</v>
      </c>
      <c r="N210" s="48" t="s">
        <v>134</v>
      </c>
      <c r="O210" s="48" t="s">
        <v>0</v>
      </c>
      <c r="P210" s="48" t="s">
        <v>445</v>
      </c>
      <c r="Q210" s="48"/>
      <c r="R210" s="48"/>
      <c r="S210" s="48"/>
      <c r="T210" s="48"/>
      <c r="U210" s="108"/>
      <c r="V210" s="73"/>
      <c r="W210" s="74"/>
      <c r="X210" s="75"/>
      <c r="Y210" s="271"/>
      <c r="Z210" s="271"/>
      <c r="AA210" s="272"/>
      <c r="AB210" s="272"/>
      <c r="AC210" s="272"/>
      <c r="AD210" s="272"/>
      <c r="AE210" s="272"/>
      <c r="AF210" s="272"/>
      <c r="AG210" s="272"/>
      <c r="AH210" s="272"/>
      <c r="AI210" s="272"/>
      <c r="AJ210" s="272"/>
      <c r="AK210" s="272"/>
      <c r="AL210" s="272"/>
      <c r="AM210" s="272"/>
      <c r="AN210" s="272"/>
      <c r="AO210" s="272"/>
      <c r="AP210" s="272"/>
      <c r="AQ210" s="272"/>
      <c r="AR210" s="272"/>
      <c r="AS210" s="272"/>
    </row>
    <row r="211" spans="3:45" ht="21" customHeight="1">
      <c r="C211" s="246"/>
      <c r="D211" s="419"/>
      <c r="E211" s="421"/>
      <c r="F211" s="261" t="s">
        <v>2538</v>
      </c>
      <c r="G211" s="236"/>
      <c r="H211" s="48" t="s">
        <v>127</v>
      </c>
      <c r="I211" s="48" t="s">
        <v>131</v>
      </c>
      <c r="J211" s="48" t="s">
        <v>0</v>
      </c>
      <c r="K211" s="48" t="s">
        <v>132</v>
      </c>
      <c r="L211" s="48" t="s">
        <v>0</v>
      </c>
      <c r="M211" s="48" t="s">
        <v>372</v>
      </c>
      <c r="N211" s="48" t="s">
        <v>134</v>
      </c>
      <c r="O211" s="48" t="s">
        <v>0</v>
      </c>
      <c r="P211" s="48" t="s">
        <v>445</v>
      </c>
      <c r="Q211" s="48"/>
      <c r="R211" s="48"/>
      <c r="S211" s="48"/>
      <c r="T211" s="48"/>
      <c r="U211" s="108"/>
      <c r="V211" s="73"/>
      <c r="W211" s="74"/>
      <c r="X211" s="75"/>
      <c r="Y211" s="271"/>
      <c r="Z211" s="271"/>
      <c r="AA211" s="272"/>
      <c r="AB211" s="272"/>
      <c r="AC211" s="272"/>
      <c r="AD211" s="272"/>
      <c r="AE211" s="272"/>
      <c r="AF211" s="272"/>
      <c r="AG211" s="272"/>
      <c r="AH211" s="272"/>
      <c r="AI211" s="272"/>
      <c r="AJ211" s="272"/>
      <c r="AK211" s="272"/>
      <c r="AL211" s="272"/>
      <c r="AM211" s="272"/>
      <c r="AN211" s="272"/>
      <c r="AO211" s="272"/>
      <c r="AP211" s="272"/>
      <c r="AQ211" s="272"/>
      <c r="AR211" s="272"/>
      <c r="AS211" s="272"/>
    </row>
    <row r="212" spans="3:45" ht="21" customHeight="1">
      <c r="C212" s="246"/>
      <c r="D212" s="419"/>
      <c r="E212" s="421"/>
      <c r="F212" s="261" t="s">
        <v>2539</v>
      </c>
      <c r="G212" s="236"/>
      <c r="H212" s="48" t="s">
        <v>127</v>
      </c>
      <c r="I212" s="48" t="s">
        <v>131</v>
      </c>
      <c r="J212" s="48" t="s">
        <v>0</v>
      </c>
      <c r="K212" s="48" t="s">
        <v>132</v>
      </c>
      <c r="L212" s="48" t="s">
        <v>0</v>
      </c>
      <c r="M212" s="48" t="s">
        <v>373</v>
      </c>
      <c r="N212" s="48" t="s">
        <v>134</v>
      </c>
      <c r="O212" s="48" t="s">
        <v>0</v>
      </c>
      <c r="P212" s="48" t="s">
        <v>445</v>
      </c>
      <c r="Q212" s="48"/>
      <c r="R212" s="48"/>
      <c r="S212" s="48"/>
      <c r="T212" s="48"/>
      <c r="U212" s="108"/>
      <c r="V212" s="73"/>
      <c r="W212" s="74"/>
      <c r="X212" s="75"/>
      <c r="Y212" s="271"/>
      <c r="Z212" s="271"/>
      <c r="AA212" s="272"/>
      <c r="AB212" s="272"/>
      <c r="AC212" s="272"/>
      <c r="AD212" s="272"/>
      <c r="AE212" s="272"/>
      <c r="AF212" s="272"/>
      <c r="AG212" s="272"/>
      <c r="AH212" s="272"/>
      <c r="AI212" s="272"/>
      <c r="AJ212" s="272"/>
      <c r="AK212" s="272"/>
      <c r="AL212" s="272"/>
      <c r="AM212" s="272"/>
      <c r="AN212" s="272"/>
      <c r="AO212" s="272"/>
      <c r="AP212" s="272"/>
      <c r="AQ212" s="272"/>
      <c r="AR212" s="272"/>
      <c r="AS212" s="272"/>
    </row>
    <row r="213" spans="3:45" ht="21" customHeight="1">
      <c r="C213" s="246"/>
      <c r="D213" s="419"/>
      <c r="E213" s="421"/>
      <c r="F213" s="261" t="s">
        <v>2540</v>
      </c>
      <c r="G213" s="236"/>
      <c r="H213" s="48" t="s">
        <v>127</v>
      </c>
      <c r="I213" s="48" t="s">
        <v>131</v>
      </c>
      <c r="J213" s="48" t="s">
        <v>0</v>
      </c>
      <c r="K213" s="48" t="s">
        <v>132</v>
      </c>
      <c r="L213" s="48" t="s">
        <v>0</v>
      </c>
      <c r="M213" s="48" t="s">
        <v>356</v>
      </c>
      <c r="N213" s="48" t="s">
        <v>134</v>
      </c>
      <c r="O213" s="48" t="s">
        <v>0</v>
      </c>
      <c r="P213" s="48" t="s">
        <v>445</v>
      </c>
      <c r="Q213" s="48"/>
      <c r="R213" s="48"/>
      <c r="S213" s="48"/>
      <c r="T213" s="48"/>
      <c r="U213" s="108"/>
      <c r="V213" s="73"/>
      <c r="W213" s="74"/>
      <c r="X213" s="75"/>
      <c r="Y213" s="271"/>
      <c r="Z213" s="274"/>
    </row>
    <row r="214" spans="3:45" ht="21" customHeight="1">
      <c r="C214" s="246"/>
      <c r="D214" s="419"/>
      <c r="E214" s="421"/>
      <c r="F214" s="261" t="s">
        <v>63</v>
      </c>
      <c r="G214" s="236"/>
      <c r="H214" s="48" t="s">
        <v>127</v>
      </c>
      <c r="I214" s="48" t="s">
        <v>131</v>
      </c>
      <c r="J214" s="48" t="s">
        <v>0</v>
      </c>
      <c r="K214" s="48" t="s">
        <v>132</v>
      </c>
      <c r="L214" s="48" t="s">
        <v>0</v>
      </c>
      <c r="M214" s="48" t="s">
        <v>374</v>
      </c>
      <c r="N214" s="48" t="s">
        <v>134</v>
      </c>
      <c r="O214" s="48" t="s">
        <v>0</v>
      </c>
      <c r="P214" s="48" t="s">
        <v>445</v>
      </c>
      <c r="Q214" s="48"/>
      <c r="R214" s="48"/>
      <c r="S214" s="48"/>
      <c r="T214" s="48"/>
      <c r="U214" s="108"/>
      <c r="V214" s="73"/>
      <c r="W214" s="74"/>
      <c r="X214" s="75"/>
      <c r="Y214" s="271"/>
      <c r="Z214" s="271"/>
      <c r="AA214" s="272"/>
      <c r="AB214" s="272"/>
      <c r="AC214" s="272"/>
      <c r="AD214" s="272"/>
      <c r="AE214" s="272"/>
      <c r="AF214" s="272"/>
      <c r="AG214" s="272"/>
      <c r="AH214" s="272"/>
      <c r="AI214" s="272"/>
      <c r="AJ214" s="272"/>
      <c r="AK214" s="272"/>
      <c r="AL214" s="272"/>
      <c r="AM214" s="272"/>
      <c r="AN214" s="272"/>
      <c r="AO214" s="272"/>
      <c r="AP214" s="272"/>
      <c r="AQ214" s="272"/>
      <c r="AR214" s="272"/>
      <c r="AS214" s="272"/>
    </row>
    <row r="215" spans="3:45" ht="21" customHeight="1">
      <c r="C215" s="246"/>
      <c r="D215" s="419"/>
      <c r="E215" s="421"/>
      <c r="F215" s="261" t="s">
        <v>2386</v>
      </c>
      <c r="G215" s="236"/>
      <c r="H215" s="48" t="s">
        <v>127</v>
      </c>
      <c r="I215" s="48" t="s">
        <v>131</v>
      </c>
      <c r="J215" s="48" t="s">
        <v>0</v>
      </c>
      <c r="K215" s="48" t="s">
        <v>132</v>
      </c>
      <c r="L215" s="48" t="s">
        <v>0</v>
      </c>
      <c r="M215" s="48" t="s">
        <v>375</v>
      </c>
      <c r="N215" s="48" t="s">
        <v>134</v>
      </c>
      <c r="O215" s="48" t="s">
        <v>0</v>
      </c>
      <c r="P215" s="48" t="s">
        <v>445</v>
      </c>
      <c r="Q215" s="48"/>
      <c r="R215" s="48"/>
      <c r="S215" s="48"/>
      <c r="T215" s="48"/>
      <c r="U215" s="108"/>
      <c r="V215" s="73"/>
      <c r="W215" s="74"/>
      <c r="X215" s="75"/>
      <c r="Y215" s="271"/>
      <c r="Z215" s="271"/>
      <c r="AA215" s="272"/>
      <c r="AB215" s="272"/>
      <c r="AC215" s="272"/>
      <c r="AD215" s="272"/>
      <c r="AE215" s="272"/>
      <c r="AF215" s="272"/>
      <c r="AG215" s="272"/>
      <c r="AH215" s="272"/>
      <c r="AI215" s="272"/>
      <c r="AJ215" s="272"/>
      <c r="AK215" s="272"/>
      <c r="AL215" s="272"/>
      <c r="AM215" s="272"/>
      <c r="AN215" s="272"/>
      <c r="AO215" s="272"/>
      <c r="AP215" s="272"/>
      <c r="AQ215" s="272"/>
      <c r="AR215" s="272"/>
      <c r="AS215" s="272"/>
    </row>
    <row r="216" spans="3:45" ht="21" customHeight="1">
      <c r="C216" s="246"/>
      <c r="D216" s="419"/>
      <c r="E216" s="421"/>
      <c r="F216" s="261" t="s">
        <v>2387</v>
      </c>
      <c r="G216" s="236"/>
      <c r="H216" s="48" t="s">
        <v>127</v>
      </c>
      <c r="I216" s="48" t="s">
        <v>131</v>
      </c>
      <c r="J216" s="48" t="s">
        <v>0</v>
      </c>
      <c r="K216" s="48" t="s">
        <v>132</v>
      </c>
      <c r="L216" s="48" t="s">
        <v>0</v>
      </c>
      <c r="M216" s="48" t="s">
        <v>376</v>
      </c>
      <c r="N216" s="48" t="s">
        <v>134</v>
      </c>
      <c r="O216" s="48" t="s">
        <v>0</v>
      </c>
      <c r="P216" s="48" t="s">
        <v>445</v>
      </c>
      <c r="Q216" s="48"/>
      <c r="R216" s="48"/>
      <c r="S216" s="48"/>
      <c r="T216" s="48"/>
      <c r="U216" s="108"/>
      <c r="V216" s="73"/>
      <c r="W216" s="74"/>
      <c r="X216" s="75"/>
      <c r="Y216" s="271"/>
      <c r="Z216" s="273"/>
      <c r="AA216" s="245"/>
      <c r="AB216" s="245"/>
      <c r="AC216" s="245"/>
      <c r="AD216" s="245"/>
      <c r="AE216" s="245"/>
      <c r="AF216" s="245"/>
      <c r="AG216" s="245"/>
      <c r="AH216" s="245"/>
      <c r="AI216" s="245"/>
      <c r="AJ216" s="245"/>
      <c r="AK216" s="245"/>
      <c r="AL216" s="245"/>
      <c r="AM216" s="245"/>
      <c r="AN216" s="245"/>
      <c r="AO216" s="245"/>
      <c r="AP216" s="245"/>
      <c r="AQ216" s="245"/>
      <c r="AR216" s="245"/>
      <c r="AS216" s="245"/>
    </row>
    <row r="217" spans="3:45" ht="21" customHeight="1">
      <c r="C217" s="246"/>
      <c r="D217" s="419"/>
      <c r="E217" s="422"/>
      <c r="F217" s="267" t="s">
        <v>2388</v>
      </c>
      <c r="G217" s="236"/>
      <c r="H217" s="48" t="s">
        <v>127</v>
      </c>
      <c r="I217" s="48" t="s">
        <v>131</v>
      </c>
      <c r="J217" s="48" t="s">
        <v>0</v>
      </c>
      <c r="K217" s="48" t="s">
        <v>132</v>
      </c>
      <c r="L217" s="48" t="s">
        <v>0</v>
      </c>
      <c r="M217" s="48" t="s">
        <v>411</v>
      </c>
      <c r="N217" s="48" t="s">
        <v>134</v>
      </c>
      <c r="O217" s="48" t="s">
        <v>0</v>
      </c>
      <c r="P217" s="48" t="s">
        <v>445</v>
      </c>
      <c r="Q217" s="48"/>
      <c r="R217" s="48"/>
      <c r="S217" s="48"/>
      <c r="T217" s="48"/>
      <c r="U217" s="109"/>
      <c r="V217" s="21" t="str">
        <f>IF(OR(SUMPRODUCT(--(V171:V216=""),--(W171:W216=""))&gt;0,COUNTIF(W171:W216,"M")&gt;0,COUNTIF(W171:W216,"X")=46),"",SUM(V171:V216))</f>
        <v/>
      </c>
      <c r="W217" s="22" t="str">
        <f>IF(AND(COUNTIF(W171:W216,"X")=46,SUM(V171:V216)=0,ISNUMBER(V217)),"",IF(COUNTIF(W171:W216,"M")&gt;0,"M",IF(AND(COUNTIF(W171:W216,W171)=46,OR(W171="X",W171="W",W171="Z")),UPPER(W171),"")))</f>
        <v/>
      </c>
      <c r="X217" s="23"/>
      <c r="Y217" s="271"/>
      <c r="Z217" s="271"/>
      <c r="AA217" s="272"/>
      <c r="AB217" s="272"/>
      <c r="AC217" s="272"/>
      <c r="AD217" s="272"/>
      <c r="AE217" s="272"/>
      <c r="AF217" s="272"/>
      <c r="AG217" s="272"/>
      <c r="AH217" s="272"/>
      <c r="AI217" s="272"/>
      <c r="AJ217" s="272"/>
      <c r="AK217" s="272"/>
      <c r="AL217" s="272"/>
      <c r="AM217" s="272"/>
      <c r="AN217" s="272"/>
      <c r="AO217" s="272"/>
      <c r="AP217" s="272"/>
      <c r="AQ217" s="272"/>
      <c r="AR217" s="272"/>
      <c r="AS217" s="272"/>
    </row>
    <row r="218" spans="3:45" ht="21" customHeight="1">
      <c r="C218" s="246"/>
      <c r="D218" s="419" t="s">
        <v>2355</v>
      </c>
      <c r="E218" s="423" t="s">
        <v>2389</v>
      </c>
      <c r="F218" s="261" t="s">
        <v>2541</v>
      </c>
      <c r="G218" s="236"/>
      <c r="H218" s="48" t="s">
        <v>127</v>
      </c>
      <c r="I218" s="48" t="s">
        <v>131</v>
      </c>
      <c r="J218" s="48" t="s">
        <v>0</v>
      </c>
      <c r="K218" s="48" t="s">
        <v>132</v>
      </c>
      <c r="L218" s="48" t="s">
        <v>0</v>
      </c>
      <c r="M218" s="48" t="s">
        <v>377</v>
      </c>
      <c r="N218" s="48" t="s">
        <v>134</v>
      </c>
      <c r="O218" s="48" t="s">
        <v>0</v>
      </c>
      <c r="P218" s="48" t="s">
        <v>445</v>
      </c>
      <c r="Q218" s="48"/>
      <c r="R218" s="48"/>
      <c r="S218" s="48"/>
      <c r="T218" s="48"/>
      <c r="U218" s="108"/>
      <c r="V218" s="73"/>
      <c r="W218" s="74"/>
      <c r="X218" s="75"/>
      <c r="Y218" s="271"/>
      <c r="Z218" s="271"/>
      <c r="AA218" s="272"/>
      <c r="AB218" s="272"/>
      <c r="AC218" s="272"/>
      <c r="AD218" s="272"/>
      <c r="AE218" s="272"/>
      <c r="AF218" s="272"/>
      <c r="AG218" s="272"/>
      <c r="AH218" s="272"/>
      <c r="AI218" s="272"/>
      <c r="AJ218" s="272"/>
      <c r="AK218" s="272"/>
      <c r="AL218" s="272"/>
      <c r="AM218" s="272"/>
      <c r="AN218" s="272"/>
      <c r="AO218" s="272"/>
      <c r="AP218" s="272"/>
      <c r="AQ218" s="272"/>
      <c r="AR218" s="272"/>
      <c r="AS218" s="272"/>
    </row>
    <row r="219" spans="3:45" ht="21" customHeight="1">
      <c r="C219" s="246"/>
      <c r="D219" s="419"/>
      <c r="E219" s="424"/>
      <c r="F219" s="261" t="s">
        <v>2542</v>
      </c>
      <c r="G219" s="236"/>
      <c r="H219" s="48" t="s">
        <v>127</v>
      </c>
      <c r="I219" s="48" t="s">
        <v>131</v>
      </c>
      <c r="J219" s="48" t="s">
        <v>0</v>
      </c>
      <c r="K219" s="48" t="s">
        <v>132</v>
      </c>
      <c r="L219" s="48" t="s">
        <v>0</v>
      </c>
      <c r="M219" s="48" t="s">
        <v>378</v>
      </c>
      <c r="N219" s="48" t="s">
        <v>134</v>
      </c>
      <c r="O219" s="48" t="s">
        <v>0</v>
      </c>
      <c r="P219" s="48" t="s">
        <v>445</v>
      </c>
      <c r="Q219" s="48"/>
      <c r="R219" s="48"/>
      <c r="S219" s="48"/>
      <c r="T219" s="48"/>
      <c r="U219" s="108"/>
      <c r="V219" s="73"/>
      <c r="W219" s="74"/>
      <c r="X219" s="75"/>
      <c r="Y219" s="271"/>
      <c r="Z219" s="271"/>
      <c r="AA219" s="272"/>
      <c r="AB219" s="272"/>
      <c r="AC219" s="272"/>
      <c r="AD219" s="272"/>
      <c r="AE219" s="272"/>
      <c r="AF219" s="272"/>
      <c r="AG219" s="272"/>
      <c r="AH219" s="272"/>
      <c r="AI219" s="272"/>
      <c r="AJ219" s="272"/>
      <c r="AK219" s="272"/>
      <c r="AL219" s="272"/>
      <c r="AM219" s="272"/>
      <c r="AN219" s="272"/>
      <c r="AO219" s="272"/>
      <c r="AP219" s="272"/>
      <c r="AQ219" s="272"/>
      <c r="AR219" s="272"/>
      <c r="AS219" s="272"/>
    </row>
    <row r="220" spans="3:45" ht="21" customHeight="1">
      <c r="C220" s="246"/>
      <c r="D220" s="419"/>
      <c r="E220" s="424"/>
      <c r="F220" s="261" t="s">
        <v>2543</v>
      </c>
      <c r="G220" s="236"/>
      <c r="H220" s="48" t="s">
        <v>127</v>
      </c>
      <c r="I220" s="48" t="s">
        <v>131</v>
      </c>
      <c r="J220" s="48" t="s">
        <v>0</v>
      </c>
      <c r="K220" s="48" t="s">
        <v>132</v>
      </c>
      <c r="L220" s="48" t="s">
        <v>0</v>
      </c>
      <c r="M220" s="48" t="s">
        <v>379</v>
      </c>
      <c r="N220" s="48" t="s">
        <v>134</v>
      </c>
      <c r="O220" s="48" t="s">
        <v>0</v>
      </c>
      <c r="P220" s="48" t="s">
        <v>445</v>
      </c>
      <c r="Q220" s="48"/>
      <c r="R220" s="48"/>
      <c r="S220" s="48"/>
      <c r="T220" s="48"/>
      <c r="U220" s="108"/>
      <c r="V220" s="73"/>
      <c r="W220" s="74"/>
      <c r="X220" s="75"/>
      <c r="Y220" s="271"/>
      <c r="Z220" s="271"/>
      <c r="AA220" s="272"/>
      <c r="AB220" s="272"/>
      <c r="AC220" s="272"/>
      <c r="AD220" s="272"/>
      <c r="AE220" s="272"/>
      <c r="AF220" s="272"/>
      <c r="AG220" s="272"/>
      <c r="AH220" s="272"/>
      <c r="AI220" s="272"/>
      <c r="AJ220" s="272"/>
      <c r="AK220" s="272"/>
      <c r="AL220" s="272"/>
      <c r="AM220" s="272"/>
      <c r="AN220" s="272"/>
      <c r="AO220" s="272"/>
      <c r="AP220" s="272"/>
      <c r="AQ220" s="272"/>
      <c r="AR220" s="272"/>
      <c r="AS220" s="272"/>
    </row>
    <row r="221" spans="3:45" ht="21" customHeight="1">
      <c r="C221" s="246"/>
      <c r="D221" s="419"/>
      <c r="E221" s="424"/>
      <c r="F221" s="261" t="s">
        <v>64</v>
      </c>
      <c r="G221" s="236"/>
      <c r="H221" s="48" t="s">
        <v>127</v>
      </c>
      <c r="I221" s="48" t="s">
        <v>131</v>
      </c>
      <c r="J221" s="48" t="s">
        <v>0</v>
      </c>
      <c r="K221" s="48" t="s">
        <v>132</v>
      </c>
      <c r="L221" s="48" t="s">
        <v>0</v>
      </c>
      <c r="M221" s="48" t="s">
        <v>380</v>
      </c>
      <c r="N221" s="48" t="s">
        <v>134</v>
      </c>
      <c r="O221" s="48" t="s">
        <v>0</v>
      </c>
      <c r="P221" s="48" t="s">
        <v>445</v>
      </c>
      <c r="Q221" s="48"/>
      <c r="R221" s="48"/>
      <c r="S221" s="48"/>
      <c r="T221" s="48"/>
      <c r="U221" s="108"/>
      <c r="V221" s="73"/>
      <c r="W221" s="74"/>
      <c r="X221" s="75"/>
      <c r="Y221" s="271"/>
      <c r="Z221" s="271"/>
      <c r="AA221" s="272"/>
      <c r="AB221" s="272"/>
      <c r="AC221" s="272"/>
      <c r="AD221" s="272"/>
      <c r="AE221" s="272"/>
      <c r="AF221" s="272"/>
      <c r="AG221" s="272"/>
      <c r="AH221" s="272"/>
      <c r="AI221" s="272"/>
      <c r="AJ221" s="272"/>
      <c r="AK221" s="272"/>
      <c r="AL221" s="272"/>
      <c r="AM221" s="272"/>
      <c r="AN221" s="272"/>
      <c r="AO221" s="272"/>
      <c r="AP221" s="272"/>
      <c r="AQ221" s="272"/>
      <c r="AR221" s="272"/>
      <c r="AS221" s="272"/>
    </row>
    <row r="222" spans="3:45" ht="21" customHeight="1">
      <c r="C222" s="246"/>
      <c r="D222" s="419"/>
      <c r="E222" s="424"/>
      <c r="F222" s="261" t="s">
        <v>2544</v>
      </c>
      <c r="G222" s="236"/>
      <c r="H222" s="48" t="s">
        <v>127</v>
      </c>
      <c r="I222" s="48" t="s">
        <v>131</v>
      </c>
      <c r="J222" s="48" t="s">
        <v>0</v>
      </c>
      <c r="K222" s="48" t="s">
        <v>132</v>
      </c>
      <c r="L222" s="48" t="s">
        <v>0</v>
      </c>
      <c r="M222" s="48" t="s">
        <v>381</v>
      </c>
      <c r="N222" s="48" t="s">
        <v>134</v>
      </c>
      <c r="O222" s="48" t="s">
        <v>0</v>
      </c>
      <c r="P222" s="48" t="s">
        <v>445</v>
      </c>
      <c r="Q222" s="48"/>
      <c r="R222" s="48"/>
      <c r="S222" s="48"/>
      <c r="T222" s="48"/>
      <c r="U222" s="108"/>
      <c r="V222" s="73"/>
      <c r="W222" s="74"/>
      <c r="X222" s="75"/>
      <c r="Y222" s="271"/>
      <c r="Z222" s="271"/>
      <c r="AA222" s="272"/>
      <c r="AB222" s="272"/>
      <c r="AC222" s="272"/>
      <c r="AD222" s="272"/>
      <c r="AE222" s="272"/>
      <c r="AF222" s="272"/>
      <c r="AG222" s="272"/>
      <c r="AH222" s="272"/>
      <c r="AI222" s="272"/>
      <c r="AJ222" s="272"/>
      <c r="AK222" s="272"/>
      <c r="AL222" s="272"/>
      <c r="AM222" s="272"/>
      <c r="AN222" s="272"/>
      <c r="AO222" s="272"/>
      <c r="AP222" s="272"/>
      <c r="AQ222" s="272"/>
      <c r="AR222" s="272"/>
      <c r="AS222" s="272"/>
    </row>
    <row r="223" spans="3:45" ht="21" customHeight="1">
      <c r="C223" s="246"/>
      <c r="D223" s="419"/>
      <c r="E223" s="424"/>
      <c r="F223" s="261" t="s">
        <v>2545</v>
      </c>
      <c r="G223" s="236"/>
      <c r="H223" s="48" t="s">
        <v>127</v>
      </c>
      <c r="I223" s="48" t="s">
        <v>131</v>
      </c>
      <c r="J223" s="48" t="s">
        <v>0</v>
      </c>
      <c r="K223" s="48" t="s">
        <v>132</v>
      </c>
      <c r="L223" s="48" t="s">
        <v>0</v>
      </c>
      <c r="M223" s="48" t="s">
        <v>382</v>
      </c>
      <c r="N223" s="48" t="s">
        <v>134</v>
      </c>
      <c r="O223" s="48" t="s">
        <v>0</v>
      </c>
      <c r="P223" s="48" t="s">
        <v>445</v>
      </c>
      <c r="Q223" s="48"/>
      <c r="R223" s="48"/>
      <c r="S223" s="48"/>
      <c r="T223" s="48"/>
      <c r="U223" s="108"/>
      <c r="V223" s="73"/>
      <c r="W223" s="74"/>
      <c r="X223" s="75"/>
      <c r="Y223" s="271"/>
      <c r="Z223" s="271"/>
      <c r="AA223" s="272"/>
      <c r="AB223" s="272"/>
      <c r="AC223" s="272"/>
      <c r="AD223" s="272"/>
      <c r="AE223" s="272"/>
      <c r="AF223" s="272"/>
      <c r="AG223" s="272"/>
      <c r="AH223" s="272"/>
      <c r="AI223" s="272"/>
      <c r="AJ223" s="272"/>
      <c r="AK223" s="272"/>
      <c r="AL223" s="272"/>
      <c r="AM223" s="272"/>
      <c r="AN223" s="272"/>
      <c r="AO223" s="272"/>
      <c r="AP223" s="272"/>
      <c r="AQ223" s="272"/>
      <c r="AR223" s="272"/>
      <c r="AS223" s="272"/>
    </row>
    <row r="224" spans="3:45" ht="21" customHeight="1">
      <c r="C224" s="246"/>
      <c r="D224" s="419"/>
      <c r="E224" s="424"/>
      <c r="F224" s="261" t="s">
        <v>65</v>
      </c>
      <c r="G224" s="236"/>
      <c r="H224" s="48" t="s">
        <v>127</v>
      </c>
      <c r="I224" s="48" t="s">
        <v>131</v>
      </c>
      <c r="J224" s="48" t="s">
        <v>0</v>
      </c>
      <c r="K224" s="48" t="s">
        <v>132</v>
      </c>
      <c r="L224" s="48" t="s">
        <v>0</v>
      </c>
      <c r="M224" s="48" t="s">
        <v>383</v>
      </c>
      <c r="N224" s="48" t="s">
        <v>134</v>
      </c>
      <c r="O224" s="48" t="s">
        <v>0</v>
      </c>
      <c r="P224" s="48" t="s">
        <v>445</v>
      </c>
      <c r="Q224" s="48"/>
      <c r="R224" s="48"/>
      <c r="S224" s="48"/>
      <c r="T224" s="48"/>
      <c r="U224" s="108"/>
      <c r="V224" s="73"/>
      <c r="W224" s="74"/>
      <c r="X224" s="75"/>
      <c r="Y224" s="271"/>
      <c r="Z224" s="271"/>
      <c r="AA224" s="272"/>
      <c r="AB224" s="272"/>
      <c r="AC224" s="272"/>
      <c r="AD224" s="272"/>
      <c r="AE224" s="272"/>
      <c r="AF224" s="272"/>
      <c r="AG224" s="272"/>
      <c r="AH224" s="272"/>
      <c r="AI224" s="272"/>
      <c r="AJ224" s="272"/>
      <c r="AK224" s="272"/>
      <c r="AL224" s="272"/>
      <c r="AM224" s="272"/>
      <c r="AN224" s="272"/>
      <c r="AO224" s="272"/>
      <c r="AP224" s="272"/>
      <c r="AQ224" s="272"/>
      <c r="AR224" s="272"/>
      <c r="AS224" s="272"/>
    </row>
    <row r="225" spans="3:45" ht="21" customHeight="1">
      <c r="C225" s="246"/>
      <c r="D225" s="419"/>
      <c r="E225" s="424"/>
      <c r="F225" s="261" t="s">
        <v>2546</v>
      </c>
      <c r="G225" s="236"/>
      <c r="H225" s="48" t="s">
        <v>127</v>
      </c>
      <c r="I225" s="48" t="s">
        <v>131</v>
      </c>
      <c r="J225" s="48" t="s">
        <v>0</v>
      </c>
      <c r="K225" s="48" t="s">
        <v>132</v>
      </c>
      <c r="L225" s="48" t="s">
        <v>0</v>
      </c>
      <c r="M225" s="48" t="s">
        <v>384</v>
      </c>
      <c r="N225" s="48" t="s">
        <v>134</v>
      </c>
      <c r="O225" s="48" t="s">
        <v>0</v>
      </c>
      <c r="P225" s="48" t="s">
        <v>445</v>
      </c>
      <c r="Q225" s="48"/>
      <c r="R225" s="48"/>
      <c r="S225" s="48"/>
      <c r="T225" s="48"/>
      <c r="U225" s="108"/>
      <c r="V225" s="73"/>
      <c r="W225" s="74"/>
      <c r="X225" s="75"/>
      <c r="Y225" s="271"/>
      <c r="Z225" s="271"/>
      <c r="AA225" s="272"/>
      <c r="AB225" s="272"/>
      <c r="AC225" s="272"/>
      <c r="AD225" s="272"/>
      <c r="AE225" s="272"/>
      <c r="AF225" s="272"/>
      <c r="AG225" s="272"/>
      <c r="AH225" s="272"/>
      <c r="AI225" s="272"/>
      <c r="AJ225" s="272"/>
      <c r="AK225" s="272"/>
      <c r="AL225" s="272"/>
      <c r="AM225" s="272"/>
      <c r="AN225" s="272"/>
      <c r="AO225" s="272"/>
      <c r="AP225" s="272"/>
      <c r="AQ225" s="272"/>
      <c r="AR225" s="272"/>
      <c r="AS225" s="272"/>
    </row>
    <row r="226" spans="3:45" ht="21" customHeight="1">
      <c r="C226" s="246"/>
      <c r="D226" s="419"/>
      <c r="E226" s="424"/>
      <c r="F226" s="261" t="s">
        <v>2547</v>
      </c>
      <c r="G226" s="236"/>
      <c r="H226" s="48" t="s">
        <v>127</v>
      </c>
      <c r="I226" s="48" t="s">
        <v>131</v>
      </c>
      <c r="J226" s="48" t="s">
        <v>0</v>
      </c>
      <c r="K226" s="48" t="s">
        <v>132</v>
      </c>
      <c r="L226" s="48" t="s">
        <v>0</v>
      </c>
      <c r="M226" s="48" t="s">
        <v>385</v>
      </c>
      <c r="N226" s="48" t="s">
        <v>134</v>
      </c>
      <c r="O226" s="48" t="s">
        <v>0</v>
      </c>
      <c r="P226" s="48" t="s">
        <v>445</v>
      </c>
      <c r="Q226" s="48"/>
      <c r="R226" s="48"/>
      <c r="S226" s="48"/>
      <c r="T226" s="48"/>
      <c r="U226" s="108"/>
      <c r="V226" s="73"/>
      <c r="W226" s="74"/>
      <c r="X226" s="75"/>
      <c r="Y226" s="271"/>
      <c r="Z226" s="271"/>
      <c r="AA226" s="272"/>
      <c r="AB226" s="272"/>
      <c r="AC226" s="272"/>
      <c r="AD226" s="272"/>
      <c r="AE226" s="272"/>
      <c r="AF226" s="272"/>
      <c r="AG226" s="272"/>
      <c r="AH226" s="272"/>
      <c r="AI226" s="272"/>
      <c r="AJ226" s="272"/>
      <c r="AK226" s="272"/>
      <c r="AL226" s="272"/>
      <c r="AM226" s="272"/>
      <c r="AN226" s="272"/>
      <c r="AO226" s="272"/>
      <c r="AP226" s="272"/>
      <c r="AQ226" s="272"/>
      <c r="AR226" s="272"/>
      <c r="AS226" s="272"/>
    </row>
    <row r="227" spans="3:45" ht="21" customHeight="1">
      <c r="C227" s="246"/>
      <c r="D227" s="419"/>
      <c r="E227" s="424"/>
      <c r="F227" s="261" t="s">
        <v>2548</v>
      </c>
      <c r="G227" s="236"/>
      <c r="H227" s="48" t="s">
        <v>127</v>
      </c>
      <c r="I227" s="48" t="s">
        <v>131</v>
      </c>
      <c r="J227" s="48" t="s">
        <v>0</v>
      </c>
      <c r="K227" s="48" t="s">
        <v>132</v>
      </c>
      <c r="L227" s="48" t="s">
        <v>0</v>
      </c>
      <c r="M227" s="48" t="s">
        <v>386</v>
      </c>
      <c r="N227" s="48" t="s">
        <v>134</v>
      </c>
      <c r="O227" s="48" t="s">
        <v>0</v>
      </c>
      <c r="P227" s="48" t="s">
        <v>445</v>
      </c>
      <c r="Q227" s="48"/>
      <c r="R227" s="48"/>
      <c r="S227" s="48"/>
      <c r="T227" s="48"/>
      <c r="U227" s="108"/>
      <c r="V227" s="73"/>
      <c r="W227" s="74"/>
      <c r="X227" s="75"/>
      <c r="Y227" s="271"/>
      <c r="Z227" s="271"/>
      <c r="AA227" s="272"/>
      <c r="AB227" s="272"/>
      <c r="AC227" s="272"/>
      <c r="AD227" s="272"/>
      <c r="AE227" s="272"/>
      <c r="AF227" s="272"/>
      <c r="AG227" s="272"/>
      <c r="AH227" s="272"/>
      <c r="AI227" s="272"/>
      <c r="AJ227" s="272"/>
      <c r="AK227" s="272"/>
      <c r="AL227" s="272"/>
      <c r="AM227" s="272"/>
      <c r="AN227" s="272"/>
      <c r="AO227" s="272"/>
      <c r="AP227" s="272"/>
      <c r="AQ227" s="272"/>
      <c r="AR227" s="272"/>
      <c r="AS227" s="272"/>
    </row>
    <row r="228" spans="3:45" ht="21" customHeight="1">
      <c r="C228" s="246"/>
      <c r="D228" s="419"/>
      <c r="E228" s="424"/>
      <c r="F228" s="261" t="s">
        <v>2549</v>
      </c>
      <c r="G228" s="236"/>
      <c r="H228" s="48" t="s">
        <v>127</v>
      </c>
      <c r="I228" s="48" t="s">
        <v>131</v>
      </c>
      <c r="J228" s="48" t="s">
        <v>0</v>
      </c>
      <c r="K228" s="48" t="s">
        <v>132</v>
      </c>
      <c r="L228" s="48" t="s">
        <v>0</v>
      </c>
      <c r="M228" s="48" t="s">
        <v>387</v>
      </c>
      <c r="N228" s="48" t="s">
        <v>134</v>
      </c>
      <c r="O228" s="48" t="s">
        <v>0</v>
      </c>
      <c r="P228" s="48" t="s">
        <v>445</v>
      </c>
      <c r="Q228" s="48"/>
      <c r="R228" s="48"/>
      <c r="S228" s="48"/>
      <c r="T228" s="48"/>
      <c r="U228" s="108"/>
      <c r="V228" s="73"/>
      <c r="W228" s="74"/>
      <c r="X228" s="75"/>
      <c r="Y228" s="271"/>
      <c r="Z228" s="271"/>
      <c r="AA228" s="272"/>
      <c r="AB228" s="272"/>
      <c r="AC228" s="272"/>
      <c r="AD228" s="272"/>
      <c r="AE228" s="272"/>
      <c r="AF228" s="272"/>
      <c r="AG228" s="272"/>
      <c r="AH228" s="272"/>
      <c r="AI228" s="272"/>
      <c r="AJ228" s="272"/>
      <c r="AK228" s="272"/>
      <c r="AL228" s="272"/>
      <c r="AM228" s="272"/>
      <c r="AN228" s="272"/>
      <c r="AO228" s="272"/>
      <c r="AP228" s="272"/>
      <c r="AQ228" s="272"/>
      <c r="AR228" s="272"/>
      <c r="AS228" s="272"/>
    </row>
    <row r="229" spans="3:45" ht="21" customHeight="1">
      <c r="C229" s="246"/>
      <c r="D229" s="419"/>
      <c r="E229" s="424"/>
      <c r="F229" s="261" t="s">
        <v>66</v>
      </c>
      <c r="G229" s="236"/>
      <c r="H229" s="48" t="s">
        <v>127</v>
      </c>
      <c r="I229" s="48" t="s">
        <v>131</v>
      </c>
      <c r="J229" s="48" t="s">
        <v>0</v>
      </c>
      <c r="K229" s="48" t="s">
        <v>132</v>
      </c>
      <c r="L229" s="48" t="s">
        <v>0</v>
      </c>
      <c r="M229" s="48" t="s">
        <v>388</v>
      </c>
      <c r="N229" s="48" t="s">
        <v>134</v>
      </c>
      <c r="O229" s="48" t="s">
        <v>0</v>
      </c>
      <c r="P229" s="48" t="s">
        <v>445</v>
      </c>
      <c r="Q229" s="48"/>
      <c r="R229" s="48"/>
      <c r="S229" s="48"/>
      <c r="T229" s="48"/>
      <c r="U229" s="108"/>
      <c r="V229" s="73"/>
      <c r="W229" s="74"/>
      <c r="X229" s="75"/>
      <c r="Y229" s="271"/>
      <c r="Z229" s="271"/>
      <c r="AA229" s="272"/>
      <c r="AB229" s="272"/>
      <c r="AC229" s="272"/>
      <c r="AD229" s="272"/>
      <c r="AE229" s="272"/>
      <c r="AF229" s="272"/>
      <c r="AG229" s="272"/>
      <c r="AH229" s="272"/>
      <c r="AI229" s="272"/>
      <c r="AJ229" s="272"/>
      <c r="AK229" s="272"/>
      <c r="AL229" s="272"/>
      <c r="AM229" s="272"/>
      <c r="AN229" s="272"/>
      <c r="AO229" s="272"/>
      <c r="AP229" s="272"/>
      <c r="AQ229" s="272"/>
      <c r="AR229" s="272"/>
      <c r="AS229" s="272"/>
    </row>
    <row r="230" spans="3:45" ht="21" customHeight="1">
      <c r="C230" s="246"/>
      <c r="D230" s="419"/>
      <c r="E230" s="424"/>
      <c r="F230" s="261" t="s">
        <v>2550</v>
      </c>
      <c r="G230" s="236"/>
      <c r="H230" s="48" t="s">
        <v>127</v>
      </c>
      <c r="I230" s="48" t="s">
        <v>131</v>
      </c>
      <c r="J230" s="48" t="s">
        <v>0</v>
      </c>
      <c r="K230" s="48" t="s">
        <v>132</v>
      </c>
      <c r="L230" s="48" t="s">
        <v>0</v>
      </c>
      <c r="M230" s="48" t="s">
        <v>389</v>
      </c>
      <c r="N230" s="48" t="s">
        <v>134</v>
      </c>
      <c r="O230" s="48" t="s">
        <v>0</v>
      </c>
      <c r="P230" s="48" t="s">
        <v>445</v>
      </c>
      <c r="Q230" s="48"/>
      <c r="R230" s="48"/>
      <c r="S230" s="48"/>
      <c r="T230" s="48"/>
      <c r="U230" s="108"/>
      <c r="V230" s="73"/>
      <c r="W230" s="74"/>
      <c r="X230" s="75"/>
      <c r="Y230" s="271"/>
      <c r="Z230" s="271"/>
      <c r="AA230" s="272"/>
      <c r="AB230" s="272"/>
      <c r="AC230" s="272"/>
      <c r="AD230" s="272"/>
      <c r="AE230" s="272"/>
      <c r="AF230" s="272"/>
      <c r="AG230" s="272"/>
      <c r="AH230" s="272"/>
      <c r="AI230" s="272"/>
      <c r="AJ230" s="272"/>
      <c r="AK230" s="272"/>
      <c r="AL230" s="272"/>
      <c r="AM230" s="272"/>
      <c r="AN230" s="272"/>
      <c r="AO230" s="272"/>
      <c r="AP230" s="272"/>
      <c r="AQ230" s="272"/>
      <c r="AR230" s="272"/>
      <c r="AS230" s="272"/>
    </row>
    <row r="231" spans="3:45" ht="21" customHeight="1">
      <c r="C231" s="246"/>
      <c r="D231" s="419"/>
      <c r="E231" s="424"/>
      <c r="F231" s="261" t="s">
        <v>2551</v>
      </c>
      <c r="G231" s="236"/>
      <c r="H231" s="48" t="s">
        <v>127</v>
      </c>
      <c r="I231" s="48" t="s">
        <v>131</v>
      </c>
      <c r="J231" s="48" t="s">
        <v>0</v>
      </c>
      <c r="K231" s="48" t="s">
        <v>132</v>
      </c>
      <c r="L231" s="48" t="s">
        <v>0</v>
      </c>
      <c r="M231" s="48" t="s">
        <v>390</v>
      </c>
      <c r="N231" s="48" t="s">
        <v>134</v>
      </c>
      <c r="O231" s="48" t="s">
        <v>0</v>
      </c>
      <c r="P231" s="48" t="s">
        <v>445</v>
      </c>
      <c r="Q231" s="48"/>
      <c r="R231" s="48"/>
      <c r="S231" s="48"/>
      <c r="T231" s="48"/>
      <c r="U231" s="108"/>
      <c r="V231" s="73"/>
      <c r="W231" s="74"/>
      <c r="X231" s="75"/>
      <c r="Y231" s="271"/>
      <c r="Z231" s="271"/>
      <c r="AA231" s="272"/>
      <c r="AB231" s="272"/>
      <c r="AC231" s="272"/>
      <c r="AD231" s="272"/>
      <c r="AE231" s="272"/>
      <c r="AF231" s="272"/>
      <c r="AG231" s="272"/>
      <c r="AH231" s="272"/>
      <c r="AI231" s="272"/>
      <c r="AJ231" s="272"/>
      <c r="AK231" s="272"/>
      <c r="AL231" s="272"/>
      <c r="AM231" s="272"/>
      <c r="AN231" s="272"/>
      <c r="AO231" s="272"/>
      <c r="AP231" s="272"/>
      <c r="AQ231" s="272"/>
      <c r="AR231" s="272"/>
      <c r="AS231" s="272"/>
    </row>
    <row r="232" spans="3:45" ht="21" customHeight="1">
      <c r="C232" s="246"/>
      <c r="D232" s="419"/>
      <c r="E232" s="424"/>
      <c r="F232" s="261" t="s">
        <v>67</v>
      </c>
      <c r="G232" s="236"/>
      <c r="H232" s="48" t="s">
        <v>127</v>
      </c>
      <c r="I232" s="48" t="s">
        <v>131</v>
      </c>
      <c r="J232" s="48" t="s">
        <v>0</v>
      </c>
      <c r="K232" s="48" t="s">
        <v>132</v>
      </c>
      <c r="L232" s="48" t="s">
        <v>0</v>
      </c>
      <c r="M232" s="48" t="s">
        <v>391</v>
      </c>
      <c r="N232" s="48" t="s">
        <v>134</v>
      </c>
      <c r="O232" s="48" t="s">
        <v>0</v>
      </c>
      <c r="P232" s="48" t="s">
        <v>445</v>
      </c>
      <c r="Q232" s="48"/>
      <c r="R232" s="48"/>
      <c r="S232" s="48"/>
      <c r="T232" s="48"/>
      <c r="U232" s="108"/>
      <c r="V232" s="73"/>
      <c r="W232" s="74"/>
      <c r="X232" s="75"/>
      <c r="Y232" s="271"/>
      <c r="Z232" s="271"/>
      <c r="AA232" s="272"/>
      <c r="AB232" s="272"/>
      <c r="AC232" s="272"/>
      <c r="AD232" s="272"/>
      <c r="AE232" s="272"/>
      <c r="AF232" s="272"/>
      <c r="AG232" s="272"/>
      <c r="AH232" s="272"/>
      <c r="AI232" s="272"/>
      <c r="AJ232" s="272"/>
      <c r="AK232" s="272"/>
      <c r="AL232" s="272"/>
      <c r="AM232" s="272"/>
      <c r="AN232" s="272"/>
      <c r="AO232" s="272"/>
      <c r="AP232" s="272"/>
      <c r="AQ232" s="272"/>
      <c r="AR232" s="272"/>
      <c r="AS232" s="272"/>
    </row>
    <row r="233" spans="3:45" ht="21" customHeight="1">
      <c r="C233" s="246"/>
      <c r="D233" s="419"/>
      <c r="E233" s="424"/>
      <c r="F233" s="261" t="s">
        <v>68</v>
      </c>
      <c r="G233" s="236"/>
      <c r="H233" s="48" t="s">
        <v>127</v>
      </c>
      <c r="I233" s="48" t="s">
        <v>131</v>
      </c>
      <c r="J233" s="48" t="s">
        <v>0</v>
      </c>
      <c r="K233" s="48" t="s">
        <v>132</v>
      </c>
      <c r="L233" s="48" t="s">
        <v>0</v>
      </c>
      <c r="M233" s="48" t="s">
        <v>392</v>
      </c>
      <c r="N233" s="48" t="s">
        <v>134</v>
      </c>
      <c r="O233" s="48" t="s">
        <v>0</v>
      </c>
      <c r="P233" s="48" t="s">
        <v>445</v>
      </c>
      <c r="Q233" s="48"/>
      <c r="R233" s="48"/>
      <c r="S233" s="48"/>
      <c r="T233" s="48"/>
      <c r="U233" s="108"/>
      <c r="V233" s="73"/>
      <c r="W233" s="74"/>
      <c r="X233" s="75"/>
      <c r="Y233" s="271"/>
      <c r="Z233" s="271"/>
      <c r="AA233" s="272"/>
      <c r="AB233" s="272"/>
      <c r="AC233" s="272"/>
      <c r="AD233" s="272"/>
      <c r="AE233" s="272"/>
      <c r="AF233" s="272"/>
      <c r="AG233" s="272"/>
      <c r="AH233" s="272"/>
      <c r="AI233" s="272"/>
      <c r="AJ233" s="272"/>
      <c r="AK233" s="272"/>
      <c r="AL233" s="272"/>
      <c r="AM233" s="272"/>
      <c r="AN233" s="272"/>
      <c r="AO233" s="272"/>
      <c r="AP233" s="272"/>
      <c r="AQ233" s="272"/>
      <c r="AR233" s="272"/>
      <c r="AS233" s="272"/>
    </row>
    <row r="234" spans="3:45" ht="21" customHeight="1">
      <c r="C234" s="246"/>
      <c r="D234" s="419"/>
      <c r="E234" s="424"/>
      <c r="F234" s="261" t="s">
        <v>69</v>
      </c>
      <c r="G234" s="236"/>
      <c r="H234" s="48" t="s">
        <v>127</v>
      </c>
      <c r="I234" s="48" t="s">
        <v>131</v>
      </c>
      <c r="J234" s="48" t="s">
        <v>0</v>
      </c>
      <c r="K234" s="48" t="s">
        <v>132</v>
      </c>
      <c r="L234" s="48" t="s">
        <v>0</v>
      </c>
      <c r="M234" s="48" t="s">
        <v>393</v>
      </c>
      <c r="N234" s="48" t="s">
        <v>134</v>
      </c>
      <c r="O234" s="48" t="s">
        <v>0</v>
      </c>
      <c r="P234" s="48" t="s">
        <v>445</v>
      </c>
      <c r="Q234" s="48"/>
      <c r="R234" s="48"/>
      <c r="S234" s="48"/>
      <c r="T234" s="48"/>
      <c r="U234" s="108"/>
      <c r="V234" s="73"/>
      <c r="W234" s="74"/>
      <c r="X234" s="75"/>
      <c r="Y234" s="271"/>
      <c r="Z234" s="271"/>
      <c r="AA234" s="272"/>
      <c r="AB234" s="272"/>
      <c r="AC234" s="272"/>
      <c r="AD234" s="272"/>
      <c r="AE234" s="272"/>
      <c r="AF234" s="272"/>
      <c r="AG234" s="272"/>
      <c r="AH234" s="272"/>
      <c r="AI234" s="272"/>
      <c r="AJ234" s="272"/>
      <c r="AK234" s="272"/>
      <c r="AL234" s="272"/>
      <c r="AM234" s="272"/>
      <c r="AN234" s="272"/>
      <c r="AO234" s="272"/>
      <c r="AP234" s="272"/>
      <c r="AQ234" s="272"/>
      <c r="AR234" s="272"/>
      <c r="AS234" s="272"/>
    </row>
    <row r="235" spans="3:45" ht="21" customHeight="1">
      <c r="C235" s="246"/>
      <c r="D235" s="419"/>
      <c r="E235" s="424"/>
      <c r="F235" s="261" t="s">
        <v>2390</v>
      </c>
      <c r="G235" s="236"/>
      <c r="H235" s="48" t="s">
        <v>127</v>
      </c>
      <c r="I235" s="48" t="s">
        <v>131</v>
      </c>
      <c r="J235" s="48" t="s">
        <v>0</v>
      </c>
      <c r="K235" s="48" t="s">
        <v>132</v>
      </c>
      <c r="L235" s="48" t="s">
        <v>0</v>
      </c>
      <c r="M235" s="48" t="s">
        <v>394</v>
      </c>
      <c r="N235" s="48" t="s">
        <v>134</v>
      </c>
      <c r="O235" s="48" t="s">
        <v>0</v>
      </c>
      <c r="P235" s="48" t="s">
        <v>445</v>
      </c>
      <c r="Q235" s="48"/>
      <c r="R235" s="48"/>
      <c r="S235" s="48"/>
      <c r="T235" s="48"/>
      <c r="U235" s="108"/>
      <c r="V235" s="73"/>
      <c r="W235" s="74"/>
      <c r="X235" s="75"/>
      <c r="Y235" s="271"/>
      <c r="Z235" s="273"/>
      <c r="AA235" s="245"/>
      <c r="AB235" s="245"/>
      <c r="AC235" s="245"/>
      <c r="AD235" s="245"/>
      <c r="AE235" s="245"/>
      <c r="AF235" s="245"/>
      <c r="AG235" s="245"/>
      <c r="AH235" s="245"/>
      <c r="AI235" s="245"/>
      <c r="AJ235" s="245"/>
      <c r="AK235" s="245"/>
      <c r="AL235" s="245"/>
      <c r="AM235" s="245"/>
      <c r="AN235" s="245"/>
      <c r="AO235" s="245"/>
      <c r="AP235" s="245"/>
      <c r="AQ235" s="245"/>
      <c r="AR235" s="245"/>
      <c r="AS235" s="245"/>
    </row>
    <row r="236" spans="3:45" ht="21" customHeight="1">
      <c r="C236" s="246"/>
      <c r="D236" s="419"/>
      <c r="E236" s="425"/>
      <c r="F236" s="267" t="s">
        <v>2391</v>
      </c>
      <c r="G236" s="236"/>
      <c r="H236" s="48" t="s">
        <v>127</v>
      </c>
      <c r="I236" s="48" t="s">
        <v>131</v>
      </c>
      <c r="J236" s="48" t="s">
        <v>0</v>
      </c>
      <c r="K236" s="48" t="s">
        <v>132</v>
      </c>
      <c r="L236" s="48" t="s">
        <v>0</v>
      </c>
      <c r="M236" s="48" t="s">
        <v>412</v>
      </c>
      <c r="N236" s="48" t="s">
        <v>134</v>
      </c>
      <c r="O236" s="48" t="s">
        <v>0</v>
      </c>
      <c r="P236" s="48" t="s">
        <v>445</v>
      </c>
      <c r="Q236" s="48"/>
      <c r="R236" s="48"/>
      <c r="S236" s="48"/>
      <c r="T236" s="48"/>
      <c r="U236" s="109"/>
      <c r="V236" s="21" t="str">
        <f>IF(OR(SUMPRODUCT(--(V218:V235=""),--(W218:W235=""))&gt;0,COUNTIF(W218:W235,"M")&gt;0,COUNTIF(W218:W235,"X")=18),"",SUM(V218:V235))</f>
        <v/>
      </c>
      <c r="W236" s="22" t="str">
        <f>IF(AND(COUNTIF(W218:W235,"X")=18,SUM(V218:V235)=0,ISNUMBER(V236)),"",IF(COUNTIF(W218:W235,"M")&gt;0,"M",IF(AND(COUNTIF(W218:W235,W218)=18,OR(W218="X",W218="W",W218="Z")),UPPER(W218),"")))</f>
        <v/>
      </c>
      <c r="X236" s="23"/>
      <c r="Y236" s="271"/>
      <c r="Z236" s="271"/>
      <c r="AA236" s="272"/>
      <c r="AB236" s="272"/>
      <c r="AC236" s="272"/>
      <c r="AD236" s="272"/>
      <c r="AE236" s="272"/>
      <c r="AF236" s="272"/>
      <c r="AG236" s="272"/>
      <c r="AH236" s="272"/>
      <c r="AI236" s="272"/>
      <c r="AJ236" s="272"/>
      <c r="AK236" s="272"/>
      <c r="AL236" s="272"/>
      <c r="AM236" s="272"/>
      <c r="AN236" s="272"/>
      <c r="AO236" s="272"/>
      <c r="AP236" s="272"/>
      <c r="AQ236" s="272"/>
      <c r="AR236" s="272"/>
      <c r="AS236" s="272"/>
    </row>
    <row r="237" spans="3:45" ht="21" customHeight="1">
      <c r="C237" s="246"/>
      <c r="D237" s="430" t="s">
        <v>2355</v>
      </c>
      <c r="E237" s="426" t="s">
        <v>2392</v>
      </c>
      <c r="F237" s="427"/>
      <c r="G237" s="236"/>
      <c r="H237" s="48" t="s">
        <v>127</v>
      </c>
      <c r="I237" s="48" t="s">
        <v>131</v>
      </c>
      <c r="J237" s="48" t="s">
        <v>0</v>
      </c>
      <c r="K237" s="48" t="s">
        <v>132</v>
      </c>
      <c r="L237" s="48" t="s">
        <v>0</v>
      </c>
      <c r="M237" s="48" t="s">
        <v>395</v>
      </c>
      <c r="N237" s="48" t="s">
        <v>395</v>
      </c>
      <c r="O237" s="48" t="s">
        <v>0</v>
      </c>
      <c r="P237" s="48" t="s">
        <v>445</v>
      </c>
      <c r="Q237" s="48"/>
      <c r="R237" s="48"/>
      <c r="S237" s="48"/>
      <c r="T237" s="48"/>
      <c r="U237" s="108"/>
      <c r="V237" s="73"/>
      <c r="W237" s="74"/>
      <c r="X237" s="75"/>
      <c r="Y237" s="271"/>
      <c r="Z237" s="271"/>
      <c r="AA237" s="272"/>
      <c r="AB237" s="272"/>
      <c r="AC237" s="272"/>
      <c r="AD237" s="272"/>
      <c r="AE237" s="272"/>
      <c r="AF237" s="272"/>
      <c r="AG237" s="272"/>
      <c r="AH237" s="272"/>
      <c r="AI237" s="272"/>
      <c r="AJ237" s="272"/>
      <c r="AK237" s="272"/>
      <c r="AL237" s="272"/>
      <c r="AM237" s="272"/>
      <c r="AN237" s="272"/>
      <c r="AO237" s="272"/>
      <c r="AP237" s="272"/>
      <c r="AQ237" s="272"/>
      <c r="AR237" s="272"/>
      <c r="AS237" s="272"/>
    </row>
    <row r="238" spans="3:45" ht="21" customHeight="1">
      <c r="C238" s="246"/>
      <c r="D238" s="430"/>
      <c r="E238" s="431" t="s">
        <v>2359</v>
      </c>
      <c r="F238" s="432"/>
      <c r="G238" s="236"/>
      <c r="H238" s="48" t="s">
        <v>127</v>
      </c>
      <c r="I238" s="48" t="s">
        <v>131</v>
      </c>
      <c r="J238" s="48" t="s">
        <v>0</v>
      </c>
      <c r="K238" s="48" t="s">
        <v>132</v>
      </c>
      <c r="L238" s="48" t="s">
        <v>0</v>
      </c>
      <c r="M238" s="48" t="s">
        <v>400</v>
      </c>
      <c r="N238" s="48" t="s">
        <v>400</v>
      </c>
      <c r="O238" s="48" t="s">
        <v>0</v>
      </c>
      <c r="P238" s="48" t="s">
        <v>445</v>
      </c>
      <c r="Q238" s="48"/>
      <c r="R238" s="48"/>
      <c r="S238" s="48"/>
      <c r="T238" s="48"/>
      <c r="U238" s="108"/>
      <c r="V238" s="21" t="str">
        <f>IF(OR(AND(V69="",W69=""),AND(V74="",W74=""),,AND(V118="",W118=""),AND(V170="",W170=""),AND(V217="",W217=""),AND(V236="",W236=""),AND(V237="",W237=""),AND(W69="X",W74="X",W118="X",W170="X",W217="X",W236="X",W237="X"),OR(W69="M",W74="M",W118="M",W170="M",W217="M",W236="M",W237="M")),"",SUM(V69,V74,V118,V170,V217,V236,V237))</f>
        <v/>
      </c>
      <c r="W238" s="22" t="str">
        <f>IF(AND(AND(W69="X",W74="X",W118="X",W170="X",W217="X",W236="X",W237="X"),SUM(V69,V74,V118,V170,V217,V236,V237)=0,ISNUMBER(V238)),"",IF(OR(W69="M",W74="M",W118="M",W170="M",W217="M",W236="M",W237="M"),"M",IF(AND(W69=W74, W69=W118, W69=W170, W69=W217, W69=W236, W69=W237,OR(W69="X", W69="W", W69="Z")),UPPER(W69),"")))</f>
        <v/>
      </c>
      <c r="X238" s="23"/>
      <c r="Y238" s="250"/>
      <c r="Z238" s="251"/>
      <c r="AA238" s="257"/>
      <c r="AB238" s="257"/>
      <c r="AC238" s="257"/>
      <c r="AD238" s="257"/>
      <c r="AE238" s="257"/>
      <c r="AF238" s="257"/>
      <c r="AG238" s="257"/>
      <c r="AH238" s="257"/>
      <c r="AI238" s="257"/>
      <c r="AJ238" s="257"/>
      <c r="AK238" s="257"/>
      <c r="AL238" s="257"/>
      <c r="AM238" s="257"/>
      <c r="AN238" s="257"/>
      <c r="AO238" s="257"/>
      <c r="AP238" s="257"/>
      <c r="AQ238" s="257"/>
      <c r="AR238" s="257"/>
      <c r="AS238" s="257"/>
    </row>
    <row r="239" spans="3:45" ht="3" customHeight="1">
      <c r="C239" s="246"/>
      <c r="D239" s="276"/>
      <c r="E239" s="246"/>
      <c r="F239" s="246"/>
      <c r="G239" s="63"/>
      <c r="H239" s="63"/>
      <c r="I239" s="63"/>
      <c r="J239" s="63"/>
      <c r="K239" s="63"/>
      <c r="L239" s="63"/>
      <c r="M239" s="63"/>
      <c r="N239" s="63"/>
      <c r="O239" s="63"/>
      <c r="P239" s="63"/>
      <c r="Q239" s="63"/>
      <c r="R239" s="63"/>
      <c r="S239" s="63"/>
      <c r="T239" s="63"/>
      <c r="U239" s="63"/>
      <c r="V239" s="246"/>
      <c r="W239" s="246"/>
      <c r="X239" s="246"/>
      <c r="Y239" s="246"/>
      <c r="Z239" s="246"/>
    </row>
    <row r="240" spans="3:45" ht="21" customHeight="1">
      <c r="C240" s="246"/>
      <c r="D240" s="419" t="s">
        <v>2356</v>
      </c>
      <c r="E240" s="420" t="s">
        <v>2374</v>
      </c>
      <c r="F240" s="261" t="s">
        <v>2411</v>
      </c>
      <c r="G240" s="236"/>
      <c r="H240" s="48" t="s">
        <v>128</v>
      </c>
      <c r="I240" s="48" t="s">
        <v>131</v>
      </c>
      <c r="J240" s="48" t="s">
        <v>0</v>
      </c>
      <c r="K240" s="48" t="s">
        <v>132</v>
      </c>
      <c r="L240" s="48" t="s">
        <v>0</v>
      </c>
      <c r="M240" s="48" t="s">
        <v>178</v>
      </c>
      <c r="N240" s="48" t="s">
        <v>134</v>
      </c>
      <c r="O240" s="48" t="s">
        <v>0</v>
      </c>
      <c r="P240" s="48" t="s">
        <v>445</v>
      </c>
      <c r="Q240" s="48"/>
      <c r="R240" s="48"/>
      <c r="S240" s="48"/>
      <c r="T240" s="48"/>
      <c r="U240" s="108"/>
      <c r="V240" s="73"/>
      <c r="W240" s="74"/>
      <c r="X240" s="75"/>
      <c r="Y240" s="271"/>
      <c r="Z240" s="274"/>
    </row>
    <row r="241" spans="3:26" ht="21" customHeight="1">
      <c r="C241" s="246"/>
      <c r="D241" s="419"/>
      <c r="E241" s="421"/>
      <c r="F241" s="261" t="s">
        <v>3</v>
      </c>
      <c r="G241" s="236"/>
      <c r="H241" s="48" t="s">
        <v>128</v>
      </c>
      <c r="I241" s="48" t="s">
        <v>131</v>
      </c>
      <c r="J241" s="48" t="s">
        <v>0</v>
      </c>
      <c r="K241" s="48" t="s">
        <v>132</v>
      </c>
      <c r="L241" s="48" t="s">
        <v>0</v>
      </c>
      <c r="M241" s="48" t="s">
        <v>179</v>
      </c>
      <c r="N241" s="48" t="s">
        <v>134</v>
      </c>
      <c r="O241" s="48" t="s">
        <v>0</v>
      </c>
      <c r="P241" s="48" t="s">
        <v>445</v>
      </c>
      <c r="Q241" s="48"/>
      <c r="R241" s="48"/>
      <c r="S241" s="48"/>
      <c r="T241" s="48"/>
      <c r="U241" s="108"/>
      <c r="V241" s="73"/>
      <c r="W241" s="74"/>
      <c r="X241" s="75"/>
      <c r="Y241" s="271"/>
      <c r="Z241" s="274"/>
    </row>
    <row r="242" spans="3:26" ht="21" customHeight="1">
      <c r="C242" s="246"/>
      <c r="D242" s="419"/>
      <c r="E242" s="421"/>
      <c r="F242" s="261" t="s">
        <v>2412</v>
      </c>
      <c r="G242" s="236"/>
      <c r="H242" s="48" t="s">
        <v>128</v>
      </c>
      <c r="I242" s="48" t="s">
        <v>131</v>
      </c>
      <c r="J242" s="48" t="s">
        <v>0</v>
      </c>
      <c r="K242" s="48" t="s">
        <v>132</v>
      </c>
      <c r="L242" s="48" t="s">
        <v>0</v>
      </c>
      <c r="M242" s="48" t="s">
        <v>180</v>
      </c>
      <c r="N242" s="48" t="s">
        <v>134</v>
      </c>
      <c r="O242" s="48" t="s">
        <v>0</v>
      </c>
      <c r="P242" s="48" t="s">
        <v>445</v>
      </c>
      <c r="Q242" s="48"/>
      <c r="R242" s="48"/>
      <c r="S242" s="48"/>
      <c r="T242" s="48"/>
      <c r="U242" s="108"/>
      <c r="V242" s="73"/>
      <c r="W242" s="74"/>
      <c r="X242" s="75"/>
      <c r="Y242" s="271"/>
      <c r="Z242" s="274"/>
    </row>
    <row r="243" spans="3:26" ht="21" customHeight="1">
      <c r="C243" s="246"/>
      <c r="D243" s="419"/>
      <c r="E243" s="421"/>
      <c r="F243" s="261" t="s">
        <v>4</v>
      </c>
      <c r="G243" s="236"/>
      <c r="H243" s="48" t="s">
        <v>128</v>
      </c>
      <c r="I243" s="48" t="s">
        <v>131</v>
      </c>
      <c r="J243" s="48" t="s">
        <v>0</v>
      </c>
      <c r="K243" s="48" t="s">
        <v>132</v>
      </c>
      <c r="L243" s="48" t="s">
        <v>0</v>
      </c>
      <c r="M243" s="48" t="s">
        <v>181</v>
      </c>
      <c r="N243" s="48" t="s">
        <v>134</v>
      </c>
      <c r="O243" s="48" t="s">
        <v>0</v>
      </c>
      <c r="P243" s="48" t="s">
        <v>445</v>
      </c>
      <c r="Q243" s="48"/>
      <c r="R243" s="48"/>
      <c r="S243" s="48"/>
      <c r="T243" s="48"/>
      <c r="U243" s="108"/>
      <c r="V243" s="73"/>
      <c r="W243" s="74"/>
      <c r="X243" s="75"/>
      <c r="Y243" s="271"/>
      <c r="Z243" s="274"/>
    </row>
    <row r="244" spans="3:26" ht="21" customHeight="1">
      <c r="C244" s="246"/>
      <c r="D244" s="419"/>
      <c r="E244" s="421"/>
      <c r="F244" s="261" t="s">
        <v>5</v>
      </c>
      <c r="G244" s="236"/>
      <c r="H244" s="48" t="s">
        <v>128</v>
      </c>
      <c r="I244" s="48" t="s">
        <v>131</v>
      </c>
      <c r="J244" s="48" t="s">
        <v>0</v>
      </c>
      <c r="K244" s="48" t="s">
        <v>132</v>
      </c>
      <c r="L244" s="48" t="s">
        <v>0</v>
      </c>
      <c r="M244" s="48" t="s">
        <v>182</v>
      </c>
      <c r="N244" s="48" t="s">
        <v>134</v>
      </c>
      <c r="O244" s="48" t="s">
        <v>0</v>
      </c>
      <c r="P244" s="48" t="s">
        <v>445</v>
      </c>
      <c r="Q244" s="48"/>
      <c r="R244" s="48"/>
      <c r="S244" s="48"/>
      <c r="T244" s="48"/>
      <c r="U244" s="108"/>
      <c r="V244" s="73"/>
      <c r="W244" s="74"/>
      <c r="X244" s="75"/>
      <c r="Y244" s="271"/>
      <c r="Z244" s="274"/>
    </row>
    <row r="245" spans="3:26" ht="21" customHeight="1">
      <c r="C245" s="246"/>
      <c r="D245" s="419"/>
      <c r="E245" s="421"/>
      <c r="F245" s="261" t="s">
        <v>6</v>
      </c>
      <c r="G245" s="236"/>
      <c r="H245" s="48" t="s">
        <v>128</v>
      </c>
      <c r="I245" s="48" t="s">
        <v>131</v>
      </c>
      <c r="J245" s="48" t="s">
        <v>0</v>
      </c>
      <c r="K245" s="48" t="s">
        <v>132</v>
      </c>
      <c r="L245" s="48" t="s">
        <v>0</v>
      </c>
      <c r="M245" s="48" t="s">
        <v>183</v>
      </c>
      <c r="N245" s="48" t="s">
        <v>134</v>
      </c>
      <c r="O245" s="48" t="s">
        <v>0</v>
      </c>
      <c r="P245" s="48" t="s">
        <v>445</v>
      </c>
      <c r="Q245" s="48"/>
      <c r="R245" s="48"/>
      <c r="S245" s="48"/>
      <c r="T245" s="48"/>
      <c r="U245" s="108"/>
      <c r="V245" s="73"/>
      <c r="W245" s="74"/>
      <c r="X245" s="75"/>
      <c r="Y245" s="271"/>
      <c r="Z245" s="274"/>
    </row>
    <row r="246" spans="3:26" ht="21" customHeight="1">
      <c r="C246" s="246"/>
      <c r="D246" s="419"/>
      <c r="E246" s="421"/>
      <c r="F246" s="261" t="s">
        <v>406</v>
      </c>
      <c r="G246" s="236"/>
      <c r="H246" s="48" t="s">
        <v>128</v>
      </c>
      <c r="I246" s="48" t="s">
        <v>131</v>
      </c>
      <c r="J246" s="48" t="s">
        <v>0</v>
      </c>
      <c r="K246" s="48" t="s">
        <v>132</v>
      </c>
      <c r="L246" s="48" t="s">
        <v>0</v>
      </c>
      <c r="M246" s="48" t="s">
        <v>185</v>
      </c>
      <c r="N246" s="48" t="s">
        <v>134</v>
      </c>
      <c r="O246" s="48" t="s">
        <v>0</v>
      </c>
      <c r="P246" s="48" t="s">
        <v>445</v>
      </c>
      <c r="Q246" s="48"/>
      <c r="R246" s="48"/>
      <c r="S246" s="48"/>
      <c r="T246" s="48"/>
      <c r="U246" s="108"/>
      <c r="V246" s="73"/>
      <c r="W246" s="74"/>
      <c r="X246" s="75"/>
      <c r="Y246" s="271"/>
      <c r="Z246" s="274"/>
    </row>
    <row r="247" spans="3:26" ht="21" customHeight="1">
      <c r="C247" s="246"/>
      <c r="D247" s="419"/>
      <c r="E247" s="421"/>
      <c r="F247" s="261" t="s">
        <v>2413</v>
      </c>
      <c r="G247" s="236"/>
      <c r="H247" s="48" t="s">
        <v>128</v>
      </c>
      <c r="I247" s="48" t="s">
        <v>131</v>
      </c>
      <c r="J247" s="48" t="s">
        <v>0</v>
      </c>
      <c r="K247" s="48" t="s">
        <v>132</v>
      </c>
      <c r="L247" s="48" t="s">
        <v>0</v>
      </c>
      <c r="M247" s="48" t="s">
        <v>184</v>
      </c>
      <c r="N247" s="48" t="s">
        <v>134</v>
      </c>
      <c r="O247" s="48" t="s">
        <v>0</v>
      </c>
      <c r="P247" s="48" t="s">
        <v>445</v>
      </c>
      <c r="Q247" s="48"/>
      <c r="R247" s="48"/>
      <c r="S247" s="48"/>
      <c r="T247" s="48"/>
      <c r="U247" s="108"/>
      <c r="V247" s="73"/>
      <c r="W247" s="74"/>
      <c r="X247" s="75"/>
      <c r="Y247" s="271"/>
      <c r="Z247" s="274"/>
    </row>
    <row r="248" spans="3:26" ht="21" customHeight="1">
      <c r="C248" s="246"/>
      <c r="D248" s="419"/>
      <c r="E248" s="421"/>
      <c r="F248" s="261" t="s">
        <v>2414</v>
      </c>
      <c r="G248" s="236"/>
      <c r="H248" s="48" t="s">
        <v>128</v>
      </c>
      <c r="I248" s="48" t="s">
        <v>131</v>
      </c>
      <c r="J248" s="48" t="s">
        <v>0</v>
      </c>
      <c r="K248" s="48" t="s">
        <v>132</v>
      </c>
      <c r="L248" s="48" t="s">
        <v>0</v>
      </c>
      <c r="M248" s="48" t="s">
        <v>186</v>
      </c>
      <c r="N248" s="48" t="s">
        <v>134</v>
      </c>
      <c r="O248" s="48" t="s">
        <v>0</v>
      </c>
      <c r="P248" s="48" t="s">
        <v>445</v>
      </c>
      <c r="Q248" s="48"/>
      <c r="R248" s="48"/>
      <c r="S248" s="48"/>
      <c r="T248" s="48"/>
      <c r="U248" s="108"/>
      <c r="V248" s="73"/>
      <c r="W248" s="74"/>
      <c r="X248" s="75"/>
      <c r="Y248" s="271"/>
      <c r="Z248" s="274"/>
    </row>
    <row r="249" spans="3:26" ht="21" customHeight="1">
      <c r="C249" s="246"/>
      <c r="D249" s="419"/>
      <c r="E249" s="421"/>
      <c r="F249" s="261" t="s">
        <v>2415</v>
      </c>
      <c r="G249" s="236"/>
      <c r="H249" s="48" t="s">
        <v>128</v>
      </c>
      <c r="I249" s="48" t="s">
        <v>131</v>
      </c>
      <c r="J249" s="48" t="s">
        <v>0</v>
      </c>
      <c r="K249" s="48" t="s">
        <v>132</v>
      </c>
      <c r="L249" s="48" t="s">
        <v>0</v>
      </c>
      <c r="M249" s="48" t="s">
        <v>187</v>
      </c>
      <c r="N249" s="48" t="s">
        <v>134</v>
      </c>
      <c r="O249" s="48" t="s">
        <v>0</v>
      </c>
      <c r="P249" s="48" t="s">
        <v>445</v>
      </c>
      <c r="Q249" s="48"/>
      <c r="R249" s="48"/>
      <c r="S249" s="48"/>
      <c r="T249" s="48"/>
      <c r="U249" s="108"/>
      <c r="V249" s="73"/>
      <c r="W249" s="74"/>
      <c r="X249" s="75"/>
      <c r="Y249" s="271"/>
      <c r="Z249" s="274"/>
    </row>
    <row r="250" spans="3:26" ht="21" customHeight="1">
      <c r="C250" s="246"/>
      <c r="D250" s="419"/>
      <c r="E250" s="421"/>
      <c r="F250" s="261" t="s">
        <v>2416</v>
      </c>
      <c r="G250" s="236"/>
      <c r="H250" s="48" t="s">
        <v>128</v>
      </c>
      <c r="I250" s="48" t="s">
        <v>131</v>
      </c>
      <c r="J250" s="48" t="s">
        <v>0</v>
      </c>
      <c r="K250" s="48" t="s">
        <v>132</v>
      </c>
      <c r="L250" s="48" t="s">
        <v>0</v>
      </c>
      <c r="M250" s="48" t="s">
        <v>188</v>
      </c>
      <c r="N250" s="48" t="s">
        <v>134</v>
      </c>
      <c r="O250" s="48" t="s">
        <v>0</v>
      </c>
      <c r="P250" s="48" t="s">
        <v>445</v>
      </c>
      <c r="Q250" s="48"/>
      <c r="R250" s="48"/>
      <c r="S250" s="48"/>
      <c r="T250" s="48"/>
      <c r="U250" s="108"/>
      <c r="V250" s="73"/>
      <c r="W250" s="74"/>
      <c r="X250" s="75"/>
      <c r="Y250" s="271"/>
      <c r="Z250" s="274"/>
    </row>
    <row r="251" spans="3:26" ht="21" customHeight="1">
      <c r="C251" s="246"/>
      <c r="D251" s="419"/>
      <c r="E251" s="421"/>
      <c r="F251" s="261" t="s">
        <v>7</v>
      </c>
      <c r="G251" s="236"/>
      <c r="H251" s="48" t="s">
        <v>128</v>
      </c>
      <c r="I251" s="48" t="s">
        <v>131</v>
      </c>
      <c r="J251" s="48" t="s">
        <v>0</v>
      </c>
      <c r="K251" s="48" t="s">
        <v>132</v>
      </c>
      <c r="L251" s="48" t="s">
        <v>0</v>
      </c>
      <c r="M251" s="48" t="s">
        <v>189</v>
      </c>
      <c r="N251" s="48" t="s">
        <v>134</v>
      </c>
      <c r="O251" s="48" t="s">
        <v>0</v>
      </c>
      <c r="P251" s="48" t="s">
        <v>445</v>
      </c>
      <c r="Q251" s="48"/>
      <c r="R251" s="48"/>
      <c r="S251" s="48"/>
      <c r="T251" s="48"/>
      <c r="U251" s="108"/>
      <c r="V251" s="73"/>
      <c r="W251" s="74"/>
      <c r="X251" s="75"/>
      <c r="Y251" s="271"/>
      <c r="Z251" s="274"/>
    </row>
    <row r="252" spans="3:26" ht="21" customHeight="1">
      <c r="C252" s="246"/>
      <c r="D252" s="419"/>
      <c r="E252" s="421"/>
      <c r="F252" s="261" t="s">
        <v>8</v>
      </c>
      <c r="G252" s="236"/>
      <c r="H252" s="48" t="s">
        <v>128</v>
      </c>
      <c r="I252" s="48" t="s">
        <v>131</v>
      </c>
      <c r="J252" s="48" t="s">
        <v>0</v>
      </c>
      <c r="K252" s="48" t="s">
        <v>132</v>
      </c>
      <c r="L252" s="48" t="s">
        <v>0</v>
      </c>
      <c r="M252" s="48" t="s">
        <v>190</v>
      </c>
      <c r="N252" s="48" t="s">
        <v>134</v>
      </c>
      <c r="O252" s="48" t="s">
        <v>0</v>
      </c>
      <c r="P252" s="48" t="s">
        <v>445</v>
      </c>
      <c r="Q252" s="48"/>
      <c r="R252" s="48"/>
      <c r="S252" s="48"/>
      <c r="T252" s="48"/>
      <c r="U252" s="108"/>
      <c r="V252" s="73"/>
      <c r="W252" s="74"/>
      <c r="X252" s="75"/>
      <c r="Y252" s="271"/>
      <c r="Z252" s="274"/>
    </row>
    <row r="253" spans="3:26" ht="21" customHeight="1">
      <c r="C253" s="246"/>
      <c r="D253" s="419"/>
      <c r="E253" s="421"/>
      <c r="F253" s="261" t="s">
        <v>2417</v>
      </c>
      <c r="G253" s="236"/>
      <c r="H253" s="48" t="s">
        <v>128</v>
      </c>
      <c r="I253" s="48" t="s">
        <v>131</v>
      </c>
      <c r="J253" s="48" t="s">
        <v>0</v>
      </c>
      <c r="K253" s="48" t="s">
        <v>132</v>
      </c>
      <c r="L253" s="48" t="s">
        <v>0</v>
      </c>
      <c r="M253" s="48" t="s">
        <v>407</v>
      </c>
      <c r="N253" s="48" t="s">
        <v>134</v>
      </c>
      <c r="O253" s="48" t="s">
        <v>0</v>
      </c>
      <c r="P253" s="48" t="s">
        <v>445</v>
      </c>
      <c r="Q253" s="48"/>
      <c r="R253" s="48"/>
      <c r="S253" s="48"/>
      <c r="T253" s="48"/>
      <c r="U253" s="108"/>
      <c r="V253" s="73"/>
      <c r="W253" s="74"/>
      <c r="X253" s="75"/>
      <c r="Y253" s="271"/>
      <c r="Z253" s="274"/>
    </row>
    <row r="254" spans="3:26" ht="21" customHeight="1">
      <c r="C254" s="246"/>
      <c r="D254" s="419"/>
      <c r="E254" s="421"/>
      <c r="F254" s="261" t="s">
        <v>9</v>
      </c>
      <c r="G254" s="236"/>
      <c r="H254" s="48" t="s">
        <v>128</v>
      </c>
      <c r="I254" s="48" t="s">
        <v>131</v>
      </c>
      <c r="J254" s="48" t="s">
        <v>0</v>
      </c>
      <c r="K254" s="48" t="s">
        <v>132</v>
      </c>
      <c r="L254" s="48" t="s">
        <v>0</v>
      </c>
      <c r="M254" s="48" t="s">
        <v>191</v>
      </c>
      <c r="N254" s="48" t="s">
        <v>134</v>
      </c>
      <c r="O254" s="48" t="s">
        <v>0</v>
      </c>
      <c r="P254" s="48" t="s">
        <v>445</v>
      </c>
      <c r="Q254" s="48"/>
      <c r="R254" s="48"/>
      <c r="S254" s="48"/>
      <c r="T254" s="48"/>
      <c r="U254" s="108"/>
      <c r="V254" s="73"/>
      <c r="W254" s="74"/>
      <c r="X254" s="75"/>
      <c r="Y254" s="271"/>
      <c r="Z254" s="274"/>
    </row>
    <row r="255" spans="3:26" ht="21" customHeight="1">
      <c r="C255" s="246"/>
      <c r="D255" s="419"/>
      <c r="E255" s="421"/>
      <c r="F255" s="261" t="s">
        <v>2418</v>
      </c>
      <c r="G255" s="236"/>
      <c r="H255" s="48" t="s">
        <v>128</v>
      </c>
      <c r="I255" s="48" t="s">
        <v>131</v>
      </c>
      <c r="J255" s="48" t="s">
        <v>0</v>
      </c>
      <c r="K255" s="48" t="s">
        <v>132</v>
      </c>
      <c r="L255" s="48" t="s">
        <v>0</v>
      </c>
      <c r="M255" s="48" t="s">
        <v>192</v>
      </c>
      <c r="N255" s="48" t="s">
        <v>134</v>
      </c>
      <c r="O255" s="48" t="s">
        <v>0</v>
      </c>
      <c r="P255" s="48" t="s">
        <v>445</v>
      </c>
      <c r="Q255" s="48"/>
      <c r="R255" s="48"/>
      <c r="S255" s="48"/>
      <c r="T255" s="48"/>
      <c r="U255" s="108"/>
      <c r="V255" s="73"/>
      <c r="W255" s="74"/>
      <c r="X255" s="75"/>
      <c r="Y255" s="271"/>
      <c r="Z255" s="274"/>
    </row>
    <row r="256" spans="3:26" ht="21" customHeight="1">
      <c r="C256" s="246"/>
      <c r="D256" s="419"/>
      <c r="E256" s="421"/>
      <c r="F256" s="261" t="s">
        <v>2419</v>
      </c>
      <c r="G256" s="236"/>
      <c r="H256" s="48" t="s">
        <v>128</v>
      </c>
      <c r="I256" s="48" t="s">
        <v>131</v>
      </c>
      <c r="J256" s="48" t="s">
        <v>0</v>
      </c>
      <c r="K256" s="48" t="s">
        <v>132</v>
      </c>
      <c r="L256" s="48" t="s">
        <v>0</v>
      </c>
      <c r="M256" s="48" t="s">
        <v>193</v>
      </c>
      <c r="N256" s="48" t="s">
        <v>134</v>
      </c>
      <c r="O256" s="48" t="s">
        <v>0</v>
      </c>
      <c r="P256" s="48" t="s">
        <v>445</v>
      </c>
      <c r="Q256" s="48"/>
      <c r="R256" s="48"/>
      <c r="S256" s="48"/>
      <c r="T256" s="48"/>
      <c r="U256" s="108"/>
      <c r="V256" s="73"/>
      <c r="W256" s="74"/>
      <c r="X256" s="75"/>
      <c r="Y256" s="271"/>
      <c r="Z256" s="274"/>
    </row>
    <row r="257" spans="3:75" ht="21" customHeight="1">
      <c r="C257" s="246"/>
      <c r="D257" s="419"/>
      <c r="E257" s="421"/>
      <c r="F257" s="261" t="s">
        <v>2420</v>
      </c>
      <c r="G257" s="236"/>
      <c r="H257" s="48" t="s">
        <v>128</v>
      </c>
      <c r="I257" s="48" t="s">
        <v>131</v>
      </c>
      <c r="J257" s="48" t="s">
        <v>0</v>
      </c>
      <c r="K257" s="48" t="s">
        <v>132</v>
      </c>
      <c r="L257" s="48" t="s">
        <v>0</v>
      </c>
      <c r="M257" s="48" t="s">
        <v>194</v>
      </c>
      <c r="N257" s="48" t="s">
        <v>134</v>
      </c>
      <c r="O257" s="48" t="s">
        <v>0</v>
      </c>
      <c r="P257" s="48" t="s">
        <v>445</v>
      </c>
      <c r="Q257" s="48"/>
      <c r="R257" s="48"/>
      <c r="S257" s="48"/>
      <c r="T257" s="48"/>
      <c r="U257" s="108"/>
      <c r="V257" s="73"/>
      <c r="W257" s="74"/>
      <c r="X257" s="75"/>
      <c r="Y257" s="271"/>
      <c r="Z257" s="274"/>
    </row>
    <row r="258" spans="3:75" s="313" customFormat="1" ht="21" customHeight="1">
      <c r="C258" s="314"/>
      <c r="D258" s="419"/>
      <c r="E258" s="421"/>
      <c r="F258" s="309" t="s">
        <v>2597</v>
      </c>
      <c r="G258" s="310"/>
      <c r="H258" s="302" t="s">
        <v>128</v>
      </c>
      <c r="I258" s="302" t="s">
        <v>131</v>
      </c>
      <c r="J258" s="302" t="s">
        <v>0</v>
      </c>
      <c r="K258" s="302" t="s">
        <v>132</v>
      </c>
      <c r="L258" s="302" t="s">
        <v>0</v>
      </c>
      <c r="M258" s="302" t="s">
        <v>224</v>
      </c>
      <c r="N258" s="48" t="s">
        <v>134</v>
      </c>
      <c r="O258" s="48" t="s">
        <v>0</v>
      </c>
      <c r="P258" s="48" t="s">
        <v>445</v>
      </c>
      <c r="Q258" s="48"/>
      <c r="R258" s="48"/>
      <c r="S258" s="48"/>
      <c r="T258" s="48"/>
      <c r="U258" s="108"/>
      <c r="V258" s="73"/>
      <c r="W258" s="74"/>
      <c r="X258" s="75"/>
      <c r="Y258" s="315"/>
      <c r="Z258" s="316"/>
      <c r="BI258" s="57"/>
      <c r="BJ258" s="57"/>
      <c r="BK258" s="57"/>
      <c r="BL258" s="57"/>
      <c r="BM258" s="57"/>
      <c r="BN258" s="57"/>
      <c r="BO258" s="57"/>
      <c r="BP258" s="57"/>
      <c r="BQ258" s="57"/>
      <c r="BR258" s="57"/>
      <c r="BS258" s="57"/>
      <c r="BT258" s="57"/>
      <c r="BU258" s="57"/>
      <c r="BV258" s="57"/>
      <c r="BW258" s="57"/>
    </row>
    <row r="259" spans="3:75" ht="21" customHeight="1">
      <c r="C259" s="246"/>
      <c r="D259" s="419"/>
      <c r="E259" s="421"/>
      <c r="F259" s="261" t="s">
        <v>2421</v>
      </c>
      <c r="G259" s="236"/>
      <c r="H259" s="48" t="s">
        <v>128</v>
      </c>
      <c r="I259" s="48" t="s">
        <v>131</v>
      </c>
      <c r="J259" s="48" t="s">
        <v>0</v>
      </c>
      <c r="K259" s="48" t="s">
        <v>132</v>
      </c>
      <c r="L259" s="48" t="s">
        <v>0</v>
      </c>
      <c r="M259" s="48" t="s">
        <v>195</v>
      </c>
      <c r="N259" s="48" t="s">
        <v>134</v>
      </c>
      <c r="O259" s="48" t="s">
        <v>0</v>
      </c>
      <c r="P259" s="48" t="s">
        <v>445</v>
      </c>
      <c r="Q259" s="48"/>
      <c r="R259" s="48"/>
      <c r="S259" s="48"/>
      <c r="T259" s="48"/>
      <c r="U259" s="108"/>
      <c r="V259" s="73"/>
      <c r="W259" s="74"/>
      <c r="X259" s="75"/>
      <c r="Y259" s="271"/>
      <c r="Z259" s="274"/>
    </row>
    <row r="260" spans="3:75" ht="21" customHeight="1">
      <c r="C260" s="246"/>
      <c r="D260" s="419"/>
      <c r="E260" s="421"/>
      <c r="F260" s="261" t="s">
        <v>10</v>
      </c>
      <c r="G260" s="236"/>
      <c r="H260" s="48" t="s">
        <v>128</v>
      </c>
      <c r="I260" s="48" t="s">
        <v>131</v>
      </c>
      <c r="J260" s="48" t="s">
        <v>0</v>
      </c>
      <c r="K260" s="48" t="s">
        <v>132</v>
      </c>
      <c r="L260" s="48" t="s">
        <v>0</v>
      </c>
      <c r="M260" s="48" t="s">
        <v>196</v>
      </c>
      <c r="N260" s="48" t="s">
        <v>134</v>
      </c>
      <c r="O260" s="48" t="s">
        <v>0</v>
      </c>
      <c r="P260" s="48" t="s">
        <v>445</v>
      </c>
      <c r="Q260" s="48"/>
      <c r="R260" s="48"/>
      <c r="S260" s="48"/>
      <c r="T260" s="48"/>
      <c r="U260" s="108"/>
      <c r="V260" s="73"/>
      <c r="W260" s="74"/>
      <c r="X260" s="75"/>
      <c r="Y260" s="271"/>
      <c r="Z260" s="274"/>
    </row>
    <row r="261" spans="3:75" ht="21" customHeight="1">
      <c r="C261" s="246"/>
      <c r="D261" s="419"/>
      <c r="E261" s="421"/>
      <c r="F261" s="261" t="s">
        <v>2422</v>
      </c>
      <c r="G261" s="236"/>
      <c r="H261" s="48" t="s">
        <v>128</v>
      </c>
      <c r="I261" s="48" t="s">
        <v>131</v>
      </c>
      <c r="J261" s="48" t="s">
        <v>0</v>
      </c>
      <c r="K261" s="48" t="s">
        <v>132</v>
      </c>
      <c r="L261" s="48" t="s">
        <v>0</v>
      </c>
      <c r="M261" s="48" t="s">
        <v>197</v>
      </c>
      <c r="N261" s="48" t="s">
        <v>134</v>
      </c>
      <c r="O261" s="48" t="s">
        <v>0</v>
      </c>
      <c r="P261" s="48" t="s">
        <v>445</v>
      </c>
      <c r="Q261" s="48"/>
      <c r="R261" s="48"/>
      <c r="S261" s="48"/>
      <c r="T261" s="48"/>
      <c r="U261" s="108"/>
      <c r="V261" s="73"/>
      <c r="W261" s="74"/>
      <c r="X261" s="75"/>
      <c r="Y261" s="271"/>
      <c r="Z261" s="274"/>
    </row>
    <row r="262" spans="3:75" ht="21" customHeight="1">
      <c r="C262" s="246"/>
      <c r="D262" s="419"/>
      <c r="E262" s="421"/>
      <c r="F262" s="261" t="s">
        <v>11</v>
      </c>
      <c r="G262" s="236"/>
      <c r="H262" s="48" t="s">
        <v>128</v>
      </c>
      <c r="I262" s="48" t="s">
        <v>131</v>
      </c>
      <c r="J262" s="48" t="s">
        <v>0</v>
      </c>
      <c r="K262" s="48" t="s">
        <v>132</v>
      </c>
      <c r="L262" s="48" t="s">
        <v>0</v>
      </c>
      <c r="M262" s="48" t="s">
        <v>198</v>
      </c>
      <c r="N262" s="48" t="s">
        <v>134</v>
      </c>
      <c r="O262" s="48" t="s">
        <v>0</v>
      </c>
      <c r="P262" s="48" t="s">
        <v>445</v>
      </c>
      <c r="Q262" s="48"/>
      <c r="R262" s="48"/>
      <c r="S262" s="48"/>
      <c r="T262" s="48"/>
      <c r="U262" s="108"/>
      <c r="V262" s="73"/>
      <c r="W262" s="74"/>
      <c r="X262" s="75"/>
      <c r="Y262" s="271"/>
      <c r="Z262" s="274"/>
    </row>
    <row r="263" spans="3:75" ht="21" customHeight="1">
      <c r="C263" s="246"/>
      <c r="D263" s="419"/>
      <c r="E263" s="421"/>
      <c r="F263" s="261" t="s">
        <v>2423</v>
      </c>
      <c r="G263" s="236"/>
      <c r="H263" s="48" t="s">
        <v>128</v>
      </c>
      <c r="I263" s="48" t="s">
        <v>131</v>
      </c>
      <c r="J263" s="48" t="s">
        <v>0</v>
      </c>
      <c r="K263" s="48" t="s">
        <v>132</v>
      </c>
      <c r="L263" s="48" t="s">
        <v>0</v>
      </c>
      <c r="M263" s="48" t="s">
        <v>199</v>
      </c>
      <c r="N263" s="48" t="s">
        <v>134</v>
      </c>
      <c r="O263" s="48" t="s">
        <v>0</v>
      </c>
      <c r="P263" s="48" t="s">
        <v>445</v>
      </c>
      <c r="Q263" s="48"/>
      <c r="R263" s="48"/>
      <c r="S263" s="48"/>
      <c r="T263" s="48"/>
      <c r="U263" s="108"/>
      <c r="V263" s="73"/>
      <c r="W263" s="74"/>
      <c r="X263" s="75"/>
      <c r="Y263" s="271"/>
      <c r="Z263" s="274"/>
    </row>
    <row r="264" spans="3:75" ht="21" customHeight="1">
      <c r="C264" s="246"/>
      <c r="D264" s="419"/>
      <c r="E264" s="421"/>
      <c r="F264" s="261" t="s">
        <v>2424</v>
      </c>
      <c r="G264" s="236"/>
      <c r="H264" s="48" t="s">
        <v>128</v>
      </c>
      <c r="I264" s="48" t="s">
        <v>131</v>
      </c>
      <c r="J264" s="48" t="s">
        <v>0</v>
      </c>
      <c r="K264" s="48" t="s">
        <v>132</v>
      </c>
      <c r="L264" s="48" t="s">
        <v>0</v>
      </c>
      <c r="M264" s="48" t="s">
        <v>200</v>
      </c>
      <c r="N264" s="48" t="s">
        <v>134</v>
      </c>
      <c r="O264" s="48" t="s">
        <v>0</v>
      </c>
      <c r="P264" s="48" t="s">
        <v>445</v>
      </c>
      <c r="Q264" s="48"/>
      <c r="R264" s="48"/>
      <c r="S264" s="48"/>
      <c r="T264" s="48"/>
      <c r="U264" s="108"/>
      <c r="V264" s="73"/>
      <c r="W264" s="74"/>
      <c r="X264" s="75"/>
      <c r="Y264" s="271"/>
      <c r="Z264" s="274"/>
    </row>
    <row r="265" spans="3:75" ht="21" customHeight="1">
      <c r="C265" s="246"/>
      <c r="D265" s="419"/>
      <c r="E265" s="421"/>
      <c r="F265" s="261" t="s">
        <v>12</v>
      </c>
      <c r="G265" s="236"/>
      <c r="H265" s="48" t="s">
        <v>128</v>
      </c>
      <c r="I265" s="48" t="s">
        <v>131</v>
      </c>
      <c r="J265" s="48" t="s">
        <v>0</v>
      </c>
      <c r="K265" s="48" t="s">
        <v>132</v>
      </c>
      <c r="L265" s="48" t="s">
        <v>0</v>
      </c>
      <c r="M265" s="48" t="s">
        <v>201</v>
      </c>
      <c r="N265" s="48" t="s">
        <v>134</v>
      </c>
      <c r="O265" s="48" t="s">
        <v>0</v>
      </c>
      <c r="P265" s="48" t="s">
        <v>445</v>
      </c>
      <c r="Q265" s="48"/>
      <c r="R265" s="48"/>
      <c r="S265" s="48"/>
      <c r="T265" s="48"/>
      <c r="U265" s="108"/>
      <c r="V265" s="73"/>
      <c r="W265" s="74"/>
      <c r="X265" s="75"/>
      <c r="Y265" s="271"/>
      <c r="Z265" s="274"/>
    </row>
    <row r="266" spans="3:75" ht="21" customHeight="1">
      <c r="C266" s="246"/>
      <c r="D266" s="419"/>
      <c r="E266" s="421"/>
      <c r="F266" s="261" t="s">
        <v>13</v>
      </c>
      <c r="G266" s="236"/>
      <c r="H266" s="48" t="s">
        <v>128</v>
      </c>
      <c r="I266" s="48" t="s">
        <v>131</v>
      </c>
      <c r="J266" s="48" t="s">
        <v>0</v>
      </c>
      <c r="K266" s="48" t="s">
        <v>132</v>
      </c>
      <c r="L266" s="48" t="s">
        <v>0</v>
      </c>
      <c r="M266" s="48" t="s">
        <v>202</v>
      </c>
      <c r="N266" s="48" t="s">
        <v>134</v>
      </c>
      <c r="O266" s="48" t="s">
        <v>0</v>
      </c>
      <c r="P266" s="48" t="s">
        <v>445</v>
      </c>
      <c r="Q266" s="48"/>
      <c r="R266" s="48"/>
      <c r="S266" s="48"/>
      <c r="T266" s="48"/>
      <c r="U266" s="108"/>
      <c r="V266" s="73"/>
      <c r="W266" s="74"/>
      <c r="X266" s="75"/>
      <c r="Y266" s="271"/>
      <c r="Z266" s="274"/>
    </row>
    <row r="267" spans="3:75" ht="21" customHeight="1">
      <c r="C267" s="246"/>
      <c r="D267" s="419"/>
      <c r="E267" s="421"/>
      <c r="F267" s="261" t="s">
        <v>2425</v>
      </c>
      <c r="G267" s="236"/>
      <c r="H267" s="48" t="s">
        <v>128</v>
      </c>
      <c r="I267" s="48" t="s">
        <v>131</v>
      </c>
      <c r="J267" s="48" t="s">
        <v>0</v>
      </c>
      <c r="K267" s="48" t="s">
        <v>132</v>
      </c>
      <c r="L267" s="48" t="s">
        <v>0</v>
      </c>
      <c r="M267" s="48" t="s">
        <v>203</v>
      </c>
      <c r="N267" s="48" t="s">
        <v>134</v>
      </c>
      <c r="O267" s="48" t="s">
        <v>0</v>
      </c>
      <c r="P267" s="48" t="s">
        <v>445</v>
      </c>
      <c r="Q267" s="48"/>
      <c r="R267" s="48"/>
      <c r="S267" s="48"/>
      <c r="T267" s="48"/>
      <c r="U267" s="108"/>
      <c r="V267" s="73"/>
      <c r="W267" s="74"/>
      <c r="X267" s="75"/>
      <c r="Y267" s="271"/>
      <c r="Z267" s="274"/>
    </row>
    <row r="268" spans="3:75" ht="21" customHeight="1">
      <c r="C268" s="246"/>
      <c r="D268" s="419"/>
      <c r="E268" s="421"/>
      <c r="F268" s="261" t="s">
        <v>2426</v>
      </c>
      <c r="G268" s="236"/>
      <c r="H268" s="48" t="s">
        <v>128</v>
      </c>
      <c r="I268" s="48" t="s">
        <v>131</v>
      </c>
      <c r="J268" s="48" t="s">
        <v>0</v>
      </c>
      <c r="K268" s="48" t="s">
        <v>132</v>
      </c>
      <c r="L268" s="48" t="s">
        <v>0</v>
      </c>
      <c r="M268" s="48" t="s">
        <v>204</v>
      </c>
      <c r="N268" s="48" t="s">
        <v>134</v>
      </c>
      <c r="O268" s="48" t="s">
        <v>0</v>
      </c>
      <c r="P268" s="48" t="s">
        <v>445</v>
      </c>
      <c r="Q268" s="48"/>
      <c r="R268" s="48"/>
      <c r="S268" s="48"/>
      <c r="T268" s="48"/>
      <c r="U268" s="108"/>
      <c r="V268" s="73"/>
      <c r="W268" s="74"/>
      <c r="X268" s="75"/>
      <c r="Y268" s="271"/>
      <c r="Z268" s="274"/>
    </row>
    <row r="269" spans="3:75" ht="21" customHeight="1">
      <c r="C269" s="246"/>
      <c r="D269" s="419"/>
      <c r="E269" s="421"/>
      <c r="F269" s="261" t="s">
        <v>14</v>
      </c>
      <c r="G269" s="236"/>
      <c r="H269" s="48" t="s">
        <v>128</v>
      </c>
      <c r="I269" s="48" t="s">
        <v>131</v>
      </c>
      <c r="J269" s="48" t="s">
        <v>0</v>
      </c>
      <c r="K269" s="48" t="s">
        <v>132</v>
      </c>
      <c r="L269" s="48" t="s">
        <v>0</v>
      </c>
      <c r="M269" s="48" t="s">
        <v>205</v>
      </c>
      <c r="N269" s="48" t="s">
        <v>134</v>
      </c>
      <c r="O269" s="48" t="s">
        <v>0</v>
      </c>
      <c r="P269" s="48" t="s">
        <v>445</v>
      </c>
      <c r="Q269" s="48"/>
      <c r="R269" s="48"/>
      <c r="S269" s="48"/>
      <c r="T269" s="48"/>
      <c r="U269" s="108"/>
      <c r="V269" s="73"/>
      <c r="W269" s="74"/>
      <c r="X269" s="75"/>
      <c r="Y269" s="271"/>
      <c r="Z269" s="274"/>
    </row>
    <row r="270" spans="3:75" ht="21" customHeight="1">
      <c r="C270" s="246"/>
      <c r="D270" s="419"/>
      <c r="E270" s="421"/>
      <c r="F270" s="261" t="s">
        <v>15</v>
      </c>
      <c r="G270" s="236"/>
      <c r="H270" s="48" t="s">
        <v>128</v>
      </c>
      <c r="I270" s="48" t="s">
        <v>131</v>
      </c>
      <c r="J270" s="48" t="s">
        <v>0</v>
      </c>
      <c r="K270" s="48" t="s">
        <v>132</v>
      </c>
      <c r="L270" s="48" t="s">
        <v>0</v>
      </c>
      <c r="M270" s="48" t="s">
        <v>206</v>
      </c>
      <c r="N270" s="48" t="s">
        <v>134</v>
      </c>
      <c r="O270" s="48" t="s">
        <v>0</v>
      </c>
      <c r="P270" s="48" t="s">
        <v>445</v>
      </c>
      <c r="Q270" s="48"/>
      <c r="R270" s="48"/>
      <c r="S270" s="48"/>
      <c r="T270" s="48"/>
      <c r="U270" s="108"/>
      <c r="V270" s="73"/>
      <c r="W270" s="74"/>
      <c r="X270" s="75"/>
      <c r="Y270" s="271"/>
      <c r="Z270" s="274"/>
    </row>
    <row r="271" spans="3:75" ht="21" customHeight="1">
      <c r="C271" s="246"/>
      <c r="D271" s="419"/>
      <c r="E271" s="421"/>
      <c r="F271" s="261" t="s">
        <v>16</v>
      </c>
      <c r="G271" s="236"/>
      <c r="H271" s="48" t="s">
        <v>128</v>
      </c>
      <c r="I271" s="48" t="s">
        <v>131</v>
      </c>
      <c r="J271" s="48" t="s">
        <v>0</v>
      </c>
      <c r="K271" s="48" t="s">
        <v>132</v>
      </c>
      <c r="L271" s="48" t="s">
        <v>0</v>
      </c>
      <c r="M271" s="48" t="s">
        <v>207</v>
      </c>
      <c r="N271" s="48" t="s">
        <v>134</v>
      </c>
      <c r="O271" s="48" t="s">
        <v>0</v>
      </c>
      <c r="P271" s="48" t="s">
        <v>445</v>
      </c>
      <c r="Q271" s="48"/>
      <c r="R271" s="48"/>
      <c r="S271" s="48"/>
      <c r="T271" s="48"/>
      <c r="U271" s="108"/>
      <c r="V271" s="73"/>
      <c r="W271" s="74"/>
      <c r="X271" s="75"/>
      <c r="Y271" s="271"/>
      <c r="Z271" s="274"/>
    </row>
    <row r="272" spans="3:75" ht="21" customHeight="1">
      <c r="C272" s="246"/>
      <c r="D272" s="419"/>
      <c r="E272" s="421"/>
      <c r="F272" s="261" t="s">
        <v>2427</v>
      </c>
      <c r="G272" s="236"/>
      <c r="H272" s="48" t="s">
        <v>128</v>
      </c>
      <c r="I272" s="48" t="s">
        <v>131</v>
      </c>
      <c r="J272" s="48" t="s">
        <v>0</v>
      </c>
      <c r="K272" s="48" t="s">
        <v>132</v>
      </c>
      <c r="L272" s="48" t="s">
        <v>0</v>
      </c>
      <c r="M272" s="48" t="s">
        <v>208</v>
      </c>
      <c r="N272" s="48" t="s">
        <v>134</v>
      </c>
      <c r="O272" s="48" t="s">
        <v>0</v>
      </c>
      <c r="P272" s="48" t="s">
        <v>445</v>
      </c>
      <c r="Q272" s="48"/>
      <c r="R272" s="48"/>
      <c r="S272" s="48"/>
      <c r="T272" s="48"/>
      <c r="U272" s="108"/>
      <c r="V272" s="73"/>
      <c r="W272" s="74"/>
      <c r="X272" s="75"/>
      <c r="Y272" s="271"/>
      <c r="Z272" s="274"/>
    </row>
    <row r="273" spans="3:45" ht="21" customHeight="1">
      <c r="C273" s="246"/>
      <c r="D273" s="419"/>
      <c r="E273" s="421"/>
      <c r="F273" s="261" t="s">
        <v>2428</v>
      </c>
      <c r="G273" s="236"/>
      <c r="H273" s="48" t="s">
        <v>128</v>
      </c>
      <c r="I273" s="48" t="s">
        <v>131</v>
      </c>
      <c r="J273" s="48" t="s">
        <v>0</v>
      </c>
      <c r="K273" s="48" t="s">
        <v>132</v>
      </c>
      <c r="L273" s="48" t="s">
        <v>0</v>
      </c>
      <c r="M273" s="48" t="s">
        <v>209</v>
      </c>
      <c r="N273" s="48" t="s">
        <v>134</v>
      </c>
      <c r="O273" s="48" t="s">
        <v>0</v>
      </c>
      <c r="P273" s="48" t="s">
        <v>445</v>
      </c>
      <c r="Q273" s="48"/>
      <c r="R273" s="48"/>
      <c r="S273" s="48"/>
      <c r="T273" s="48"/>
      <c r="U273" s="108"/>
      <c r="V273" s="73"/>
      <c r="W273" s="74"/>
      <c r="X273" s="75"/>
      <c r="Y273" s="271"/>
      <c r="Z273" s="271"/>
      <c r="AA273" s="272"/>
      <c r="AB273" s="272"/>
      <c r="AC273" s="272"/>
      <c r="AD273" s="272"/>
      <c r="AE273" s="272"/>
      <c r="AF273" s="272"/>
      <c r="AG273" s="272"/>
      <c r="AH273" s="272"/>
      <c r="AI273" s="272"/>
      <c r="AJ273" s="272"/>
      <c r="AK273" s="272"/>
      <c r="AL273" s="272"/>
      <c r="AM273" s="272"/>
      <c r="AN273" s="272"/>
      <c r="AO273" s="272"/>
      <c r="AP273" s="272"/>
      <c r="AQ273" s="272"/>
      <c r="AR273" s="272"/>
      <c r="AS273" s="272"/>
    </row>
    <row r="274" spans="3:45" ht="21" customHeight="1">
      <c r="C274" s="246"/>
      <c r="D274" s="419"/>
      <c r="E274" s="421"/>
      <c r="F274" s="261" t="s">
        <v>2429</v>
      </c>
      <c r="G274" s="236"/>
      <c r="H274" s="48" t="s">
        <v>128</v>
      </c>
      <c r="I274" s="48" t="s">
        <v>131</v>
      </c>
      <c r="J274" s="48" t="s">
        <v>0</v>
      </c>
      <c r="K274" s="48" t="s">
        <v>132</v>
      </c>
      <c r="L274" s="48" t="s">
        <v>0</v>
      </c>
      <c r="M274" s="48" t="s">
        <v>210</v>
      </c>
      <c r="N274" s="48" t="s">
        <v>134</v>
      </c>
      <c r="O274" s="48" t="s">
        <v>0</v>
      </c>
      <c r="P274" s="48" t="s">
        <v>445</v>
      </c>
      <c r="Q274" s="48"/>
      <c r="R274" s="48"/>
      <c r="S274" s="48"/>
      <c r="T274" s="48"/>
      <c r="U274" s="108"/>
      <c r="V274" s="73"/>
      <c r="W274" s="74"/>
      <c r="X274" s="75"/>
      <c r="Y274" s="271"/>
      <c r="Z274" s="271"/>
      <c r="AA274" s="272"/>
      <c r="AB274" s="272"/>
      <c r="AC274" s="272"/>
      <c r="AD274" s="272"/>
      <c r="AE274" s="272"/>
      <c r="AF274" s="272"/>
      <c r="AG274" s="272"/>
      <c r="AH274" s="272"/>
      <c r="AI274" s="272"/>
      <c r="AJ274" s="272"/>
      <c r="AK274" s="272"/>
      <c r="AL274" s="272"/>
      <c r="AM274" s="272"/>
      <c r="AN274" s="272"/>
      <c r="AO274" s="272"/>
      <c r="AP274" s="272"/>
      <c r="AQ274" s="272"/>
      <c r="AR274" s="272"/>
      <c r="AS274" s="272"/>
    </row>
    <row r="275" spans="3:45" ht="21" customHeight="1">
      <c r="C275" s="246"/>
      <c r="D275" s="419"/>
      <c r="E275" s="421"/>
      <c r="F275" s="261" t="s">
        <v>17</v>
      </c>
      <c r="G275" s="236"/>
      <c r="H275" s="48" t="s">
        <v>128</v>
      </c>
      <c r="I275" s="48" t="s">
        <v>131</v>
      </c>
      <c r="J275" s="48" t="s">
        <v>0</v>
      </c>
      <c r="K275" s="48" t="s">
        <v>132</v>
      </c>
      <c r="L275" s="48" t="s">
        <v>0</v>
      </c>
      <c r="M275" s="48" t="s">
        <v>211</v>
      </c>
      <c r="N275" s="48" t="s">
        <v>134</v>
      </c>
      <c r="O275" s="48" t="s">
        <v>0</v>
      </c>
      <c r="P275" s="48" t="s">
        <v>445</v>
      </c>
      <c r="Q275" s="48"/>
      <c r="R275" s="48"/>
      <c r="S275" s="48"/>
      <c r="T275" s="48"/>
      <c r="U275" s="108"/>
      <c r="V275" s="73"/>
      <c r="W275" s="74"/>
      <c r="X275" s="75"/>
      <c r="Y275" s="271"/>
      <c r="Z275" s="271"/>
      <c r="AA275" s="272"/>
      <c r="AB275" s="272"/>
      <c r="AC275" s="272"/>
      <c r="AD275" s="272"/>
      <c r="AE275" s="272"/>
      <c r="AF275" s="272"/>
      <c r="AG275" s="272"/>
      <c r="AH275" s="272"/>
      <c r="AI275" s="272"/>
      <c r="AJ275" s="272"/>
      <c r="AK275" s="272"/>
      <c r="AL275" s="272"/>
      <c r="AM275" s="272"/>
      <c r="AN275" s="272"/>
      <c r="AO275" s="272"/>
      <c r="AP275" s="272"/>
      <c r="AQ275" s="272"/>
      <c r="AR275" s="272"/>
      <c r="AS275" s="272"/>
    </row>
    <row r="276" spans="3:45" ht="21" customHeight="1">
      <c r="C276" s="246"/>
      <c r="D276" s="419"/>
      <c r="E276" s="421"/>
      <c r="F276" s="261" t="s">
        <v>2430</v>
      </c>
      <c r="G276" s="236"/>
      <c r="H276" s="48" t="s">
        <v>128</v>
      </c>
      <c r="I276" s="48" t="s">
        <v>131</v>
      </c>
      <c r="J276" s="48" t="s">
        <v>0</v>
      </c>
      <c r="K276" s="48" t="s">
        <v>132</v>
      </c>
      <c r="L276" s="48" t="s">
        <v>0</v>
      </c>
      <c r="M276" s="48" t="s">
        <v>212</v>
      </c>
      <c r="N276" s="48" t="s">
        <v>134</v>
      </c>
      <c r="O276" s="48" t="s">
        <v>0</v>
      </c>
      <c r="P276" s="48" t="s">
        <v>445</v>
      </c>
      <c r="Q276" s="48"/>
      <c r="R276" s="48"/>
      <c r="S276" s="48"/>
      <c r="T276" s="48"/>
      <c r="U276" s="108"/>
      <c r="V276" s="73"/>
      <c r="W276" s="74"/>
      <c r="X276" s="75"/>
      <c r="Y276" s="271"/>
      <c r="Z276" s="271"/>
      <c r="AA276" s="272"/>
      <c r="AB276" s="272"/>
      <c r="AC276" s="272"/>
      <c r="AD276" s="272"/>
      <c r="AE276" s="272"/>
      <c r="AF276" s="272"/>
      <c r="AG276" s="272"/>
      <c r="AH276" s="272"/>
      <c r="AI276" s="272"/>
      <c r="AJ276" s="272"/>
      <c r="AK276" s="272"/>
      <c r="AL276" s="272"/>
      <c r="AM276" s="272"/>
      <c r="AN276" s="272"/>
      <c r="AO276" s="272"/>
      <c r="AP276" s="272"/>
      <c r="AQ276" s="272"/>
      <c r="AR276" s="272"/>
      <c r="AS276" s="272"/>
    </row>
    <row r="277" spans="3:45" ht="21" customHeight="1">
      <c r="C277" s="246"/>
      <c r="D277" s="419"/>
      <c r="E277" s="421"/>
      <c r="F277" s="261" t="s">
        <v>18</v>
      </c>
      <c r="G277" s="236"/>
      <c r="H277" s="48" t="s">
        <v>128</v>
      </c>
      <c r="I277" s="48" t="s">
        <v>131</v>
      </c>
      <c r="J277" s="48" t="s">
        <v>0</v>
      </c>
      <c r="K277" s="48" t="s">
        <v>132</v>
      </c>
      <c r="L277" s="48" t="s">
        <v>0</v>
      </c>
      <c r="M277" s="48" t="s">
        <v>213</v>
      </c>
      <c r="N277" s="48" t="s">
        <v>134</v>
      </c>
      <c r="O277" s="48" t="s">
        <v>0</v>
      </c>
      <c r="P277" s="48" t="s">
        <v>445</v>
      </c>
      <c r="Q277" s="48"/>
      <c r="R277" s="48"/>
      <c r="S277" s="48"/>
      <c r="T277" s="48"/>
      <c r="U277" s="108"/>
      <c r="V277" s="73"/>
      <c r="W277" s="74"/>
      <c r="X277" s="75"/>
      <c r="Y277" s="271"/>
      <c r="Z277" s="271"/>
      <c r="AA277" s="272"/>
      <c r="AB277" s="272"/>
      <c r="AC277" s="272"/>
      <c r="AD277" s="272"/>
      <c r="AE277" s="272"/>
      <c r="AF277" s="272"/>
      <c r="AG277" s="272"/>
      <c r="AH277" s="272"/>
      <c r="AI277" s="272"/>
      <c r="AJ277" s="272"/>
      <c r="AK277" s="272"/>
      <c r="AL277" s="272"/>
      <c r="AM277" s="272"/>
      <c r="AN277" s="272"/>
      <c r="AO277" s="272"/>
      <c r="AP277" s="272"/>
      <c r="AQ277" s="272"/>
      <c r="AR277" s="272"/>
      <c r="AS277" s="272"/>
    </row>
    <row r="278" spans="3:45" ht="21" customHeight="1">
      <c r="C278" s="246"/>
      <c r="D278" s="419"/>
      <c r="E278" s="421"/>
      <c r="F278" s="261" t="s">
        <v>2431</v>
      </c>
      <c r="G278" s="236"/>
      <c r="H278" s="48" t="s">
        <v>128</v>
      </c>
      <c r="I278" s="48" t="s">
        <v>131</v>
      </c>
      <c r="J278" s="48" t="s">
        <v>0</v>
      </c>
      <c r="K278" s="48" t="s">
        <v>132</v>
      </c>
      <c r="L278" s="48" t="s">
        <v>0</v>
      </c>
      <c r="M278" s="48" t="s">
        <v>214</v>
      </c>
      <c r="N278" s="48" t="s">
        <v>134</v>
      </c>
      <c r="O278" s="48" t="s">
        <v>0</v>
      </c>
      <c r="P278" s="48" t="s">
        <v>445</v>
      </c>
      <c r="Q278" s="48"/>
      <c r="R278" s="48"/>
      <c r="S278" s="48"/>
      <c r="T278" s="48"/>
      <c r="U278" s="108"/>
      <c r="V278" s="73"/>
      <c r="W278" s="74"/>
      <c r="X278" s="75"/>
      <c r="Y278" s="271"/>
      <c r="Z278" s="271"/>
      <c r="AA278" s="272"/>
      <c r="AB278" s="272"/>
      <c r="AC278" s="272"/>
      <c r="AD278" s="272"/>
      <c r="AE278" s="272"/>
      <c r="AF278" s="272"/>
      <c r="AG278" s="272"/>
      <c r="AH278" s="272"/>
      <c r="AI278" s="272"/>
      <c r="AJ278" s="272"/>
      <c r="AK278" s="272"/>
      <c r="AL278" s="272"/>
      <c r="AM278" s="272"/>
      <c r="AN278" s="272"/>
      <c r="AO278" s="272"/>
      <c r="AP278" s="272"/>
      <c r="AQ278" s="272"/>
      <c r="AR278" s="272"/>
      <c r="AS278" s="272"/>
    </row>
    <row r="279" spans="3:45" ht="21" customHeight="1">
      <c r="C279" s="246"/>
      <c r="D279" s="419"/>
      <c r="E279" s="421"/>
      <c r="F279" s="261" t="s">
        <v>19</v>
      </c>
      <c r="G279" s="236"/>
      <c r="H279" s="48" t="s">
        <v>128</v>
      </c>
      <c r="I279" s="48" t="s">
        <v>131</v>
      </c>
      <c r="J279" s="48" t="s">
        <v>0</v>
      </c>
      <c r="K279" s="48" t="s">
        <v>132</v>
      </c>
      <c r="L279" s="48" t="s">
        <v>0</v>
      </c>
      <c r="M279" s="48" t="s">
        <v>215</v>
      </c>
      <c r="N279" s="48" t="s">
        <v>134</v>
      </c>
      <c r="O279" s="48" t="s">
        <v>0</v>
      </c>
      <c r="P279" s="48" t="s">
        <v>445</v>
      </c>
      <c r="Q279" s="48"/>
      <c r="R279" s="48"/>
      <c r="S279" s="48"/>
      <c r="T279" s="48"/>
      <c r="U279" s="108"/>
      <c r="V279" s="73"/>
      <c r="W279" s="74"/>
      <c r="X279" s="75"/>
      <c r="Y279" s="271"/>
      <c r="Z279" s="271"/>
      <c r="AA279" s="272"/>
      <c r="AB279" s="272"/>
      <c r="AC279" s="272"/>
      <c r="AD279" s="272"/>
      <c r="AE279" s="272"/>
      <c r="AF279" s="272"/>
      <c r="AG279" s="272"/>
      <c r="AH279" s="272"/>
      <c r="AI279" s="272"/>
      <c r="AJ279" s="272"/>
      <c r="AK279" s="272"/>
      <c r="AL279" s="272"/>
      <c r="AM279" s="272"/>
      <c r="AN279" s="272"/>
      <c r="AO279" s="272"/>
      <c r="AP279" s="272"/>
      <c r="AQ279" s="272"/>
      <c r="AR279" s="272"/>
      <c r="AS279" s="272"/>
    </row>
    <row r="280" spans="3:45" ht="21" customHeight="1">
      <c r="C280" s="246"/>
      <c r="D280" s="419"/>
      <c r="E280" s="421"/>
      <c r="F280" s="261" t="s">
        <v>2432</v>
      </c>
      <c r="G280" s="236"/>
      <c r="H280" s="48" t="s">
        <v>128</v>
      </c>
      <c r="I280" s="48" t="s">
        <v>131</v>
      </c>
      <c r="J280" s="48" t="s">
        <v>0</v>
      </c>
      <c r="K280" s="48" t="s">
        <v>132</v>
      </c>
      <c r="L280" s="48" t="s">
        <v>0</v>
      </c>
      <c r="M280" s="48" t="s">
        <v>216</v>
      </c>
      <c r="N280" s="48" t="s">
        <v>134</v>
      </c>
      <c r="O280" s="48" t="s">
        <v>0</v>
      </c>
      <c r="P280" s="48" t="s">
        <v>445</v>
      </c>
      <c r="Q280" s="48"/>
      <c r="R280" s="48"/>
      <c r="S280" s="48"/>
      <c r="T280" s="48"/>
      <c r="U280" s="108"/>
      <c r="V280" s="73"/>
      <c r="W280" s="74"/>
      <c r="X280" s="75"/>
      <c r="Y280" s="271"/>
      <c r="Z280" s="271"/>
      <c r="AA280" s="272"/>
      <c r="AB280" s="272"/>
      <c r="AC280" s="272"/>
      <c r="AD280" s="272"/>
      <c r="AE280" s="272"/>
      <c r="AF280" s="272"/>
      <c r="AG280" s="272"/>
      <c r="AH280" s="272"/>
      <c r="AI280" s="272"/>
      <c r="AJ280" s="272"/>
      <c r="AK280" s="272"/>
      <c r="AL280" s="272"/>
      <c r="AM280" s="272"/>
      <c r="AN280" s="272"/>
      <c r="AO280" s="272"/>
      <c r="AP280" s="272"/>
      <c r="AQ280" s="272"/>
      <c r="AR280" s="272"/>
      <c r="AS280" s="272"/>
    </row>
    <row r="281" spans="3:45" ht="21" customHeight="1">
      <c r="C281" s="246"/>
      <c r="D281" s="419"/>
      <c r="E281" s="421"/>
      <c r="F281" s="261" t="s">
        <v>2433</v>
      </c>
      <c r="G281" s="236"/>
      <c r="H281" s="48" t="s">
        <v>128</v>
      </c>
      <c r="I281" s="48" t="s">
        <v>131</v>
      </c>
      <c r="J281" s="48" t="s">
        <v>0</v>
      </c>
      <c r="K281" s="48" t="s">
        <v>132</v>
      </c>
      <c r="L281" s="48" t="s">
        <v>0</v>
      </c>
      <c r="M281" s="48" t="s">
        <v>217</v>
      </c>
      <c r="N281" s="48" t="s">
        <v>134</v>
      </c>
      <c r="O281" s="48" t="s">
        <v>0</v>
      </c>
      <c r="P281" s="48" t="s">
        <v>445</v>
      </c>
      <c r="Q281" s="48"/>
      <c r="R281" s="48"/>
      <c r="S281" s="48"/>
      <c r="T281" s="48"/>
      <c r="U281" s="108"/>
      <c r="V281" s="73"/>
      <c r="W281" s="74"/>
      <c r="X281" s="75"/>
      <c r="Y281" s="271"/>
      <c r="Z281" s="271"/>
      <c r="AA281" s="272"/>
      <c r="AB281" s="272"/>
      <c r="AC281" s="272"/>
      <c r="AD281" s="272"/>
      <c r="AE281" s="272"/>
      <c r="AF281" s="272"/>
      <c r="AG281" s="272"/>
      <c r="AH281" s="272"/>
      <c r="AI281" s="272"/>
      <c r="AJ281" s="272"/>
      <c r="AK281" s="272"/>
      <c r="AL281" s="272"/>
      <c r="AM281" s="272"/>
      <c r="AN281" s="272"/>
      <c r="AO281" s="272"/>
      <c r="AP281" s="272"/>
      <c r="AQ281" s="272"/>
      <c r="AR281" s="272"/>
      <c r="AS281" s="272"/>
    </row>
    <row r="282" spans="3:45" ht="21" customHeight="1">
      <c r="C282" s="246"/>
      <c r="D282" s="419"/>
      <c r="E282" s="421"/>
      <c r="F282" s="261" t="s">
        <v>20</v>
      </c>
      <c r="G282" s="236"/>
      <c r="H282" s="48" t="s">
        <v>128</v>
      </c>
      <c r="I282" s="48" t="s">
        <v>131</v>
      </c>
      <c r="J282" s="48" t="s">
        <v>0</v>
      </c>
      <c r="K282" s="48" t="s">
        <v>132</v>
      </c>
      <c r="L282" s="48" t="s">
        <v>0</v>
      </c>
      <c r="M282" s="48" t="s">
        <v>218</v>
      </c>
      <c r="N282" s="48" t="s">
        <v>134</v>
      </c>
      <c r="O282" s="48" t="s">
        <v>0</v>
      </c>
      <c r="P282" s="48" t="s">
        <v>445</v>
      </c>
      <c r="Q282" s="48"/>
      <c r="R282" s="48"/>
      <c r="S282" s="48"/>
      <c r="T282" s="48"/>
      <c r="U282" s="108"/>
      <c r="V282" s="73"/>
      <c r="W282" s="74"/>
      <c r="X282" s="75"/>
      <c r="Y282" s="271"/>
      <c r="Z282" s="271"/>
      <c r="AA282" s="272"/>
      <c r="AB282" s="272"/>
      <c r="AC282" s="272"/>
      <c r="AD282" s="272"/>
      <c r="AE282" s="272"/>
      <c r="AF282" s="272"/>
      <c r="AG282" s="272"/>
      <c r="AH282" s="272"/>
      <c r="AI282" s="272"/>
      <c r="AJ282" s="272"/>
      <c r="AK282" s="272"/>
      <c r="AL282" s="272"/>
      <c r="AM282" s="272"/>
      <c r="AN282" s="272"/>
      <c r="AO282" s="272"/>
      <c r="AP282" s="272"/>
      <c r="AQ282" s="272"/>
      <c r="AR282" s="272"/>
      <c r="AS282" s="272"/>
    </row>
    <row r="283" spans="3:45" ht="21" customHeight="1">
      <c r="C283" s="246"/>
      <c r="D283" s="419"/>
      <c r="E283" s="421"/>
      <c r="F283" s="261" t="s">
        <v>21</v>
      </c>
      <c r="G283" s="236"/>
      <c r="H283" s="48" t="s">
        <v>128</v>
      </c>
      <c r="I283" s="48" t="s">
        <v>131</v>
      </c>
      <c r="J283" s="48" t="s">
        <v>0</v>
      </c>
      <c r="K283" s="48" t="s">
        <v>132</v>
      </c>
      <c r="L283" s="48" t="s">
        <v>0</v>
      </c>
      <c r="M283" s="48" t="s">
        <v>219</v>
      </c>
      <c r="N283" s="48" t="s">
        <v>134</v>
      </c>
      <c r="O283" s="48" t="s">
        <v>0</v>
      </c>
      <c r="P283" s="48" t="s">
        <v>445</v>
      </c>
      <c r="Q283" s="48"/>
      <c r="R283" s="48"/>
      <c r="S283" s="48"/>
      <c r="T283" s="48"/>
      <c r="U283" s="108"/>
      <c r="V283" s="73"/>
      <c r="W283" s="74"/>
      <c r="X283" s="75"/>
      <c r="Y283" s="271"/>
      <c r="Z283" s="271"/>
      <c r="AA283" s="272"/>
      <c r="AB283" s="272"/>
      <c r="AC283" s="272"/>
      <c r="AD283" s="272"/>
      <c r="AE283" s="272"/>
      <c r="AF283" s="272"/>
      <c r="AG283" s="272"/>
      <c r="AH283" s="272"/>
      <c r="AI283" s="272"/>
      <c r="AJ283" s="272"/>
      <c r="AK283" s="272"/>
      <c r="AL283" s="272"/>
      <c r="AM283" s="272"/>
      <c r="AN283" s="272"/>
      <c r="AO283" s="272"/>
      <c r="AP283" s="272"/>
      <c r="AQ283" s="272"/>
      <c r="AR283" s="272"/>
      <c r="AS283" s="272"/>
    </row>
    <row r="284" spans="3:45" ht="21" customHeight="1">
      <c r="C284" s="246"/>
      <c r="D284" s="419"/>
      <c r="E284" s="421"/>
      <c r="F284" s="261" t="s">
        <v>2434</v>
      </c>
      <c r="G284" s="236"/>
      <c r="H284" s="48" t="s">
        <v>128</v>
      </c>
      <c r="I284" s="48" t="s">
        <v>131</v>
      </c>
      <c r="J284" s="48" t="s">
        <v>0</v>
      </c>
      <c r="K284" s="48" t="s">
        <v>132</v>
      </c>
      <c r="L284" s="48" t="s">
        <v>0</v>
      </c>
      <c r="M284" s="48" t="s">
        <v>220</v>
      </c>
      <c r="N284" s="48" t="s">
        <v>134</v>
      </c>
      <c r="O284" s="48" t="s">
        <v>0</v>
      </c>
      <c r="P284" s="48" t="s">
        <v>445</v>
      </c>
      <c r="Q284" s="48"/>
      <c r="R284" s="48"/>
      <c r="S284" s="48"/>
      <c r="T284" s="48"/>
      <c r="U284" s="108"/>
      <c r="V284" s="73"/>
      <c r="W284" s="74"/>
      <c r="X284" s="75"/>
      <c r="Y284" s="271"/>
      <c r="Z284" s="271"/>
      <c r="AA284" s="272"/>
      <c r="AB284" s="272"/>
      <c r="AC284" s="272"/>
      <c r="AD284" s="272"/>
      <c r="AE284" s="272"/>
      <c r="AF284" s="272"/>
      <c r="AG284" s="272"/>
      <c r="AH284" s="272"/>
      <c r="AI284" s="272"/>
      <c r="AJ284" s="272"/>
      <c r="AK284" s="272"/>
      <c r="AL284" s="272"/>
      <c r="AM284" s="272"/>
      <c r="AN284" s="272"/>
      <c r="AO284" s="272"/>
      <c r="AP284" s="272"/>
      <c r="AQ284" s="272"/>
      <c r="AR284" s="272"/>
      <c r="AS284" s="272"/>
    </row>
    <row r="285" spans="3:45" ht="21" customHeight="1">
      <c r="C285" s="246"/>
      <c r="D285" s="419"/>
      <c r="E285" s="421"/>
      <c r="F285" s="261" t="s">
        <v>2435</v>
      </c>
      <c r="G285" s="236"/>
      <c r="H285" s="48" t="s">
        <v>128</v>
      </c>
      <c r="I285" s="48" t="s">
        <v>131</v>
      </c>
      <c r="J285" s="48" t="s">
        <v>0</v>
      </c>
      <c r="K285" s="48" t="s">
        <v>132</v>
      </c>
      <c r="L285" s="48" t="s">
        <v>0</v>
      </c>
      <c r="M285" s="48" t="s">
        <v>221</v>
      </c>
      <c r="N285" s="48" t="s">
        <v>134</v>
      </c>
      <c r="O285" s="48" t="s">
        <v>0</v>
      </c>
      <c r="P285" s="48" t="s">
        <v>445</v>
      </c>
      <c r="Q285" s="48"/>
      <c r="R285" s="48"/>
      <c r="S285" s="48"/>
      <c r="T285" s="48"/>
      <c r="U285" s="108"/>
      <c r="V285" s="73"/>
      <c r="W285" s="74"/>
      <c r="X285" s="75"/>
      <c r="Y285" s="271"/>
      <c r="Z285" s="271"/>
      <c r="AA285" s="272"/>
      <c r="AB285" s="272"/>
      <c r="AC285" s="272"/>
      <c r="AD285" s="272"/>
      <c r="AE285" s="272"/>
      <c r="AF285" s="272"/>
      <c r="AG285" s="272"/>
      <c r="AH285" s="272"/>
      <c r="AI285" s="272"/>
      <c r="AJ285" s="272"/>
      <c r="AK285" s="272"/>
      <c r="AL285" s="272"/>
      <c r="AM285" s="272"/>
      <c r="AN285" s="272"/>
      <c r="AO285" s="272"/>
      <c r="AP285" s="272"/>
      <c r="AQ285" s="272"/>
      <c r="AR285" s="272"/>
      <c r="AS285" s="272"/>
    </row>
    <row r="286" spans="3:45" ht="21" customHeight="1">
      <c r="C286" s="246"/>
      <c r="D286" s="419"/>
      <c r="E286" s="421"/>
      <c r="F286" s="261" t="s">
        <v>2436</v>
      </c>
      <c r="G286" s="236"/>
      <c r="H286" s="48" t="s">
        <v>128</v>
      </c>
      <c r="I286" s="48" t="s">
        <v>131</v>
      </c>
      <c r="J286" s="48" t="s">
        <v>0</v>
      </c>
      <c r="K286" s="48" t="s">
        <v>132</v>
      </c>
      <c r="L286" s="48" t="s">
        <v>0</v>
      </c>
      <c r="M286" s="48" t="s">
        <v>222</v>
      </c>
      <c r="N286" s="48" t="s">
        <v>134</v>
      </c>
      <c r="O286" s="48" t="s">
        <v>0</v>
      </c>
      <c r="P286" s="48" t="s">
        <v>445</v>
      </c>
      <c r="Q286" s="48"/>
      <c r="R286" s="48"/>
      <c r="S286" s="48"/>
      <c r="T286" s="48"/>
      <c r="U286" s="108"/>
      <c r="V286" s="73"/>
      <c r="W286" s="74"/>
      <c r="X286" s="75"/>
      <c r="Y286" s="271"/>
      <c r="Z286" s="273"/>
      <c r="AA286" s="245"/>
      <c r="AB286" s="245"/>
      <c r="AC286" s="245"/>
      <c r="AD286" s="245"/>
      <c r="AE286" s="245"/>
      <c r="AF286" s="245"/>
      <c r="AG286" s="245"/>
      <c r="AH286" s="245"/>
      <c r="AI286" s="245"/>
      <c r="AJ286" s="245"/>
      <c r="AK286" s="245"/>
      <c r="AL286" s="245"/>
      <c r="AM286" s="245"/>
      <c r="AN286" s="245"/>
      <c r="AO286" s="245"/>
      <c r="AP286" s="245"/>
      <c r="AQ286" s="245"/>
      <c r="AR286" s="245"/>
      <c r="AS286" s="245"/>
    </row>
    <row r="287" spans="3:45" ht="21" customHeight="1">
      <c r="C287" s="246"/>
      <c r="D287" s="419"/>
      <c r="E287" s="421"/>
      <c r="F287" s="261" t="s">
        <v>2437</v>
      </c>
      <c r="G287" s="236"/>
      <c r="H287" s="48" t="s">
        <v>128</v>
      </c>
      <c r="I287" s="48" t="s">
        <v>131</v>
      </c>
      <c r="J287" s="48" t="s">
        <v>0</v>
      </c>
      <c r="K287" s="48" t="s">
        <v>132</v>
      </c>
      <c r="L287" s="48" t="s">
        <v>0</v>
      </c>
      <c r="M287" s="48" t="s">
        <v>223</v>
      </c>
      <c r="N287" s="48" t="s">
        <v>134</v>
      </c>
      <c r="O287" s="48" t="s">
        <v>0</v>
      </c>
      <c r="P287" s="48" t="s">
        <v>445</v>
      </c>
      <c r="Q287" s="48"/>
      <c r="R287" s="48"/>
      <c r="S287" s="48"/>
      <c r="T287" s="48"/>
      <c r="U287" s="108"/>
      <c r="V287" s="73"/>
      <c r="W287" s="74"/>
      <c r="X287" s="75"/>
      <c r="Y287" s="271"/>
      <c r="Z287" s="271"/>
      <c r="AA287" s="272"/>
      <c r="AB287" s="272"/>
      <c r="AC287" s="272"/>
      <c r="AD287" s="272"/>
      <c r="AE287" s="272"/>
      <c r="AF287" s="272"/>
      <c r="AG287" s="272"/>
      <c r="AH287" s="272"/>
      <c r="AI287" s="272"/>
      <c r="AJ287" s="272"/>
      <c r="AK287" s="272"/>
      <c r="AL287" s="272"/>
      <c r="AM287" s="272"/>
      <c r="AN287" s="272"/>
      <c r="AO287" s="272"/>
      <c r="AP287" s="272"/>
      <c r="AQ287" s="272"/>
      <c r="AR287" s="272"/>
      <c r="AS287" s="272"/>
    </row>
    <row r="288" spans="3:45" ht="21" customHeight="1">
      <c r="C288" s="246"/>
      <c r="D288" s="419"/>
      <c r="E288" s="421"/>
      <c r="F288" s="261" t="s">
        <v>22</v>
      </c>
      <c r="G288" s="236"/>
      <c r="H288" s="48" t="s">
        <v>128</v>
      </c>
      <c r="I288" s="48" t="s">
        <v>131</v>
      </c>
      <c r="J288" s="48" t="s">
        <v>0</v>
      </c>
      <c r="K288" s="48" t="s">
        <v>132</v>
      </c>
      <c r="L288" s="48" t="s">
        <v>0</v>
      </c>
      <c r="M288" s="48" t="s">
        <v>225</v>
      </c>
      <c r="N288" s="48" t="s">
        <v>134</v>
      </c>
      <c r="O288" s="48" t="s">
        <v>0</v>
      </c>
      <c r="P288" s="48" t="s">
        <v>445</v>
      </c>
      <c r="Q288" s="48"/>
      <c r="R288" s="48"/>
      <c r="S288" s="48"/>
      <c r="T288" s="48"/>
      <c r="U288" s="108"/>
      <c r="V288" s="73"/>
      <c r="W288" s="74"/>
      <c r="X288" s="75"/>
      <c r="Y288" s="271"/>
      <c r="Z288" s="271"/>
      <c r="AA288" s="272"/>
      <c r="AB288" s="272"/>
      <c r="AC288" s="272"/>
      <c r="AD288" s="272"/>
      <c r="AE288" s="272"/>
      <c r="AF288" s="272"/>
      <c r="AG288" s="272"/>
      <c r="AH288" s="272"/>
      <c r="AI288" s="272"/>
      <c r="AJ288" s="272"/>
      <c r="AK288" s="272"/>
      <c r="AL288" s="272"/>
      <c r="AM288" s="272"/>
      <c r="AN288" s="272"/>
      <c r="AO288" s="272"/>
      <c r="AP288" s="272"/>
      <c r="AQ288" s="272"/>
      <c r="AR288" s="272"/>
      <c r="AS288" s="272"/>
    </row>
    <row r="289" spans="3:45" ht="21" customHeight="1">
      <c r="C289" s="246"/>
      <c r="D289" s="419"/>
      <c r="E289" s="421"/>
      <c r="F289" s="261" t="s">
        <v>2438</v>
      </c>
      <c r="G289" s="236"/>
      <c r="H289" s="48" t="s">
        <v>128</v>
      </c>
      <c r="I289" s="48" t="s">
        <v>131</v>
      </c>
      <c r="J289" s="48" t="s">
        <v>0</v>
      </c>
      <c r="K289" s="48" t="s">
        <v>132</v>
      </c>
      <c r="L289" s="48" t="s">
        <v>0</v>
      </c>
      <c r="M289" s="48" t="s">
        <v>226</v>
      </c>
      <c r="N289" s="48" t="s">
        <v>134</v>
      </c>
      <c r="O289" s="48" t="s">
        <v>0</v>
      </c>
      <c r="P289" s="48" t="s">
        <v>445</v>
      </c>
      <c r="Q289" s="48"/>
      <c r="R289" s="48"/>
      <c r="S289" s="48"/>
      <c r="T289" s="48"/>
      <c r="U289" s="108"/>
      <c r="V289" s="73"/>
      <c r="W289" s="74"/>
      <c r="X289" s="75"/>
      <c r="Y289" s="271"/>
      <c r="Z289" s="271"/>
      <c r="AA289" s="272"/>
      <c r="AB289" s="272"/>
      <c r="AC289" s="272"/>
      <c r="AD289" s="272"/>
      <c r="AE289" s="272"/>
      <c r="AF289" s="272"/>
      <c r="AG289" s="272"/>
      <c r="AH289" s="272"/>
      <c r="AI289" s="272"/>
      <c r="AJ289" s="272"/>
      <c r="AK289" s="272"/>
      <c r="AL289" s="272"/>
      <c r="AM289" s="272"/>
      <c r="AN289" s="272"/>
      <c r="AO289" s="272"/>
      <c r="AP289" s="272"/>
      <c r="AQ289" s="272"/>
      <c r="AR289" s="272"/>
      <c r="AS289" s="272"/>
    </row>
    <row r="290" spans="3:45" ht="21" customHeight="1">
      <c r="C290" s="246"/>
      <c r="D290" s="419"/>
      <c r="E290" s="421"/>
      <c r="F290" s="261" t="s">
        <v>2439</v>
      </c>
      <c r="G290" s="236"/>
      <c r="H290" s="48" t="s">
        <v>128</v>
      </c>
      <c r="I290" s="48" t="s">
        <v>131</v>
      </c>
      <c r="J290" s="48" t="s">
        <v>0</v>
      </c>
      <c r="K290" s="48" t="s">
        <v>132</v>
      </c>
      <c r="L290" s="48" t="s">
        <v>0</v>
      </c>
      <c r="M290" s="48" t="s">
        <v>227</v>
      </c>
      <c r="N290" s="48" t="s">
        <v>134</v>
      </c>
      <c r="O290" s="48" t="s">
        <v>0</v>
      </c>
      <c r="P290" s="48" t="s">
        <v>445</v>
      </c>
      <c r="Q290" s="48"/>
      <c r="R290" s="48"/>
      <c r="S290" s="48"/>
      <c r="T290" s="48"/>
      <c r="U290" s="108"/>
      <c r="V290" s="73"/>
      <c r="W290" s="74"/>
      <c r="X290" s="75"/>
      <c r="Y290" s="271"/>
      <c r="Z290" s="271"/>
      <c r="AA290" s="272"/>
      <c r="AB290" s="272"/>
      <c r="AC290" s="272"/>
      <c r="AD290" s="272"/>
      <c r="AE290" s="272"/>
      <c r="AF290" s="272"/>
      <c r="AG290" s="272"/>
      <c r="AH290" s="272"/>
      <c r="AI290" s="272"/>
      <c r="AJ290" s="272"/>
      <c r="AK290" s="272"/>
      <c r="AL290" s="272"/>
      <c r="AM290" s="272"/>
      <c r="AN290" s="272"/>
      <c r="AO290" s="272"/>
      <c r="AP290" s="272"/>
      <c r="AQ290" s="272"/>
      <c r="AR290" s="272"/>
      <c r="AS290" s="272"/>
    </row>
    <row r="291" spans="3:45" ht="21" customHeight="1">
      <c r="C291" s="246"/>
      <c r="D291" s="419"/>
      <c r="E291" s="421"/>
      <c r="F291" s="261" t="s">
        <v>2440</v>
      </c>
      <c r="G291" s="236"/>
      <c r="H291" s="48" t="s">
        <v>128</v>
      </c>
      <c r="I291" s="48" t="s">
        <v>131</v>
      </c>
      <c r="J291" s="48" t="s">
        <v>0</v>
      </c>
      <c r="K291" s="48" t="s">
        <v>132</v>
      </c>
      <c r="L291" s="48" t="s">
        <v>0</v>
      </c>
      <c r="M291" s="48" t="s">
        <v>228</v>
      </c>
      <c r="N291" s="48" t="s">
        <v>134</v>
      </c>
      <c r="O291" s="48" t="s">
        <v>0</v>
      </c>
      <c r="P291" s="48" t="s">
        <v>445</v>
      </c>
      <c r="Q291" s="48"/>
      <c r="R291" s="48"/>
      <c r="S291" s="48"/>
      <c r="T291" s="48"/>
      <c r="U291" s="108"/>
      <c r="V291" s="73"/>
      <c r="W291" s="74"/>
      <c r="X291" s="75"/>
      <c r="Y291" s="271"/>
      <c r="Z291" s="271"/>
      <c r="AA291" s="272"/>
      <c r="AB291" s="272"/>
      <c r="AC291" s="272"/>
      <c r="AD291" s="272"/>
      <c r="AE291" s="272"/>
      <c r="AF291" s="272"/>
      <c r="AG291" s="272"/>
      <c r="AH291" s="272"/>
      <c r="AI291" s="272"/>
      <c r="AJ291" s="272"/>
      <c r="AK291" s="272"/>
      <c r="AL291" s="272"/>
      <c r="AM291" s="272"/>
      <c r="AN291" s="272"/>
      <c r="AO291" s="272"/>
      <c r="AP291" s="272"/>
      <c r="AQ291" s="272"/>
      <c r="AR291" s="272"/>
      <c r="AS291" s="272"/>
    </row>
    <row r="292" spans="3:45" ht="21" customHeight="1">
      <c r="C292" s="246"/>
      <c r="D292" s="419"/>
      <c r="E292" s="421"/>
      <c r="F292" s="261" t="s">
        <v>2441</v>
      </c>
      <c r="G292" s="236"/>
      <c r="H292" s="48" t="s">
        <v>128</v>
      </c>
      <c r="I292" s="48" t="s">
        <v>131</v>
      </c>
      <c r="J292" s="48" t="s">
        <v>0</v>
      </c>
      <c r="K292" s="48" t="s">
        <v>132</v>
      </c>
      <c r="L292" s="48" t="s">
        <v>0</v>
      </c>
      <c r="M292" s="48" t="s">
        <v>229</v>
      </c>
      <c r="N292" s="48" t="s">
        <v>134</v>
      </c>
      <c r="O292" s="48" t="s">
        <v>0</v>
      </c>
      <c r="P292" s="48" t="s">
        <v>445</v>
      </c>
      <c r="Q292" s="48"/>
      <c r="R292" s="48"/>
      <c r="S292" s="48"/>
      <c r="T292" s="48"/>
      <c r="U292" s="108"/>
      <c r="V292" s="73"/>
      <c r="W292" s="74"/>
      <c r="X292" s="75"/>
      <c r="Y292" s="271"/>
      <c r="Z292" s="271"/>
      <c r="AA292" s="272"/>
      <c r="AB292" s="272"/>
      <c r="AC292" s="272"/>
      <c r="AD292" s="272"/>
      <c r="AE292" s="272"/>
      <c r="AF292" s="272"/>
      <c r="AG292" s="272"/>
      <c r="AH292" s="272"/>
      <c r="AI292" s="272"/>
      <c r="AJ292" s="272"/>
      <c r="AK292" s="272"/>
      <c r="AL292" s="272"/>
      <c r="AM292" s="272"/>
      <c r="AN292" s="272"/>
      <c r="AO292" s="272"/>
      <c r="AP292" s="272"/>
      <c r="AQ292" s="272"/>
      <c r="AR292" s="272"/>
      <c r="AS292" s="272"/>
    </row>
    <row r="293" spans="3:45" ht="21" customHeight="1">
      <c r="C293" s="246"/>
      <c r="D293" s="419"/>
      <c r="E293" s="421"/>
      <c r="F293" s="261" t="s">
        <v>23</v>
      </c>
      <c r="G293" s="236"/>
      <c r="H293" s="48" t="s">
        <v>128</v>
      </c>
      <c r="I293" s="48" t="s">
        <v>131</v>
      </c>
      <c r="J293" s="48" t="s">
        <v>0</v>
      </c>
      <c r="K293" s="48" t="s">
        <v>132</v>
      </c>
      <c r="L293" s="48" t="s">
        <v>0</v>
      </c>
      <c r="M293" s="48" t="s">
        <v>230</v>
      </c>
      <c r="N293" s="48" t="s">
        <v>134</v>
      </c>
      <c r="O293" s="48" t="s">
        <v>0</v>
      </c>
      <c r="P293" s="48" t="s">
        <v>445</v>
      </c>
      <c r="Q293" s="48"/>
      <c r="R293" s="48"/>
      <c r="S293" s="48"/>
      <c r="T293" s="48"/>
      <c r="U293" s="108"/>
      <c r="V293" s="73"/>
      <c r="W293" s="74"/>
      <c r="X293" s="75"/>
      <c r="Y293" s="271"/>
      <c r="Z293" s="271"/>
      <c r="AA293" s="272"/>
      <c r="AB293" s="272"/>
      <c r="AC293" s="272"/>
      <c r="AD293" s="272"/>
      <c r="AE293" s="272"/>
      <c r="AF293" s="272"/>
      <c r="AG293" s="272"/>
      <c r="AH293" s="272"/>
      <c r="AI293" s="272"/>
      <c r="AJ293" s="272"/>
      <c r="AK293" s="272"/>
      <c r="AL293" s="272"/>
      <c r="AM293" s="272"/>
      <c r="AN293" s="272"/>
      <c r="AO293" s="272"/>
      <c r="AP293" s="272"/>
      <c r="AQ293" s="272"/>
      <c r="AR293" s="272"/>
      <c r="AS293" s="272"/>
    </row>
    <row r="294" spans="3:45" ht="21" customHeight="1">
      <c r="C294" s="246"/>
      <c r="D294" s="419"/>
      <c r="E294" s="421"/>
      <c r="F294" s="261" t="s">
        <v>2375</v>
      </c>
      <c r="G294" s="236"/>
      <c r="H294" s="48" t="s">
        <v>128</v>
      </c>
      <c r="I294" s="48" t="s">
        <v>131</v>
      </c>
      <c r="J294" s="48" t="s">
        <v>0</v>
      </c>
      <c r="K294" s="48" t="s">
        <v>132</v>
      </c>
      <c r="L294" s="48" t="s">
        <v>0</v>
      </c>
      <c r="M294" s="48" t="s">
        <v>231</v>
      </c>
      <c r="N294" s="48" t="s">
        <v>134</v>
      </c>
      <c r="O294" s="48" t="s">
        <v>0</v>
      </c>
      <c r="P294" s="48" t="s">
        <v>445</v>
      </c>
      <c r="Q294" s="48"/>
      <c r="R294" s="48"/>
      <c r="S294" s="48"/>
      <c r="T294" s="48"/>
      <c r="U294" s="108"/>
      <c r="V294" s="73"/>
      <c r="W294" s="74"/>
      <c r="X294" s="75"/>
      <c r="Y294" s="271"/>
      <c r="Z294" s="271"/>
      <c r="AA294" s="272"/>
      <c r="AB294" s="272"/>
      <c r="AC294" s="272"/>
      <c r="AD294" s="272"/>
      <c r="AE294" s="272"/>
      <c r="AF294" s="272"/>
      <c r="AG294" s="272"/>
      <c r="AH294" s="272"/>
      <c r="AI294" s="272"/>
      <c r="AJ294" s="272"/>
      <c r="AK294" s="272"/>
      <c r="AL294" s="272"/>
      <c r="AM294" s="272"/>
      <c r="AN294" s="272"/>
      <c r="AO294" s="272"/>
      <c r="AP294" s="272"/>
      <c r="AQ294" s="272"/>
      <c r="AR294" s="272"/>
      <c r="AS294" s="272"/>
    </row>
    <row r="295" spans="3:45" ht="21" customHeight="1">
      <c r="C295" s="246"/>
      <c r="D295" s="419"/>
      <c r="E295" s="422"/>
      <c r="F295" s="267" t="s">
        <v>2376</v>
      </c>
      <c r="G295" s="236"/>
      <c r="H295" s="48" t="s">
        <v>128</v>
      </c>
      <c r="I295" s="48" t="s">
        <v>131</v>
      </c>
      <c r="J295" s="48" t="s">
        <v>0</v>
      </c>
      <c r="K295" s="48" t="s">
        <v>132</v>
      </c>
      <c r="L295" s="48" t="s">
        <v>0</v>
      </c>
      <c r="M295" s="48" t="s">
        <v>232</v>
      </c>
      <c r="N295" s="48" t="s">
        <v>134</v>
      </c>
      <c r="O295" s="48" t="s">
        <v>0</v>
      </c>
      <c r="P295" s="48" t="s">
        <v>445</v>
      </c>
      <c r="Q295" s="48"/>
      <c r="R295" s="48"/>
      <c r="S295" s="48"/>
      <c r="T295" s="48"/>
      <c r="U295" s="107"/>
      <c r="V295" s="21" t="str">
        <f>IF(OR(SUMPRODUCT(--(V240:V294=""),--(W240:W294=""))&gt;0,COUNTIF(W240:W294,"M")&gt;0,COUNTIF(W240:W294,"X")=55),"",SUM(V240:V294))</f>
        <v/>
      </c>
      <c r="W295" s="22" t="str">
        <f>IF(AND(COUNTIF(W240:W294,"X")=55,SUM(V240:V294)=0,ISNUMBER(V295)),"",IF(COUNTIF(W240:W294,"M")&gt;0,"M",IF(AND(COUNTIF(W240:W294,W240)=55,OR(W240="X",W240="W",W240="Z")),UPPER(W240),"")))</f>
        <v/>
      </c>
      <c r="X295" s="23"/>
      <c r="Y295" s="250"/>
      <c r="Z295" s="251"/>
      <c r="AA295" s="257"/>
      <c r="AB295" s="257"/>
      <c r="AC295" s="257"/>
      <c r="AD295" s="257"/>
      <c r="AE295" s="257"/>
      <c r="AF295" s="257"/>
      <c r="AG295" s="257"/>
      <c r="AH295" s="257"/>
      <c r="AI295" s="257"/>
      <c r="AJ295" s="257"/>
      <c r="AK295" s="257"/>
      <c r="AL295" s="257"/>
      <c r="AM295" s="257"/>
      <c r="AN295" s="257"/>
      <c r="AO295" s="257"/>
      <c r="AP295" s="257"/>
      <c r="AQ295" s="257"/>
      <c r="AR295" s="257"/>
      <c r="AS295" s="257"/>
    </row>
    <row r="296" spans="3:45" ht="21" customHeight="1">
      <c r="C296" s="246"/>
      <c r="D296" s="419" t="s">
        <v>2356</v>
      </c>
      <c r="E296" s="420" t="s">
        <v>2377</v>
      </c>
      <c r="F296" s="261" t="s">
        <v>2442</v>
      </c>
      <c r="G296" s="236"/>
      <c r="H296" s="48" t="s">
        <v>128</v>
      </c>
      <c r="I296" s="48" t="s">
        <v>131</v>
      </c>
      <c r="J296" s="48" t="s">
        <v>0</v>
      </c>
      <c r="K296" s="48" t="s">
        <v>132</v>
      </c>
      <c r="L296" s="48" t="s">
        <v>0</v>
      </c>
      <c r="M296" s="48" t="s">
        <v>233</v>
      </c>
      <c r="N296" s="48" t="s">
        <v>134</v>
      </c>
      <c r="O296" s="48" t="s">
        <v>0</v>
      </c>
      <c r="P296" s="48" t="s">
        <v>445</v>
      </c>
      <c r="Q296" s="48"/>
      <c r="R296" s="48"/>
      <c r="S296" s="48"/>
      <c r="T296" s="48"/>
      <c r="U296" s="104"/>
      <c r="V296" s="73"/>
      <c r="W296" s="74"/>
      <c r="X296" s="75"/>
      <c r="Y296" s="271"/>
      <c r="Z296" s="271"/>
      <c r="AA296" s="272"/>
      <c r="AB296" s="272"/>
      <c r="AC296" s="272"/>
      <c r="AD296" s="272"/>
      <c r="AE296" s="272"/>
      <c r="AF296" s="272"/>
      <c r="AG296" s="272"/>
      <c r="AH296" s="272"/>
      <c r="AI296" s="272"/>
      <c r="AJ296" s="272"/>
      <c r="AK296" s="272"/>
      <c r="AL296" s="272"/>
      <c r="AM296" s="272"/>
      <c r="AN296" s="272"/>
      <c r="AO296" s="272"/>
      <c r="AP296" s="272"/>
      <c r="AQ296" s="272"/>
      <c r="AR296" s="272"/>
      <c r="AS296" s="272"/>
    </row>
    <row r="297" spans="3:45" ht="21" customHeight="1">
      <c r="C297" s="246"/>
      <c r="D297" s="419"/>
      <c r="E297" s="421"/>
      <c r="F297" s="261" t="s">
        <v>24</v>
      </c>
      <c r="G297" s="236"/>
      <c r="H297" s="48" t="s">
        <v>128</v>
      </c>
      <c r="I297" s="48" t="s">
        <v>131</v>
      </c>
      <c r="J297" s="48" t="s">
        <v>0</v>
      </c>
      <c r="K297" s="48" t="s">
        <v>132</v>
      </c>
      <c r="L297" s="48" t="s">
        <v>0</v>
      </c>
      <c r="M297" s="48" t="s">
        <v>234</v>
      </c>
      <c r="N297" s="48" t="s">
        <v>134</v>
      </c>
      <c r="O297" s="48" t="s">
        <v>0</v>
      </c>
      <c r="P297" s="48" t="s">
        <v>445</v>
      </c>
      <c r="Q297" s="48"/>
      <c r="R297" s="48"/>
      <c r="S297" s="48"/>
      <c r="T297" s="48"/>
      <c r="U297" s="104"/>
      <c r="V297" s="73"/>
      <c r="W297" s="74"/>
      <c r="X297" s="75"/>
      <c r="Y297" s="271"/>
      <c r="Z297" s="271"/>
      <c r="AA297" s="272"/>
      <c r="AB297" s="272"/>
      <c r="AC297" s="272"/>
      <c r="AD297" s="272"/>
      <c r="AE297" s="272"/>
      <c r="AF297" s="272"/>
      <c r="AG297" s="272"/>
      <c r="AH297" s="272"/>
      <c r="AI297" s="272"/>
      <c r="AJ297" s="272"/>
      <c r="AK297" s="272"/>
      <c r="AL297" s="272"/>
      <c r="AM297" s="272"/>
      <c r="AN297" s="272"/>
      <c r="AO297" s="272"/>
      <c r="AP297" s="272"/>
      <c r="AQ297" s="272"/>
      <c r="AR297" s="272"/>
      <c r="AS297" s="272"/>
    </row>
    <row r="298" spans="3:45" ht="21" customHeight="1">
      <c r="C298" s="246"/>
      <c r="D298" s="419"/>
      <c r="E298" s="421"/>
      <c r="F298" s="261" t="s">
        <v>2443</v>
      </c>
      <c r="G298" s="236"/>
      <c r="H298" s="48" t="s">
        <v>128</v>
      </c>
      <c r="I298" s="48" t="s">
        <v>131</v>
      </c>
      <c r="J298" s="48" t="s">
        <v>0</v>
      </c>
      <c r="K298" s="48" t="s">
        <v>132</v>
      </c>
      <c r="L298" s="48" t="s">
        <v>0</v>
      </c>
      <c r="M298" s="48" t="s">
        <v>235</v>
      </c>
      <c r="N298" s="48" t="s">
        <v>134</v>
      </c>
      <c r="O298" s="48" t="s">
        <v>0</v>
      </c>
      <c r="P298" s="48" t="s">
        <v>445</v>
      </c>
      <c r="Q298" s="48"/>
      <c r="R298" s="48"/>
      <c r="S298" s="48"/>
      <c r="T298" s="48"/>
      <c r="U298" s="104"/>
      <c r="V298" s="73"/>
      <c r="W298" s="74"/>
      <c r="X298" s="75"/>
      <c r="Y298" s="271"/>
      <c r="Z298" s="271"/>
      <c r="AA298" s="272"/>
      <c r="AB298" s="272"/>
      <c r="AC298" s="272"/>
      <c r="AD298" s="272"/>
      <c r="AE298" s="272"/>
      <c r="AF298" s="272"/>
      <c r="AG298" s="272"/>
      <c r="AH298" s="272"/>
      <c r="AI298" s="272"/>
      <c r="AJ298" s="272"/>
      <c r="AK298" s="272"/>
      <c r="AL298" s="272"/>
      <c r="AM298" s="272"/>
      <c r="AN298" s="272"/>
      <c r="AO298" s="272"/>
      <c r="AP298" s="272"/>
      <c r="AQ298" s="272"/>
      <c r="AR298" s="272"/>
      <c r="AS298" s="272"/>
    </row>
    <row r="299" spans="3:45" ht="21" customHeight="1">
      <c r="C299" s="246"/>
      <c r="D299" s="419"/>
      <c r="E299" s="421"/>
      <c r="F299" s="261" t="s">
        <v>2378</v>
      </c>
      <c r="G299" s="236"/>
      <c r="H299" s="48" t="s">
        <v>128</v>
      </c>
      <c r="I299" s="48" t="s">
        <v>131</v>
      </c>
      <c r="J299" s="48" t="s">
        <v>0</v>
      </c>
      <c r="K299" s="48" t="s">
        <v>132</v>
      </c>
      <c r="L299" s="48" t="s">
        <v>0</v>
      </c>
      <c r="M299" s="48" t="s">
        <v>236</v>
      </c>
      <c r="N299" s="48" t="s">
        <v>134</v>
      </c>
      <c r="O299" s="48" t="s">
        <v>0</v>
      </c>
      <c r="P299" s="48" t="s">
        <v>445</v>
      </c>
      <c r="Q299" s="48"/>
      <c r="R299" s="48"/>
      <c r="S299" s="48"/>
      <c r="T299" s="48"/>
      <c r="U299" s="104"/>
      <c r="V299" s="73"/>
      <c r="W299" s="74"/>
      <c r="X299" s="75"/>
      <c r="Y299" s="271"/>
      <c r="Z299" s="271"/>
      <c r="AA299" s="272"/>
      <c r="AB299" s="272"/>
      <c r="AC299" s="272"/>
      <c r="AD299" s="272"/>
      <c r="AE299" s="272"/>
      <c r="AF299" s="272"/>
      <c r="AG299" s="272"/>
      <c r="AH299" s="272"/>
      <c r="AI299" s="272"/>
      <c r="AJ299" s="272"/>
      <c r="AK299" s="272"/>
      <c r="AL299" s="272"/>
      <c r="AM299" s="272"/>
      <c r="AN299" s="272"/>
      <c r="AO299" s="272"/>
      <c r="AP299" s="272"/>
      <c r="AQ299" s="272"/>
      <c r="AR299" s="272"/>
      <c r="AS299" s="272"/>
    </row>
    <row r="300" spans="3:45" ht="21" customHeight="1">
      <c r="C300" s="246"/>
      <c r="D300" s="419"/>
      <c r="E300" s="422"/>
      <c r="F300" s="267" t="s">
        <v>2379</v>
      </c>
      <c r="G300" s="236"/>
      <c r="H300" s="48" t="s">
        <v>128</v>
      </c>
      <c r="I300" s="48" t="s">
        <v>131</v>
      </c>
      <c r="J300" s="48" t="s">
        <v>0</v>
      </c>
      <c r="K300" s="48" t="s">
        <v>132</v>
      </c>
      <c r="L300" s="48" t="s">
        <v>0</v>
      </c>
      <c r="M300" s="48" t="s">
        <v>141</v>
      </c>
      <c r="N300" s="48" t="s">
        <v>134</v>
      </c>
      <c r="O300" s="48" t="s">
        <v>0</v>
      </c>
      <c r="P300" s="48" t="s">
        <v>445</v>
      </c>
      <c r="Q300" s="48"/>
      <c r="R300" s="48"/>
      <c r="S300" s="48"/>
      <c r="T300" s="48"/>
      <c r="U300" s="107"/>
      <c r="V300" s="21" t="str">
        <f>IF(OR(SUMPRODUCT(--(V296:V299=""),--(W296:W299=""))&gt;0,COUNTIF(W296:W299,"M")&gt;0,COUNTIF(W296:W299,"X")=4),"",SUM(V296:V299))</f>
        <v/>
      </c>
      <c r="W300" s="22" t="str">
        <f>IF(AND(COUNTIF(W296:W299,"X")=4,SUM(V296:V299)=0,ISNUMBER(V300)),"",IF(COUNTIF(W296:W299,"M")&gt;0,"M",IF(AND(COUNTIF(W296:W299,W296)=4,OR(W296="X",W296="W",W296="Z")),UPPER(W296),"")))</f>
        <v/>
      </c>
      <c r="X300" s="23"/>
      <c r="Y300" s="271"/>
      <c r="Z300" s="273"/>
      <c r="AA300" s="245"/>
      <c r="AB300" s="245"/>
      <c r="AC300" s="245"/>
      <c r="AD300" s="245"/>
      <c r="AE300" s="245"/>
      <c r="AF300" s="245"/>
      <c r="AG300" s="245"/>
      <c r="AH300" s="245"/>
      <c r="AI300" s="245"/>
      <c r="AJ300" s="245"/>
      <c r="AK300" s="245"/>
      <c r="AL300" s="245"/>
      <c r="AM300" s="245"/>
      <c r="AN300" s="245"/>
      <c r="AO300" s="245"/>
      <c r="AP300" s="245"/>
      <c r="AQ300" s="245"/>
      <c r="AR300" s="245"/>
      <c r="AS300" s="245"/>
    </row>
    <row r="301" spans="3:45" ht="21" customHeight="1">
      <c r="C301" s="246"/>
      <c r="D301" s="419" t="s">
        <v>2356</v>
      </c>
      <c r="E301" s="420" t="s">
        <v>2380</v>
      </c>
      <c r="F301" s="261" t="s">
        <v>25</v>
      </c>
      <c r="G301" s="236"/>
      <c r="H301" s="48" t="s">
        <v>128</v>
      </c>
      <c r="I301" s="48" t="s">
        <v>131</v>
      </c>
      <c r="J301" s="48" t="s">
        <v>0</v>
      </c>
      <c r="K301" s="48" t="s">
        <v>132</v>
      </c>
      <c r="L301" s="48" t="s">
        <v>0</v>
      </c>
      <c r="M301" s="48" t="s">
        <v>237</v>
      </c>
      <c r="N301" s="48" t="s">
        <v>134</v>
      </c>
      <c r="O301" s="48" t="s">
        <v>0</v>
      </c>
      <c r="P301" s="48" t="s">
        <v>445</v>
      </c>
      <c r="Q301" s="48"/>
      <c r="R301" s="48"/>
      <c r="S301" s="48"/>
      <c r="T301" s="48"/>
      <c r="U301" s="104"/>
      <c r="V301" s="73"/>
      <c r="W301" s="74"/>
      <c r="X301" s="75"/>
      <c r="Y301" s="271"/>
      <c r="Z301" s="271"/>
      <c r="AA301" s="272"/>
      <c r="AB301" s="272"/>
      <c r="AC301" s="272"/>
      <c r="AD301" s="272"/>
      <c r="AE301" s="272"/>
      <c r="AF301" s="272"/>
      <c r="AG301" s="272"/>
      <c r="AH301" s="272"/>
      <c r="AI301" s="272"/>
      <c r="AJ301" s="272"/>
      <c r="AK301" s="272"/>
      <c r="AL301" s="272"/>
      <c r="AM301" s="272"/>
      <c r="AN301" s="272"/>
      <c r="AO301" s="272"/>
      <c r="AP301" s="272"/>
      <c r="AQ301" s="272"/>
      <c r="AR301" s="272"/>
      <c r="AS301" s="272"/>
    </row>
    <row r="302" spans="3:45" ht="21" customHeight="1">
      <c r="C302" s="246"/>
      <c r="D302" s="419"/>
      <c r="E302" s="421"/>
      <c r="F302" s="261" t="s">
        <v>2444</v>
      </c>
      <c r="G302" s="236"/>
      <c r="H302" s="48" t="s">
        <v>128</v>
      </c>
      <c r="I302" s="48" t="s">
        <v>131</v>
      </c>
      <c r="J302" s="48" t="s">
        <v>0</v>
      </c>
      <c r="K302" s="48" t="s">
        <v>132</v>
      </c>
      <c r="L302" s="48" t="s">
        <v>0</v>
      </c>
      <c r="M302" s="48" t="s">
        <v>238</v>
      </c>
      <c r="N302" s="48" t="s">
        <v>134</v>
      </c>
      <c r="O302" s="48" t="s">
        <v>0</v>
      </c>
      <c r="P302" s="48" t="s">
        <v>445</v>
      </c>
      <c r="Q302" s="48"/>
      <c r="R302" s="48"/>
      <c r="S302" s="48"/>
      <c r="T302" s="48"/>
      <c r="U302" s="104"/>
      <c r="V302" s="73"/>
      <c r="W302" s="74"/>
      <c r="X302" s="75"/>
      <c r="Y302" s="271"/>
      <c r="Z302" s="271"/>
      <c r="AA302" s="272"/>
      <c r="AB302" s="272"/>
      <c r="AC302" s="272"/>
      <c r="AD302" s="272"/>
      <c r="AE302" s="272"/>
      <c r="AF302" s="272"/>
      <c r="AG302" s="272"/>
      <c r="AH302" s="272"/>
      <c r="AI302" s="272"/>
      <c r="AJ302" s="272"/>
      <c r="AK302" s="272"/>
      <c r="AL302" s="272"/>
      <c r="AM302" s="272"/>
      <c r="AN302" s="272"/>
      <c r="AO302" s="272"/>
      <c r="AP302" s="272"/>
      <c r="AQ302" s="272"/>
      <c r="AR302" s="272"/>
      <c r="AS302" s="272"/>
    </row>
    <row r="303" spans="3:45" ht="21" customHeight="1">
      <c r="C303" s="246"/>
      <c r="D303" s="419"/>
      <c r="E303" s="421"/>
      <c r="F303" s="261" t="s">
        <v>2445</v>
      </c>
      <c r="G303" s="236"/>
      <c r="H303" s="48" t="s">
        <v>128</v>
      </c>
      <c r="I303" s="48" t="s">
        <v>131</v>
      </c>
      <c r="J303" s="48" t="s">
        <v>0</v>
      </c>
      <c r="K303" s="48" t="s">
        <v>132</v>
      </c>
      <c r="L303" s="48" t="s">
        <v>0</v>
      </c>
      <c r="M303" s="48" t="s">
        <v>239</v>
      </c>
      <c r="N303" s="48" t="s">
        <v>134</v>
      </c>
      <c r="O303" s="48" t="s">
        <v>0</v>
      </c>
      <c r="P303" s="48" t="s">
        <v>445</v>
      </c>
      <c r="Q303" s="48"/>
      <c r="R303" s="48"/>
      <c r="S303" s="48"/>
      <c r="T303" s="48"/>
      <c r="U303" s="104"/>
      <c r="V303" s="73"/>
      <c r="W303" s="74"/>
      <c r="X303" s="75"/>
      <c r="Y303" s="271"/>
      <c r="Z303" s="271"/>
      <c r="AA303" s="272"/>
      <c r="AB303" s="272"/>
      <c r="AC303" s="272"/>
      <c r="AD303" s="272"/>
      <c r="AE303" s="272"/>
      <c r="AF303" s="272"/>
      <c r="AG303" s="272"/>
      <c r="AH303" s="272"/>
      <c r="AI303" s="272"/>
      <c r="AJ303" s="272"/>
      <c r="AK303" s="272"/>
      <c r="AL303" s="272"/>
      <c r="AM303" s="272"/>
      <c r="AN303" s="272"/>
      <c r="AO303" s="272"/>
      <c r="AP303" s="272"/>
      <c r="AQ303" s="272"/>
      <c r="AR303" s="272"/>
      <c r="AS303" s="272"/>
    </row>
    <row r="304" spans="3:45" ht="21" customHeight="1">
      <c r="C304" s="246"/>
      <c r="D304" s="419"/>
      <c r="E304" s="421"/>
      <c r="F304" s="261" t="s">
        <v>26</v>
      </c>
      <c r="G304" s="236"/>
      <c r="H304" s="48" t="s">
        <v>128</v>
      </c>
      <c r="I304" s="48" t="s">
        <v>131</v>
      </c>
      <c r="J304" s="48" t="s">
        <v>0</v>
      </c>
      <c r="K304" s="48" t="s">
        <v>132</v>
      </c>
      <c r="L304" s="48" t="s">
        <v>0</v>
      </c>
      <c r="M304" s="48" t="s">
        <v>240</v>
      </c>
      <c r="N304" s="48" t="s">
        <v>134</v>
      </c>
      <c r="O304" s="48" t="s">
        <v>0</v>
      </c>
      <c r="P304" s="48" t="s">
        <v>445</v>
      </c>
      <c r="Q304" s="48"/>
      <c r="R304" s="48"/>
      <c r="S304" s="48"/>
      <c r="T304" s="48"/>
      <c r="U304" s="104"/>
      <c r="V304" s="73"/>
      <c r="W304" s="74"/>
      <c r="X304" s="75"/>
      <c r="Y304" s="271"/>
      <c r="Z304" s="274"/>
    </row>
    <row r="305" spans="3:26" ht="21" customHeight="1">
      <c r="C305" s="246"/>
      <c r="D305" s="419"/>
      <c r="E305" s="421"/>
      <c r="F305" s="261" t="s">
        <v>27</v>
      </c>
      <c r="G305" s="236"/>
      <c r="H305" s="48" t="s">
        <v>128</v>
      </c>
      <c r="I305" s="48" t="s">
        <v>131</v>
      </c>
      <c r="J305" s="48" t="s">
        <v>0</v>
      </c>
      <c r="K305" s="48" t="s">
        <v>132</v>
      </c>
      <c r="L305" s="48" t="s">
        <v>0</v>
      </c>
      <c r="M305" s="48" t="s">
        <v>241</v>
      </c>
      <c r="N305" s="48" t="s">
        <v>134</v>
      </c>
      <c r="O305" s="48" t="s">
        <v>0</v>
      </c>
      <c r="P305" s="48" t="s">
        <v>445</v>
      </c>
      <c r="Q305" s="48"/>
      <c r="R305" s="48"/>
      <c r="S305" s="48"/>
      <c r="T305" s="48"/>
      <c r="U305" s="104"/>
      <c r="V305" s="73"/>
      <c r="W305" s="74"/>
      <c r="X305" s="75"/>
      <c r="Y305" s="271"/>
      <c r="Z305" s="274"/>
    </row>
    <row r="306" spans="3:26" ht="21" customHeight="1">
      <c r="C306" s="246"/>
      <c r="D306" s="419"/>
      <c r="E306" s="421"/>
      <c r="F306" s="261" t="s">
        <v>2446</v>
      </c>
      <c r="G306" s="236"/>
      <c r="H306" s="48" t="s">
        <v>128</v>
      </c>
      <c r="I306" s="48" t="s">
        <v>131</v>
      </c>
      <c r="J306" s="48" t="s">
        <v>0</v>
      </c>
      <c r="K306" s="48" t="s">
        <v>132</v>
      </c>
      <c r="L306" s="48" t="s">
        <v>0</v>
      </c>
      <c r="M306" s="48" t="s">
        <v>242</v>
      </c>
      <c r="N306" s="48" t="s">
        <v>134</v>
      </c>
      <c r="O306" s="48" t="s">
        <v>0</v>
      </c>
      <c r="P306" s="48" t="s">
        <v>445</v>
      </c>
      <c r="Q306" s="48"/>
      <c r="R306" s="48"/>
      <c r="S306" s="48"/>
      <c r="T306" s="48"/>
      <c r="U306" s="104"/>
      <c r="V306" s="73"/>
      <c r="W306" s="74"/>
      <c r="X306" s="75"/>
      <c r="Y306" s="271"/>
      <c r="Z306" s="274"/>
    </row>
    <row r="307" spans="3:26" ht="21" customHeight="1">
      <c r="C307" s="246"/>
      <c r="D307" s="419"/>
      <c r="E307" s="421"/>
      <c r="F307" s="261" t="s">
        <v>28</v>
      </c>
      <c r="G307" s="236"/>
      <c r="H307" s="48" t="s">
        <v>128</v>
      </c>
      <c r="I307" s="48" t="s">
        <v>131</v>
      </c>
      <c r="J307" s="48" t="s">
        <v>0</v>
      </c>
      <c r="K307" s="48" t="s">
        <v>132</v>
      </c>
      <c r="L307" s="48" t="s">
        <v>0</v>
      </c>
      <c r="M307" s="48" t="s">
        <v>243</v>
      </c>
      <c r="N307" s="48" t="s">
        <v>134</v>
      </c>
      <c r="O307" s="48" t="s">
        <v>0</v>
      </c>
      <c r="P307" s="48" t="s">
        <v>445</v>
      </c>
      <c r="Q307" s="48"/>
      <c r="R307" s="48"/>
      <c r="S307" s="48"/>
      <c r="T307" s="48"/>
      <c r="U307" s="104"/>
      <c r="V307" s="73"/>
      <c r="W307" s="74"/>
      <c r="X307" s="75"/>
      <c r="Y307" s="271"/>
      <c r="Z307" s="274"/>
    </row>
    <row r="308" spans="3:26" ht="21" customHeight="1">
      <c r="C308" s="246"/>
      <c r="D308" s="419"/>
      <c r="E308" s="421"/>
      <c r="F308" s="261" t="s">
        <v>2447</v>
      </c>
      <c r="G308" s="236"/>
      <c r="H308" s="48" t="s">
        <v>128</v>
      </c>
      <c r="I308" s="48" t="s">
        <v>131</v>
      </c>
      <c r="J308" s="48" t="s">
        <v>0</v>
      </c>
      <c r="K308" s="48" t="s">
        <v>132</v>
      </c>
      <c r="L308" s="48" t="s">
        <v>0</v>
      </c>
      <c r="M308" s="48" t="s">
        <v>244</v>
      </c>
      <c r="N308" s="48" t="s">
        <v>134</v>
      </c>
      <c r="O308" s="48" t="s">
        <v>0</v>
      </c>
      <c r="P308" s="48" t="s">
        <v>445</v>
      </c>
      <c r="Q308" s="48"/>
      <c r="R308" s="48"/>
      <c r="S308" s="48"/>
      <c r="T308" s="48"/>
      <c r="U308" s="104"/>
      <c r="V308" s="73"/>
      <c r="W308" s="74"/>
      <c r="X308" s="75"/>
      <c r="Y308" s="271"/>
      <c r="Z308" s="274"/>
    </row>
    <row r="309" spans="3:26" ht="21" customHeight="1">
      <c r="C309" s="246"/>
      <c r="D309" s="419"/>
      <c r="E309" s="421"/>
      <c r="F309" s="261" t="s">
        <v>2448</v>
      </c>
      <c r="G309" s="236"/>
      <c r="H309" s="48" t="s">
        <v>128</v>
      </c>
      <c r="I309" s="48" t="s">
        <v>131</v>
      </c>
      <c r="J309" s="48" t="s">
        <v>0</v>
      </c>
      <c r="K309" s="48" t="s">
        <v>132</v>
      </c>
      <c r="L309" s="48" t="s">
        <v>0</v>
      </c>
      <c r="M309" s="48" t="s">
        <v>245</v>
      </c>
      <c r="N309" s="48" t="s">
        <v>134</v>
      </c>
      <c r="O309" s="48" t="s">
        <v>0</v>
      </c>
      <c r="P309" s="48" t="s">
        <v>445</v>
      </c>
      <c r="Q309" s="48"/>
      <c r="R309" s="48"/>
      <c r="S309" s="48"/>
      <c r="T309" s="48"/>
      <c r="U309" s="104"/>
      <c r="V309" s="73"/>
      <c r="W309" s="74"/>
      <c r="X309" s="75"/>
      <c r="Y309" s="271"/>
      <c r="Z309" s="274"/>
    </row>
    <row r="310" spans="3:26" ht="21" customHeight="1">
      <c r="C310" s="246"/>
      <c r="D310" s="419"/>
      <c r="E310" s="421"/>
      <c r="F310" s="261" t="s">
        <v>2449</v>
      </c>
      <c r="G310" s="236"/>
      <c r="H310" s="48" t="s">
        <v>128</v>
      </c>
      <c r="I310" s="48" t="s">
        <v>131</v>
      </c>
      <c r="J310" s="48" t="s">
        <v>0</v>
      </c>
      <c r="K310" s="48" t="s">
        <v>132</v>
      </c>
      <c r="L310" s="48" t="s">
        <v>0</v>
      </c>
      <c r="M310" s="48" t="s">
        <v>246</v>
      </c>
      <c r="N310" s="48" t="s">
        <v>134</v>
      </c>
      <c r="O310" s="48" t="s">
        <v>0</v>
      </c>
      <c r="P310" s="48" t="s">
        <v>445</v>
      </c>
      <c r="Q310" s="48"/>
      <c r="R310" s="48"/>
      <c r="S310" s="48"/>
      <c r="T310" s="48"/>
      <c r="U310" s="104"/>
      <c r="V310" s="73"/>
      <c r="W310" s="74"/>
      <c r="X310" s="75"/>
      <c r="Y310" s="271"/>
      <c r="Z310" s="274"/>
    </row>
    <row r="311" spans="3:26" ht="21" customHeight="1">
      <c r="C311" s="246"/>
      <c r="D311" s="419"/>
      <c r="E311" s="421"/>
      <c r="F311" s="261" t="s">
        <v>2450</v>
      </c>
      <c r="G311" s="236"/>
      <c r="H311" s="48" t="s">
        <v>128</v>
      </c>
      <c r="I311" s="48" t="s">
        <v>131</v>
      </c>
      <c r="J311" s="48" t="s">
        <v>0</v>
      </c>
      <c r="K311" s="48" t="s">
        <v>132</v>
      </c>
      <c r="L311" s="48" t="s">
        <v>0</v>
      </c>
      <c r="M311" s="48" t="s">
        <v>247</v>
      </c>
      <c r="N311" s="48" t="s">
        <v>134</v>
      </c>
      <c r="O311" s="48" t="s">
        <v>0</v>
      </c>
      <c r="P311" s="48" t="s">
        <v>445</v>
      </c>
      <c r="Q311" s="48"/>
      <c r="R311" s="48"/>
      <c r="S311" s="48"/>
      <c r="T311" s="48"/>
      <c r="U311" s="104"/>
      <c r="V311" s="73"/>
      <c r="W311" s="74"/>
      <c r="X311" s="75"/>
      <c r="Y311" s="271"/>
      <c r="Z311" s="274"/>
    </row>
    <row r="312" spans="3:26" ht="21" customHeight="1">
      <c r="C312" s="246"/>
      <c r="D312" s="419"/>
      <c r="E312" s="421"/>
      <c r="F312" s="261" t="s">
        <v>2451</v>
      </c>
      <c r="G312" s="236"/>
      <c r="H312" s="48" t="s">
        <v>128</v>
      </c>
      <c r="I312" s="48" t="s">
        <v>131</v>
      </c>
      <c r="J312" s="48" t="s">
        <v>0</v>
      </c>
      <c r="K312" s="48" t="s">
        <v>132</v>
      </c>
      <c r="L312" s="48" t="s">
        <v>0</v>
      </c>
      <c r="M312" s="48" t="s">
        <v>248</v>
      </c>
      <c r="N312" s="48" t="s">
        <v>134</v>
      </c>
      <c r="O312" s="48" t="s">
        <v>0</v>
      </c>
      <c r="P312" s="48" t="s">
        <v>445</v>
      </c>
      <c r="Q312" s="48"/>
      <c r="R312" s="48"/>
      <c r="S312" s="48"/>
      <c r="T312" s="48"/>
      <c r="U312" s="104"/>
      <c r="V312" s="73"/>
      <c r="W312" s="74"/>
      <c r="X312" s="75"/>
      <c r="Y312" s="271"/>
      <c r="Z312" s="274"/>
    </row>
    <row r="313" spans="3:26" ht="21" customHeight="1">
      <c r="C313" s="246"/>
      <c r="D313" s="419"/>
      <c r="E313" s="421"/>
      <c r="F313" s="261" t="s">
        <v>2452</v>
      </c>
      <c r="G313" s="236"/>
      <c r="H313" s="48" t="s">
        <v>128</v>
      </c>
      <c r="I313" s="48" t="s">
        <v>131</v>
      </c>
      <c r="J313" s="48" t="s">
        <v>0</v>
      </c>
      <c r="K313" s="48" t="s">
        <v>132</v>
      </c>
      <c r="L313" s="48" t="s">
        <v>0</v>
      </c>
      <c r="M313" s="48" t="s">
        <v>249</v>
      </c>
      <c r="N313" s="48" t="s">
        <v>134</v>
      </c>
      <c r="O313" s="48" t="s">
        <v>0</v>
      </c>
      <c r="P313" s="48" t="s">
        <v>445</v>
      </c>
      <c r="Q313" s="48"/>
      <c r="R313" s="48"/>
      <c r="S313" s="48"/>
      <c r="T313" s="48"/>
      <c r="U313" s="104"/>
      <c r="V313" s="73"/>
      <c r="W313" s="74"/>
      <c r="X313" s="75"/>
      <c r="Y313" s="271"/>
      <c r="Z313" s="274"/>
    </row>
    <row r="314" spans="3:26" ht="21" customHeight="1">
      <c r="C314" s="246"/>
      <c r="D314" s="419"/>
      <c r="E314" s="421"/>
      <c r="F314" s="261" t="s">
        <v>29</v>
      </c>
      <c r="G314" s="236"/>
      <c r="H314" s="48" t="s">
        <v>128</v>
      </c>
      <c r="I314" s="48" t="s">
        <v>131</v>
      </c>
      <c r="J314" s="48" t="s">
        <v>0</v>
      </c>
      <c r="K314" s="48" t="s">
        <v>132</v>
      </c>
      <c r="L314" s="48" t="s">
        <v>0</v>
      </c>
      <c r="M314" s="48" t="s">
        <v>250</v>
      </c>
      <c r="N314" s="48" t="s">
        <v>134</v>
      </c>
      <c r="O314" s="48" t="s">
        <v>0</v>
      </c>
      <c r="P314" s="48" t="s">
        <v>445</v>
      </c>
      <c r="Q314" s="48"/>
      <c r="R314" s="48"/>
      <c r="S314" s="48"/>
      <c r="T314" s="48"/>
      <c r="U314" s="104"/>
      <c r="V314" s="73"/>
      <c r="W314" s="74"/>
      <c r="X314" s="75"/>
      <c r="Y314" s="271"/>
      <c r="Z314" s="274"/>
    </row>
    <row r="315" spans="3:26" ht="21" customHeight="1">
      <c r="C315" s="246"/>
      <c r="D315" s="419"/>
      <c r="E315" s="421"/>
      <c r="F315" s="261" t="s">
        <v>30</v>
      </c>
      <c r="G315" s="236"/>
      <c r="H315" s="48" t="s">
        <v>128</v>
      </c>
      <c r="I315" s="48" t="s">
        <v>131</v>
      </c>
      <c r="J315" s="48" t="s">
        <v>0</v>
      </c>
      <c r="K315" s="48" t="s">
        <v>132</v>
      </c>
      <c r="L315" s="48" t="s">
        <v>0</v>
      </c>
      <c r="M315" s="48" t="s">
        <v>251</v>
      </c>
      <c r="N315" s="48" t="s">
        <v>134</v>
      </c>
      <c r="O315" s="48" t="s">
        <v>0</v>
      </c>
      <c r="P315" s="48" t="s">
        <v>445</v>
      </c>
      <c r="Q315" s="48"/>
      <c r="R315" s="48"/>
      <c r="S315" s="48"/>
      <c r="T315" s="48"/>
      <c r="U315" s="104"/>
      <c r="V315" s="73"/>
      <c r="W315" s="74"/>
      <c r="X315" s="75"/>
      <c r="Y315" s="271"/>
      <c r="Z315" s="274"/>
    </row>
    <row r="316" spans="3:26" ht="21" customHeight="1">
      <c r="C316" s="246"/>
      <c r="D316" s="419"/>
      <c r="E316" s="421"/>
      <c r="F316" s="261" t="s">
        <v>31</v>
      </c>
      <c r="G316" s="236"/>
      <c r="H316" s="48" t="s">
        <v>128</v>
      </c>
      <c r="I316" s="48" t="s">
        <v>131</v>
      </c>
      <c r="J316" s="48" t="s">
        <v>0</v>
      </c>
      <c r="K316" s="48" t="s">
        <v>132</v>
      </c>
      <c r="L316" s="48" t="s">
        <v>0</v>
      </c>
      <c r="M316" s="48" t="s">
        <v>252</v>
      </c>
      <c r="N316" s="48" t="s">
        <v>134</v>
      </c>
      <c r="O316" s="48" t="s">
        <v>0</v>
      </c>
      <c r="P316" s="48" t="s">
        <v>445</v>
      </c>
      <c r="Q316" s="48"/>
      <c r="R316" s="48"/>
      <c r="S316" s="48"/>
      <c r="T316" s="48"/>
      <c r="U316" s="104"/>
      <c r="V316" s="73"/>
      <c r="W316" s="74"/>
      <c r="X316" s="75"/>
      <c r="Y316" s="271"/>
      <c r="Z316" s="274"/>
    </row>
    <row r="317" spans="3:26" ht="21" customHeight="1">
      <c r="C317" s="246"/>
      <c r="D317" s="419"/>
      <c r="E317" s="421"/>
      <c r="F317" s="261" t="s">
        <v>2453</v>
      </c>
      <c r="G317" s="236"/>
      <c r="H317" s="48" t="s">
        <v>128</v>
      </c>
      <c r="I317" s="48" t="s">
        <v>131</v>
      </c>
      <c r="J317" s="48" t="s">
        <v>0</v>
      </c>
      <c r="K317" s="48" t="s">
        <v>132</v>
      </c>
      <c r="L317" s="48" t="s">
        <v>0</v>
      </c>
      <c r="M317" s="48" t="s">
        <v>253</v>
      </c>
      <c r="N317" s="48" t="s">
        <v>134</v>
      </c>
      <c r="O317" s="48" t="s">
        <v>0</v>
      </c>
      <c r="P317" s="48" t="s">
        <v>445</v>
      </c>
      <c r="Q317" s="48"/>
      <c r="R317" s="48"/>
      <c r="S317" s="48"/>
      <c r="T317" s="48"/>
      <c r="U317" s="104"/>
      <c r="V317" s="73"/>
      <c r="W317" s="74"/>
      <c r="X317" s="75"/>
      <c r="Y317" s="271"/>
      <c r="Z317" s="274"/>
    </row>
    <row r="318" spans="3:26" ht="21" customHeight="1">
      <c r="C318" s="246"/>
      <c r="D318" s="419"/>
      <c r="E318" s="421"/>
      <c r="F318" s="261" t="s">
        <v>2454</v>
      </c>
      <c r="G318" s="236"/>
      <c r="H318" s="48" t="s">
        <v>128</v>
      </c>
      <c r="I318" s="48" t="s">
        <v>131</v>
      </c>
      <c r="J318" s="48" t="s">
        <v>0</v>
      </c>
      <c r="K318" s="48" t="s">
        <v>132</v>
      </c>
      <c r="L318" s="48" t="s">
        <v>0</v>
      </c>
      <c r="M318" s="48" t="s">
        <v>254</v>
      </c>
      <c r="N318" s="48" t="s">
        <v>134</v>
      </c>
      <c r="O318" s="48" t="s">
        <v>0</v>
      </c>
      <c r="P318" s="48" t="s">
        <v>445</v>
      </c>
      <c r="Q318" s="48"/>
      <c r="R318" s="48"/>
      <c r="S318" s="48"/>
      <c r="T318" s="48"/>
      <c r="U318" s="104"/>
      <c r="V318" s="73"/>
      <c r="W318" s="74"/>
      <c r="X318" s="75"/>
      <c r="Y318" s="271"/>
      <c r="Z318" s="274"/>
    </row>
    <row r="319" spans="3:26" ht="21" customHeight="1">
      <c r="C319" s="246"/>
      <c r="D319" s="419"/>
      <c r="E319" s="421"/>
      <c r="F319" s="261" t="s">
        <v>2455</v>
      </c>
      <c r="G319" s="236"/>
      <c r="H319" s="48" t="s">
        <v>128</v>
      </c>
      <c r="I319" s="48" t="s">
        <v>131</v>
      </c>
      <c r="J319" s="48" t="s">
        <v>0</v>
      </c>
      <c r="K319" s="48" t="s">
        <v>132</v>
      </c>
      <c r="L319" s="48" t="s">
        <v>0</v>
      </c>
      <c r="M319" s="48" t="s">
        <v>255</v>
      </c>
      <c r="N319" s="48" t="s">
        <v>134</v>
      </c>
      <c r="O319" s="48" t="s">
        <v>0</v>
      </c>
      <c r="P319" s="48" t="s">
        <v>445</v>
      </c>
      <c r="Q319" s="48"/>
      <c r="R319" s="48"/>
      <c r="S319" s="48"/>
      <c r="T319" s="48"/>
      <c r="U319" s="104"/>
      <c r="V319" s="73"/>
      <c r="W319" s="74"/>
      <c r="X319" s="75"/>
      <c r="Y319" s="271"/>
      <c r="Z319" s="274"/>
    </row>
    <row r="320" spans="3:26" ht="21" customHeight="1">
      <c r="C320" s="246"/>
      <c r="D320" s="419"/>
      <c r="E320" s="421"/>
      <c r="F320" s="261" t="s">
        <v>32</v>
      </c>
      <c r="G320" s="236"/>
      <c r="H320" s="48" t="s">
        <v>128</v>
      </c>
      <c r="I320" s="48" t="s">
        <v>131</v>
      </c>
      <c r="J320" s="48" t="s">
        <v>0</v>
      </c>
      <c r="K320" s="48" t="s">
        <v>132</v>
      </c>
      <c r="L320" s="48" t="s">
        <v>0</v>
      </c>
      <c r="M320" s="48" t="s">
        <v>256</v>
      </c>
      <c r="N320" s="48" t="s">
        <v>134</v>
      </c>
      <c r="O320" s="48" t="s">
        <v>0</v>
      </c>
      <c r="P320" s="48" t="s">
        <v>445</v>
      </c>
      <c r="Q320" s="48"/>
      <c r="R320" s="48"/>
      <c r="S320" s="48"/>
      <c r="T320" s="48"/>
      <c r="U320" s="104"/>
      <c r="V320" s="73"/>
      <c r="W320" s="74"/>
      <c r="X320" s="75"/>
      <c r="Y320" s="271"/>
      <c r="Z320" s="274"/>
    </row>
    <row r="321" spans="3:45" ht="21" customHeight="1">
      <c r="C321" s="246"/>
      <c r="D321" s="419"/>
      <c r="E321" s="421"/>
      <c r="F321" s="261" t="s">
        <v>2456</v>
      </c>
      <c r="G321" s="236"/>
      <c r="H321" s="48" t="s">
        <v>128</v>
      </c>
      <c r="I321" s="48" t="s">
        <v>131</v>
      </c>
      <c r="J321" s="48" t="s">
        <v>0</v>
      </c>
      <c r="K321" s="48" t="s">
        <v>132</v>
      </c>
      <c r="L321" s="48" t="s">
        <v>0</v>
      </c>
      <c r="M321" s="48" t="s">
        <v>257</v>
      </c>
      <c r="N321" s="48" t="s">
        <v>134</v>
      </c>
      <c r="O321" s="48" t="s">
        <v>0</v>
      </c>
      <c r="P321" s="48" t="s">
        <v>445</v>
      </c>
      <c r="Q321" s="48"/>
      <c r="R321" s="48"/>
      <c r="S321" s="48"/>
      <c r="T321" s="48"/>
      <c r="U321" s="104"/>
      <c r="V321" s="73"/>
      <c r="W321" s="74"/>
      <c r="X321" s="75"/>
      <c r="Y321" s="271"/>
      <c r="Z321" s="274"/>
    </row>
    <row r="322" spans="3:45" ht="21" customHeight="1">
      <c r="C322" s="246"/>
      <c r="D322" s="419"/>
      <c r="E322" s="421"/>
      <c r="F322" s="261" t="s">
        <v>33</v>
      </c>
      <c r="G322" s="236"/>
      <c r="H322" s="48" t="s">
        <v>128</v>
      </c>
      <c r="I322" s="48" t="s">
        <v>131</v>
      </c>
      <c r="J322" s="48" t="s">
        <v>0</v>
      </c>
      <c r="K322" s="48" t="s">
        <v>132</v>
      </c>
      <c r="L322" s="48" t="s">
        <v>0</v>
      </c>
      <c r="M322" s="48" t="s">
        <v>258</v>
      </c>
      <c r="N322" s="48" t="s">
        <v>134</v>
      </c>
      <c r="O322" s="48" t="s">
        <v>0</v>
      </c>
      <c r="P322" s="48" t="s">
        <v>445</v>
      </c>
      <c r="Q322" s="48"/>
      <c r="R322" s="48"/>
      <c r="S322" s="48"/>
      <c r="T322" s="48"/>
      <c r="U322" s="104"/>
      <c r="V322" s="73"/>
      <c r="W322" s="74"/>
      <c r="X322" s="75"/>
      <c r="Y322" s="271"/>
      <c r="Z322" s="274"/>
    </row>
    <row r="323" spans="3:45" ht="21" customHeight="1">
      <c r="C323" s="246"/>
      <c r="D323" s="419"/>
      <c r="E323" s="421"/>
      <c r="F323" s="261" t="s">
        <v>34</v>
      </c>
      <c r="G323" s="236"/>
      <c r="H323" s="48" t="s">
        <v>128</v>
      </c>
      <c r="I323" s="48" t="s">
        <v>131</v>
      </c>
      <c r="J323" s="48" t="s">
        <v>0</v>
      </c>
      <c r="K323" s="48" t="s">
        <v>132</v>
      </c>
      <c r="L323" s="48" t="s">
        <v>0</v>
      </c>
      <c r="M323" s="48" t="s">
        <v>259</v>
      </c>
      <c r="N323" s="48" t="s">
        <v>134</v>
      </c>
      <c r="O323" s="48" t="s">
        <v>0</v>
      </c>
      <c r="P323" s="48" t="s">
        <v>445</v>
      </c>
      <c r="Q323" s="48"/>
      <c r="R323" s="48"/>
      <c r="S323" s="48"/>
      <c r="T323" s="48"/>
      <c r="U323" s="104"/>
      <c r="V323" s="73"/>
      <c r="W323" s="74"/>
      <c r="X323" s="75"/>
      <c r="Y323" s="271"/>
      <c r="Z323" s="274"/>
    </row>
    <row r="324" spans="3:45" ht="21" customHeight="1">
      <c r="C324" s="246"/>
      <c r="D324" s="419"/>
      <c r="E324" s="421"/>
      <c r="F324" s="261" t="s">
        <v>2457</v>
      </c>
      <c r="G324" s="236"/>
      <c r="H324" s="48" t="s">
        <v>128</v>
      </c>
      <c r="I324" s="48" t="s">
        <v>131</v>
      </c>
      <c r="J324" s="48" t="s">
        <v>0</v>
      </c>
      <c r="K324" s="48" t="s">
        <v>132</v>
      </c>
      <c r="L324" s="48" t="s">
        <v>0</v>
      </c>
      <c r="M324" s="48" t="s">
        <v>260</v>
      </c>
      <c r="N324" s="48" t="s">
        <v>134</v>
      </c>
      <c r="O324" s="48" t="s">
        <v>0</v>
      </c>
      <c r="P324" s="48" t="s">
        <v>445</v>
      </c>
      <c r="Q324" s="48"/>
      <c r="R324" s="48"/>
      <c r="S324" s="48"/>
      <c r="T324" s="48"/>
      <c r="U324" s="104"/>
      <c r="V324" s="73"/>
      <c r="W324" s="74"/>
      <c r="X324" s="75"/>
      <c r="Y324" s="271"/>
      <c r="Z324" s="274"/>
    </row>
    <row r="325" spans="3:45" ht="21" customHeight="1">
      <c r="C325" s="246"/>
      <c r="D325" s="419"/>
      <c r="E325" s="421"/>
      <c r="F325" s="261" t="s">
        <v>35</v>
      </c>
      <c r="G325" s="236"/>
      <c r="H325" s="48" t="s">
        <v>128</v>
      </c>
      <c r="I325" s="48" t="s">
        <v>131</v>
      </c>
      <c r="J325" s="48" t="s">
        <v>0</v>
      </c>
      <c r="K325" s="48" t="s">
        <v>132</v>
      </c>
      <c r="L325" s="48" t="s">
        <v>0</v>
      </c>
      <c r="M325" s="48" t="s">
        <v>261</v>
      </c>
      <c r="N325" s="48" t="s">
        <v>134</v>
      </c>
      <c r="O325" s="48" t="s">
        <v>0</v>
      </c>
      <c r="P325" s="48" t="s">
        <v>445</v>
      </c>
      <c r="Q325" s="48"/>
      <c r="R325" s="48"/>
      <c r="S325" s="48"/>
      <c r="T325" s="48"/>
      <c r="U325" s="104"/>
      <c r="V325" s="73"/>
      <c r="W325" s="74"/>
      <c r="X325" s="75"/>
      <c r="Y325" s="271"/>
      <c r="Z325" s="274"/>
    </row>
    <row r="326" spans="3:45" ht="21" customHeight="1">
      <c r="C326" s="246"/>
      <c r="D326" s="419"/>
      <c r="E326" s="421"/>
      <c r="F326" s="261" t="s">
        <v>2458</v>
      </c>
      <c r="G326" s="236"/>
      <c r="H326" s="48" t="s">
        <v>128</v>
      </c>
      <c r="I326" s="48" t="s">
        <v>131</v>
      </c>
      <c r="J326" s="48" t="s">
        <v>0</v>
      </c>
      <c r="K326" s="48" t="s">
        <v>132</v>
      </c>
      <c r="L326" s="48" t="s">
        <v>0</v>
      </c>
      <c r="M326" s="48" t="s">
        <v>262</v>
      </c>
      <c r="N326" s="48" t="s">
        <v>134</v>
      </c>
      <c r="O326" s="48" t="s">
        <v>0</v>
      </c>
      <c r="P326" s="48" t="s">
        <v>445</v>
      </c>
      <c r="Q326" s="48"/>
      <c r="R326" s="48"/>
      <c r="S326" s="48"/>
      <c r="T326" s="48"/>
      <c r="U326" s="104"/>
      <c r="V326" s="73"/>
      <c r="W326" s="74"/>
      <c r="X326" s="75"/>
      <c r="Y326" s="271"/>
      <c r="Z326" s="274"/>
    </row>
    <row r="327" spans="3:45" ht="21" customHeight="1">
      <c r="C327" s="246"/>
      <c r="D327" s="419"/>
      <c r="E327" s="421"/>
      <c r="F327" s="261" t="s">
        <v>2459</v>
      </c>
      <c r="G327" s="236"/>
      <c r="H327" s="48" t="s">
        <v>128</v>
      </c>
      <c r="I327" s="48" t="s">
        <v>131</v>
      </c>
      <c r="J327" s="48" t="s">
        <v>0</v>
      </c>
      <c r="K327" s="48" t="s">
        <v>132</v>
      </c>
      <c r="L327" s="48" t="s">
        <v>0</v>
      </c>
      <c r="M327" s="48" t="s">
        <v>263</v>
      </c>
      <c r="N327" s="48" t="s">
        <v>134</v>
      </c>
      <c r="O327" s="48" t="s">
        <v>0</v>
      </c>
      <c r="P327" s="48" t="s">
        <v>445</v>
      </c>
      <c r="Q327" s="48"/>
      <c r="R327" s="48"/>
      <c r="S327" s="48"/>
      <c r="T327" s="48"/>
      <c r="U327" s="104"/>
      <c r="V327" s="73"/>
      <c r="W327" s="74"/>
      <c r="X327" s="75"/>
      <c r="Y327" s="271"/>
      <c r="Z327" s="274"/>
    </row>
    <row r="328" spans="3:45" ht="21" customHeight="1">
      <c r="C328" s="246"/>
      <c r="D328" s="419"/>
      <c r="E328" s="421"/>
      <c r="F328" s="261" t="s">
        <v>36</v>
      </c>
      <c r="G328" s="236"/>
      <c r="H328" s="48" t="s">
        <v>128</v>
      </c>
      <c r="I328" s="48" t="s">
        <v>131</v>
      </c>
      <c r="J328" s="48" t="s">
        <v>0</v>
      </c>
      <c r="K328" s="48" t="s">
        <v>132</v>
      </c>
      <c r="L328" s="48" t="s">
        <v>0</v>
      </c>
      <c r="M328" s="48" t="s">
        <v>264</v>
      </c>
      <c r="N328" s="48" t="s">
        <v>134</v>
      </c>
      <c r="O328" s="48" t="s">
        <v>0</v>
      </c>
      <c r="P328" s="48" t="s">
        <v>445</v>
      </c>
      <c r="Q328" s="48"/>
      <c r="R328" s="48"/>
      <c r="S328" s="48"/>
      <c r="T328" s="48"/>
      <c r="U328" s="104"/>
      <c r="V328" s="73"/>
      <c r="W328" s="74"/>
      <c r="X328" s="75"/>
      <c r="Y328" s="271"/>
      <c r="Z328" s="274"/>
    </row>
    <row r="329" spans="3:45" ht="21" customHeight="1">
      <c r="C329" s="246"/>
      <c r="D329" s="419"/>
      <c r="E329" s="421"/>
      <c r="F329" s="261" t="s">
        <v>37</v>
      </c>
      <c r="G329" s="236"/>
      <c r="H329" s="48" t="s">
        <v>128</v>
      </c>
      <c r="I329" s="48" t="s">
        <v>131</v>
      </c>
      <c r="J329" s="48" t="s">
        <v>0</v>
      </c>
      <c r="K329" s="48" t="s">
        <v>132</v>
      </c>
      <c r="L329" s="48" t="s">
        <v>0</v>
      </c>
      <c r="M329" s="48" t="s">
        <v>265</v>
      </c>
      <c r="N329" s="48" t="s">
        <v>134</v>
      </c>
      <c r="O329" s="48" t="s">
        <v>0</v>
      </c>
      <c r="P329" s="48" t="s">
        <v>445</v>
      </c>
      <c r="Q329" s="48"/>
      <c r="R329" s="48"/>
      <c r="S329" s="48"/>
      <c r="T329" s="48"/>
      <c r="U329" s="104"/>
      <c r="V329" s="73"/>
      <c r="W329" s="74"/>
      <c r="X329" s="75"/>
      <c r="Y329" s="271"/>
      <c r="Z329" s="274"/>
    </row>
    <row r="330" spans="3:45" ht="21" customHeight="1">
      <c r="C330" s="246"/>
      <c r="D330" s="419"/>
      <c r="E330" s="421"/>
      <c r="F330" s="261" t="s">
        <v>38</v>
      </c>
      <c r="G330" s="236"/>
      <c r="H330" s="48" t="s">
        <v>128</v>
      </c>
      <c r="I330" s="48" t="s">
        <v>131</v>
      </c>
      <c r="J330" s="48" t="s">
        <v>0</v>
      </c>
      <c r="K330" s="48" t="s">
        <v>132</v>
      </c>
      <c r="L330" s="48" t="s">
        <v>0</v>
      </c>
      <c r="M330" s="48" t="s">
        <v>266</v>
      </c>
      <c r="N330" s="48" t="s">
        <v>134</v>
      </c>
      <c r="O330" s="48" t="s">
        <v>0</v>
      </c>
      <c r="P330" s="48" t="s">
        <v>445</v>
      </c>
      <c r="Q330" s="48"/>
      <c r="R330" s="48"/>
      <c r="S330" s="48"/>
      <c r="T330" s="48"/>
      <c r="U330" s="104"/>
      <c r="V330" s="73"/>
      <c r="W330" s="74"/>
      <c r="X330" s="75"/>
      <c r="Y330" s="271"/>
      <c r="Z330" s="274"/>
    </row>
    <row r="331" spans="3:45" ht="21" customHeight="1">
      <c r="C331" s="246"/>
      <c r="D331" s="419"/>
      <c r="E331" s="421"/>
      <c r="F331" s="261" t="s">
        <v>39</v>
      </c>
      <c r="G331" s="236"/>
      <c r="H331" s="48" t="s">
        <v>128</v>
      </c>
      <c r="I331" s="48" t="s">
        <v>131</v>
      </c>
      <c r="J331" s="48" t="s">
        <v>0</v>
      </c>
      <c r="K331" s="48" t="s">
        <v>132</v>
      </c>
      <c r="L331" s="48" t="s">
        <v>0</v>
      </c>
      <c r="M331" s="48" t="s">
        <v>267</v>
      </c>
      <c r="N331" s="48" t="s">
        <v>134</v>
      </c>
      <c r="O331" s="48" t="s">
        <v>0</v>
      </c>
      <c r="P331" s="48" t="s">
        <v>445</v>
      </c>
      <c r="Q331" s="48"/>
      <c r="R331" s="48"/>
      <c r="S331" s="48"/>
      <c r="T331" s="48"/>
      <c r="U331" s="104"/>
      <c r="V331" s="73"/>
      <c r="W331" s="74"/>
      <c r="X331" s="75"/>
      <c r="Y331" s="271"/>
      <c r="Z331" s="274"/>
    </row>
    <row r="332" spans="3:45" ht="21" customHeight="1">
      <c r="C332" s="246"/>
      <c r="D332" s="419"/>
      <c r="E332" s="421"/>
      <c r="F332" s="261" t="s">
        <v>2460</v>
      </c>
      <c r="G332" s="236"/>
      <c r="H332" s="48" t="s">
        <v>128</v>
      </c>
      <c r="I332" s="48" t="s">
        <v>131</v>
      </c>
      <c r="J332" s="48" t="s">
        <v>0</v>
      </c>
      <c r="K332" s="48" t="s">
        <v>132</v>
      </c>
      <c r="L332" s="48" t="s">
        <v>0</v>
      </c>
      <c r="M332" s="48" t="s">
        <v>268</v>
      </c>
      <c r="N332" s="48" t="s">
        <v>134</v>
      </c>
      <c r="O332" s="48" t="s">
        <v>0</v>
      </c>
      <c r="P332" s="48" t="s">
        <v>445</v>
      </c>
      <c r="Q332" s="48"/>
      <c r="R332" s="48"/>
      <c r="S332" s="48"/>
      <c r="T332" s="48"/>
      <c r="U332" s="104"/>
      <c r="V332" s="73"/>
      <c r="W332" s="74"/>
      <c r="X332" s="75"/>
      <c r="Y332" s="271"/>
      <c r="Z332" s="274"/>
    </row>
    <row r="333" spans="3:45" ht="21" customHeight="1">
      <c r="C333" s="246"/>
      <c r="D333" s="419"/>
      <c r="E333" s="421"/>
      <c r="F333" s="261" t="s">
        <v>2461</v>
      </c>
      <c r="G333" s="236"/>
      <c r="H333" s="48" t="s">
        <v>128</v>
      </c>
      <c r="I333" s="48" t="s">
        <v>131</v>
      </c>
      <c r="J333" s="48" t="s">
        <v>0</v>
      </c>
      <c r="K333" s="48" t="s">
        <v>132</v>
      </c>
      <c r="L333" s="48" t="s">
        <v>0</v>
      </c>
      <c r="M333" s="48" t="s">
        <v>269</v>
      </c>
      <c r="N333" s="48" t="s">
        <v>134</v>
      </c>
      <c r="O333" s="48" t="s">
        <v>0</v>
      </c>
      <c r="P333" s="48" t="s">
        <v>445</v>
      </c>
      <c r="Q333" s="48"/>
      <c r="R333" s="48"/>
      <c r="S333" s="48"/>
      <c r="T333" s="48"/>
      <c r="U333" s="104"/>
      <c r="V333" s="73"/>
      <c r="W333" s="74"/>
      <c r="X333" s="75"/>
      <c r="Y333" s="271"/>
      <c r="Z333" s="274"/>
    </row>
    <row r="334" spans="3:45" ht="21" customHeight="1">
      <c r="C334" s="246"/>
      <c r="D334" s="419"/>
      <c r="E334" s="421"/>
      <c r="F334" s="261" t="s">
        <v>2462</v>
      </c>
      <c r="G334" s="236"/>
      <c r="H334" s="48" t="s">
        <v>128</v>
      </c>
      <c r="I334" s="48" t="s">
        <v>131</v>
      </c>
      <c r="J334" s="48" t="s">
        <v>0</v>
      </c>
      <c r="K334" s="48" t="s">
        <v>132</v>
      </c>
      <c r="L334" s="48" t="s">
        <v>0</v>
      </c>
      <c r="M334" s="48" t="s">
        <v>270</v>
      </c>
      <c r="N334" s="48" t="s">
        <v>134</v>
      </c>
      <c r="O334" s="48" t="s">
        <v>0</v>
      </c>
      <c r="P334" s="48" t="s">
        <v>445</v>
      </c>
      <c r="Q334" s="48"/>
      <c r="R334" s="48"/>
      <c r="S334" s="48"/>
      <c r="T334" s="48"/>
      <c r="U334" s="104"/>
      <c r="V334" s="73"/>
      <c r="W334" s="74"/>
      <c r="X334" s="75"/>
      <c r="Y334" s="271"/>
      <c r="Z334" s="274"/>
    </row>
    <row r="335" spans="3:45" ht="21" customHeight="1">
      <c r="C335" s="246"/>
      <c r="D335" s="419"/>
      <c r="E335" s="421"/>
      <c r="F335" s="261" t="s">
        <v>2463</v>
      </c>
      <c r="G335" s="236"/>
      <c r="H335" s="48" t="s">
        <v>128</v>
      </c>
      <c r="I335" s="48" t="s">
        <v>131</v>
      </c>
      <c r="J335" s="48" t="s">
        <v>0</v>
      </c>
      <c r="K335" s="48" t="s">
        <v>132</v>
      </c>
      <c r="L335" s="48" t="s">
        <v>0</v>
      </c>
      <c r="M335" s="48" t="s">
        <v>271</v>
      </c>
      <c r="N335" s="48" t="s">
        <v>134</v>
      </c>
      <c r="O335" s="48" t="s">
        <v>0</v>
      </c>
      <c r="P335" s="48" t="s">
        <v>445</v>
      </c>
      <c r="Q335" s="48"/>
      <c r="R335" s="48"/>
      <c r="S335" s="48"/>
      <c r="T335" s="48"/>
      <c r="U335" s="104"/>
      <c r="V335" s="73"/>
      <c r="W335" s="74"/>
      <c r="X335" s="75"/>
      <c r="Y335" s="271"/>
      <c r="Z335" s="274"/>
    </row>
    <row r="336" spans="3:45" ht="21" customHeight="1">
      <c r="C336" s="246"/>
      <c r="D336" s="419"/>
      <c r="E336" s="421"/>
      <c r="F336" s="261" t="s">
        <v>2464</v>
      </c>
      <c r="G336" s="236"/>
      <c r="H336" s="48" t="s">
        <v>128</v>
      </c>
      <c r="I336" s="48" t="s">
        <v>131</v>
      </c>
      <c r="J336" s="48" t="s">
        <v>0</v>
      </c>
      <c r="K336" s="48" t="s">
        <v>132</v>
      </c>
      <c r="L336" s="48" t="s">
        <v>0</v>
      </c>
      <c r="M336" s="48" t="s">
        <v>272</v>
      </c>
      <c r="N336" s="48" t="s">
        <v>134</v>
      </c>
      <c r="O336" s="48" t="s">
        <v>0</v>
      </c>
      <c r="P336" s="48" t="s">
        <v>445</v>
      </c>
      <c r="Q336" s="48"/>
      <c r="R336" s="48"/>
      <c r="S336" s="48"/>
      <c r="T336" s="48"/>
      <c r="U336" s="104"/>
      <c r="V336" s="73"/>
      <c r="W336" s="74"/>
      <c r="X336" s="75"/>
      <c r="Y336" s="271"/>
      <c r="Z336" s="271"/>
      <c r="AA336" s="272"/>
      <c r="AB336" s="272"/>
      <c r="AC336" s="272"/>
      <c r="AD336" s="272"/>
      <c r="AE336" s="272"/>
      <c r="AF336" s="272"/>
      <c r="AG336" s="272"/>
      <c r="AH336" s="272"/>
      <c r="AI336" s="272"/>
      <c r="AJ336" s="272"/>
      <c r="AK336" s="272"/>
      <c r="AL336" s="272"/>
      <c r="AM336" s="272"/>
      <c r="AN336" s="272"/>
      <c r="AO336" s="272"/>
      <c r="AP336" s="272"/>
      <c r="AQ336" s="272"/>
      <c r="AR336" s="272"/>
      <c r="AS336" s="272"/>
    </row>
    <row r="337" spans="3:45" ht="21" customHeight="1">
      <c r="C337" s="246"/>
      <c r="D337" s="419"/>
      <c r="E337" s="421"/>
      <c r="F337" s="261" t="s">
        <v>2465</v>
      </c>
      <c r="G337" s="236"/>
      <c r="H337" s="48" t="s">
        <v>128</v>
      </c>
      <c r="I337" s="48" t="s">
        <v>131</v>
      </c>
      <c r="J337" s="48" t="s">
        <v>0</v>
      </c>
      <c r="K337" s="48" t="s">
        <v>132</v>
      </c>
      <c r="L337" s="48" t="s">
        <v>0</v>
      </c>
      <c r="M337" s="48" t="s">
        <v>273</v>
      </c>
      <c r="N337" s="48" t="s">
        <v>134</v>
      </c>
      <c r="O337" s="48" t="s">
        <v>0</v>
      </c>
      <c r="P337" s="48" t="s">
        <v>445</v>
      </c>
      <c r="Q337" s="48"/>
      <c r="R337" s="48"/>
      <c r="S337" s="48"/>
      <c r="T337" s="48"/>
      <c r="U337" s="104"/>
      <c r="V337" s="73"/>
      <c r="W337" s="74"/>
      <c r="X337" s="75"/>
      <c r="Y337" s="271"/>
      <c r="Z337" s="271"/>
      <c r="AA337" s="272"/>
      <c r="AB337" s="272"/>
      <c r="AC337" s="272"/>
      <c r="AD337" s="272"/>
      <c r="AE337" s="272"/>
      <c r="AF337" s="272"/>
      <c r="AG337" s="272"/>
      <c r="AH337" s="272"/>
      <c r="AI337" s="272"/>
      <c r="AJ337" s="272"/>
      <c r="AK337" s="272"/>
      <c r="AL337" s="272"/>
      <c r="AM337" s="272"/>
      <c r="AN337" s="272"/>
      <c r="AO337" s="272"/>
      <c r="AP337" s="272"/>
      <c r="AQ337" s="272"/>
      <c r="AR337" s="272"/>
      <c r="AS337" s="272"/>
    </row>
    <row r="338" spans="3:45" ht="21" customHeight="1">
      <c r="C338" s="246"/>
      <c r="D338" s="419"/>
      <c r="E338" s="421"/>
      <c r="F338" s="261" t="s">
        <v>40</v>
      </c>
      <c r="G338" s="236"/>
      <c r="H338" s="48" t="s">
        <v>128</v>
      </c>
      <c r="I338" s="48" t="s">
        <v>131</v>
      </c>
      <c r="J338" s="48" t="s">
        <v>0</v>
      </c>
      <c r="K338" s="48" t="s">
        <v>132</v>
      </c>
      <c r="L338" s="48" t="s">
        <v>0</v>
      </c>
      <c r="M338" s="48" t="s">
        <v>274</v>
      </c>
      <c r="N338" s="48" t="s">
        <v>134</v>
      </c>
      <c r="O338" s="48" t="s">
        <v>0</v>
      </c>
      <c r="P338" s="48" t="s">
        <v>445</v>
      </c>
      <c r="Q338" s="48"/>
      <c r="R338" s="48"/>
      <c r="S338" s="48"/>
      <c r="T338" s="48"/>
      <c r="U338" s="104"/>
      <c r="V338" s="73"/>
      <c r="W338" s="74"/>
      <c r="X338" s="75"/>
      <c r="Y338" s="271"/>
      <c r="Z338" s="271"/>
      <c r="AA338" s="272"/>
      <c r="AB338" s="272"/>
      <c r="AC338" s="272"/>
      <c r="AD338" s="272"/>
      <c r="AE338" s="272"/>
      <c r="AF338" s="272"/>
      <c r="AG338" s="272"/>
      <c r="AH338" s="272"/>
      <c r="AI338" s="272"/>
      <c r="AJ338" s="272"/>
      <c r="AK338" s="272"/>
      <c r="AL338" s="272"/>
      <c r="AM338" s="272"/>
      <c r="AN338" s="272"/>
      <c r="AO338" s="272"/>
      <c r="AP338" s="272"/>
      <c r="AQ338" s="272"/>
      <c r="AR338" s="272"/>
      <c r="AS338" s="272"/>
    </row>
    <row r="339" spans="3:45" ht="21" customHeight="1">
      <c r="C339" s="246"/>
      <c r="D339" s="419"/>
      <c r="E339" s="421"/>
      <c r="F339" s="261" t="s">
        <v>2466</v>
      </c>
      <c r="G339" s="236"/>
      <c r="H339" s="48" t="s">
        <v>128</v>
      </c>
      <c r="I339" s="48" t="s">
        <v>131</v>
      </c>
      <c r="J339" s="48" t="s">
        <v>0</v>
      </c>
      <c r="K339" s="48" t="s">
        <v>132</v>
      </c>
      <c r="L339" s="48" t="s">
        <v>0</v>
      </c>
      <c r="M339" s="48" t="s">
        <v>275</v>
      </c>
      <c r="N339" s="48" t="s">
        <v>134</v>
      </c>
      <c r="O339" s="48" t="s">
        <v>0</v>
      </c>
      <c r="P339" s="48" t="s">
        <v>445</v>
      </c>
      <c r="Q339" s="48"/>
      <c r="R339" s="48"/>
      <c r="S339" s="48"/>
      <c r="T339" s="48"/>
      <c r="U339" s="104"/>
      <c r="V339" s="73"/>
      <c r="W339" s="74"/>
      <c r="X339" s="75"/>
      <c r="Y339" s="271"/>
      <c r="Z339" s="271"/>
      <c r="AA339" s="272"/>
      <c r="AB339" s="272"/>
      <c r="AC339" s="272"/>
      <c r="AD339" s="272"/>
      <c r="AE339" s="272"/>
      <c r="AF339" s="272"/>
      <c r="AG339" s="272"/>
      <c r="AH339" s="272"/>
      <c r="AI339" s="272"/>
      <c r="AJ339" s="272"/>
      <c r="AK339" s="272"/>
      <c r="AL339" s="272"/>
      <c r="AM339" s="272"/>
      <c r="AN339" s="272"/>
      <c r="AO339" s="272"/>
      <c r="AP339" s="272"/>
      <c r="AQ339" s="272"/>
      <c r="AR339" s="272"/>
      <c r="AS339" s="272"/>
    </row>
    <row r="340" spans="3:45" ht="21" customHeight="1">
      <c r="C340" s="246"/>
      <c r="D340" s="419"/>
      <c r="E340" s="421"/>
      <c r="F340" s="261" t="s">
        <v>2467</v>
      </c>
      <c r="G340" s="236"/>
      <c r="H340" s="48" t="s">
        <v>128</v>
      </c>
      <c r="I340" s="48" t="s">
        <v>131</v>
      </c>
      <c r="J340" s="48" t="s">
        <v>0</v>
      </c>
      <c r="K340" s="48" t="s">
        <v>132</v>
      </c>
      <c r="L340" s="48" t="s">
        <v>0</v>
      </c>
      <c r="M340" s="48" t="s">
        <v>276</v>
      </c>
      <c r="N340" s="48" t="s">
        <v>134</v>
      </c>
      <c r="O340" s="48" t="s">
        <v>0</v>
      </c>
      <c r="P340" s="48" t="s">
        <v>445</v>
      </c>
      <c r="Q340" s="48"/>
      <c r="R340" s="48"/>
      <c r="S340" s="48"/>
      <c r="T340" s="48"/>
      <c r="U340" s="104"/>
      <c r="V340" s="73"/>
      <c r="W340" s="74"/>
      <c r="X340" s="75"/>
      <c r="Y340" s="271"/>
      <c r="Z340" s="271"/>
      <c r="AA340" s="272"/>
      <c r="AB340" s="272"/>
      <c r="AC340" s="272"/>
      <c r="AD340" s="272"/>
      <c r="AE340" s="272"/>
      <c r="AF340" s="272"/>
      <c r="AG340" s="272"/>
      <c r="AH340" s="272"/>
      <c r="AI340" s="272"/>
      <c r="AJ340" s="272"/>
      <c r="AK340" s="272"/>
      <c r="AL340" s="272"/>
      <c r="AM340" s="272"/>
      <c r="AN340" s="272"/>
      <c r="AO340" s="272"/>
      <c r="AP340" s="272"/>
      <c r="AQ340" s="272"/>
      <c r="AR340" s="272"/>
      <c r="AS340" s="272"/>
    </row>
    <row r="341" spans="3:45" ht="21" customHeight="1">
      <c r="C341" s="246"/>
      <c r="D341" s="419"/>
      <c r="E341" s="421"/>
      <c r="F341" s="261" t="s">
        <v>41</v>
      </c>
      <c r="G341" s="236"/>
      <c r="H341" s="48" t="s">
        <v>128</v>
      </c>
      <c r="I341" s="48" t="s">
        <v>131</v>
      </c>
      <c r="J341" s="48" t="s">
        <v>0</v>
      </c>
      <c r="K341" s="48" t="s">
        <v>132</v>
      </c>
      <c r="L341" s="48" t="s">
        <v>0</v>
      </c>
      <c r="M341" s="48" t="s">
        <v>277</v>
      </c>
      <c r="N341" s="48" t="s">
        <v>134</v>
      </c>
      <c r="O341" s="48" t="s">
        <v>0</v>
      </c>
      <c r="P341" s="48" t="s">
        <v>445</v>
      </c>
      <c r="Q341" s="48"/>
      <c r="R341" s="48"/>
      <c r="S341" s="48"/>
      <c r="T341" s="48"/>
      <c r="U341" s="104"/>
      <c r="V341" s="73"/>
      <c r="W341" s="74"/>
      <c r="X341" s="75"/>
      <c r="Y341" s="271"/>
      <c r="Z341" s="271"/>
      <c r="AA341" s="272"/>
      <c r="AB341" s="272"/>
      <c r="AC341" s="272"/>
      <c r="AD341" s="272"/>
      <c r="AE341" s="272"/>
      <c r="AF341" s="272"/>
      <c r="AG341" s="272"/>
      <c r="AH341" s="272"/>
      <c r="AI341" s="272"/>
      <c r="AJ341" s="272"/>
      <c r="AK341" s="272"/>
      <c r="AL341" s="272"/>
      <c r="AM341" s="272"/>
      <c r="AN341" s="272"/>
      <c r="AO341" s="272"/>
      <c r="AP341" s="272"/>
      <c r="AQ341" s="272"/>
      <c r="AR341" s="272"/>
      <c r="AS341" s="272"/>
    </row>
    <row r="342" spans="3:45" ht="21" customHeight="1">
      <c r="C342" s="246"/>
      <c r="D342" s="419"/>
      <c r="E342" s="421"/>
      <c r="F342" s="261" t="s">
        <v>2468</v>
      </c>
      <c r="G342" s="236"/>
      <c r="H342" s="48" t="s">
        <v>128</v>
      </c>
      <c r="I342" s="48" t="s">
        <v>131</v>
      </c>
      <c r="J342" s="48" t="s">
        <v>0</v>
      </c>
      <c r="K342" s="48" t="s">
        <v>132</v>
      </c>
      <c r="L342" s="48" t="s">
        <v>0</v>
      </c>
      <c r="M342" s="48" t="s">
        <v>278</v>
      </c>
      <c r="N342" s="48" t="s">
        <v>134</v>
      </c>
      <c r="O342" s="48" t="s">
        <v>0</v>
      </c>
      <c r="P342" s="48" t="s">
        <v>445</v>
      </c>
      <c r="Q342" s="48"/>
      <c r="R342" s="48"/>
      <c r="S342" s="48"/>
      <c r="T342" s="48"/>
      <c r="U342" s="104"/>
      <c r="V342" s="73"/>
      <c r="W342" s="74"/>
      <c r="X342" s="75"/>
      <c r="Y342" s="271"/>
      <c r="Z342" s="271"/>
      <c r="AA342" s="272"/>
      <c r="AB342" s="272"/>
      <c r="AC342" s="272"/>
      <c r="AD342" s="272"/>
      <c r="AE342" s="272"/>
      <c r="AF342" s="272"/>
      <c r="AG342" s="272"/>
      <c r="AH342" s="272"/>
      <c r="AI342" s="272"/>
      <c r="AJ342" s="272"/>
      <c r="AK342" s="272"/>
      <c r="AL342" s="272"/>
      <c r="AM342" s="272"/>
      <c r="AN342" s="272"/>
      <c r="AO342" s="272"/>
      <c r="AP342" s="272"/>
      <c r="AQ342" s="272"/>
      <c r="AR342" s="272"/>
      <c r="AS342" s="272"/>
    </row>
    <row r="343" spans="3:45" ht="21" customHeight="1">
      <c r="C343" s="246"/>
      <c r="D343" s="419"/>
      <c r="E343" s="421"/>
      <c r="F343" s="261" t="s">
        <v>2381</v>
      </c>
      <c r="G343" s="236"/>
      <c r="H343" s="48" t="s">
        <v>128</v>
      </c>
      <c r="I343" s="48" t="s">
        <v>131</v>
      </c>
      <c r="J343" s="48" t="s">
        <v>0</v>
      </c>
      <c r="K343" s="48" t="s">
        <v>132</v>
      </c>
      <c r="L343" s="48" t="s">
        <v>0</v>
      </c>
      <c r="M343" s="48" t="s">
        <v>279</v>
      </c>
      <c r="N343" s="48" t="s">
        <v>134</v>
      </c>
      <c r="O343" s="48" t="s">
        <v>0</v>
      </c>
      <c r="P343" s="48" t="s">
        <v>445</v>
      </c>
      <c r="Q343" s="48"/>
      <c r="R343" s="48"/>
      <c r="S343" s="48"/>
      <c r="T343" s="48"/>
      <c r="U343" s="104"/>
      <c r="V343" s="73"/>
      <c r="W343" s="74"/>
      <c r="X343" s="75"/>
      <c r="Y343" s="271"/>
      <c r="Z343" s="271"/>
      <c r="AA343" s="272"/>
      <c r="AB343" s="272"/>
      <c r="AC343" s="272"/>
      <c r="AD343" s="272"/>
      <c r="AE343" s="272"/>
      <c r="AF343" s="272"/>
      <c r="AG343" s="272"/>
      <c r="AH343" s="272"/>
      <c r="AI343" s="272"/>
      <c r="AJ343" s="272"/>
      <c r="AK343" s="272"/>
      <c r="AL343" s="272"/>
      <c r="AM343" s="272"/>
      <c r="AN343" s="272"/>
      <c r="AO343" s="272"/>
      <c r="AP343" s="272"/>
      <c r="AQ343" s="272"/>
      <c r="AR343" s="272"/>
      <c r="AS343" s="272"/>
    </row>
    <row r="344" spans="3:45" ht="21" customHeight="1">
      <c r="C344" s="246"/>
      <c r="D344" s="419"/>
      <c r="E344" s="422"/>
      <c r="F344" s="267" t="s">
        <v>2382</v>
      </c>
      <c r="G344" s="236"/>
      <c r="H344" s="48" t="s">
        <v>128</v>
      </c>
      <c r="I344" s="48" t="s">
        <v>131</v>
      </c>
      <c r="J344" s="48" t="s">
        <v>0</v>
      </c>
      <c r="K344" s="48" t="s">
        <v>132</v>
      </c>
      <c r="L344" s="48" t="s">
        <v>0</v>
      </c>
      <c r="M344" s="48" t="s">
        <v>280</v>
      </c>
      <c r="N344" s="48" t="s">
        <v>134</v>
      </c>
      <c r="O344" s="48" t="s">
        <v>0</v>
      </c>
      <c r="P344" s="48" t="s">
        <v>445</v>
      </c>
      <c r="Q344" s="48"/>
      <c r="R344" s="48"/>
      <c r="S344" s="48"/>
      <c r="T344" s="48"/>
      <c r="U344" s="110"/>
      <c r="V344" s="21" t="str">
        <f>IF(OR(SUMPRODUCT(--(V301:V343=""),--(W301:W343=""))&gt;0,COUNTIF(W301:W343,"M")&gt;0,COUNTIF(W301:W343,"X")=43),"",SUM(V301:V343))</f>
        <v/>
      </c>
      <c r="W344" s="22" t="str">
        <f>IF(AND(COUNTIF(W301:W343,"X")=43,SUM(V301:V343)=0,ISNUMBER(V344)),"",IF(COUNTIF(W301:W343,"M")&gt;0,"M",IF(AND(COUNTIF(W301:W343,W301)=43,OR(W301="X",W301="W",W301="Z")),UPPER(W301),"")))</f>
        <v/>
      </c>
      <c r="X344" s="23"/>
      <c r="Y344" s="271"/>
      <c r="Z344" s="273"/>
      <c r="AA344" s="245"/>
      <c r="AB344" s="245"/>
      <c r="AC344" s="245"/>
      <c r="AD344" s="245"/>
      <c r="AE344" s="245"/>
      <c r="AF344" s="245"/>
      <c r="AG344" s="245"/>
      <c r="AH344" s="245"/>
      <c r="AI344" s="245"/>
      <c r="AJ344" s="245"/>
      <c r="AK344" s="245"/>
      <c r="AL344" s="245"/>
      <c r="AM344" s="245"/>
      <c r="AN344" s="245"/>
      <c r="AO344" s="245"/>
      <c r="AP344" s="245"/>
      <c r="AQ344" s="245"/>
      <c r="AR344" s="245"/>
      <c r="AS344" s="245"/>
    </row>
    <row r="345" spans="3:45" ht="21" customHeight="1">
      <c r="C345" s="246"/>
      <c r="D345" s="419" t="s">
        <v>2356</v>
      </c>
      <c r="E345" s="420" t="s">
        <v>2383</v>
      </c>
      <c r="F345" s="261" t="s">
        <v>42</v>
      </c>
      <c r="G345" s="236"/>
      <c r="H345" s="48" t="s">
        <v>128</v>
      </c>
      <c r="I345" s="48" t="s">
        <v>131</v>
      </c>
      <c r="J345" s="48" t="s">
        <v>0</v>
      </c>
      <c r="K345" s="48" t="s">
        <v>132</v>
      </c>
      <c r="L345" s="48" t="s">
        <v>0</v>
      </c>
      <c r="M345" s="48" t="s">
        <v>281</v>
      </c>
      <c r="N345" s="48" t="s">
        <v>134</v>
      </c>
      <c r="O345" s="48" t="s">
        <v>0</v>
      </c>
      <c r="P345" s="48" t="s">
        <v>445</v>
      </c>
      <c r="Q345" s="48"/>
      <c r="R345" s="48"/>
      <c r="S345" s="48"/>
      <c r="T345" s="48"/>
      <c r="U345" s="104"/>
      <c r="V345" s="73"/>
      <c r="W345" s="74"/>
      <c r="X345" s="75"/>
      <c r="Y345" s="271"/>
      <c r="Z345" s="271"/>
      <c r="AA345" s="272"/>
      <c r="AB345" s="272"/>
      <c r="AC345" s="272"/>
      <c r="AD345" s="272"/>
      <c r="AE345" s="272"/>
      <c r="AF345" s="272"/>
      <c r="AG345" s="272"/>
      <c r="AH345" s="272"/>
      <c r="AI345" s="272"/>
      <c r="AJ345" s="272"/>
      <c r="AK345" s="272"/>
      <c r="AL345" s="272"/>
      <c r="AM345" s="272"/>
      <c r="AN345" s="272"/>
      <c r="AO345" s="272"/>
      <c r="AP345" s="272"/>
      <c r="AQ345" s="272"/>
      <c r="AR345" s="272"/>
      <c r="AS345" s="272"/>
    </row>
    <row r="346" spans="3:45" ht="21" customHeight="1">
      <c r="C346" s="246"/>
      <c r="D346" s="419"/>
      <c r="E346" s="421"/>
      <c r="F346" s="261" t="s">
        <v>2469</v>
      </c>
      <c r="G346" s="236"/>
      <c r="H346" s="48" t="s">
        <v>128</v>
      </c>
      <c r="I346" s="48" t="s">
        <v>131</v>
      </c>
      <c r="J346" s="48" t="s">
        <v>0</v>
      </c>
      <c r="K346" s="48" t="s">
        <v>132</v>
      </c>
      <c r="L346" s="48" t="s">
        <v>0</v>
      </c>
      <c r="M346" s="48" t="s">
        <v>282</v>
      </c>
      <c r="N346" s="48" t="s">
        <v>134</v>
      </c>
      <c r="O346" s="48" t="s">
        <v>0</v>
      </c>
      <c r="P346" s="48" t="s">
        <v>445</v>
      </c>
      <c r="Q346" s="48"/>
      <c r="R346" s="48"/>
      <c r="S346" s="48"/>
      <c r="T346" s="48"/>
      <c r="U346" s="104"/>
      <c r="V346" s="73"/>
      <c r="W346" s="74"/>
      <c r="X346" s="75"/>
      <c r="Y346" s="271"/>
      <c r="Z346" s="271"/>
      <c r="AA346" s="272"/>
      <c r="AB346" s="272"/>
      <c r="AC346" s="272"/>
      <c r="AD346" s="272"/>
      <c r="AE346" s="272"/>
      <c r="AF346" s="272"/>
      <c r="AG346" s="272"/>
      <c r="AH346" s="272"/>
      <c r="AI346" s="272"/>
      <c r="AJ346" s="272"/>
      <c r="AK346" s="272"/>
      <c r="AL346" s="272"/>
      <c r="AM346" s="272"/>
      <c r="AN346" s="272"/>
      <c r="AO346" s="272"/>
      <c r="AP346" s="272"/>
      <c r="AQ346" s="272"/>
      <c r="AR346" s="272"/>
      <c r="AS346" s="272"/>
    </row>
    <row r="347" spans="3:45" ht="21" customHeight="1">
      <c r="C347" s="246"/>
      <c r="D347" s="419"/>
      <c r="E347" s="421"/>
      <c r="F347" s="261" t="s">
        <v>2470</v>
      </c>
      <c r="G347" s="236"/>
      <c r="H347" s="48" t="s">
        <v>128</v>
      </c>
      <c r="I347" s="48" t="s">
        <v>131</v>
      </c>
      <c r="J347" s="48" t="s">
        <v>0</v>
      </c>
      <c r="K347" s="48" t="s">
        <v>132</v>
      </c>
      <c r="L347" s="48" t="s">
        <v>0</v>
      </c>
      <c r="M347" s="48" t="s">
        <v>283</v>
      </c>
      <c r="N347" s="48" t="s">
        <v>134</v>
      </c>
      <c r="O347" s="48" t="s">
        <v>0</v>
      </c>
      <c r="P347" s="48" t="s">
        <v>445</v>
      </c>
      <c r="Q347" s="48"/>
      <c r="R347" s="48"/>
      <c r="S347" s="48"/>
      <c r="T347" s="48"/>
      <c r="U347" s="104"/>
      <c r="V347" s="73"/>
      <c r="W347" s="74"/>
      <c r="X347" s="75"/>
      <c r="Y347" s="271"/>
      <c r="Z347" s="271"/>
      <c r="AA347" s="272"/>
      <c r="AB347" s="272"/>
      <c r="AC347" s="272"/>
      <c r="AD347" s="272"/>
      <c r="AE347" s="272"/>
      <c r="AF347" s="272"/>
      <c r="AG347" s="272"/>
      <c r="AH347" s="272"/>
      <c r="AI347" s="272"/>
      <c r="AJ347" s="272"/>
      <c r="AK347" s="272"/>
      <c r="AL347" s="272"/>
      <c r="AM347" s="272"/>
      <c r="AN347" s="272"/>
      <c r="AO347" s="272"/>
      <c r="AP347" s="272"/>
      <c r="AQ347" s="272"/>
      <c r="AR347" s="272"/>
      <c r="AS347" s="272"/>
    </row>
    <row r="348" spans="3:45" ht="21" customHeight="1">
      <c r="C348" s="246"/>
      <c r="D348" s="419"/>
      <c r="E348" s="421"/>
      <c r="F348" s="261" t="s">
        <v>2471</v>
      </c>
      <c r="G348" s="236"/>
      <c r="H348" s="48" t="s">
        <v>128</v>
      </c>
      <c r="I348" s="48" t="s">
        <v>131</v>
      </c>
      <c r="J348" s="48" t="s">
        <v>0</v>
      </c>
      <c r="K348" s="48" t="s">
        <v>132</v>
      </c>
      <c r="L348" s="48" t="s">
        <v>0</v>
      </c>
      <c r="M348" s="48" t="s">
        <v>284</v>
      </c>
      <c r="N348" s="48" t="s">
        <v>134</v>
      </c>
      <c r="O348" s="48" t="s">
        <v>0</v>
      </c>
      <c r="P348" s="48" t="s">
        <v>445</v>
      </c>
      <c r="Q348" s="48"/>
      <c r="R348" s="48"/>
      <c r="S348" s="48"/>
      <c r="T348" s="48"/>
      <c r="U348" s="104"/>
      <c r="V348" s="73"/>
      <c r="W348" s="74"/>
      <c r="X348" s="75"/>
      <c r="Y348" s="271"/>
      <c r="Z348" s="271"/>
      <c r="AA348" s="272"/>
      <c r="AB348" s="272"/>
      <c r="AC348" s="272"/>
      <c r="AD348" s="272"/>
      <c r="AE348" s="272"/>
      <c r="AF348" s="272"/>
      <c r="AG348" s="272"/>
      <c r="AH348" s="272"/>
      <c r="AI348" s="272"/>
      <c r="AJ348" s="272"/>
      <c r="AK348" s="272"/>
      <c r="AL348" s="272"/>
      <c r="AM348" s="272"/>
      <c r="AN348" s="272"/>
      <c r="AO348" s="272"/>
      <c r="AP348" s="272"/>
      <c r="AQ348" s="272"/>
      <c r="AR348" s="272"/>
      <c r="AS348" s="272"/>
    </row>
    <row r="349" spans="3:45" ht="21" customHeight="1">
      <c r="C349" s="246"/>
      <c r="D349" s="419"/>
      <c r="E349" s="421"/>
      <c r="F349" s="261" t="s">
        <v>43</v>
      </c>
      <c r="G349" s="236"/>
      <c r="H349" s="48" t="s">
        <v>128</v>
      </c>
      <c r="I349" s="48" t="s">
        <v>131</v>
      </c>
      <c r="J349" s="48" t="s">
        <v>0</v>
      </c>
      <c r="K349" s="48" t="s">
        <v>132</v>
      </c>
      <c r="L349" s="48" t="s">
        <v>0</v>
      </c>
      <c r="M349" s="48" t="s">
        <v>285</v>
      </c>
      <c r="N349" s="48" t="s">
        <v>134</v>
      </c>
      <c r="O349" s="48" t="s">
        <v>0</v>
      </c>
      <c r="P349" s="48" t="s">
        <v>445</v>
      </c>
      <c r="Q349" s="48"/>
      <c r="R349" s="48"/>
      <c r="S349" s="48"/>
      <c r="T349" s="48"/>
      <c r="U349" s="104"/>
      <c r="V349" s="73"/>
      <c r="W349" s="74"/>
      <c r="X349" s="75"/>
      <c r="Y349" s="271"/>
      <c r="Z349" s="271"/>
      <c r="AA349" s="272"/>
      <c r="AB349" s="272"/>
      <c r="AC349" s="272"/>
      <c r="AD349" s="272"/>
      <c r="AE349" s="272"/>
      <c r="AF349" s="272"/>
      <c r="AG349" s="272"/>
      <c r="AH349" s="272"/>
      <c r="AI349" s="272"/>
      <c r="AJ349" s="272"/>
      <c r="AK349" s="272"/>
      <c r="AL349" s="272"/>
      <c r="AM349" s="272"/>
      <c r="AN349" s="272"/>
      <c r="AO349" s="272"/>
      <c r="AP349" s="272"/>
      <c r="AQ349" s="272"/>
      <c r="AR349" s="272"/>
      <c r="AS349" s="272"/>
    </row>
    <row r="350" spans="3:45" ht="21" customHeight="1">
      <c r="C350" s="246"/>
      <c r="D350" s="419"/>
      <c r="E350" s="421"/>
      <c r="F350" s="261" t="s">
        <v>2472</v>
      </c>
      <c r="G350" s="236"/>
      <c r="H350" s="48" t="s">
        <v>128</v>
      </c>
      <c r="I350" s="48" t="s">
        <v>131</v>
      </c>
      <c r="J350" s="48" t="s">
        <v>0</v>
      </c>
      <c r="K350" s="48" t="s">
        <v>132</v>
      </c>
      <c r="L350" s="48" t="s">
        <v>0</v>
      </c>
      <c r="M350" s="48" t="s">
        <v>286</v>
      </c>
      <c r="N350" s="48" t="s">
        <v>134</v>
      </c>
      <c r="O350" s="48" t="s">
        <v>0</v>
      </c>
      <c r="P350" s="48" t="s">
        <v>445</v>
      </c>
      <c r="Q350" s="48"/>
      <c r="R350" s="48"/>
      <c r="S350" s="48"/>
      <c r="T350" s="48"/>
      <c r="U350" s="104"/>
      <c r="V350" s="73"/>
      <c r="W350" s="74"/>
      <c r="X350" s="75"/>
      <c r="Y350" s="271"/>
      <c r="Z350" s="271"/>
      <c r="AA350" s="272"/>
      <c r="AB350" s="272"/>
      <c r="AC350" s="272"/>
      <c r="AD350" s="272"/>
      <c r="AE350" s="272"/>
      <c r="AF350" s="272"/>
      <c r="AG350" s="272"/>
      <c r="AH350" s="272"/>
      <c r="AI350" s="272"/>
      <c r="AJ350" s="272"/>
      <c r="AK350" s="272"/>
      <c r="AL350" s="272"/>
      <c r="AM350" s="272"/>
      <c r="AN350" s="272"/>
      <c r="AO350" s="272"/>
      <c r="AP350" s="272"/>
      <c r="AQ350" s="272"/>
      <c r="AR350" s="272"/>
      <c r="AS350" s="272"/>
    </row>
    <row r="351" spans="3:45" ht="21" customHeight="1">
      <c r="C351" s="246"/>
      <c r="D351" s="419"/>
      <c r="E351" s="421"/>
      <c r="F351" s="261" t="s">
        <v>2473</v>
      </c>
      <c r="G351" s="236"/>
      <c r="H351" s="48" t="s">
        <v>128</v>
      </c>
      <c r="I351" s="48" t="s">
        <v>131</v>
      </c>
      <c r="J351" s="48" t="s">
        <v>0</v>
      </c>
      <c r="K351" s="48" t="s">
        <v>132</v>
      </c>
      <c r="L351" s="48" t="s">
        <v>0</v>
      </c>
      <c r="M351" s="48" t="s">
        <v>287</v>
      </c>
      <c r="N351" s="48" t="s">
        <v>134</v>
      </c>
      <c r="O351" s="48" t="s">
        <v>0</v>
      </c>
      <c r="P351" s="48" t="s">
        <v>445</v>
      </c>
      <c r="Q351" s="48"/>
      <c r="R351" s="48"/>
      <c r="S351" s="48"/>
      <c r="T351" s="48"/>
      <c r="U351" s="104"/>
      <c r="V351" s="73"/>
      <c r="W351" s="74"/>
      <c r="X351" s="75"/>
      <c r="Y351" s="271"/>
      <c r="Z351" s="274"/>
    </row>
    <row r="352" spans="3:45" ht="21" customHeight="1">
      <c r="C352" s="246"/>
      <c r="D352" s="419"/>
      <c r="E352" s="421"/>
      <c r="F352" s="261" t="s">
        <v>2474</v>
      </c>
      <c r="G352" s="236"/>
      <c r="H352" s="48" t="s">
        <v>128</v>
      </c>
      <c r="I352" s="48" t="s">
        <v>131</v>
      </c>
      <c r="J352" s="48" t="s">
        <v>0</v>
      </c>
      <c r="K352" s="48" t="s">
        <v>132</v>
      </c>
      <c r="L352" s="48" t="s">
        <v>0</v>
      </c>
      <c r="M352" s="48" t="s">
        <v>288</v>
      </c>
      <c r="N352" s="48" t="s">
        <v>134</v>
      </c>
      <c r="O352" s="48" t="s">
        <v>0</v>
      </c>
      <c r="P352" s="48" t="s">
        <v>445</v>
      </c>
      <c r="Q352" s="48"/>
      <c r="R352" s="48"/>
      <c r="S352" s="48"/>
      <c r="T352" s="48"/>
      <c r="U352" s="104"/>
      <c r="V352" s="73"/>
      <c r="W352" s="74"/>
      <c r="X352" s="75"/>
      <c r="Y352" s="271"/>
      <c r="Z352" s="274"/>
    </row>
    <row r="353" spans="3:26" ht="21" customHeight="1">
      <c r="C353" s="246"/>
      <c r="D353" s="419"/>
      <c r="E353" s="421"/>
      <c r="F353" s="261" t="s">
        <v>2475</v>
      </c>
      <c r="G353" s="236"/>
      <c r="H353" s="48" t="s">
        <v>128</v>
      </c>
      <c r="I353" s="48" t="s">
        <v>131</v>
      </c>
      <c r="J353" s="48" t="s">
        <v>0</v>
      </c>
      <c r="K353" s="48" t="s">
        <v>132</v>
      </c>
      <c r="L353" s="48" t="s">
        <v>0</v>
      </c>
      <c r="M353" s="48" t="s">
        <v>289</v>
      </c>
      <c r="N353" s="48" t="s">
        <v>134</v>
      </c>
      <c r="O353" s="48" t="s">
        <v>0</v>
      </c>
      <c r="P353" s="48" t="s">
        <v>445</v>
      </c>
      <c r="Q353" s="48"/>
      <c r="R353" s="48"/>
      <c r="S353" s="48"/>
      <c r="T353" s="48"/>
      <c r="U353" s="104"/>
      <c r="V353" s="73"/>
      <c r="W353" s="74"/>
      <c r="X353" s="75"/>
      <c r="Y353" s="271"/>
      <c r="Z353" s="274"/>
    </row>
    <row r="354" spans="3:26" ht="21" customHeight="1">
      <c r="C354" s="246"/>
      <c r="D354" s="419"/>
      <c r="E354" s="421"/>
      <c r="F354" s="261" t="s">
        <v>2476</v>
      </c>
      <c r="G354" s="236"/>
      <c r="H354" s="48" t="s">
        <v>128</v>
      </c>
      <c r="I354" s="48" t="s">
        <v>131</v>
      </c>
      <c r="J354" s="48" t="s">
        <v>0</v>
      </c>
      <c r="K354" s="48" t="s">
        <v>132</v>
      </c>
      <c r="L354" s="48" t="s">
        <v>0</v>
      </c>
      <c r="M354" s="48" t="s">
        <v>290</v>
      </c>
      <c r="N354" s="48" t="s">
        <v>134</v>
      </c>
      <c r="O354" s="48" t="s">
        <v>0</v>
      </c>
      <c r="P354" s="48" t="s">
        <v>445</v>
      </c>
      <c r="Q354" s="48"/>
      <c r="R354" s="48"/>
      <c r="S354" s="48"/>
      <c r="T354" s="48"/>
      <c r="U354" s="104"/>
      <c r="V354" s="73"/>
      <c r="W354" s="74"/>
      <c r="X354" s="75"/>
      <c r="Y354" s="271"/>
      <c r="Z354" s="274"/>
    </row>
    <row r="355" spans="3:26" ht="21" customHeight="1">
      <c r="C355" s="246"/>
      <c r="D355" s="419"/>
      <c r="E355" s="421"/>
      <c r="F355" s="261" t="s">
        <v>2477</v>
      </c>
      <c r="G355" s="236"/>
      <c r="H355" s="48" t="s">
        <v>128</v>
      </c>
      <c r="I355" s="48" t="s">
        <v>131</v>
      </c>
      <c r="J355" s="48" t="s">
        <v>0</v>
      </c>
      <c r="K355" s="48" t="s">
        <v>132</v>
      </c>
      <c r="L355" s="48" t="s">
        <v>0</v>
      </c>
      <c r="M355" s="48" t="s">
        <v>291</v>
      </c>
      <c r="N355" s="48" t="s">
        <v>134</v>
      </c>
      <c r="O355" s="48" t="s">
        <v>0</v>
      </c>
      <c r="P355" s="48" t="s">
        <v>445</v>
      </c>
      <c r="Q355" s="48"/>
      <c r="R355" s="48"/>
      <c r="S355" s="48"/>
      <c r="T355" s="48"/>
      <c r="U355" s="104"/>
      <c r="V355" s="73"/>
      <c r="W355" s="74"/>
      <c r="X355" s="75"/>
      <c r="Y355" s="271"/>
      <c r="Z355" s="274"/>
    </row>
    <row r="356" spans="3:26" ht="21" customHeight="1">
      <c r="C356" s="246"/>
      <c r="D356" s="419"/>
      <c r="E356" s="421"/>
      <c r="F356" s="261" t="s">
        <v>2478</v>
      </c>
      <c r="G356" s="236"/>
      <c r="H356" s="48" t="s">
        <v>128</v>
      </c>
      <c r="I356" s="48" t="s">
        <v>131</v>
      </c>
      <c r="J356" s="48" t="s">
        <v>0</v>
      </c>
      <c r="K356" s="48" t="s">
        <v>132</v>
      </c>
      <c r="L356" s="48" t="s">
        <v>0</v>
      </c>
      <c r="M356" s="48" t="s">
        <v>292</v>
      </c>
      <c r="N356" s="48" t="s">
        <v>134</v>
      </c>
      <c r="O356" s="48" t="s">
        <v>0</v>
      </c>
      <c r="P356" s="48" t="s">
        <v>445</v>
      </c>
      <c r="Q356" s="48"/>
      <c r="R356" s="48"/>
      <c r="S356" s="48"/>
      <c r="T356" s="48"/>
      <c r="U356" s="104"/>
      <c r="V356" s="73"/>
      <c r="W356" s="74"/>
      <c r="X356" s="75"/>
      <c r="Y356" s="271"/>
      <c r="Z356" s="274"/>
    </row>
    <row r="357" spans="3:26" ht="21" customHeight="1">
      <c r="C357" s="246"/>
      <c r="D357" s="419"/>
      <c r="E357" s="421"/>
      <c r="F357" s="261" t="s">
        <v>2479</v>
      </c>
      <c r="G357" s="236"/>
      <c r="H357" s="48" t="s">
        <v>128</v>
      </c>
      <c r="I357" s="48" t="s">
        <v>131</v>
      </c>
      <c r="J357" s="48" t="s">
        <v>0</v>
      </c>
      <c r="K357" s="48" t="s">
        <v>132</v>
      </c>
      <c r="L357" s="48" t="s">
        <v>0</v>
      </c>
      <c r="M357" s="48" t="s">
        <v>302</v>
      </c>
      <c r="N357" s="48" t="s">
        <v>134</v>
      </c>
      <c r="O357" s="48" t="s">
        <v>0</v>
      </c>
      <c r="P357" s="48" t="s">
        <v>445</v>
      </c>
      <c r="Q357" s="48"/>
      <c r="R357" s="48"/>
      <c r="S357" s="48"/>
      <c r="T357" s="48"/>
      <c r="U357" s="104"/>
      <c r="V357" s="73"/>
      <c r="W357" s="74"/>
      <c r="X357" s="75"/>
      <c r="Y357" s="271"/>
      <c r="Z357" s="274"/>
    </row>
    <row r="358" spans="3:26" ht="21" customHeight="1">
      <c r="C358" s="246"/>
      <c r="D358" s="419"/>
      <c r="E358" s="421"/>
      <c r="F358" s="261" t="s">
        <v>2480</v>
      </c>
      <c r="G358" s="236"/>
      <c r="H358" s="48" t="s">
        <v>128</v>
      </c>
      <c r="I358" s="48" t="s">
        <v>131</v>
      </c>
      <c r="J358" s="48" t="s">
        <v>0</v>
      </c>
      <c r="K358" s="48" t="s">
        <v>132</v>
      </c>
      <c r="L358" s="48" t="s">
        <v>0</v>
      </c>
      <c r="M358" s="48" t="s">
        <v>293</v>
      </c>
      <c r="N358" s="48" t="s">
        <v>134</v>
      </c>
      <c r="O358" s="48" t="s">
        <v>0</v>
      </c>
      <c r="P358" s="48" t="s">
        <v>445</v>
      </c>
      <c r="Q358" s="48"/>
      <c r="R358" s="48"/>
      <c r="S358" s="48"/>
      <c r="T358" s="48"/>
      <c r="U358" s="104"/>
      <c r="V358" s="73"/>
      <c r="W358" s="74"/>
      <c r="X358" s="75"/>
      <c r="Y358" s="271"/>
      <c r="Z358" s="274"/>
    </row>
    <row r="359" spans="3:26" ht="21" customHeight="1">
      <c r="C359" s="246"/>
      <c r="D359" s="419"/>
      <c r="E359" s="421"/>
      <c r="F359" s="261" t="s">
        <v>2481</v>
      </c>
      <c r="G359" s="236"/>
      <c r="H359" s="48" t="s">
        <v>128</v>
      </c>
      <c r="I359" s="48" t="s">
        <v>131</v>
      </c>
      <c r="J359" s="48" t="s">
        <v>0</v>
      </c>
      <c r="K359" s="48" t="s">
        <v>132</v>
      </c>
      <c r="L359" s="48" t="s">
        <v>0</v>
      </c>
      <c r="M359" s="48" t="s">
        <v>294</v>
      </c>
      <c r="N359" s="48" t="s">
        <v>134</v>
      </c>
      <c r="O359" s="48" t="s">
        <v>0</v>
      </c>
      <c r="P359" s="48" t="s">
        <v>445</v>
      </c>
      <c r="Q359" s="48"/>
      <c r="R359" s="48"/>
      <c r="S359" s="48"/>
      <c r="T359" s="48"/>
      <c r="U359" s="104"/>
      <c r="V359" s="73"/>
      <c r="W359" s="74"/>
      <c r="X359" s="75"/>
      <c r="Y359" s="271"/>
      <c r="Z359" s="274"/>
    </row>
    <row r="360" spans="3:26" ht="21" customHeight="1">
      <c r="C360" s="246"/>
      <c r="D360" s="419"/>
      <c r="E360" s="421"/>
      <c r="F360" s="261" t="s">
        <v>2482</v>
      </c>
      <c r="G360" s="236"/>
      <c r="H360" s="48" t="s">
        <v>128</v>
      </c>
      <c r="I360" s="48" t="s">
        <v>131</v>
      </c>
      <c r="J360" s="48" t="s">
        <v>0</v>
      </c>
      <c r="K360" s="48" t="s">
        <v>132</v>
      </c>
      <c r="L360" s="48" t="s">
        <v>0</v>
      </c>
      <c r="M360" s="48" t="s">
        <v>295</v>
      </c>
      <c r="N360" s="48" t="s">
        <v>134</v>
      </c>
      <c r="O360" s="48" t="s">
        <v>0</v>
      </c>
      <c r="P360" s="48" t="s">
        <v>445</v>
      </c>
      <c r="Q360" s="48"/>
      <c r="R360" s="48"/>
      <c r="S360" s="48"/>
      <c r="T360" s="48"/>
      <c r="U360" s="104"/>
      <c r="V360" s="73"/>
      <c r="W360" s="74"/>
      <c r="X360" s="75"/>
      <c r="Y360" s="271"/>
      <c r="Z360" s="274"/>
    </row>
    <row r="361" spans="3:26" ht="21" customHeight="1">
      <c r="C361" s="246"/>
      <c r="D361" s="419"/>
      <c r="E361" s="421"/>
      <c r="F361" s="261" t="s">
        <v>2483</v>
      </c>
      <c r="G361" s="236"/>
      <c r="H361" s="48" t="s">
        <v>128</v>
      </c>
      <c r="I361" s="48" t="s">
        <v>131</v>
      </c>
      <c r="J361" s="48" t="s">
        <v>0</v>
      </c>
      <c r="K361" s="48" t="s">
        <v>132</v>
      </c>
      <c r="L361" s="48" t="s">
        <v>0</v>
      </c>
      <c r="M361" s="48" t="s">
        <v>296</v>
      </c>
      <c r="N361" s="48" t="s">
        <v>134</v>
      </c>
      <c r="O361" s="48" t="s">
        <v>0</v>
      </c>
      <c r="P361" s="48" t="s">
        <v>445</v>
      </c>
      <c r="Q361" s="48"/>
      <c r="R361" s="48"/>
      <c r="S361" s="48"/>
      <c r="T361" s="48"/>
      <c r="U361" s="104"/>
      <c r="V361" s="73"/>
      <c r="W361" s="74"/>
      <c r="X361" s="75"/>
      <c r="Y361" s="271"/>
      <c r="Z361" s="274"/>
    </row>
    <row r="362" spans="3:26" ht="21" customHeight="1">
      <c r="C362" s="246"/>
      <c r="D362" s="419"/>
      <c r="E362" s="421"/>
      <c r="F362" s="261" t="s">
        <v>44</v>
      </c>
      <c r="G362" s="236"/>
      <c r="H362" s="48" t="s">
        <v>128</v>
      </c>
      <c r="I362" s="48" t="s">
        <v>131</v>
      </c>
      <c r="J362" s="48" t="s">
        <v>0</v>
      </c>
      <c r="K362" s="48" t="s">
        <v>132</v>
      </c>
      <c r="L362" s="48" t="s">
        <v>0</v>
      </c>
      <c r="M362" s="48" t="s">
        <v>297</v>
      </c>
      <c r="N362" s="48" t="s">
        <v>134</v>
      </c>
      <c r="O362" s="48" t="s">
        <v>0</v>
      </c>
      <c r="P362" s="48" t="s">
        <v>445</v>
      </c>
      <c r="Q362" s="48"/>
      <c r="R362" s="48"/>
      <c r="S362" s="48"/>
      <c r="T362" s="48"/>
      <c r="U362" s="104"/>
      <c r="V362" s="73"/>
      <c r="W362" s="74"/>
      <c r="X362" s="75"/>
      <c r="Y362" s="271"/>
      <c r="Z362" s="274"/>
    </row>
    <row r="363" spans="3:26" ht="21" customHeight="1">
      <c r="C363" s="246"/>
      <c r="D363" s="419"/>
      <c r="E363" s="421"/>
      <c r="F363" s="261" t="s">
        <v>2484</v>
      </c>
      <c r="G363" s="236"/>
      <c r="H363" s="48" t="s">
        <v>128</v>
      </c>
      <c r="I363" s="48" t="s">
        <v>131</v>
      </c>
      <c r="J363" s="48" t="s">
        <v>0</v>
      </c>
      <c r="K363" s="48" t="s">
        <v>132</v>
      </c>
      <c r="L363" s="48" t="s">
        <v>0</v>
      </c>
      <c r="M363" s="48" t="s">
        <v>298</v>
      </c>
      <c r="N363" s="48" t="s">
        <v>134</v>
      </c>
      <c r="O363" s="48" t="s">
        <v>0</v>
      </c>
      <c r="P363" s="48" t="s">
        <v>445</v>
      </c>
      <c r="Q363" s="48"/>
      <c r="R363" s="48"/>
      <c r="S363" s="48"/>
      <c r="T363" s="48"/>
      <c r="U363" s="104"/>
      <c r="V363" s="73"/>
      <c r="W363" s="74"/>
      <c r="X363" s="75"/>
      <c r="Y363" s="271"/>
      <c r="Z363" s="274"/>
    </row>
    <row r="364" spans="3:26" ht="21" customHeight="1">
      <c r="C364" s="246"/>
      <c r="D364" s="419"/>
      <c r="E364" s="421"/>
      <c r="F364" s="261" t="s">
        <v>2485</v>
      </c>
      <c r="G364" s="236"/>
      <c r="H364" s="48" t="s">
        <v>128</v>
      </c>
      <c r="I364" s="48" t="s">
        <v>131</v>
      </c>
      <c r="J364" s="48" t="s">
        <v>0</v>
      </c>
      <c r="K364" s="48" t="s">
        <v>132</v>
      </c>
      <c r="L364" s="48" t="s">
        <v>0</v>
      </c>
      <c r="M364" s="48" t="s">
        <v>299</v>
      </c>
      <c r="N364" s="48" t="s">
        <v>134</v>
      </c>
      <c r="O364" s="48" t="s">
        <v>0</v>
      </c>
      <c r="P364" s="48" t="s">
        <v>445</v>
      </c>
      <c r="Q364" s="48"/>
      <c r="R364" s="48"/>
      <c r="S364" s="48"/>
      <c r="T364" s="48"/>
      <c r="U364" s="104"/>
      <c r="V364" s="73"/>
      <c r="W364" s="74"/>
      <c r="X364" s="75"/>
      <c r="Y364" s="271"/>
      <c r="Z364" s="274"/>
    </row>
    <row r="365" spans="3:26" ht="21" customHeight="1">
      <c r="C365" s="246"/>
      <c r="D365" s="419"/>
      <c r="E365" s="421"/>
      <c r="F365" s="261" t="s">
        <v>2486</v>
      </c>
      <c r="G365" s="236"/>
      <c r="H365" s="48" t="s">
        <v>128</v>
      </c>
      <c r="I365" s="48" t="s">
        <v>131</v>
      </c>
      <c r="J365" s="48" t="s">
        <v>0</v>
      </c>
      <c r="K365" s="48" t="s">
        <v>132</v>
      </c>
      <c r="L365" s="48" t="s">
        <v>0</v>
      </c>
      <c r="M365" s="48" t="s">
        <v>300</v>
      </c>
      <c r="N365" s="48" t="s">
        <v>134</v>
      </c>
      <c r="O365" s="48" t="s">
        <v>0</v>
      </c>
      <c r="P365" s="48" t="s">
        <v>445</v>
      </c>
      <c r="Q365" s="48"/>
      <c r="R365" s="48"/>
      <c r="S365" s="48"/>
      <c r="T365" s="48"/>
      <c r="U365" s="104"/>
      <c r="V365" s="73"/>
      <c r="W365" s="74"/>
      <c r="X365" s="75"/>
      <c r="Y365" s="271"/>
      <c r="Z365" s="274"/>
    </row>
    <row r="366" spans="3:26" ht="21" customHeight="1">
      <c r="C366" s="246"/>
      <c r="D366" s="419"/>
      <c r="E366" s="421"/>
      <c r="F366" s="261" t="s">
        <v>45</v>
      </c>
      <c r="G366" s="236"/>
      <c r="H366" s="48" t="s">
        <v>128</v>
      </c>
      <c r="I366" s="48" t="s">
        <v>131</v>
      </c>
      <c r="J366" s="48" t="s">
        <v>0</v>
      </c>
      <c r="K366" s="48" t="s">
        <v>132</v>
      </c>
      <c r="L366" s="48" t="s">
        <v>0</v>
      </c>
      <c r="M366" s="48" t="s">
        <v>301</v>
      </c>
      <c r="N366" s="48" t="s">
        <v>134</v>
      </c>
      <c r="O366" s="48" t="s">
        <v>0</v>
      </c>
      <c r="P366" s="48" t="s">
        <v>445</v>
      </c>
      <c r="Q366" s="48"/>
      <c r="R366" s="48"/>
      <c r="S366" s="48"/>
      <c r="T366" s="48"/>
      <c r="U366" s="104"/>
      <c r="V366" s="73"/>
      <c r="W366" s="74"/>
      <c r="X366" s="75"/>
      <c r="Y366" s="271"/>
      <c r="Z366" s="274"/>
    </row>
    <row r="367" spans="3:26" ht="21" customHeight="1">
      <c r="C367" s="246"/>
      <c r="D367" s="419"/>
      <c r="E367" s="421"/>
      <c r="F367" s="261" t="s">
        <v>2487</v>
      </c>
      <c r="G367" s="236"/>
      <c r="H367" s="48" t="s">
        <v>128</v>
      </c>
      <c r="I367" s="48" t="s">
        <v>131</v>
      </c>
      <c r="J367" s="48" t="s">
        <v>0</v>
      </c>
      <c r="K367" s="48" t="s">
        <v>132</v>
      </c>
      <c r="L367" s="48" t="s">
        <v>0</v>
      </c>
      <c r="M367" s="48" t="s">
        <v>304</v>
      </c>
      <c r="N367" s="48" t="s">
        <v>134</v>
      </c>
      <c r="O367" s="48" t="s">
        <v>0</v>
      </c>
      <c r="P367" s="48" t="s">
        <v>445</v>
      </c>
      <c r="Q367" s="48"/>
      <c r="R367" s="48"/>
      <c r="S367" s="48"/>
      <c r="T367" s="48"/>
      <c r="U367" s="104"/>
      <c r="V367" s="73"/>
      <c r="W367" s="74"/>
      <c r="X367" s="75"/>
      <c r="Y367" s="271"/>
      <c r="Z367" s="274"/>
    </row>
    <row r="368" spans="3:26" ht="21" customHeight="1">
      <c r="C368" s="246"/>
      <c r="D368" s="419"/>
      <c r="E368" s="421"/>
      <c r="F368" s="261" t="s">
        <v>2488</v>
      </c>
      <c r="G368" s="236"/>
      <c r="H368" s="48" t="s">
        <v>128</v>
      </c>
      <c r="I368" s="48" t="s">
        <v>131</v>
      </c>
      <c r="J368" s="48" t="s">
        <v>0</v>
      </c>
      <c r="K368" s="48" t="s">
        <v>132</v>
      </c>
      <c r="L368" s="48" t="s">
        <v>0</v>
      </c>
      <c r="M368" s="48" t="s">
        <v>305</v>
      </c>
      <c r="N368" s="48" t="s">
        <v>134</v>
      </c>
      <c r="O368" s="48" t="s">
        <v>0</v>
      </c>
      <c r="P368" s="48" t="s">
        <v>445</v>
      </c>
      <c r="Q368" s="48"/>
      <c r="R368" s="48"/>
      <c r="S368" s="48"/>
      <c r="T368" s="48"/>
      <c r="U368" s="104"/>
      <c r="V368" s="73"/>
      <c r="W368" s="74"/>
      <c r="X368" s="75"/>
      <c r="Y368" s="271"/>
      <c r="Z368" s="274"/>
    </row>
    <row r="369" spans="3:45" ht="21" customHeight="1">
      <c r="C369" s="246"/>
      <c r="D369" s="419"/>
      <c r="E369" s="421"/>
      <c r="F369" s="261" t="s">
        <v>2489</v>
      </c>
      <c r="G369" s="236"/>
      <c r="H369" s="48" t="s">
        <v>128</v>
      </c>
      <c r="I369" s="48" t="s">
        <v>131</v>
      </c>
      <c r="J369" s="48" t="s">
        <v>0</v>
      </c>
      <c r="K369" s="48" t="s">
        <v>132</v>
      </c>
      <c r="L369" s="48" t="s">
        <v>0</v>
      </c>
      <c r="M369" s="48" t="s">
        <v>306</v>
      </c>
      <c r="N369" s="48" t="s">
        <v>134</v>
      </c>
      <c r="O369" s="48" t="s">
        <v>0</v>
      </c>
      <c r="P369" s="48" t="s">
        <v>445</v>
      </c>
      <c r="Q369" s="48"/>
      <c r="R369" s="48"/>
      <c r="S369" s="48"/>
      <c r="T369" s="48"/>
      <c r="U369" s="104"/>
      <c r="V369" s="73"/>
      <c r="W369" s="74"/>
      <c r="X369" s="75"/>
      <c r="Y369" s="271"/>
      <c r="Z369" s="274"/>
    </row>
    <row r="370" spans="3:45" ht="21" customHeight="1">
      <c r="C370" s="246"/>
      <c r="D370" s="419"/>
      <c r="E370" s="421"/>
      <c r="F370" s="261" t="s">
        <v>2490</v>
      </c>
      <c r="G370" s="236"/>
      <c r="H370" s="48" t="s">
        <v>128</v>
      </c>
      <c r="I370" s="48" t="s">
        <v>131</v>
      </c>
      <c r="J370" s="48" t="s">
        <v>0</v>
      </c>
      <c r="K370" s="48" t="s">
        <v>132</v>
      </c>
      <c r="L370" s="48" t="s">
        <v>0</v>
      </c>
      <c r="M370" s="48" t="s">
        <v>307</v>
      </c>
      <c r="N370" s="48" t="s">
        <v>134</v>
      </c>
      <c r="O370" s="48" t="s">
        <v>0</v>
      </c>
      <c r="P370" s="48" t="s">
        <v>445</v>
      </c>
      <c r="Q370" s="48"/>
      <c r="R370" s="48"/>
      <c r="S370" s="48"/>
      <c r="T370" s="48"/>
      <c r="U370" s="104"/>
      <c r="V370" s="73"/>
      <c r="W370" s="74"/>
      <c r="X370" s="75"/>
      <c r="Y370" s="271"/>
      <c r="Z370" s="274"/>
    </row>
    <row r="371" spans="3:45" ht="21" customHeight="1">
      <c r="C371" s="246"/>
      <c r="D371" s="419"/>
      <c r="E371" s="421"/>
      <c r="F371" s="261" t="s">
        <v>2491</v>
      </c>
      <c r="G371" s="236"/>
      <c r="H371" s="48" t="s">
        <v>128</v>
      </c>
      <c r="I371" s="48" t="s">
        <v>131</v>
      </c>
      <c r="J371" s="48" t="s">
        <v>0</v>
      </c>
      <c r="K371" s="48" t="s">
        <v>132</v>
      </c>
      <c r="L371" s="48" t="s">
        <v>0</v>
      </c>
      <c r="M371" s="48" t="s">
        <v>308</v>
      </c>
      <c r="N371" s="48" t="s">
        <v>134</v>
      </c>
      <c r="O371" s="48" t="s">
        <v>0</v>
      </c>
      <c r="P371" s="48" t="s">
        <v>445</v>
      </c>
      <c r="Q371" s="48"/>
      <c r="R371" s="48"/>
      <c r="S371" s="48"/>
      <c r="T371" s="48"/>
      <c r="U371" s="104"/>
      <c r="V371" s="73"/>
      <c r="W371" s="74"/>
      <c r="X371" s="75"/>
      <c r="Y371" s="271"/>
      <c r="Z371" s="274"/>
    </row>
    <row r="372" spans="3:45" ht="21" customHeight="1">
      <c r="C372" s="246"/>
      <c r="D372" s="419"/>
      <c r="E372" s="421"/>
      <c r="F372" s="261" t="s">
        <v>46</v>
      </c>
      <c r="G372" s="236"/>
      <c r="H372" s="48" t="s">
        <v>128</v>
      </c>
      <c r="I372" s="48" t="s">
        <v>131</v>
      </c>
      <c r="J372" s="48" t="s">
        <v>0</v>
      </c>
      <c r="K372" s="48" t="s">
        <v>132</v>
      </c>
      <c r="L372" s="48" t="s">
        <v>0</v>
      </c>
      <c r="M372" s="48" t="s">
        <v>309</v>
      </c>
      <c r="N372" s="48" t="s">
        <v>134</v>
      </c>
      <c r="O372" s="48" t="s">
        <v>0</v>
      </c>
      <c r="P372" s="48" t="s">
        <v>445</v>
      </c>
      <c r="Q372" s="48"/>
      <c r="R372" s="48"/>
      <c r="S372" s="48"/>
      <c r="T372" s="48"/>
      <c r="U372" s="104"/>
      <c r="V372" s="73"/>
      <c r="W372" s="74"/>
      <c r="X372" s="75"/>
      <c r="Y372" s="271"/>
      <c r="Z372" s="274"/>
    </row>
    <row r="373" spans="3:45" ht="21" customHeight="1">
      <c r="C373" s="246"/>
      <c r="D373" s="419"/>
      <c r="E373" s="421"/>
      <c r="F373" s="261" t="s">
        <v>2492</v>
      </c>
      <c r="G373" s="236"/>
      <c r="H373" s="48" t="s">
        <v>128</v>
      </c>
      <c r="I373" s="48" t="s">
        <v>131</v>
      </c>
      <c r="J373" s="48" t="s">
        <v>0</v>
      </c>
      <c r="K373" s="48" t="s">
        <v>132</v>
      </c>
      <c r="L373" s="48" t="s">
        <v>0</v>
      </c>
      <c r="M373" s="48" t="s">
        <v>310</v>
      </c>
      <c r="N373" s="48" t="s">
        <v>134</v>
      </c>
      <c r="O373" s="48" t="s">
        <v>0</v>
      </c>
      <c r="P373" s="48" t="s">
        <v>445</v>
      </c>
      <c r="Q373" s="48"/>
      <c r="R373" s="48"/>
      <c r="S373" s="48"/>
      <c r="T373" s="48"/>
      <c r="U373" s="104"/>
      <c r="V373" s="73"/>
      <c r="W373" s="74"/>
      <c r="X373" s="75"/>
      <c r="Y373" s="271"/>
      <c r="Z373" s="274"/>
    </row>
    <row r="374" spans="3:45" ht="21" customHeight="1">
      <c r="C374" s="246"/>
      <c r="D374" s="419"/>
      <c r="E374" s="421"/>
      <c r="F374" s="261" t="s">
        <v>47</v>
      </c>
      <c r="G374" s="236"/>
      <c r="H374" s="48" t="s">
        <v>128</v>
      </c>
      <c r="I374" s="48" t="s">
        <v>131</v>
      </c>
      <c r="J374" s="48" t="s">
        <v>0</v>
      </c>
      <c r="K374" s="48" t="s">
        <v>132</v>
      </c>
      <c r="L374" s="48" t="s">
        <v>0</v>
      </c>
      <c r="M374" s="48" t="s">
        <v>311</v>
      </c>
      <c r="N374" s="48" t="s">
        <v>134</v>
      </c>
      <c r="O374" s="48" t="s">
        <v>0</v>
      </c>
      <c r="P374" s="48" t="s">
        <v>445</v>
      </c>
      <c r="Q374" s="48"/>
      <c r="R374" s="48"/>
      <c r="S374" s="48"/>
      <c r="T374" s="48"/>
      <c r="U374" s="104"/>
      <c r="V374" s="73"/>
      <c r="W374" s="74"/>
      <c r="X374" s="75"/>
      <c r="Y374" s="271"/>
      <c r="Z374" s="274"/>
    </row>
    <row r="375" spans="3:45" ht="21" customHeight="1">
      <c r="C375" s="246"/>
      <c r="D375" s="419"/>
      <c r="E375" s="421"/>
      <c r="F375" s="261" t="s">
        <v>2493</v>
      </c>
      <c r="G375" s="236"/>
      <c r="H375" s="48" t="s">
        <v>128</v>
      </c>
      <c r="I375" s="48" t="s">
        <v>131</v>
      </c>
      <c r="J375" s="48" t="s">
        <v>0</v>
      </c>
      <c r="K375" s="48" t="s">
        <v>132</v>
      </c>
      <c r="L375" s="48" t="s">
        <v>0</v>
      </c>
      <c r="M375" s="48" t="s">
        <v>312</v>
      </c>
      <c r="N375" s="48" t="s">
        <v>134</v>
      </c>
      <c r="O375" s="48" t="s">
        <v>0</v>
      </c>
      <c r="P375" s="48" t="s">
        <v>445</v>
      </c>
      <c r="Q375" s="48"/>
      <c r="R375" s="48"/>
      <c r="S375" s="48"/>
      <c r="T375" s="48"/>
      <c r="U375" s="104"/>
      <c r="V375" s="73"/>
      <c r="W375" s="74"/>
      <c r="X375" s="75"/>
      <c r="Y375" s="271"/>
      <c r="Z375" s="274"/>
    </row>
    <row r="376" spans="3:45" ht="21" customHeight="1">
      <c r="C376" s="246"/>
      <c r="D376" s="419"/>
      <c r="E376" s="421"/>
      <c r="F376" s="261" t="s">
        <v>48</v>
      </c>
      <c r="G376" s="236"/>
      <c r="H376" s="48" t="s">
        <v>128</v>
      </c>
      <c r="I376" s="48" t="s">
        <v>131</v>
      </c>
      <c r="J376" s="48" t="s">
        <v>0</v>
      </c>
      <c r="K376" s="48" t="s">
        <v>132</v>
      </c>
      <c r="L376" s="48" t="s">
        <v>0</v>
      </c>
      <c r="M376" s="48" t="s">
        <v>313</v>
      </c>
      <c r="N376" s="48" t="s">
        <v>134</v>
      </c>
      <c r="O376" s="48" t="s">
        <v>0</v>
      </c>
      <c r="P376" s="48" t="s">
        <v>445</v>
      </c>
      <c r="Q376" s="48"/>
      <c r="R376" s="48"/>
      <c r="S376" s="48"/>
      <c r="T376" s="48"/>
      <c r="U376" s="104"/>
      <c r="V376" s="73"/>
      <c r="W376" s="74"/>
      <c r="X376" s="75"/>
      <c r="Y376" s="271"/>
      <c r="Z376" s="274"/>
    </row>
    <row r="377" spans="3:45" ht="21" customHeight="1">
      <c r="C377" s="246"/>
      <c r="D377" s="419"/>
      <c r="E377" s="421"/>
      <c r="F377" s="261" t="s">
        <v>49</v>
      </c>
      <c r="G377" s="236"/>
      <c r="H377" s="48" t="s">
        <v>128</v>
      </c>
      <c r="I377" s="48" t="s">
        <v>131</v>
      </c>
      <c r="J377" s="48" t="s">
        <v>0</v>
      </c>
      <c r="K377" s="48" t="s">
        <v>132</v>
      </c>
      <c r="L377" s="48" t="s">
        <v>0</v>
      </c>
      <c r="M377" s="48" t="s">
        <v>314</v>
      </c>
      <c r="N377" s="48" t="s">
        <v>134</v>
      </c>
      <c r="O377" s="48" t="s">
        <v>0</v>
      </c>
      <c r="P377" s="48" t="s">
        <v>445</v>
      </c>
      <c r="Q377" s="48"/>
      <c r="R377" s="48"/>
      <c r="S377" s="48"/>
      <c r="T377" s="48"/>
      <c r="U377" s="104"/>
      <c r="V377" s="73"/>
      <c r="W377" s="74"/>
      <c r="X377" s="75"/>
      <c r="Y377" s="271"/>
      <c r="Z377" s="274"/>
    </row>
    <row r="378" spans="3:45" ht="21" customHeight="1">
      <c r="C378" s="246"/>
      <c r="D378" s="419"/>
      <c r="E378" s="421"/>
      <c r="F378" s="261" t="s">
        <v>50</v>
      </c>
      <c r="G378" s="236"/>
      <c r="H378" s="48" t="s">
        <v>128</v>
      </c>
      <c r="I378" s="48" t="s">
        <v>131</v>
      </c>
      <c r="J378" s="48" t="s">
        <v>0</v>
      </c>
      <c r="K378" s="48" t="s">
        <v>132</v>
      </c>
      <c r="L378" s="48" t="s">
        <v>0</v>
      </c>
      <c r="M378" s="48" t="s">
        <v>315</v>
      </c>
      <c r="N378" s="48" t="s">
        <v>134</v>
      </c>
      <c r="O378" s="48" t="s">
        <v>0</v>
      </c>
      <c r="P378" s="48" t="s">
        <v>445</v>
      </c>
      <c r="Q378" s="48"/>
      <c r="R378" s="48"/>
      <c r="S378" s="48"/>
      <c r="T378" s="48"/>
      <c r="U378" s="104"/>
      <c r="V378" s="73"/>
      <c r="W378" s="74"/>
      <c r="X378" s="75"/>
      <c r="Y378" s="271"/>
      <c r="Z378" s="274"/>
    </row>
    <row r="379" spans="3:45" ht="21" customHeight="1">
      <c r="C379" s="246"/>
      <c r="D379" s="419"/>
      <c r="E379" s="421"/>
      <c r="F379" s="261" t="s">
        <v>51</v>
      </c>
      <c r="G379" s="236"/>
      <c r="H379" s="48" t="s">
        <v>128</v>
      </c>
      <c r="I379" s="48" t="s">
        <v>131</v>
      </c>
      <c r="J379" s="48" t="s">
        <v>0</v>
      </c>
      <c r="K379" s="48" t="s">
        <v>132</v>
      </c>
      <c r="L379" s="48" t="s">
        <v>0</v>
      </c>
      <c r="M379" s="48" t="s">
        <v>316</v>
      </c>
      <c r="N379" s="48" t="s">
        <v>134</v>
      </c>
      <c r="O379" s="48" t="s">
        <v>0</v>
      </c>
      <c r="P379" s="48" t="s">
        <v>445</v>
      </c>
      <c r="Q379" s="48"/>
      <c r="R379" s="48"/>
      <c r="S379" s="48"/>
      <c r="T379" s="48"/>
      <c r="U379" s="104"/>
      <c r="V379" s="73"/>
      <c r="W379" s="74"/>
      <c r="X379" s="75"/>
      <c r="Y379" s="271"/>
      <c r="Z379" s="274"/>
    </row>
    <row r="380" spans="3:45" ht="21" customHeight="1">
      <c r="C380" s="246"/>
      <c r="D380" s="419"/>
      <c r="E380" s="421"/>
      <c r="F380" s="261" t="s">
        <v>52</v>
      </c>
      <c r="G380" s="236"/>
      <c r="H380" s="48" t="s">
        <v>128</v>
      </c>
      <c r="I380" s="48" t="s">
        <v>131</v>
      </c>
      <c r="J380" s="48" t="s">
        <v>0</v>
      </c>
      <c r="K380" s="48" t="s">
        <v>132</v>
      </c>
      <c r="L380" s="48" t="s">
        <v>0</v>
      </c>
      <c r="M380" s="48" t="s">
        <v>317</v>
      </c>
      <c r="N380" s="48" t="s">
        <v>134</v>
      </c>
      <c r="O380" s="48" t="s">
        <v>0</v>
      </c>
      <c r="P380" s="48" t="s">
        <v>445</v>
      </c>
      <c r="Q380" s="48"/>
      <c r="R380" s="48"/>
      <c r="S380" s="48"/>
      <c r="T380" s="48"/>
      <c r="U380" s="104"/>
      <c r="V380" s="73"/>
      <c r="W380" s="74"/>
      <c r="X380" s="75"/>
      <c r="Y380" s="271"/>
      <c r="Z380" s="274"/>
    </row>
    <row r="381" spans="3:45" ht="21" customHeight="1">
      <c r="C381" s="246"/>
      <c r="D381" s="419"/>
      <c r="E381" s="421"/>
      <c r="F381" s="261" t="s">
        <v>2494</v>
      </c>
      <c r="G381" s="236"/>
      <c r="H381" s="48" t="s">
        <v>128</v>
      </c>
      <c r="I381" s="48" t="s">
        <v>131</v>
      </c>
      <c r="J381" s="48" t="s">
        <v>0</v>
      </c>
      <c r="K381" s="48" t="s">
        <v>132</v>
      </c>
      <c r="L381" s="48" t="s">
        <v>0</v>
      </c>
      <c r="M381" s="48" t="s">
        <v>303</v>
      </c>
      <c r="N381" s="48" t="s">
        <v>134</v>
      </c>
      <c r="O381" s="48" t="s">
        <v>0</v>
      </c>
      <c r="P381" s="48" t="s">
        <v>445</v>
      </c>
      <c r="Q381" s="48"/>
      <c r="R381" s="48"/>
      <c r="S381" s="48"/>
      <c r="T381" s="48"/>
      <c r="U381" s="104"/>
      <c r="V381" s="73"/>
      <c r="W381" s="74"/>
      <c r="X381" s="75"/>
      <c r="Y381" s="271"/>
      <c r="Z381" s="274"/>
    </row>
    <row r="382" spans="3:45" ht="21" customHeight="1">
      <c r="C382" s="246"/>
      <c r="D382" s="419"/>
      <c r="E382" s="421"/>
      <c r="F382" s="261" t="s">
        <v>2495</v>
      </c>
      <c r="G382" s="236"/>
      <c r="H382" s="48" t="s">
        <v>128</v>
      </c>
      <c r="I382" s="48" t="s">
        <v>131</v>
      </c>
      <c r="J382" s="48" t="s">
        <v>0</v>
      </c>
      <c r="K382" s="48" t="s">
        <v>132</v>
      </c>
      <c r="L382" s="48" t="s">
        <v>0</v>
      </c>
      <c r="M382" s="48" t="s">
        <v>318</v>
      </c>
      <c r="N382" s="48" t="s">
        <v>134</v>
      </c>
      <c r="O382" s="48" t="s">
        <v>0</v>
      </c>
      <c r="P382" s="48" t="s">
        <v>445</v>
      </c>
      <c r="Q382" s="48"/>
      <c r="R382" s="48"/>
      <c r="S382" s="48"/>
      <c r="T382" s="48"/>
      <c r="U382" s="104"/>
      <c r="V382" s="73"/>
      <c r="W382" s="74"/>
      <c r="X382" s="75"/>
      <c r="Y382" s="271"/>
      <c r="Z382" s="274"/>
    </row>
    <row r="383" spans="3:45" ht="21" customHeight="1">
      <c r="C383" s="246"/>
      <c r="D383" s="419"/>
      <c r="E383" s="421"/>
      <c r="F383" s="261" t="s">
        <v>2496</v>
      </c>
      <c r="G383" s="236"/>
      <c r="H383" s="48" t="s">
        <v>128</v>
      </c>
      <c r="I383" s="48" t="s">
        <v>131</v>
      </c>
      <c r="J383" s="48" t="s">
        <v>0</v>
      </c>
      <c r="K383" s="48" t="s">
        <v>132</v>
      </c>
      <c r="L383" s="48" t="s">
        <v>0</v>
      </c>
      <c r="M383" s="48" t="s">
        <v>319</v>
      </c>
      <c r="N383" s="48" t="s">
        <v>134</v>
      </c>
      <c r="O383" s="48" t="s">
        <v>0</v>
      </c>
      <c r="P383" s="48" t="s">
        <v>445</v>
      </c>
      <c r="Q383" s="48"/>
      <c r="R383" s="48"/>
      <c r="S383" s="48"/>
      <c r="T383" s="48"/>
      <c r="U383" s="104"/>
      <c r="V383" s="73"/>
      <c r="W383" s="74"/>
      <c r="X383" s="75"/>
      <c r="Y383" s="271"/>
      <c r="Z383" s="271"/>
      <c r="AA383" s="272"/>
      <c r="AB383" s="272"/>
      <c r="AC383" s="272"/>
      <c r="AD383" s="272"/>
      <c r="AE383" s="272"/>
      <c r="AF383" s="272"/>
      <c r="AG383" s="272"/>
      <c r="AH383" s="272"/>
      <c r="AI383" s="272"/>
      <c r="AJ383" s="272"/>
      <c r="AK383" s="272"/>
      <c r="AL383" s="272"/>
      <c r="AM383" s="272"/>
      <c r="AN383" s="272"/>
      <c r="AO383" s="272"/>
      <c r="AP383" s="272"/>
      <c r="AQ383" s="272"/>
      <c r="AR383" s="272"/>
      <c r="AS383" s="272"/>
    </row>
    <row r="384" spans="3:45" ht="21" customHeight="1">
      <c r="C384" s="246"/>
      <c r="D384" s="419"/>
      <c r="E384" s="421"/>
      <c r="F384" s="261" t="s">
        <v>53</v>
      </c>
      <c r="G384" s="236"/>
      <c r="H384" s="48" t="s">
        <v>128</v>
      </c>
      <c r="I384" s="48" t="s">
        <v>131</v>
      </c>
      <c r="J384" s="48" t="s">
        <v>0</v>
      </c>
      <c r="K384" s="48" t="s">
        <v>132</v>
      </c>
      <c r="L384" s="48" t="s">
        <v>0</v>
      </c>
      <c r="M384" s="48" t="s">
        <v>320</v>
      </c>
      <c r="N384" s="48" t="s">
        <v>134</v>
      </c>
      <c r="O384" s="48" t="s">
        <v>0</v>
      </c>
      <c r="P384" s="48" t="s">
        <v>445</v>
      </c>
      <c r="Q384" s="48"/>
      <c r="R384" s="48"/>
      <c r="S384" s="48"/>
      <c r="T384" s="48"/>
      <c r="U384" s="104"/>
      <c r="V384" s="73"/>
      <c r="W384" s="74"/>
      <c r="X384" s="75"/>
      <c r="Y384" s="271"/>
      <c r="Z384" s="271"/>
      <c r="AA384" s="272"/>
      <c r="AB384" s="272"/>
      <c r="AC384" s="272"/>
      <c r="AD384" s="272"/>
      <c r="AE384" s="272"/>
      <c r="AF384" s="272"/>
      <c r="AG384" s="272"/>
      <c r="AH384" s="272"/>
      <c r="AI384" s="272"/>
      <c r="AJ384" s="272"/>
      <c r="AK384" s="272"/>
      <c r="AL384" s="272"/>
      <c r="AM384" s="272"/>
      <c r="AN384" s="272"/>
      <c r="AO384" s="272"/>
      <c r="AP384" s="272"/>
      <c r="AQ384" s="272"/>
      <c r="AR384" s="272"/>
      <c r="AS384" s="272"/>
    </row>
    <row r="385" spans="3:45" ht="21" customHeight="1">
      <c r="C385" s="246"/>
      <c r="D385" s="419"/>
      <c r="E385" s="421"/>
      <c r="F385" s="261" t="s">
        <v>2497</v>
      </c>
      <c r="G385" s="236"/>
      <c r="H385" s="48" t="s">
        <v>128</v>
      </c>
      <c r="I385" s="48" t="s">
        <v>131</v>
      </c>
      <c r="J385" s="48" t="s">
        <v>0</v>
      </c>
      <c r="K385" s="48" t="s">
        <v>132</v>
      </c>
      <c r="L385" s="48" t="s">
        <v>0</v>
      </c>
      <c r="M385" s="48" t="s">
        <v>321</v>
      </c>
      <c r="N385" s="48" t="s">
        <v>134</v>
      </c>
      <c r="O385" s="48" t="s">
        <v>0</v>
      </c>
      <c r="P385" s="48" t="s">
        <v>445</v>
      </c>
      <c r="Q385" s="48"/>
      <c r="R385" s="48"/>
      <c r="S385" s="48"/>
      <c r="T385" s="48"/>
      <c r="U385" s="104"/>
      <c r="V385" s="73"/>
      <c r="W385" s="74"/>
      <c r="X385" s="75"/>
      <c r="Y385" s="271"/>
      <c r="Z385" s="271"/>
      <c r="AA385" s="272"/>
      <c r="AB385" s="272"/>
      <c r="AC385" s="272"/>
      <c r="AD385" s="272"/>
      <c r="AE385" s="272"/>
      <c r="AF385" s="272"/>
      <c r="AG385" s="272"/>
      <c r="AH385" s="272"/>
      <c r="AI385" s="272"/>
      <c r="AJ385" s="272"/>
      <c r="AK385" s="272"/>
      <c r="AL385" s="272"/>
      <c r="AM385" s="272"/>
      <c r="AN385" s="272"/>
      <c r="AO385" s="272"/>
      <c r="AP385" s="272"/>
      <c r="AQ385" s="272"/>
      <c r="AR385" s="272"/>
      <c r="AS385" s="272"/>
    </row>
    <row r="386" spans="3:45" ht="21" customHeight="1">
      <c r="C386" s="246"/>
      <c r="D386" s="419"/>
      <c r="E386" s="421"/>
      <c r="F386" s="261" t="s">
        <v>2498</v>
      </c>
      <c r="G386" s="236"/>
      <c r="H386" s="48" t="s">
        <v>128</v>
      </c>
      <c r="I386" s="48" t="s">
        <v>131</v>
      </c>
      <c r="J386" s="48" t="s">
        <v>0</v>
      </c>
      <c r="K386" s="48" t="s">
        <v>132</v>
      </c>
      <c r="L386" s="48" t="s">
        <v>0</v>
      </c>
      <c r="M386" s="48" t="s">
        <v>322</v>
      </c>
      <c r="N386" s="48" t="s">
        <v>134</v>
      </c>
      <c r="O386" s="48" t="s">
        <v>0</v>
      </c>
      <c r="P386" s="48" t="s">
        <v>445</v>
      </c>
      <c r="Q386" s="48"/>
      <c r="R386" s="48"/>
      <c r="S386" s="48"/>
      <c r="T386" s="48"/>
      <c r="U386" s="104"/>
      <c r="V386" s="73"/>
      <c r="W386" s="74"/>
      <c r="X386" s="75"/>
      <c r="Y386" s="271"/>
      <c r="Z386" s="271"/>
      <c r="AA386" s="272"/>
      <c r="AB386" s="272"/>
      <c r="AC386" s="272"/>
      <c r="AD386" s="272"/>
      <c r="AE386" s="272"/>
      <c r="AF386" s="272"/>
      <c r="AG386" s="272"/>
      <c r="AH386" s="272"/>
      <c r="AI386" s="272"/>
      <c r="AJ386" s="272"/>
      <c r="AK386" s="272"/>
      <c r="AL386" s="272"/>
      <c r="AM386" s="272"/>
      <c r="AN386" s="272"/>
      <c r="AO386" s="272"/>
      <c r="AP386" s="272"/>
      <c r="AQ386" s="272"/>
      <c r="AR386" s="272"/>
      <c r="AS386" s="272"/>
    </row>
    <row r="387" spans="3:45" ht="21" customHeight="1">
      <c r="C387" s="246"/>
      <c r="D387" s="419"/>
      <c r="E387" s="421"/>
      <c r="F387" s="261" t="s">
        <v>2499</v>
      </c>
      <c r="G387" s="236"/>
      <c r="H387" s="48" t="s">
        <v>128</v>
      </c>
      <c r="I387" s="48" t="s">
        <v>131</v>
      </c>
      <c r="J387" s="48" t="s">
        <v>0</v>
      </c>
      <c r="K387" s="48" t="s">
        <v>132</v>
      </c>
      <c r="L387" s="48" t="s">
        <v>0</v>
      </c>
      <c r="M387" s="48" t="s">
        <v>323</v>
      </c>
      <c r="N387" s="48" t="s">
        <v>134</v>
      </c>
      <c r="O387" s="48" t="s">
        <v>0</v>
      </c>
      <c r="P387" s="48" t="s">
        <v>445</v>
      </c>
      <c r="Q387" s="48"/>
      <c r="R387" s="48"/>
      <c r="S387" s="48"/>
      <c r="T387" s="48"/>
      <c r="U387" s="104"/>
      <c r="V387" s="73"/>
      <c r="W387" s="74"/>
      <c r="X387" s="75"/>
      <c r="Y387" s="271"/>
      <c r="Z387" s="271"/>
      <c r="AA387" s="272"/>
      <c r="AB387" s="272"/>
      <c r="AC387" s="272"/>
      <c r="AD387" s="272"/>
      <c r="AE387" s="272"/>
      <c r="AF387" s="272"/>
      <c r="AG387" s="272"/>
      <c r="AH387" s="272"/>
      <c r="AI387" s="272"/>
      <c r="AJ387" s="272"/>
      <c r="AK387" s="272"/>
      <c r="AL387" s="272"/>
      <c r="AM387" s="272"/>
      <c r="AN387" s="272"/>
      <c r="AO387" s="272"/>
      <c r="AP387" s="272"/>
      <c r="AQ387" s="272"/>
      <c r="AR387" s="272"/>
      <c r="AS387" s="272"/>
    </row>
    <row r="388" spans="3:45" ht="21" customHeight="1">
      <c r="C388" s="246"/>
      <c r="D388" s="419"/>
      <c r="E388" s="421"/>
      <c r="F388" s="261" t="s">
        <v>54</v>
      </c>
      <c r="G388" s="236"/>
      <c r="H388" s="48" t="s">
        <v>128</v>
      </c>
      <c r="I388" s="48" t="s">
        <v>131</v>
      </c>
      <c r="J388" s="48" t="s">
        <v>0</v>
      </c>
      <c r="K388" s="48" t="s">
        <v>132</v>
      </c>
      <c r="L388" s="48" t="s">
        <v>0</v>
      </c>
      <c r="M388" s="48" t="s">
        <v>324</v>
      </c>
      <c r="N388" s="48" t="s">
        <v>134</v>
      </c>
      <c r="O388" s="48" t="s">
        <v>0</v>
      </c>
      <c r="P388" s="48" t="s">
        <v>445</v>
      </c>
      <c r="Q388" s="48"/>
      <c r="R388" s="48"/>
      <c r="S388" s="48"/>
      <c r="T388" s="48"/>
      <c r="U388" s="104"/>
      <c r="V388" s="73"/>
      <c r="W388" s="74"/>
      <c r="X388" s="75"/>
      <c r="Y388" s="271"/>
      <c r="Z388" s="271"/>
      <c r="AA388" s="272"/>
      <c r="AB388" s="272"/>
      <c r="AC388" s="272"/>
      <c r="AD388" s="272"/>
      <c r="AE388" s="272"/>
      <c r="AF388" s="272"/>
      <c r="AG388" s="272"/>
      <c r="AH388" s="272"/>
      <c r="AI388" s="272"/>
      <c r="AJ388" s="272"/>
      <c r="AK388" s="272"/>
      <c r="AL388" s="272"/>
      <c r="AM388" s="272"/>
      <c r="AN388" s="272"/>
      <c r="AO388" s="272"/>
      <c r="AP388" s="272"/>
      <c r="AQ388" s="272"/>
      <c r="AR388" s="272"/>
      <c r="AS388" s="272"/>
    </row>
    <row r="389" spans="3:45" ht="21" customHeight="1">
      <c r="C389" s="246"/>
      <c r="D389" s="419"/>
      <c r="E389" s="421"/>
      <c r="F389" s="261" t="s">
        <v>2500</v>
      </c>
      <c r="G389" s="236"/>
      <c r="H389" s="48" t="s">
        <v>128</v>
      </c>
      <c r="I389" s="48" t="s">
        <v>131</v>
      </c>
      <c r="J389" s="48" t="s">
        <v>0</v>
      </c>
      <c r="K389" s="48" t="s">
        <v>132</v>
      </c>
      <c r="L389" s="48" t="s">
        <v>0</v>
      </c>
      <c r="M389" s="48" t="s">
        <v>325</v>
      </c>
      <c r="N389" s="48" t="s">
        <v>134</v>
      </c>
      <c r="O389" s="48" t="s">
        <v>0</v>
      </c>
      <c r="P389" s="48" t="s">
        <v>445</v>
      </c>
      <c r="Q389" s="48"/>
      <c r="R389" s="48"/>
      <c r="S389" s="48"/>
      <c r="T389" s="48"/>
      <c r="U389" s="104"/>
      <c r="V389" s="73"/>
      <c r="W389" s="74"/>
      <c r="X389" s="75"/>
      <c r="Y389" s="271"/>
      <c r="Z389" s="271"/>
      <c r="AA389" s="272"/>
      <c r="AB389" s="272"/>
      <c r="AC389" s="272"/>
      <c r="AD389" s="272"/>
      <c r="AE389" s="272"/>
      <c r="AF389" s="272"/>
      <c r="AG389" s="272"/>
      <c r="AH389" s="272"/>
      <c r="AI389" s="272"/>
      <c r="AJ389" s="272"/>
      <c r="AK389" s="272"/>
      <c r="AL389" s="272"/>
      <c r="AM389" s="272"/>
      <c r="AN389" s="272"/>
      <c r="AO389" s="272"/>
      <c r="AP389" s="272"/>
      <c r="AQ389" s="272"/>
      <c r="AR389" s="272"/>
      <c r="AS389" s="272"/>
    </row>
    <row r="390" spans="3:45" ht="21" customHeight="1">
      <c r="C390" s="246"/>
      <c r="D390" s="419"/>
      <c r="E390" s="421"/>
      <c r="F390" s="261" t="s">
        <v>2501</v>
      </c>
      <c r="G390" s="236"/>
      <c r="H390" s="48" t="s">
        <v>128</v>
      </c>
      <c r="I390" s="48" t="s">
        <v>131</v>
      </c>
      <c r="J390" s="48" t="s">
        <v>0</v>
      </c>
      <c r="K390" s="48" t="s">
        <v>132</v>
      </c>
      <c r="L390" s="48" t="s">
        <v>0</v>
      </c>
      <c r="M390" s="48" t="s">
        <v>326</v>
      </c>
      <c r="N390" s="48" t="s">
        <v>134</v>
      </c>
      <c r="O390" s="48" t="s">
        <v>0</v>
      </c>
      <c r="P390" s="48" t="s">
        <v>445</v>
      </c>
      <c r="Q390" s="48"/>
      <c r="R390" s="48"/>
      <c r="S390" s="48"/>
      <c r="T390" s="48"/>
      <c r="U390" s="104"/>
      <c r="V390" s="73"/>
      <c r="W390" s="74"/>
      <c r="X390" s="75"/>
      <c r="Y390" s="271"/>
      <c r="Z390" s="271"/>
      <c r="AA390" s="272"/>
      <c r="AB390" s="272"/>
      <c r="AC390" s="272"/>
      <c r="AD390" s="272"/>
      <c r="AE390" s="272"/>
      <c r="AF390" s="272"/>
      <c r="AG390" s="272"/>
      <c r="AH390" s="272"/>
      <c r="AI390" s="272"/>
      <c r="AJ390" s="272"/>
      <c r="AK390" s="272"/>
      <c r="AL390" s="272"/>
      <c r="AM390" s="272"/>
      <c r="AN390" s="272"/>
      <c r="AO390" s="272"/>
      <c r="AP390" s="272"/>
      <c r="AQ390" s="272"/>
      <c r="AR390" s="272"/>
      <c r="AS390" s="272"/>
    </row>
    <row r="391" spans="3:45" ht="21" customHeight="1">
      <c r="C391" s="246"/>
      <c r="D391" s="419"/>
      <c r="E391" s="421"/>
      <c r="F391" s="261" t="s">
        <v>2502</v>
      </c>
      <c r="G391" s="236"/>
      <c r="H391" s="48" t="s">
        <v>128</v>
      </c>
      <c r="I391" s="48" t="s">
        <v>131</v>
      </c>
      <c r="J391" s="48" t="s">
        <v>0</v>
      </c>
      <c r="K391" s="48" t="s">
        <v>132</v>
      </c>
      <c r="L391" s="48" t="s">
        <v>0</v>
      </c>
      <c r="M391" s="48" t="s">
        <v>327</v>
      </c>
      <c r="N391" s="48" t="s">
        <v>134</v>
      </c>
      <c r="O391" s="48" t="s">
        <v>0</v>
      </c>
      <c r="P391" s="48" t="s">
        <v>445</v>
      </c>
      <c r="Q391" s="48"/>
      <c r="R391" s="48"/>
      <c r="S391" s="48"/>
      <c r="T391" s="48"/>
      <c r="U391" s="104"/>
      <c r="V391" s="73"/>
      <c r="W391" s="74"/>
      <c r="X391" s="75"/>
      <c r="Y391" s="271"/>
      <c r="Z391" s="271"/>
      <c r="AA391" s="272"/>
      <c r="AB391" s="272"/>
      <c r="AC391" s="272"/>
      <c r="AD391" s="272"/>
      <c r="AE391" s="272"/>
      <c r="AF391" s="272"/>
      <c r="AG391" s="272"/>
      <c r="AH391" s="272"/>
      <c r="AI391" s="272"/>
      <c r="AJ391" s="272"/>
      <c r="AK391" s="272"/>
      <c r="AL391" s="272"/>
      <c r="AM391" s="272"/>
      <c r="AN391" s="272"/>
      <c r="AO391" s="272"/>
      <c r="AP391" s="272"/>
      <c r="AQ391" s="272"/>
      <c r="AR391" s="272"/>
      <c r="AS391" s="272"/>
    </row>
    <row r="392" spans="3:45" ht="21" customHeight="1">
      <c r="C392" s="246"/>
      <c r="D392" s="419"/>
      <c r="E392" s="421"/>
      <c r="F392" s="261" t="s">
        <v>2503</v>
      </c>
      <c r="G392" s="236"/>
      <c r="H392" s="48" t="s">
        <v>128</v>
      </c>
      <c r="I392" s="48" t="s">
        <v>131</v>
      </c>
      <c r="J392" s="48" t="s">
        <v>0</v>
      </c>
      <c r="K392" s="48" t="s">
        <v>132</v>
      </c>
      <c r="L392" s="48" t="s">
        <v>0</v>
      </c>
      <c r="M392" s="48" t="s">
        <v>328</v>
      </c>
      <c r="N392" s="48" t="s">
        <v>134</v>
      </c>
      <c r="O392" s="48" t="s">
        <v>0</v>
      </c>
      <c r="P392" s="48" t="s">
        <v>445</v>
      </c>
      <c r="Q392" s="48"/>
      <c r="R392" s="48"/>
      <c r="S392" s="48"/>
      <c r="T392" s="48"/>
      <c r="U392" s="104"/>
      <c r="V392" s="73"/>
      <c r="W392" s="74"/>
      <c r="X392" s="75"/>
      <c r="Y392" s="271"/>
      <c r="Z392" s="271"/>
      <c r="AA392" s="272"/>
      <c r="AB392" s="272"/>
      <c r="AC392" s="272"/>
      <c r="AD392" s="272"/>
      <c r="AE392" s="272"/>
      <c r="AF392" s="272"/>
      <c r="AG392" s="272"/>
      <c r="AH392" s="272"/>
      <c r="AI392" s="272"/>
      <c r="AJ392" s="272"/>
      <c r="AK392" s="272"/>
      <c r="AL392" s="272"/>
      <c r="AM392" s="272"/>
      <c r="AN392" s="272"/>
      <c r="AO392" s="272"/>
      <c r="AP392" s="272"/>
      <c r="AQ392" s="272"/>
      <c r="AR392" s="272"/>
      <c r="AS392" s="272"/>
    </row>
    <row r="393" spans="3:45" ht="21" customHeight="1">
      <c r="C393" s="246"/>
      <c r="D393" s="419"/>
      <c r="E393" s="421"/>
      <c r="F393" s="261" t="s">
        <v>55</v>
      </c>
      <c r="G393" s="236"/>
      <c r="H393" s="48" t="s">
        <v>128</v>
      </c>
      <c r="I393" s="48" t="s">
        <v>131</v>
      </c>
      <c r="J393" s="48" t="s">
        <v>0</v>
      </c>
      <c r="K393" s="48" t="s">
        <v>132</v>
      </c>
      <c r="L393" s="48" t="s">
        <v>0</v>
      </c>
      <c r="M393" s="48" t="s">
        <v>329</v>
      </c>
      <c r="N393" s="48" t="s">
        <v>134</v>
      </c>
      <c r="O393" s="48" t="s">
        <v>0</v>
      </c>
      <c r="P393" s="48" t="s">
        <v>445</v>
      </c>
      <c r="Q393" s="48"/>
      <c r="R393" s="48"/>
      <c r="S393" s="48"/>
      <c r="T393" s="48"/>
      <c r="U393" s="104"/>
      <c r="V393" s="73"/>
      <c r="W393" s="74"/>
      <c r="X393" s="75"/>
      <c r="Y393" s="271"/>
      <c r="Z393" s="271"/>
      <c r="AA393" s="272"/>
      <c r="AB393" s="272"/>
      <c r="AC393" s="272"/>
      <c r="AD393" s="272"/>
      <c r="AE393" s="272"/>
      <c r="AF393" s="272"/>
      <c r="AG393" s="272"/>
      <c r="AH393" s="272"/>
      <c r="AI393" s="272"/>
      <c r="AJ393" s="272"/>
      <c r="AK393" s="272"/>
      <c r="AL393" s="272"/>
      <c r="AM393" s="272"/>
      <c r="AN393" s="272"/>
      <c r="AO393" s="272"/>
      <c r="AP393" s="272"/>
      <c r="AQ393" s="272"/>
      <c r="AR393" s="272"/>
      <c r="AS393" s="272"/>
    </row>
    <row r="394" spans="3:45" ht="21" customHeight="1">
      <c r="C394" s="246"/>
      <c r="D394" s="419"/>
      <c r="E394" s="421"/>
      <c r="F394" s="261" t="s">
        <v>2504</v>
      </c>
      <c r="G394" s="236"/>
      <c r="H394" s="48" t="s">
        <v>128</v>
      </c>
      <c r="I394" s="48" t="s">
        <v>131</v>
      </c>
      <c r="J394" s="48" t="s">
        <v>0</v>
      </c>
      <c r="K394" s="48" t="s">
        <v>132</v>
      </c>
      <c r="L394" s="48" t="s">
        <v>0</v>
      </c>
      <c r="M394" s="48" t="s">
        <v>330</v>
      </c>
      <c r="N394" s="48" t="s">
        <v>134</v>
      </c>
      <c r="O394" s="48" t="s">
        <v>0</v>
      </c>
      <c r="P394" s="48" t="s">
        <v>445</v>
      </c>
      <c r="Q394" s="48"/>
      <c r="R394" s="48"/>
      <c r="S394" s="48"/>
      <c r="T394" s="48"/>
      <c r="U394" s="104"/>
      <c r="V394" s="73"/>
      <c r="W394" s="74"/>
      <c r="X394" s="75"/>
      <c r="Y394" s="271"/>
      <c r="Z394" s="271"/>
      <c r="AA394" s="272"/>
      <c r="AB394" s="272"/>
      <c r="AC394" s="272"/>
      <c r="AD394" s="272"/>
      <c r="AE394" s="272"/>
      <c r="AF394" s="272"/>
      <c r="AG394" s="272"/>
      <c r="AH394" s="272"/>
      <c r="AI394" s="272"/>
      <c r="AJ394" s="272"/>
      <c r="AK394" s="272"/>
      <c r="AL394" s="272"/>
      <c r="AM394" s="272"/>
      <c r="AN394" s="272"/>
      <c r="AO394" s="272"/>
      <c r="AP394" s="272"/>
      <c r="AQ394" s="272"/>
      <c r="AR394" s="272"/>
      <c r="AS394" s="272"/>
    </row>
    <row r="395" spans="3:45" ht="21" customHeight="1">
      <c r="C395" s="246"/>
      <c r="D395" s="419"/>
      <c r="E395" s="421"/>
      <c r="F395" s="261" t="s">
        <v>2384</v>
      </c>
      <c r="G395" s="236"/>
      <c r="H395" s="48" t="s">
        <v>128</v>
      </c>
      <c r="I395" s="48" t="s">
        <v>131</v>
      </c>
      <c r="J395" s="48" t="s">
        <v>0</v>
      </c>
      <c r="K395" s="48" t="s">
        <v>132</v>
      </c>
      <c r="L395" s="48" t="s">
        <v>0</v>
      </c>
      <c r="M395" s="48" t="s">
        <v>331</v>
      </c>
      <c r="N395" s="48" t="s">
        <v>134</v>
      </c>
      <c r="O395" s="48" t="s">
        <v>0</v>
      </c>
      <c r="P395" s="48" t="s">
        <v>445</v>
      </c>
      <c r="Q395" s="48"/>
      <c r="R395" s="48"/>
      <c r="S395" s="48"/>
      <c r="T395" s="48"/>
      <c r="U395" s="104"/>
      <c r="V395" s="73"/>
      <c r="W395" s="74"/>
      <c r="X395" s="75"/>
      <c r="Y395" s="271"/>
      <c r="Z395" s="273"/>
      <c r="AA395" s="245"/>
      <c r="AB395" s="245"/>
      <c r="AC395" s="245"/>
      <c r="AD395" s="245"/>
      <c r="AE395" s="245"/>
      <c r="AF395" s="245"/>
      <c r="AG395" s="245"/>
      <c r="AH395" s="245"/>
      <c r="AI395" s="245"/>
      <c r="AJ395" s="245"/>
      <c r="AK395" s="245"/>
      <c r="AL395" s="245"/>
      <c r="AM395" s="245"/>
      <c r="AN395" s="245"/>
      <c r="AO395" s="245"/>
      <c r="AP395" s="245"/>
      <c r="AQ395" s="245"/>
      <c r="AR395" s="245"/>
      <c r="AS395" s="245"/>
    </row>
    <row r="396" spans="3:45" ht="21" customHeight="1">
      <c r="C396" s="246"/>
      <c r="D396" s="419"/>
      <c r="E396" s="422"/>
      <c r="F396" s="267" t="s">
        <v>2385</v>
      </c>
      <c r="G396" s="236"/>
      <c r="H396" s="48" t="s">
        <v>128</v>
      </c>
      <c r="I396" s="48" t="s">
        <v>131</v>
      </c>
      <c r="J396" s="48" t="s">
        <v>0</v>
      </c>
      <c r="K396" s="48" t="s">
        <v>132</v>
      </c>
      <c r="L396" s="48" t="s">
        <v>0</v>
      </c>
      <c r="M396" s="48" t="s">
        <v>410</v>
      </c>
      <c r="N396" s="48" t="s">
        <v>134</v>
      </c>
      <c r="O396" s="48" t="s">
        <v>0</v>
      </c>
      <c r="P396" s="48" t="s">
        <v>445</v>
      </c>
      <c r="Q396" s="48"/>
      <c r="R396" s="48"/>
      <c r="S396" s="48"/>
      <c r="T396" s="48"/>
      <c r="U396" s="110"/>
      <c r="V396" s="21" t="str">
        <f>IF(OR(SUMPRODUCT(--(V345:V395=""),--(W345:W395=""))&gt;0,COUNTIF(W345:W395,"M")&gt;0,COUNTIF(W345:W395,"X")=51),"",SUM(V345:V395))</f>
        <v/>
      </c>
      <c r="W396" s="22" t="str">
        <f>IF(AND(COUNTIF(W345:W395,"X")=51,SUM(V345:V395)=0,ISNUMBER(V396)),"",IF(COUNTIF(W345:W395,"M")&gt;0,"M",IF(AND(COUNTIF(W345:W395,W345)=51,OR(W345="X",W345="W",W345="Z")),UPPER(W345),"")))</f>
        <v/>
      </c>
      <c r="X396" s="23"/>
      <c r="Y396" s="271"/>
      <c r="Z396" s="271"/>
      <c r="AA396" s="272"/>
      <c r="AB396" s="272"/>
      <c r="AC396" s="272"/>
      <c r="AD396" s="272"/>
      <c r="AE396" s="272"/>
      <c r="AF396" s="272"/>
      <c r="AG396" s="272"/>
      <c r="AH396" s="272"/>
      <c r="AI396" s="272"/>
      <c r="AJ396" s="272"/>
      <c r="AK396" s="272"/>
      <c r="AL396" s="272"/>
      <c r="AM396" s="272"/>
      <c r="AN396" s="272"/>
      <c r="AO396" s="272"/>
      <c r="AP396" s="272"/>
      <c r="AQ396" s="272"/>
      <c r="AR396" s="272"/>
      <c r="AS396" s="272"/>
    </row>
    <row r="397" spans="3:45" ht="21" customHeight="1">
      <c r="C397" s="246"/>
      <c r="D397" s="419" t="s">
        <v>2356</v>
      </c>
      <c r="E397" s="420" t="s">
        <v>56</v>
      </c>
      <c r="F397" s="261" t="s">
        <v>2505</v>
      </c>
      <c r="G397" s="236"/>
      <c r="H397" s="48" t="s">
        <v>128</v>
      </c>
      <c r="I397" s="48" t="s">
        <v>131</v>
      </c>
      <c r="J397" s="48" t="s">
        <v>0</v>
      </c>
      <c r="K397" s="48" t="s">
        <v>132</v>
      </c>
      <c r="L397" s="48" t="s">
        <v>0</v>
      </c>
      <c r="M397" s="48" t="s">
        <v>332</v>
      </c>
      <c r="N397" s="48" t="s">
        <v>134</v>
      </c>
      <c r="O397" s="48" t="s">
        <v>0</v>
      </c>
      <c r="P397" s="48" t="s">
        <v>445</v>
      </c>
      <c r="Q397" s="48"/>
      <c r="R397" s="48"/>
      <c r="S397" s="48"/>
      <c r="T397" s="48"/>
      <c r="U397" s="104"/>
      <c r="V397" s="73"/>
      <c r="W397" s="74"/>
      <c r="X397" s="75"/>
      <c r="Y397" s="271"/>
      <c r="Z397" s="271"/>
      <c r="AA397" s="272"/>
      <c r="AB397" s="272"/>
      <c r="AC397" s="272"/>
      <c r="AD397" s="272"/>
      <c r="AE397" s="272"/>
      <c r="AF397" s="272"/>
      <c r="AG397" s="272"/>
      <c r="AH397" s="272"/>
      <c r="AI397" s="272"/>
      <c r="AJ397" s="272"/>
      <c r="AK397" s="272"/>
      <c r="AL397" s="272"/>
      <c r="AM397" s="272"/>
      <c r="AN397" s="272"/>
      <c r="AO397" s="272"/>
      <c r="AP397" s="272"/>
      <c r="AQ397" s="272"/>
      <c r="AR397" s="272"/>
      <c r="AS397" s="272"/>
    </row>
    <row r="398" spans="3:45" ht="21" customHeight="1">
      <c r="C398" s="246"/>
      <c r="D398" s="419"/>
      <c r="E398" s="421"/>
      <c r="F398" s="261" t="s">
        <v>2506</v>
      </c>
      <c r="G398" s="236"/>
      <c r="H398" s="48" t="s">
        <v>128</v>
      </c>
      <c r="I398" s="48" t="s">
        <v>131</v>
      </c>
      <c r="J398" s="48" t="s">
        <v>0</v>
      </c>
      <c r="K398" s="48" t="s">
        <v>132</v>
      </c>
      <c r="L398" s="48" t="s">
        <v>0</v>
      </c>
      <c r="M398" s="48" t="s">
        <v>333</v>
      </c>
      <c r="N398" s="48" t="s">
        <v>134</v>
      </c>
      <c r="O398" s="48" t="s">
        <v>0</v>
      </c>
      <c r="P398" s="48" t="s">
        <v>445</v>
      </c>
      <c r="Q398" s="48"/>
      <c r="R398" s="48"/>
      <c r="S398" s="48"/>
      <c r="T398" s="48"/>
      <c r="U398" s="104"/>
      <c r="V398" s="73"/>
      <c r="W398" s="74"/>
      <c r="X398" s="75"/>
      <c r="Y398" s="271"/>
      <c r="Z398" s="271"/>
      <c r="AA398" s="272"/>
      <c r="AB398" s="272"/>
      <c r="AC398" s="272"/>
      <c r="AD398" s="272"/>
      <c r="AE398" s="272"/>
      <c r="AF398" s="272"/>
      <c r="AG398" s="272"/>
      <c r="AH398" s="272"/>
      <c r="AI398" s="272"/>
      <c r="AJ398" s="272"/>
      <c r="AK398" s="272"/>
      <c r="AL398" s="272"/>
      <c r="AM398" s="272"/>
      <c r="AN398" s="272"/>
      <c r="AO398" s="272"/>
      <c r="AP398" s="272"/>
      <c r="AQ398" s="272"/>
      <c r="AR398" s="272"/>
      <c r="AS398" s="272"/>
    </row>
    <row r="399" spans="3:45" ht="21" customHeight="1">
      <c r="C399" s="246"/>
      <c r="D399" s="419"/>
      <c r="E399" s="421"/>
      <c r="F399" s="261" t="s">
        <v>2507</v>
      </c>
      <c r="G399" s="236"/>
      <c r="H399" s="48" t="s">
        <v>128</v>
      </c>
      <c r="I399" s="48" t="s">
        <v>131</v>
      </c>
      <c r="J399" s="48" t="s">
        <v>0</v>
      </c>
      <c r="K399" s="48" t="s">
        <v>132</v>
      </c>
      <c r="L399" s="48" t="s">
        <v>0</v>
      </c>
      <c r="M399" s="48" t="s">
        <v>142</v>
      </c>
      <c r="N399" s="48" t="s">
        <v>134</v>
      </c>
      <c r="O399" s="48" t="s">
        <v>0</v>
      </c>
      <c r="P399" s="48" t="s">
        <v>445</v>
      </c>
      <c r="Q399" s="48"/>
      <c r="R399" s="48"/>
      <c r="S399" s="48"/>
      <c r="T399" s="48"/>
      <c r="U399" s="104"/>
      <c r="V399" s="73"/>
      <c r="W399" s="74"/>
      <c r="X399" s="75"/>
      <c r="Y399" s="271"/>
      <c r="Z399" s="274"/>
    </row>
    <row r="400" spans="3:45" ht="21" customHeight="1">
      <c r="C400" s="246"/>
      <c r="D400" s="419"/>
      <c r="E400" s="421"/>
      <c r="F400" s="261" t="s">
        <v>2508</v>
      </c>
      <c r="G400" s="236"/>
      <c r="H400" s="48" t="s">
        <v>128</v>
      </c>
      <c r="I400" s="48" t="s">
        <v>131</v>
      </c>
      <c r="J400" s="48" t="s">
        <v>0</v>
      </c>
      <c r="K400" s="48" t="s">
        <v>132</v>
      </c>
      <c r="L400" s="48" t="s">
        <v>0</v>
      </c>
      <c r="M400" s="48" t="s">
        <v>334</v>
      </c>
      <c r="N400" s="48" t="s">
        <v>134</v>
      </c>
      <c r="O400" s="48" t="s">
        <v>0</v>
      </c>
      <c r="P400" s="48" t="s">
        <v>445</v>
      </c>
      <c r="Q400" s="48"/>
      <c r="R400" s="48"/>
      <c r="S400" s="48"/>
      <c r="T400" s="48"/>
      <c r="U400" s="104"/>
      <c r="V400" s="73"/>
      <c r="W400" s="74"/>
      <c r="X400" s="75"/>
      <c r="Y400" s="271"/>
      <c r="Z400" s="274"/>
    </row>
    <row r="401" spans="3:26" ht="21" customHeight="1">
      <c r="C401" s="246"/>
      <c r="D401" s="419"/>
      <c r="E401" s="421"/>
      <c r="F401" s="261" t="s">
        <v>2509</v>
      </c>
      <c r="G401" s="236"/>
      <c r="H401" s="48" t="s">
        <v>128</v>
      </c>
      <c r="I401" s="48" t="s">
        <v>131</v>
      </c>
      <c r="J401" s="48" t="s">
        <v>0</v>
      </c>
      <c r="K401" s="48" t="s">
        <v>132</v>
      </c>
      <c r="L401" s="48" t="s">
        <v>0</v>
      </c>
      <c r="M401" s="48" t="s">
        <v>335</v>
      </c>
      <c r="N401" s="48" t="s">
        <v>134</v>
      </c>
      <c r="O401" s="48" t="s">
        <v>0</v>
      </c>
      <c r="P401" s="48" t="s">
        <v>445</v>
      </c>
      <c r="Q401" s="48"/>
      <c r="R401" s="48"/>
      <c r="S401" s="48"/>
      <c r="T401" s="48"/>
      <c r="U401" s="104"/>
      <c r="V401" s="73"/>
      <c r="W401" s="74"/>
      <c r="X401" s="75"/>
      <c r="Y401" s="271"/>
      <c r="Z401" s="274"/>
    </row>
    <row r="402" spans="3:26" ht="21" customHeight="1">
      <c r="C402" s="246"/>
      <c r="D402" s="419"/>
      <c r="E402" s="421"/>
      <c r="F402" s="261" t="s">
        <v>2510</v>
      </c>
      <c r="G402" s="236"/>
      <c r="H402" s="48" t="s">
        <v>128</v>
      </c>
      <c r="I402" s="48" t="s">
        <v>131</v>
      </c>
      <c r="J402" s="48" t="s">
        <v>0</v>
      </c>
      <c r="K402" s="48" t="s">
        <v>132</v>
      </c>
      <c r="L402" s="48" t="s">
        <v>0</v>
      </c>
      <c r="M402" s="48" t="s">
        <v>336</v>
      </c>
      <c r="N402" s="48" t="s">
        <v>134</v>
      </c>
      <c r="O402" s="48" t="s">
        <v>0</v>
      </c>
      <c r="P402" s="48" t="s">
        <v>445</v>
      </c>
      <c r="Q402" s="48"/>
      <c r="R402" s="48"/>
      <c r="S402" s="48"/>
      <c r="T402" s="48"/>
      <c r="U402" s="104"/>
      <c r="V402" s="73"/>
      <c r="W402" s="74"/>
      <c r="X402" s="75"/>
      <c r="Y402" s="271"/>
      <c r="Z402" s="274"/>
    </row>
    <row r="403" spans="3:26" ht="21" customHeight="1">
      <c r="C403" s="246"/>
      <c r="D403" s="419"/>
      <c r="E403" s="421"/>
      <c r="F403" s="261" t="s">
        <v>2511</v>
      </c>
      <c r="G403" s="236"/>
      <c r="H403" s="48" t="s">
        <v>128</v>
      </c>
      <c r="I403" s="48" t="s">
        <v>131</v>
      </c>
      <c r="J403" s="48" t="s">
        <v>0</v>
      </c>
      <c r="K403" s="48" t="s">
        <v>132</v>
      </c>
      <c r="L403" s="48" t="s">
        <v>0</v>
      </c>
      <c r="M403" s="48" t="s">
        <v>337</v>
      </c>
      <c r="N403" s="48" t="s">
        <v>134</v>
      </c>
      <c r="O403" s="48" t="s">
        <v>0</v>
      </c>
      <c r="P403" s="48" t="s">
        <v>445</v>
      </c>
      <c r="Q403" s="48"/>
      <c r="R403" s="48"/>
      <c r="S403" s="48"/>
      <c r="T403" s="48"/>
      <c r="U403" s="104"/>
      <c r="V403" s="73"/>
      <c r="W403" s="74"/>
      <c r="X403" s="75"/>
      <c r="Y403" s="271"/>
      <c r="Z403" s="274"/>
    </row>
    <row r="404" spans="3:26" ht="21" customHeight="1">
      <c r="C404" s="246"/>
      <c r="D404" s="419"/>
      <c r="E404" s="421"/>
      <c r="F404" s="261" t="s">
        <v>2512</v>
      </c>
      <c r="G404" s="236"/>
      <c r="H404" s="48" t="s">
        <v>128</v>
      </c>
      <c r="I404" s="48" t="s">
        <v>131</v>
      </c>
      <c r="J404" s="48" t="s">
        <v>0</v>
      </c>
      <c r="K404" s="48" t="s">
        <v>132</v>
      </c>
      <c r="L404" s="48" t="s">
        <v>0</v>
      </c>
      <c r="M404" s="48" t="s">
        <v>338</v>
      </c>
      <c r="N404" s="48" t="s">
        <v>134</v>
      </c>
      <c r="O404" s="48" t="s">
        <v>0</v>
      </c>
      <c r="P404" s="48" t="s">
        <v>445</v>
      </c>
      <c r="Q404" s="48"/>
      <c r="R404" s="48"/>
      <c r="S404" s="48"/>
      <c r="T404" s="48"/>
      <c r="U404" s="104"/>
      <c r="V404" s="73"/>
      <c r="W404" s="74"/>
      <c r="X404" s="75"/>
      <c r="Y404" s="271"/>
      <c r="Z404" s="274"/>
    </row>
    <row r="405" spans="3:26" ht="21" customHeight="1">
      <c r="C405" s="246"/>
      <c r="D405" s="419"/>
      <c r="E405" s="421"/>
      <c r="F405" s="261" t="s">
        <v>2552</v>
      </c>
      <c r="G405" s="236"/>
      <c r="H405" s="48" t="s">
        <v>128</v>
      </c>
      <c r="I405" s="48" t="s">
        <v>131</v>
      </c>
      <c r="J405" s="48" t="s">
        <v>0</v>
      </c>
      <c r="K405" s="48" t="s">
        <v>132</v>
      </c>
      <c r="L405" s="48" t="s">
        <v>0</v>
      </c>
      <c r="M405" s="48" t="s">
        <v>339</v>
      </c>
      <c r="N405" s="48" t="s">
        <v>134</v>
      </c>
      <c r="O405" s="48" t="s">
        <v>0</v>
      </c>
      <c r="P405" s="48" t="s">
        <v>445</v>
      </c>
      <c r="Q405" s="48"/>
      <c r="R405" s="48"/>
      <c r="S405" s="48"/>
      <c r="T405" s="48"/>
      <c r="U405" s="104"/>
      <c r="V405" s="73"/>
      <c r="W405" s="74"/>
      <c r="X405" s="75"/>
      <c r="Y405" s="271"/>
      <c r="Z405" s="274"/>
    </row>
    <row r="406" spans="3:26" ht="21" customHeight="1">
      <c r="C406" s="246"/>
      <c r="D406" s="419"/>
      <c r="E406" s="421"/>
      <c r="F406" s="261" t="s">
        <v>2513</v>
      </c>
      <c r="G406" s="236"/>
      <c r="H406" s="48" t="s">
        <v>128</v>
      </c>
      <c r="I406" s="48" t="s">
        <v>131</v>
      </c>
      <c r="J406" s="48" t="s">
        <v>0</v>
      </c>
      <c r="K406" s="48" t="s">
        <v>132</v>
      </c>
      <c r="L406" s="48" t="s">
        <v>0</v>
      </c>
      <c r="M406" s="48" t="s">
        <v>340</v>
      </c>
      <c r="N406" s="48" t="s">
        <v>134</v>
      </c>
      <c r="O406" s="48" t="s">
        <v>0</v>
      </c>
      <c r="P406" s="48" t="s">
        <v>445</v>
      </c>
      <c r="Q406" s="48"/>
      <c r="R406" s="48"/>
      <c r="S406" s="48"/>
      <c r="T406" s="48"/>
      <c r="U406" s="104"/>
      <c r="V406" s="73"/>
      <c r="W406" s="74"/>
      <c r="X406" s="75"/>
      <c r="Y406" s="271"/>
      <c r="Z406" s="274"/>
    </row>
    <row r="407" spans="3:26" ht="21" customHeight="1">
      <c r="C407" s="246"/>
      <c r="D407" s="419"/>
      <c r="E407" s="421"/>
      <c r="F407" s="261" t="s">
        <v>2514</v>
      </c>
      <c r="G407" s="236"/>
      <c r="H407" s="48" t="s">
        <v>128</v>
      </c>
      <c r="I407" s="48" t="s">
        <v>131</v>
      </c>
      <c r="J407" s="48" t="s">
        <v>0</v>
      </c>
      <c r="K407" s="48" t="s">
        <v>132</v>
      </c>
      <c r="L407" s="48" t="s">
        <v>0</v>
      </c>
      <c r="M407" s="48" t="s">
        <v>341</v>
      </c>
      <c r="N407" s="48" t="s">
        <v>134</v>
      </c>
      <c r="O407" s="48" t="s">
        <v>0</v>
      </c>
      <c r="P407" s="48" t="s">
        <v>445</v>
      </c>
      <c r="Q407" s="48"/>
      <c r="R407" s="48"/>
      <c r="S407" s="48"/>
      <c r="T407" s="48"/>
      <c r="U407" s="104"/>
      <c r="V407" s="73"/>
      <c r="W407" s="74"/>
      <c r="X407" s="75"/>
      <c r="Y407" s="271"/>
      <c r="Z407" s="274"/>
    </row>
    <row r="408" spans="3:26" ht="21" customHeight="1">
      <c r="C408" s="246"/>
      <c r="D408" s="419"/>
      <c r="E408" s="421"/>
      <c r="F408" s="261" t="s">
        <v>2515</v>
      </c>
      <c r="G408" s="236"/>
      <c r="H408" s="48" t="s">
        <v>128</v>
      </c>
      <c r="I408" s="48" t="s">
        <v>131</v>
      </c>
      <c r="J408" s="48" t="s">
        <v>0</v>
      </c>
      <c r="K408" s="48" t="s">
        <v>132</v>
      </c>
      <c r="L408" s="48" t="s">
        <v>0</v>
      </c>
      <c r="M408" s="48" t="s">
        <v>342</v>
      </c>
      <c r="N408" s="48" t="s">
        <v>134</v>
      </c>
      <c r="O408" s="48" t="s">
        <v>0</v>
      </c>
      <c r="P408" s="48" t="s">
        <v>445</v>
      </c>
      <c r="Q408" s="48"/>
      <c r="R408" s="48"/>
      <c r="S408" s="48"/>
      <c r="T408" s="48"/>
      <c r="U408" s="104"/>
      <c r="V408" s="73"/>
      <c r="W408" s="74"/>
      <c r="X408" s="75"/>
      <c r="Y408" s="271"/>
      <c r="Z408" s="274"/>
    </row>
    <row r="409" spans="3:26" ht="21" customHeight="1">
      <c r="C409" s="246"/>
      <c r="D409" s="419"/>
      <c r="E409" s="421"/>
      <c r="F409" s="261" t="s">
        <v>57</v>
      </c>
      <c r="G409" s="236"/>
      <c r="H409" s="48" t="s">
        <v>128</v>
      </c>
      <c r="I409" s="48" t="s">
        <v>131</v>
      </c>
      <c r="J409" s="48" t="s">
        <v>0</v>
      </c>
      <c r="K409" s="48" t="s">
        <v>132</v>
      </c>
      <c r="L409" s="48" t="s">
        <v>0</v>
      </c>
      <c r="M409" s="48" t="s">
        <v>343</v>
      </c>
      <c r="N409" s="48" t="s">
        <v>134</v>
      </c>
      <c r="O409" s="48" t="s">
        <v>0</v>
      </c>
      <c r="P409" s="48" t="s">
        <v>445</v>
      </c>
      <c r="Q409" s="48"/>
      <c r="R409" s="48"/>
      <c r="S409" s="48"/>
      <c r="T409" s="48"/>
      <c r="U409" s="104"/>
      <c r="V409" s="73"/>
      <c r="W409" s="74"/>
      <c r="X409" s="75"/>
      <c r="Y409" s="271"/>
      <c r="Z409" s="274"/>
    </row>
    <row r="410" spans="3:26" ht="21" customHeight="1">
      <c r="C410" s="246"/>
      <c r="D410" s="419"/>
      <c r="E410" s="421"/>
      <c r="F410" s="261" t="s">
        <v>2516</v>
      </c>
      <c r="G410" s="236"/>
      <c r="H410" s="48" t="s">
        <v>128</v>
      </c>
      <c r="I410" s="48" t="s">
        <v>131</v>
      </c>
      <c r="J410" s="48" t="s">
        <v>0</v>
      </c>
      <c r="K410" s="48" t="s">
        <v>132</v>
      </c>
      <c r="L410" s="48" t="s">
        <v>0</v>
      </c>
      <c r="M410" s="48" t="s">
        <v>344</v>
      </c>
      <c r="N410" s="48" t="s">
        <v>134</v>
      </c>
      <c r="O410" s="48" t="s">
        <v>0</v>
      </c>
      <c r="P410" s="48" t="s">
        <v>445</v>
      </c>
      <c r="Q410" s="48"/>
      <c r="R410" s="48"/>
      <c r="S410" s="48"/>
      <c r="T410" s="48"/>
      <c r="U410" s="104"/>
      <c r="V410" s="73"/>
      <c r="W410" s="74"/>
      <c r="X410" s="75"/>
      <c r="Y410" s="271"/>
      <c r="Z410" s="274"/>
    </row>
    <row r="411" spans="3:26" ht="21" customHeight="1">
      <c r="C411" s="246"/>
      <c r="D411" s="419"/>
      <c r="E411" s="421"/>
      <c r="F411" s="261" t="s">
        <v>58</v>
      </c>
      <c r="G411" s="236"/>
      <c r="H411" s="48" t="s">
        <v>128</v>
      </c>
      <c r="I411" s="48" t="s">
        <v>131</v>
      </c>
      <c r="J411" s="48" t="s">
        <v>0</v>
      </c>
      <c r="K411" s="48" t="s">
        <v>132</v>
      </c>
      <c r="L411" s="48" t="s">
        <v>0</v>
      </c>
      <c r="M411" s="48" t="s">
        <v>345</v>
      </c>
      <c r="N411" s="48" t="s">
        <v>134</v>
      </c>
      <c r="O411" s="48" t="s">
        <v>0</v>
      </c>
      <c r="P411" s="48" t="s">
        <v>445</v>
      </c>
      <c r="Q411" s="48"/>
      <c r="R411" s="48"/>
      <c r="S411" s="48"/>
      <c r="T411" s="48"/>
      <c r="U411" s="104"/>
      <c r="V411" s="73"/>
      <c r="W411" s="74"/>
      <c r="X411" s="75"/>
      <c r="Y411" s="271"/>
      <c r="Z411" s="274"/>
    </row>
    <row r="412" spans="3:26" ht="21" customHeight="1">
      <c r="C412" s="246"/>
      <c r="D412" s="419"/>
      <c r="E412" s="421"/>
      <c r="F412" s="261" t="s">
        <v>2517</v>
      </c>
      <c r="G412" s="236"/>
      <c r="H412" s="48" t="s">
        <v>128</v>
      </c>
      <c r="I412" s="48" t="s">
        <v>131</v>
      </c>
      <c r="J412" s="48" t="s">
        <v>0</v>
      </c>
      <c r="K412" s="48" t="s">
        <v>132</v>
      </c>
      <c r="L412" s="48" t="s">
        <v>0</v>
      </c>
      <c r="M412" s="48" t="s">
        <v>346</v>
      </c>
      <c r="N412" s="48" t="s">
        <v>134</v>
      </c>
      <c r="O412" s="48" t="s">
        <v>0</v>
      </c>
      <c r="P412" s="48" t="s">
        <v>445</v>
      </c>
      <c r="Q412" s="48"/>
      <c r="R412" s="48"/>
      <c r="S412" s="48"/>
      <c r="T412" s="48"/>
      <c r="U412" s="104"/>
      <c r="V412" s="73"/>
      <c r="W412" s="74"/>
      <c r="X412" s="75"/>
      <c r="Y412" s="271"/>
      <c r="Z412" s="274"/>
    </row>
    <row r="413" spans="3:26" ht="21" customHeight="1">
      <c r="C413" s="246"/>
      <c r="D413" s="419"/>
      <c r="E413" s="421"/>
      <c r="F413" s="261" t="s">
        <v>2518</v>
      </c>
      <c r="G413" s="236"/>
      <c r="H413" s="48" t="s">
        <v>128</v>
      </c>
      <c r="I413" s="48" t="s">
        <v>131</v>
      </c>
      <c r="J413" s="48" t="s">
        <v>0</v>
      </c>
      <c r="K413" s="48" t="s">
        <v>132</v>
      </c>
      <c r="L413" s="48" t="s">
        <v>0</v>
      </c>
      <c r="M413" s="48" t="s">
        <v>347</v>
      </c>
      <c r="N413" s="48" t="s">
        <v>134</v>
      </c>
      <c r="O413" s="48" t="s">
        <v>0</v>
      </c>
      <c r="P413" s="48" t="s">
        <v>445</v>
      </c>
      <c r="Q413" s="48"/>
      <c r="R413" s="48"/>
      <c r="S413" s="48"/>
      <c r="T413" s="48"/>
      <c r="U413" s="104"/>
      <c r="V413" s="73"/>
      <c r="W413" s="74"/>
      <c r="X413" s="75"/>
      <c r="Y413" s="271"/>
      <c r="Z413" s="274"/>
    </row>
    <row r="414" spans="3:26" ht="21" customHeight="1">
      <c r="C414" s="246"/>
      <c r="D414" s="419"/>
      <c r="E414" s="421"/>
      <c r="F414" s="261" t="s">
        <v>2519</v>
      </c>
      <c r="G414" s="236"/>
      <c r="H414" s="48" t="s">
        <v>128</v>
      </c>
      <c r="I414" s="48" t="s">
        <v>131</v>
      </c>
      <c r="J414" s="48" t="s">
        <v>0</v>
      </c>
      <c r="K414" s="48" t="s">
        <v>132</v>
      </c>
      <c r="L414" s="48" t="s">
        <v>0</v>
      </c>
      <c r="M414" s="48" t="s">
        <v>348</v>
      </c>
      <c r="N414" s="48" t="s">
        <v>134</v>
      </c>
      <c r="O414" s="48" t="s">
        <v>0</v>
      </c>
      <c r="P414" s="48" t="s">
        <v>445</v>
      </c>
      <c r="Q414" s="48"/>
      <c r="R414" s="48"/>
      <c r="S414" s="48"/>
      <c r="T414" s="48"/>
      <c r="U414" s="104"/>
      <c r="V414" s="73"/>
      <c r="W414" s="74"/>
      <c r="X414" s="75"/>
      <c r="Y414" s="271"/>
      <c r="Z414" s="274"/>
    </row>
    <row r="415" spans="3:26" ht="21" customHeight="1">
      <c r="C415" s="246"/>
      <c r="D415" s="419"/>
      <c r="E415" s="421"/>
      <c r="F415" s="261" t="s">
        <v>2520</v>
      </c>
      <c r="G415" s="236"/>
      <c r="H415" s="48" t="s">
        <v>128</v>
      </c>
      <c r="I415" s="48" t="s">
        <v>131</v>
      </c>
      <c r="J415" s="48" t="s">
        <v>0</v>
      </c>
      <c r="K415" s="48" t="s">
        <v>132</v>
      </c>
      <c r="L415" s="48" t="s">
        <v>0</v>
      </c>
      <c r="M415" s="48" t="s">
        <v>349</v>
      </c>
      <c r="N415" s="48" t="s">
        <v>134</v>
      </c>
      <c r="O415" s="48" t="s">
        <v>0</v>
      </c>
      <c r="P415" s="48" t="s">
        <v>445</v>
      </c>
      <c r="Q415" s="48"/>
      <c r="R415" s="48"/>
      <c r="S415" s="48"/>
      <c r="T415" s="48"/>
      <c r="U415" s="104"/>
      <c r="V415" s="73"/>
      <c r="W415" s="74"/>
      <c r="X415" s="75"/>
      <c r="Y415" s="271"/>
      <c r="Z415" s="274"/>
    </row>
    <row r="416" spans="3:26" ht="21" customHeight="1">
      <c r="C416" s="246"/>
      <c r="D416" s="419"/>
      <c r="E416" s="421"/>
      <c r="F416" s="261" t="s">
        <v>2521</v>
      </c>
      <c r="G416" s="236"/>
      <c r="H416" s="48" t="s">
        <v>128</v>
      </c>
      <c r="I416" s="48" t="s">
        <v>131</v>
      </c>
      <c r="J416" s="48" t="s">
        <v>0</v>
      </c>
      <c r="K416" s="48" t="s">
        <v>132</v>
      </c>
      <c r="L416" s="48" t="s">
        <v>0</v>
      </c>
      <c r="M416" s="48" t="s">
        <v>350</v>
      </c>
      <c r="N416" s="48" t="s">
        <v>134</v>
      </c>
      <c r="O416" s="48" t="s">
        <v>0</v>
      </c>
      <c r="P416" s="48" t="s">
        <v>445</v>
      </c>
      <c r="Q416" s="48"/>
      <c r="R416" s="48"/>
      <c r="S416" s="48"/>
      <c r="T416" s="48"/>
      <c r="U416" s="104"/>
      <c r="V416" s="73"/>
      <c r="W416" s="74"/>
      <c r="X416" s="75"/>
      <c r="Y416" s="271"/>
      <c r="Z416" s="274"/>
    </row>
    <row r="417" spans="3:45" ht="21" customHeight="1">
      <c r="C417" s="246"/>
      <c r="D417" s="419"/>
      <c r="E417" s="421"/>
      <c r="F417" s="261" t="s">
        <v>2522</v>
      </c>
      <c r="G417" s="236"/>
      <c r="H417" s="48" t="s">
        <v>128</v>
      </c>
      <c r="I417" s="48" t="s">
        <v>131</v>
      </c>
      <c r="J417" s="48" t="s">
        <v>0</v>
      </c>
      <c r="K417" s="48" t="s">
        <v>132</v>
      </c>
      <c r="L417" s="48" t="s">
        <v>0</v>
      </c>
      <c r="M417" s="48" t="s">
        <v>351</v>
      </c>
      <c r="N417" s="48" t="s">
        <v>134</v>
      </c>
      <c r="O417" s="48" t="s">
        <v>0</v>
      </c>
      <c r="P417" s="48" t="s">
        <v>445</v>
      </c>
      <c r="Q417" s="48"/>
      <c r="R417" s="48"/>
      <c r="S417" s="48"/>
      <c r="T417" s="48"/>
      <c r="U417" s="104"/>
      <c r="V417" s="73"/>
      <c r="W417" s="74"/>
      <c r="X417" s="75"/>
      <c r="Y417" s="271"/>
      <c r="Z417" s="274"/>
    </row>
    <row r="418" spans="3:45" ht="21" customHeight="1">
      <c r="C418" s="246"/>
      <c r="D418" s="419"/>
      <c r="E418" s="421"/>
      <c r="F418" s="261" t="s">
        <v>2523</v>
      </c>
      <c r="G418" s="236"/>
      <c r="H418" s="48" t="s">
        <v>128</v>
      </c>
      <c r="I418" s="48" t="s">
        <v>131</v>
      </c>
      <c r="J418" s="48" t="s">
        <v>0</v>
      </c>
      <c r="K418" s="48" t="s">
        <v>132</v>
      </c>
      <c r="L418" s="48" t="s">
        <v>0</v>
      </c>
      <c r="M418" s="48" t="s">
        <v>352</v>
      </c>
      <c r="N418" s="48" t="s">
        <v>134</v>
      </c>
      <c r="O418" s="48" t="s">
        <v>0</v>
      </c>
      <c r="P418" s="48" t="s">
        <v>445</v>
      </c>
      <c r="Q418" s="48"/>
      <c r="R418" s="48"/>
      <c r="S418" s="48"/>
      <c r="T418" s="48"/>
      <c r="U418" s="104"/>
      <c r="V418" s="73"/>
      <c r="W418" s="74"/>
      <c r="X418" s="75"/>
      <c r="Y418" s="271"/>
      <c r="Z418" s="274"/>
    </row>
    <row r="419" spans="3:45" ht="21" customHeight="1">
      <c r="C419" s="246"/>
      <c r="D419" s="419"/>
      <c r="E419" s="421"/>
      <c r="F419" s="261" t="s">
        <v>59</v>
      </c>
      <c r="G419" s="236"/>
      <c r="H419" s="48" t="s">
        <v>128</v>
      </c>
      <c r="I419" s="48" t="s">
        <v>131</v>
      </c>
      <c r="J419" s="48" t="s">
        <v>0</v>
      </c>
      <c r="K419" s="48" t="s">
        <v>132</v>
      </c>
      <c r="L419" s="48" t="s">
        <v>0</v>
      </c>
      <c r="M419" s="48" t="s">
        <v>353</v>
      </c>
      <c r="N419" s="48" t="s">
        <v>134</v>
      </c>
      <c r="O419" s="48" t="s">
        <v>0</v>
      </c>
      <c r="P419" s="48" t="s">
        <v>445</v>
      </c>
      <c r="Q419" s="48"/>
      <c r="R419" s="48"/>
      <c r="S419" s="48"/>
      <c r="T419" s="48"/>
      <c r="U419" s="104"/>
      <c r="V419" s="73"/>
      <c r="W419" s="74"/>
      <c r="X419" s="75"/>
      <c r="Y419" s="271"/>
      <c r="Z419" s="274"/>
    </row>
    <row r="420" spans="3:45" ht="21" customHeight="1">
      <c r="C420" s="246"/>
      <c r="D420" s="419"/>
      <c r="E420" s="421"/>
      <c r="F420" s="261" t="s">
        <v>2524</v>
      </c>
      <c r="G420" s="236"/>
      <c r="H420" s="48" t="s">
        <v>128</v>
      </c>
      <c r="I420" s="48" t="s">
        <v>131</v>
      </c>
      <c r="J420" s="48" t="s">
        <v>0</v>
      </c>
      <c r="K420" s="48" t="s">
        <v>132</v>
      </c>
      <c r="L420" s="48" t="s">
        <v>0</v>
      </c>
      <c r="M420" s="48" t="s">
        <v>354</v>
      </c>
      <c r="N420" s="48" t="s">
        <v>134</v>
      </c>
      <c r="O420" s="48" t="s">
        <v>0</v>
      </c>
      <c r="P420" s="48" t="s">
        <v>445</v>
      </c>
      <c r="Q420" s="48"/>
      <c r="R420" s="48"/>
      <c r="S420" s="48"/>
      <c r="T420" s="48"/>
      <c r="U420" s="104"/>
      <c r="V420" s="73"/>
      <c r="W420" s="74"/>
      <c r="X420" s="75"/>
      <c r="Y420" s="271"/>
      <c r="Z420" s="274"/>
    </row>
    <row r="421" spans="3:45" ht="21" customHeight="1">
      <c r="C421" s="246"/>
      <c r="D421" s="419"/>
      <c r="E421" s="421"/>
      <c r="F421" s="261" t="s">
        <v>60</v>
      </c>
      <c r="G421" s="236"/>
      <c r="H421" s="48" t="s">
        <v>128</v>
      </c>
      <c r="I421" s="48" t="s">
        <v>131</v>
      </c>
      <c r="J421" s="48" t="s">
        <v>0</v>
      </c>
      <c r="K421" s="48" t="s">
        <v>132</v>
      </c>
      <c r="L421" s="48" t="s">
        <v>0</v>
      </c>
      <c r="M421" s="48" t="s">
        <v>355</v>
      </c>
      <c r="N421" s="48" t="s">
        <v>134</v>
      </c>
      <c r="O421" s="48" t="s">
        <v>0</v>
      </c>
      <c r="P421" s="48" t="s">
        <v>445</v>
      </c>
      <c r="Q421" s="48"/>
      <c r="R421" s="48"/>
      <c r="S421" s="48"/>
      <c r="T421" s="48"/>
      <c r="U421" s="104"/>
      <c r="V421" s="73"/>
      <c r="W421" s="74"/>
      <c r="X421" s="75"/>
      <c r="Y421" s="271"/>
      <c r="Z421" s="274"/>
    </row>
    <row r="422" spans="3:45" ht="21" customHeight="1">
      <c r="C422" s="246"/>
      <c r="D422" s="419"/>
      <c r="E422" s="421"/>
      <c r="F422" s="261" t="s">
        <v>2525</v>
      </c>
      <c r="G422" s="236"/>
      <c r="H422" s="48" t="s">
        <v>128</v>
      </c>
      <c r="I422" s="48" t="s">
        <v>131</v>
      </c>
      <c r="J422" s="48" t="s">
        <v>0</v>
      </c>
      <c r="K422" s="48" t="s">
        <v>132</v>
      </c>
      <c r="L422" s="48" t="s">
        <v>0</v>
      </c>
      <c r="M422" s="48" t="s">
        <v>357</v>
      </c>
      <c r="N422" s="48" t="s">
        <v>134</v>
      </c>
      <c r="O422" s="48" t="s">
        <v>0</v>
      </c>
      <c r="P422" s="48" t="s">
        <v>445</v>
      </c>
      <c r="Q422" s="48"/>
      <c r="R422" s="48"/>
      <c r="S422" s="48"/>
      <c r="T422" s="48"/>
      <c r="U422" s="104"/>
      <c r="V422" s="73"/>
      <c r="W422" s="74"/>
      <c r="X422" s="75"/>
      <c r="Y422" s="271"/>
      <c r="Z422" s="274"/>
    </row>
    <row r="423" spans="3:45" ht="21" customHeight="1">
      <c r="C423" s="246"/>
      <c r="D423" s="419"/>
      <c r="E423" s="421"/>
      <c r="F423" s="261" t="s">
        <v>61</v>
      </c>
      <c r="G423" s="236"/>
      <c r="H423" s="48" t="s">
        <v>128</v>
      </c>
      <c r="I423" s="48" t="s">
        <v>131</v>
      </c>
      <c r="J423" s="48" t="s">
        <v>0</v>
      </c>
      <c r="K423" s="48" t="s">
        <v>132</v>
      </c>
      <c r="L423" s="48" t="s">
        <v>0</v>
      </c>
      <c r="M423" s="48" t="s">
        <v>359</v>
      </c>
      <c r="N423" s="48" t="s">
        <v>134</v>
      </c>
      <c r="O423" s="48" t="s">
        <v>0</v>
      </c>
      <c r="P423" s="48" t="s">
        <v>445</v>
      </c>
      <c r="Q423" s="48"/>
      <c r="R423" s="48"/>
      <c r="S423" s="48"/>
      <c r="T423" s="48"/>
      <c r="U423" s="104"/>
      <c r="V423" s="73"/>
      <c r="W423" s="74"/>
      <c r="X423" s="75"/>
      <c r="Y423" s="271"/>
      <c r="Z423" s="274"/>
    </row>
    <row r="424" spans="3:45" ht="21" customHeight="1">
      <c r="C424" s="246"/>
      <c r="D424" s="419"/>
      <c r="E424" s="421"/>
      <c r="F424" s="261" t="s">
        <v>2526</v>
      </c>
      <c r="G424" s="236"/>
      <c r="H424" s="48" t="s">
        <v>128</v>
      </c>
      <c r="I424" s="48" t="s">
        <v>131</v>
      </c>
      <c r="J424" s="48" t="s">
        <v>0</v>
      </c>
      <c r="K424" s="48" t="s">
        <v>132</v>
      </c>
      <c r="L424" s="48" t="s">
        <v>0</v>
      </c>
      <c r="M424" s="48" t="s">
        <v>360</v>
      </c>
      <c r="N424" s="48" t="s">
        <v>134</v>
      </c>
      <c r="O424" s="48" t="s">
        <v>0</v>
      </c>
      <c r="P424" s="48" t="s">
        <v>445</v>
      </c>
      <c r="Q424" s="48"/>
      <c r="R424" s="48"/>
      <c r="S424" s="48"/>
      <c r="T424" s="48"/>
      <c r="U424" s="104"/>
      <c r="V424" s="73"/>
      <c r="W424" s="74"/>
      <c r="X424" s="75"/>
      <c r="Y424" s="271"/>
      <c r="Z424" s="274"/>
    </row>
    <row r="425" spans="3:45" ht="21" customHeight="1">
      <c r="C425" s="246"/>
      <c r="D425" s="419"/>
      <c r="E425" s="421"/>
      <c r="F425" s="261" t="s">
        <v>2527</v>
      </c>
      <c r="G425" s="236"/>
      <c r="H425" s="48" t="s">
        <v>128</v>
      </c>
      <c r="I425" s="48" t="s">
        <v>131</v>
      </c>
      <c r="J425" s="48" t="s">
        <v>0</v>
      </c>
      <c r="K425" s="48" t="s">
        <v>132</v>
      </c>
      <c r="L425" s="48" t="s">
        <v>0</v>
      </c>
      <c r="M425" s="48" t="s">
        <v>361</v>
      </c>
      <c r="N425" s="48" t="s">
        <v>134</v>
      </c>
      <c r="O425" s="48" t="s">
        <v>0</v>
      </c>
      <c r="P425" s="48" t="s">
        <v>445</v>
      </c>
      <c r="Q425" s="48"/>
      <c r="R425" s="48"/>
      <c r="S425" s="48"/>
      <c r="T425" s="48"/>
      <c r="U425" s="104"/>
      <c r="V425" s="73"/>
      <c r="W425" s="74"/>
      <c r="X425" s="75"/>
      <c r="Y425" s="271"/>
      <c r="Z425" s="274"/>
    </row>
    <row r="426" spans="3:45" ht="21" customHeight="1">
      <c r="C426" s="246"/>
      <c r="D426" s="419"/>
      <c r="E426" s="421"/>
      <c r="F426" s="261" t="s">
        <v>2528</v>
      </c>
      <c r="G426" s="236"/>
      <c r="H426" s="48" t="s">
        <v>128</v>
      </c>
      <c r="I426" s="48" t="s">
        <v>131</v>
      </c>
      <c r="J426" s="48" t="s">
        <v>0</v>
      </c>
      <c r="K426" s="48" t="s">
        <v>132</v>
      </c>
      <c r="L426" s="48" t="s">
        <v>0</v>
      </c>
      <c r="M426" s="48" t="s">
        <v>362</v>
      </c>
      <c r="N426" s="48" t="s">
        <v>134</v>
      </c>
      <c r="O426" s="48" t="s">
        <v>0</v>
      </c>
      <c r="P426" s="48" t="s">
        <v>445</v>
      </c>
      <c r="Q426" s="48"/>
      <c r="R426" s="48"/>
      <c r="S426" s="48"/>
      <c r="T426" s="48"/>
      <c r="U426" s="104"/>
      <c r="V426" s="73"/>
      <c r="W426" s="74"/>
      <c r="X426" s="75"/>
      <c r="Y426" s="271"/>
      <c r="Z426" s="274"/>
    </row>
    <row r="427" spans="3:45" ht="21" customHeight="1">
      <c r="C427" s="246"/>
      <c r="D427" s="419"/>
      <c r="E427" s="421"/>
      <c r="F427" s="261" t="s">
        <v>2529</v>
      </c>
      <c r="G427" s="236"/>
      <c r="H427" s="48" t="s">
        <v>128</v>
      </c>
      <c r="I427" s="48" t="s">
        <v>131</v>
      </c>
      <c r="J427" s="48" t="s">
        <v>0</v>
      </c>
      <c r="K427" s="48" t="s">
        <v>132</v>
      </c>
      <c r="L427" s="48" t="s">
        <v>0</v>
      </c>
      <c r="M427" s="48" t="s">
        <v>363</v>
      </c>
      <c r="N427" s="48" t="s">
        <v>134</v>
      </c>
      <c r="O427" s="48" t="s">
        <v>0</v>
      </c>
      <c r="P427" s="48" t="s">
        <v>445</v>
      </c>
      <c r="Q427" s="48"/>
      <c r="R427" s="48"/>
      <c r="S427" s="48"/>
      <c r="T427" s="48"/>
      <c r="U427" s="104"/>
      <c r="V427" s="73"/>
      <c r="W427" s="74"/>
      <c r="X427" s="75"/>
      <c r="Y427" s="271"/>
      <c r="Z427" s="274"/>
    </row>
    <row r="428" spans="3:45" ht="21" customHeight="1">
      <c r="C428" s="246"/>
      <c r="D428" s="419"/>
      <c r="E428" s="421"/>
      <c r="F428" s="261" t="s">
        <v>62</v>
      </c>
      <c r="G428" s="236"/>
      <c r="H428" s="48" t="s">
        <v>128</v>
      </c>
      <c r="I428" s="48" t="s">
        <v>131</v>
      </c>
      <c r="J428" s="48" t="s">
        <v>0</v>
      </c>
      <c r="K428" s="48" t="s">
        <v>132</v>
      </c>
      <c r="L428" s="48" t="s">
        <v>0</v>
      </c>
      <c r="M428" s="48" t="s">
        <v>364</v>
      </c>
      <c r="N428" s="48" t="s">
        <v>134</v>
      </c>
      <c r="O428" s="48" t="s">
        <v>0</v>
      </c>
      <c r="P428" s="48" t="s">
        <v>445</v>
      </c>
      <c r="Q428" s="48"/>
      <c r="R428" s="48"/>
      <c r="S428" s="48"/>
      <c r="T428" s="48"/>
      <c r="U428" s="104"/>
      <c r="V428" s="73"/>
      <c r="W428" s="74"/>
      <c r="X428" s="75"/>
      <c r="Y428" s="271"/>
      <c r="Z428" s="274"/>
    </row>
    <row r="429" spans="3:45" ht="21" customHeight="1">
      <c r="C429" s="246"/>
      <c r="D429" s="419"/>
      <c r="E429" s="421"/>
      <c r="F429" s="261" t="s">
        <v>2530</v>
      </c>
      <c r="G429" s="236"/>
      <c r="H429" s="48" t="s">
        <v>128</v>
      </c>
      <c r="I429" s="48" t="s">
        <v>131</v>
      </c>
      <c r="J429" s="48" t="s">
        <v>0</v>
      </c>
      <c r="K429" s="48" t="s">
        <v>132</v>
      </c>
      <c r="L429" s="48" t="s">
        <v>0</v>
      </c>
      <c r="M429" s="48" t="s">
        <v>358</v>
      </c>
      <c r="N429" s="48" t="s">
        <v>134</v>
      </c>
      <c r="O429" s="48" t="s">
        <v>0</v>
      </c>
      <c r="P429" s="48" t="s">
        <v>445</v>
      </c>
      <c r="Q429" s="48"/>
      <c r="R429" s="48"/>
      <c r="S429" s="48"/>
      <c r="T429" s="48"/>
      <c r="U429" s="104"/>
      <c r="V429" s="73"/>
      <c r="W429" s="74"/>
      <c r="X429" s="75"/>
      <c r="Y429" s="271"/>
      <c r="Z429" s="274"/>
    </row>
    <row r="430" spans="3:45" ht="21" customHeight="1">
      <c r="C430" s="246"/>
      <c r="D430" s="419"/>
      <c r="E430" s="421"/>
      <c r="F430" s="261" t="s">
        <v>2531</v>
      </c>
      <c r="G430" s="236"/>
      <c r="H430" s="48" t="s">
        <v>128</v>
      </c>
      <c r="I430" s="48" t="s">
        <v>131</v>
      </c>
      <c r="J430" s="48" t="s">
        <v>0</v>
      </c>
      <c r="K430" s="48" t="s">
        <v>132</v>
      </c>
      <c r="L430" s="48" t="s">
        <v>0</v>
      </c>
      <c r="M430" s="48" t="s">
        <v>365</v>
      </c>
      <c r="N430" s="48" t="s">
        <v>134</v>
      </c>
      <c r="O430" s="48" t="s">
        <v>0</v>
      </c>
      <c r="P430" s="48" t="s">
        <v>445</v>
      </c>
      <c r="Q430" s="48"/>
      <c r="R430" s="48"/>
      <c r="S430" s="48"/>
      <c r="T430" s="48"/>
      <c r="U430" s="104"/>
      <c r="V430" s="73"/>
      <c r="W430" s="74"/>
      <c r="X430" s="75"/>
      <c r="Y430" s="271"/>
      <c r="Z430" s="274"/>
    </row>
    <row r="431" spans="3:45" ht="21" customHeight="1">
      <c r="C431" s="246"/>
      <c r="D431" s="419"/>
      <c r="E431" s="421"/>
      <c r="F431" s="261" t="s">
        <v>2532</v>
      </c>
      <c r="G431" s="236"/>
      <c r="H431" s="48" t="s">
        <v>128</v>
      </c>
      <c r="I431" s="48" t="s">
        <v>131</v>
      </c>
      <c r="J431" s="48" t="s">
        <v>0</v>
      </c>
      <c r="K431" s="48" t="s">
        <v>132</v>
      </c>
      <c r="L431" s="48" t="s">
        <v>0</v>
      </c>
      <c r="M431" s="48" t="s">
        <v>366</v>
      </c>
      <c r="N431" s="48" t="s">
        <v>134</v>
      </c>
      <c r="O431" s="48" t="s">
        <v>0</v>
      </c>
      <c r="P431" s="48" t="s">
        <v>445</v>
      </c>
      <c r="Q431" s="48"/>
      <c r="R431" s="48"/>
      <c r="S431" s="48"/>
      <c r="T431" s="48"/>
      <c r="U431" s="104"/>
      <c r="V431" s="73"/>
      <c r="W431" s="74"/>
      <c r="X431" s="75"/>
      <c r="Y431" s="271"/>
      <c r="Z431" s="271"/>
      <c r="AA431" s="272"/>
      <c r="AB431" s="272"/>
      <c r="AC431" s="272"/>
      <c r="AD431" s="272"/>
      <c r="AE431" s="272"/>
      <c r="AF431" s="272"/>
      <c r="AG431" s="272"/>
      <c r="AH431" s="272"/>
      <c r="AI431" s="272"/>
      <c r="AJ431" s="272"/>
      <c r="AK431" s="272"/>
      <c r="AL431" s="272"/>
      <c r="AM431" s="272"/>
      <c r="AN431" s="272"/>
      <c r="AO431" s="272"/>
      <c r="AP431" s="272"/>
      <c r="AQ431" s="272"/>
      <c r="AR431" s="272"/>
      <c r="AS431" s="272"/>
    </row>
    <row r="432" spans="3:45" ht="21" customHeight="1">
      <c r="C432" s="246"/>
      <c r="D432" s="419"/>
      <c r="E432" s="421"/>
      <c r="F432" s="261" t="s">
        <v>2533</v>
      </c>
      <c r="G432" s="236"/>
      <c r="H432" s="48" t="s">
        <v>128</v>
      </c>
      <c r="I432" s="48" t="s">
        <v>131</v>
      </c>
      <c r="J432" s="48" t="s">
        <v>0</v>
      </c>
      <c r="K432" s="48" t="s">
        <v>132</v>
      </c>
      <c r="L432" s="48" t="s">
        <v>0</v>
      </c>
      <c r="M432" s="48" t="s">
        <v>367</v>
      </c>
      <c r="N432" s="48" t="s">
        <v>134</v>
      </c>
      <c r="O432" s="48" t="s">
        <v>0</v>
      </c>
      <c r="P432" s="48" t="s">
        <v>445</v>
      </c>
      <c r="Q432" s="48"/>
      <c r="R432" s="48"/>
      <c r="S432" s="48"/>
      <c r="T432" s="48"/>
      <c r="U432" s="104"/>
      <c r="V432" s="73"/>
      <c r="W432" s="74"/>
      <c r="X432" s="75"/>
      <c r="Y432" s="271"/>
      <c r="Z432" s="271"/>
      <c r="AA432" s="272"/>
      <c r="AB432" s="272"/>
      <c r="AC432" s="272"/>
      <c r="AD432" s="272"/>
      <c r="AE432" s="272"/>
      <c r="AF432" s="272"/>
      <c r="AG432" s="272"/>
      <c r="AH432" s="272"/>
      <c r="AI432" s="272"/>
      <c r="AJ432" s="272"/>
      <c r="AK432" s="272"/>
      <c r="AL432" s="272"/>
      <c r="AM432" s="272"/>
      <c r="AN432" s="272"/>
      <c r="AO432" s="272"/>
      <c r="AP432" s="272"/>
      <c r="AQ432" s="272"/>
      <c r="AR432" s="272"/>
      <c r="AS432" s="272"/>
    </row>
    <row r="433" spans="3:45" ht="21" customHeight="1">
      <c r="C433" s="246"/>
      <c r="D433" s="419"/>
      <c r="E433" s="421"/>
      <c r="F433" s="261" t="s">
        <v>2534</v>
      </c>
      <c r="G433" s="236"/>
      <c r="H433" s="48" t="s">
        <v>128</v>
      </c>
      <c r="I433" s="48" t="s">
        <v>131</v>
      </c>
      <c r="J433" s="48" t="s">
        <v>0</v>
      </c>
      <c r="K433" s="48" t="s">
        <v>132</v>
      </c>
      <c r="L433" s="48" t="s">
        <v>0</v>
      </c>
      <c r="M433" s="48" t="s">
        <v>368</v>
      </c>
      <c r="N433" s="48" t="s">
        <v>134</v>
      </c>
      <c r="O433" s="48" t="s">
        <v>0</v>
      </c>
      <c r="P433" s="48" t="s">
        <v>445</v>
      </c>
      <c r="Q433" s="48"/>
      <c r="R433" s="48"/>
      <c r="S433" s="48"/>
      <c r="T433" s="48"/>
      <c r="U433" s="104"/>
      <c r="V433" s="73"/>
      <c r="W433" s="74"/>
      <c r="X433" s="75"/>
      <c r="Y433" s="271"/>
      <c r="Z433" s="271"/>
      <c r="AA433" s="272"/>
      <c r="AB433" s="272"/>
      <c r="AC433" s="272"/>
      <c r="AD433" s="272"/>
      <c r="AE433" s="272"/>
      <c r="AF433" s="272"/>
      <c r="AG433" s="272"/>
      <c r="AH433" s="272"/>
      <c r="AI433" s="272"/>
      <c r="AJ433" s="272"/>
      <c r="AK433" s="272"/>
      <c r="AL433" s="272"/>
      <c r="AM433" s="272"/>
      <c r="AN433" s="272"/>
      <c r="AO433" s="272"/>
      <c r="AP433" s="272"/>
      <c r="AQ433" s="272"/>
      <c r="AR433" s="272"/>
      <c r="AS433" s="272"/>
    </row>
    <row r="434" spans="3:45" ht="21" customHeight="1">
      <c r="C434" s="246"/>
      <c r="D434" s="419"/>
      <c r="E434" s="421"/>
      <c r="F434" s="261" t="s">
        <v>2535</v>
      </c>
      <c r="G434" s="236"/>
      <c r="H434" s="48" t="s">
        <v>128</v>
      </c>
      <c r="I434" s="48" t="s">
        <v>131</v>
      </c>
      <c r="J434" s="48" t="s">
        <v>0</v>
      </c>
      <c r="K434" s="48" t="s">
        <v>132</v>
      </c>
      <c r="L434" s="48" t="s">
        <v>0</v>
      </c>
      <c r="M434" s="48" t="s">
        <v>369</v>
      </c>
      <c r="N434" s="48" t="s">
        <v>134</v>
      </c>
      <c r="O434" s="48" t="s">
        <v>0</v>
      </c>
      <c r="P434" s="48" t="s">
        <v>445</v>
      </c>
      <c r="Q434" s="48"/>
      <c r="R434" s="48"/>
      <c r="S434" s="48"/>
      <c r="T434" s="48"/>
      <c r="U434" s="104"/>
      <c r="V434" s="73"/>
      <c r="W434" s="74"/>
      <c r="X434" s="75"/>
      <c r="Y434" s="271"/>
      <c r="Z434" s="271"/>
      <c r="AA434" s="272"/>
      <c r="AB434" s="272"/>
      <c r="AC434" s="272"/>
      <c r="AD434" s="272"/>
      <c r="AE434" s="272"/>
      <c r="AF434" s="272"/>
      <c r="AG434" s="272"/>
      <c r="AH434" s="272"/>
      <c r="AI434" s="272"/>
      <c r="AJ434" s="272"/>
      <c r="AK434" s="272"/>
      <c r="AL434" s="272"/>
      <c r="AM434" s="272"/>
      <c r="AN434" s="272"/>
      <c r="AO434" s="272"/>
      <c r="AP434" s="272"/>
      <c r="AQ434" s="272"/>
      <c r="AR434" s="272"/>
      <c r="AS434" s="272"/>
    </row>
    <row r="435" spans="3:45" ht="21" customHeight="1">
      <c r="C435" s="246"/>
      <c r="D435" s="419"/>
      <c r="E435" s="421"/>
      <c r="F435" s="261" t="s">
        <v>2536</v>
      </c>
      <c r="G435" s="236"/>
      <c r="H435" s="48" t="s">
        <v>128</v>
      </c>
      <c r="I435" s="48" t="s">
        <v>131</v>
      </c>
      <c r="J435" s="48" t="s">
        <v>0</v>
      </c>
      <c r="K435" s="48" t="s">
        <v>132</v>
      </c>
      <c r="L435" s="48" t="s">
        <v>0</v>
      </c>
      <c r="M435" s="48" t="s">
        <v>370</v>
      </c>
      <c r="N435" s="48" t="s">
        <v>134</v>
      </c>
      <c r="O435" s="48" t="s">
        <v>0</v>
      </c>
      <c r="P435" s="48" t="s">
        <v>445</v>
      </c>
      <c r="Q435" s="48"/>
      <c r="R435" s="48"/>
      <c r="S435" s="48"/>
      <c r="T435" s="48"/>
      <c r="U435" s="104"/>
      <c r="V435" s="73"/>
      <c r="W435" s="74"/>
      <c r="X435" s="75"/>
      <c r="Y435" s="271"/>
      <c r="Z435" s="271"/>
      <c r="AA435" s="272"/>
      <c r="AB435" s="272"/>
      <c r="AC435" s="272"/>
      <c r="AD435" s="272"/>
      <c r="AE435" s="272"/>
      <c r="AF435" s="272"/>
      <c r="AG435" s="272"/>
      <c r="AH435" s="272"/>
      <c r="AI435" s="272"/>
      <c r="AJ435" s="272"/>
      <c r="AK435" s="272"/>
      <c r="AL435" s="272"/>
      <c r="AM435" s="272"/>
      <c r="AN435" s="272"/>
      <c r="AO435" s="272"/>
      <c r="AP435" s="272"/>
      <c r="AQ435" s="272"/>
      <c r="AR435" s="272"/>
      <c r="AS435" s="272"/>
    </row>
    <row r="436" spans="3:45" ht="21" customHeight="1">
      <c r="C436" s="246"/>
      <c r="D436" s="419"/>
      <c r="E436" s="421"/>
      <c r="F436" s="261" t="s">
        <v>2537</v>
      </c>
      <c r="G436" s="236"/>
      <c r="H436" s="48" t="s">
        <v>128</v>
      </c>
      <c r="I436" s="48" t="s">
        <v>131</v>
      </c>
      <c r="J436" s="48" t="s">
        <v>0</v>
      </c>
      <c r="K436" s="48" t="s">
        <v>132</v>
      </c>
      <c r="L436" s="48" t="s">
        <v>0</v>
      </c>
      <c r="M436" s="48" t="s">
        <v>371</v>
      </c>
      <c r="N436" s="48" t="s">
        <v>134</v>
      </c>
      <c r="O436" s="48" t="s">
        <v>0</v>
      </c>
      <c r="P436" s="48" t="s">
        <v>445</v>
      </c>
      <c r="Q436" s="48"/>
      <c r="R436" s="48"/>
      <c r="S436" s="48"/>
      <c r="T436" s="48"/>
      <c r="U436" s="104"/>
      <c r="V436" s="73"/>
      <c r="W436" s="74"/>
      <c r="X436" s="75"/>
      <c r="Y436" s="271"/>
      <c r="Z436" s="271"/>
      <c r="AA436" s="272"/>
      <c r="AB436" s="272"/>
      <c r="AC436" s="272"/>
      <c r="AD436" s="272"/>
      <c r="AE436" s="272"/>
      <c r="AF436" s="272"/>
      <c r="AG436" s="272"/>
      <c r="AH436" s="272"/>
      <c r="AI436" s="272"/>
      <c r="AJ436" s="272"/>
      <c r="AK436" s="272"/>
      <c r="AL436" s="272"/>
      <c r="AM436" s="272"/>
      <c r="AN436" s="272"/>
      <c r="AO436" s="272"/>
      <c r="AP436" s="272"/>
      <c r="AQ436" s="272"/>
      <c r="AR436" s="272"/>
      <c r="AS436" s="272"/>
    </row>
    <row r="437" spans="3:45" ht="21" customHeight="1">
      <c r="C437" s="246"/>
      <c r="D437" s="419"/>
      <c r="E437" s="421"/>
      <c r="F437" s="261" t="s">
        <v>2538</v>
      </c>
      <c r="G437" s="236"/>
      <c r="H437" s="48" t="s">
        <v>128</v>
      </c>
      <c r="I437" s="48" t="s">
        <v>131</v>
      </c>
      <c r="J437" s="48" t="s">
        <v>0</v>
      </c>
      <c r="K437" s="48" t="s">
        <v>132</v>
      </c>
      <c r="L437" s="48" t="s">
        <v>0</v>
      </c>
      <c r="M437" s="48" t="s">
        <v>372</v>
      </c>
      <c r="N437" s="48" t="s">
        <v>134</v>
      </c>
      <c r="O437" s="48" t="s">
        <v>0</v>
      </c>
      <c r="P437" s="48" t="s">
        <v>445</v>
      </c>
      <c r="Q437" s="48"/>
      <c r="R437" s="48"/>
      <c r="S437" s="48"/>
      <c r="T437" s="48"/>
      <c r="U437" s="104"/>
      <c r="V437" s="73"/>
      <c r="W437" s="74"/>
      <c r="X437" s="75"/>
      <c r="Y437" s="271"/>
      <c r="Z437" s="271"/>
      <c r="AA437" s="272"/>
      <c r="AB437" s="272"/>
      <c r="AC437" s="272"/>
      <c r="AD437" s="272"/>
      <c r="AE437" s="272"/>
      <c r="AF437" s="272"/>
      <c r="AG437" s="272"/>
      <c r="AH437" s="272"/>
      <c r="AI437" s="272"/>
      <c r="AJ437" s="272"/>
      <c r="AK437" s="272"/>
      <c r="AL437" s="272"/>
      <c r="AM437" s="272"/>
      <c r="AN437" s="272"/>
      <c r="AO437" s="272"/>
      <c r="AP437" s="272"/>
      <c r="AQ437" s="272"/>
      <c r="AR437" s="272"/>
      <c r="AS437" s="272"/>
    </row>
    <row r="438" spans="3:45" ht="21" customHeight="1">
      <c r="C438" s="246"/>
      <c r="D438" s="419"/>
      <c r="E438" s="421"/>
      <c r="F438" s="261" t="s">
        <v>2539</v>
      </c>
      <c r="G438" s="236"/>
      <c r="H438" s="48" t="s">
        <v>128</v>
      </c>
      <c r="I438" s="48" t="s">
        <v>131</v>
      </c>
      <c r="J438" s="48" t="s">
        <v>0</v>
      </c>
      <c r="K438" s="48" t="s">
        <v>132</v>
      </c>
      <c r="L438" s="48" t="s">
        <v>0</v>
      </c>
      <c r="M438" s="48" t="s">
        <v>373</v>
      </c>
      <c r="N438" s="48" t="s">
        <v>134</v>
      </c>
      <c r="O438" s="48" t="s">
        <v>0</v>
      </c>
      <c r="P438" s="48" t="s">
        <v>445</v>
      </c>
      <c r="Q438" s="48"/>
      <c r="R438" s="48"/>
      <c r="S438" s="48"/>
      <c r="T438" s="48"/>
      <c r="U438" s="104"/>
      <c r="V438" s="73"/>
      <c r="W438" s="74"/>
      <c r="X438" s="75"/>
      <c r="Y438" s="271"/>
      <c r="Z438" s="271"/>
      <c r="AA438" s="272"/>
      <c r="AB438" s="272"/>
      <c r="AC438" s="272"/>
      <c r="AD438" s="272"/>
      <c r="AE438" s="272"/>
      <c r="AF438" s="272"/>
      <c r="AG438" s="272"/>
      <c r="AH438" s="272"/>
      <c r="AI438" s="272"/>
      <c r="AJ438" s="272"/>
      <c r="AK438" s="272"/>
      <c r="AL438" s="272"/>
      <c r="AM438" s="272"/>
      <c r="AN438" s="272"/>
      <c r="AO438" s="272"/>
      <c r="AP438" s="272"/>
      <c r="AQ438" s="272"/>
      <c r="AR438" s="272"/>
      <c r="AS438" s="272"/>
    </row>
    <row r="439" spans="3:45" ht="21" customHeight="1">
      <c r="C439" s="246"/>
      <c r="D439" s="419"/>
      <c r="E439" s="421"/>
      <c r="F439" s="261" t="s">
        <v>2540</v>
      </c>
      <c r="G439" s="236"/>
      <c r="H439" s="48" t="s">
        <v>128</v>
      </c>
      <c r="I439" s="48" t="s">
        <v>131</v>
      </c>
      <c r="J439" s="48" t="s">
        <v>0</v>
      </c>
      <c r="K439" s="48" t="s">
        <v>132</v>
      </c>
      <c r="L439" s="48" t="s">
        <v>0</v>
      </c>
      <c r="M439" s="48" t="s">
        <v>356</v>
      </c>
      <c r="N439" s="48" t="s">
        <v>134</v>
      </c>
      <c r="O439" s="48" t="s">
        <v>0</v>
      </c>
      <c r="P439" s="48" t="s">
        <v>445</v>
      </c>
      <c r="Q439" s="48"/>
      <c r="R439" s="48"/>
      <c r="S439" s="48"/>
      <c r="T439" s="48"/>
      <c r="U439" s="104"/>
      <c r="V439" s="73"/>
      <c r="W439" s="74"/>
      <c r="X439" s="75"/>
      <c r="Y439" s="271"/>
      <c r="Z439" s="271"/>
      <c r="AA439" s="272"/>
      <c r="AB439" s="272"/>
      <c r="AC439" s="272"/>
      <c r="AD439" s="272"/>
      <c r="AE439" s="272"/>
      <c r="AF439" s="272"/>
      <c r="AG439" s="272"/>
      <c r="AH439" s="272"/>
      <c r="AI439" s="272"/>
      <c r="AJ439" s="272"/>
      <c r="AK439" s="272"/>
      <c r="AL439" s="272"/>
      <c r="AM439" s="272"/>
      <c r="AN439" s="272"/>
      <c r="AO439" s="272"/>
      <c r="AP439" s="272"/>
      <c r="AQ439" s="272"/>
      <c r="AR439" s="272"/>
      <c r="AS439" s="272"/>
    </row>
    <row r="440" spans="3:45" ht="21" customHeight="1">
      <c r="C440" s="246"/>
      <c r="D440" s="419"/>
      <c r="E440" s="421"/>
      <c r="F440" s="261" t="s">
        <v>63</v>
      </c>
      <c r="G440" s="236"/>
      <c r="H440" s="48" t="s">
        <v>128</v>
      </c>
      <c r="I440" s="48" t="s">
        <v>131</v>
      </c>
      <c r="J440" s="48" t="s">
        <v>0</v>
      </c>
      <c r="K440" s="48" t="s">
        <v>132</v>
      </c>
      <c r="L440" s="48" t="s">
        <v>0</v>
      </c>
      <c r="M440" s="48" t="s">
        <v>374</v>
      </c>
      <c r="N440" s="48" t="s">
        <v>134</v>
      </c>
      <c r="O440" s="48" t="s">
        <v>0</v>
      </c>
      <c r="P440" s="48" t="s">
        <v>445</v>
      </c>
      <c r="Q440" s="48"/>
      <c r="R440" s="48"/>
      <c r="S440" s="48"/>
      <c r="T440" s="48"/>
      <c r="U440" s="104"/>
      <c r="V440" s="73"/>
      <c r="W440" s="74"/>
      <c r="X440" s="75"/>
      <c r="Y440" s="271"/>
      <c r="Z440" s="271"/>
      <c r="AA440" s="272"/>
      <c r="AB440" s="272"/>
      <c r="AC440" s="272"/>
      <c r="AD440" s="272"/>
      <c r="AE440" s="272"/>
      <c r="AF440" s="272"/>
      <c r="AG440" s="272"/>
      <c r="AH440" s="272"/>
      <c r="AI440" s="272"/>
      <c r="AJ440" s="272"/>
      <c r="AK440" s="272"/>
      <c r="AL440" s="272"/>
      <c r="AM440" s="272"/>
      <c r="AN440" s="272"/>
      <c r="AO440" s="272"/>
      <c r="AP440" s="272"/>
      <c r="AQ440" s="272"/>
      <c r="AR440" s="272"/>
      <c r="AS440" s="272"/>
    </row>
    <row r="441" spans="3:45" ht="21" customHeight="1">
      <c r="C441" s="246"/>
      <c r="D441" s="419"/>
      <c r="E441" s="421"/>
      <c r="F441" s="261" t="s">
        <v>2386</v>
      </c>
      <c r="G441" s="236"/>
      <c r="H441" s="48" t="s">
        <v>128</v>
      </c>
      <c r="I441" s="48" t="s">
        <v>131</v>
      </c>
      <c r="J441" s="48" t="s">
        <v>0</v>
      </c>
      <c r="K441" s="48" t="s">
        <v>132</v>
      </c>
      <c r="L441" s="48" t="s">
        <v>0</v>
      </c>
      <c r="M441" s="48" t="s">
        <v>375</v>
      </c>
      <c r="N441" s="48" t="s">
        <v>134</v>
      </c>
      <c r="O441" s="48" t="s">
        <v>0</v>
      </c>
      <c r="P441" s="48" t="s">
        <v>445</v>
      </c>
      <c r="Q441" s="48"/>
      <c r="R441" s="48"/>
      <c r="S441" s="48"/>
      <c r="T441" s="48"/>
      <c r="U441" s="104"/>
      <c r="V441" s="73"/>
      <c r="W441" s="74"/>
      <c r="X441" s="75"/>
      <c r="Y441" s="271"/>
      <c r="Z441" s="271"/>
      <c r="AA441" s="272"/>
      <c r="AB441" s="272"/>
      <c r="AC441" s="272"/>
      <c r="AD441" s="272"/>
      <c r="AE441" s="272"/>
      <c r="AF441" s="272"/>
      <c r="AG441" s="272"/>
      <c r="AH441" s="272"/>
      <c r="AI441" s="272"/>
      <c r="AJ441" s="272"/>
      <c r="AK441" s="272"/>
      <c r="AL441" s="272"/>
      <c r="AM441" s="272"/>
      <c r="AN441" s="272"/>
      <c r="AO441" s="272"/>
      <c r="AP441" s="272"/>
      <c r="AQ441" s="272"/>
      <c r="AR441" s="272"/>
      <c r="AS441" s="272"/>
    </row>
    <row r="442" spans="3:45" ht="21" customHeight="1">
      <c r="C442" s="246"/>
      <c r="D442" s="419"/>
      <c r="E442" s="421"/>
      <c r="F442" s="261" t="s">
        <v>2387</v>
      </c>
      <c r="G442" s="236"/>
      <c r="H442" s="48" t="s">
        <v>128</v>
      </c>
      <c r="I442" s="48" t="s">
        <v>131</v>
      </c>
      <c r="J442" s="48" t="s">
        <v>0</v>
      </c>
      <c r="K442" s="48" t="s">
        <v>132</v>
      </c>
      <c r="L442" s="48" t="s">
        <v>0</v>
      </c>
      <c r="M442" s="48" t="s">
        <v>376</v>
      </c>
      <c r="N442" s="48" t="s">
        <v>134</v>
      </c>
      <c r="O442" s="48" t="s">
        <v>0</v>
      </c>
      <c r="P442" s="48" t="s">
        <v>445</v>
      </c>
      <c r="Q442" s="48"/>
      <c r="R442" s="48"/>
      <c r="S442" s="48"/>
      <c r="T442" s="48"/>
      <c r="U442" s="104"/>
      <c r="V442" s="73"/>
      <c r="W442" s="74"/>
      <c r="X442" s="75"/>
      <c r="Y442" s="271"/>
      <c r="Z442" s="273"/>
      <c r="AA442" s="245"/>
      <c r="AB442" s="245"/>
      <c r="AC442" s="245"/>
      <c r="AD442" s="245"/>
      <c r="AE442" s="245"/>
      <c r="AF442" s="245"/>
      <c r="AG442" s="245"/>
      <c r="AH442" s="245"/>
      <c r="AI442" s="245"/>
      <c r="AJ442" s="245"/>
      <c r="AK442" s="245"/>
      <c r="AL442" s="245"/>
      <c r="AM442" s="245"/>
      <c r="AN442" s="245"/>
      <c r="AO442" s="245"/>
      <c r="AP442" s="245"/>
      <c r="AQ442" s="245"/>
      <c r="AR442" s="245"/>
      <c r="AS442" s="245"/>
    </row>
    <row r="443" spans="3:45" ht="21" customHeight="1">
      <c r="C443" s="246"/>
      <c r="D443" s="419"/>
      <c r="E443" s="422"/>
      <c r="F443" s="267" t="s">
        <v>2388</v>
      </c>
      <c r="G443" s="236"/>
      <c r="H443" s="48" t="s">
        <v>128</v>
      </c>
      <c r="I443" s="48" t="s">
        <v>131</v>
      </c>
      <c r="J443" s="48" t="s">
        <v>0</v>
      </c>
      <c r="K443" s="48" t="s">
        <v>132</v>
      </c>
      <c r="L443" s="48" t="s">
        <v>0</v>
      </c>
      <c r="M443" s="48" t="s">
        <v>411</v>
      </c>
      <c r="N443" s="48" t="s">
        <v>134</v>
      </c>
      <c r="O443" s="48" t="s">
        <v>0</v>
      </c>
      <c r="P443" s="48" t="s">
        <v>445</v>
      </c>
      <c r="Q443" s="48"/>
      <c r="R443" s="48"/>
      <c r="S443" s="48"/>
      <c r="T443" s="48"/>
      <c r="U443" s="110"/>
      <c r="V443" s="21" t="str">
        <f>IF(OR(SUMPRODUCT(--(V397:V442=""),--(W397:W442=""))&gt;0,COUNTIF(W397:W442,"M")&gt;0,COUNTIF(W397:W442,"X")=46),"",SUM(V397:V442))</f>
        <v/>
      </c>
      <c r="W443" s="22" t="str">
        <f>IF(AND(COUNTIF(W397:W442,"X")=46,SUM(V397:V442)=0,ISNUMBER(V443)),"",IF(COUNTIF(W397:W442,"M")&gt;0,"M",IF(AND(COUNTIF(W397:W442,W397)=46,OR(W397="X",W397="W",W397="Z")),UPPER(W397),"")))</f>
        <v/>
      </c>
      <c r="X443" s="23"/>
      <c r="Y443" s="271"/>
      <c r="Z443" s="271"/>
      <c r="AA443" s="272"/>
      <c r="AB443" s="272"/>
      <c r="AC443" s="272"/>
      <c r="AD443" s="272"/>
      <c r="AE443" s="272"/>
      <c r="AF443" s="272"/>
      <c r="AG443" s="272"/>
      <c r="AH443" s="272"/>
      <c r="AI443" s="272"/>
      <c r="AJ443" s="272"/>
      <c r="AK443" s="272"/>
      <c r="AL443" s="272"/>
      <c r="AM443" s="272"/>
      <c r="AN443" s="272"/>
      <c r="AO443" s="272"/>
      <c r="AP443" s="272"/>
      <c r="AQ443" s="272"/>
      <c r="AR443" s="272"/>
      <c r="AS443" s="272"/>
    </row>
    <row r="444" spans="3:45" ht="21" customHeight="1">
      <c r="C444" s="246"/>
      <c r="D444" s="419" t="s">
        <v>2356</v>
      </c>
      <c r="E444" s="423" t="s">
        <v>2389</v>
      </c>
      <c r="F444" s="261" t="s">
        <v>2541</v>
      </c>
      <c r="G444" s="236"/>
      <c r="H444" s="48" t="s">
        <v>128</v>
      </c>
      <c r="I444" s="48" t="s">
        <v>131</v>
      </c>
      <c r="J444" s="48" t="s">
        <v>0</v>
      </c>
      <c r="K444" s="48" t="s">
        <v>132</v>
      </c>
      <c r="L444" s="48" t="s">
        <v>0</v>
      </c>
      <c r="M444" s="48" t="s">
        <v>377</v>
      </c>
      <c r="N444" s="48" t="s">
        <v>134</v>
      </c>
      <c r="O444" s="48" t="s">
        <v>0</v>
      </c>
      <c r="P444" s="48" t="s">
        <v>445</v>
      </c>
      <c r="Q444" s="48"/>
      <c r="R444" s="48"/>
      <c r="S444" s="48"/>
      <c r="T444" s="48"/>
      <c r="U444" s="104"/>
      <c r="V444" s="73"/>
      <c r="W444" s="74"/>
      <c r="X444" s="75"/>
      <c r="Y444" s="271"/>
      <c r="Z444" s="271"/>
      <c r="AA444" s="272"/>
      <c r="AB444" s="272"/>
      <c r="AC444" s="272"/>
      <c r="AD444" s="272"/>
      <c r="AE444" s="272"/>
      <c r="AF444" s="272"/>
      <c r="AG444" s="272"/>
      <c r="AH444" s="272"/>
      <c r="AI444" s="272"/>
      <c r="AJ444" s="272"/>
      <c r="AK444" s="272"/>
      <c r="AL444" s="272"/>
      <c r="AM444" s="272"/>
      <c r="AN444" s="272"/>
      <c r="AO444" s="272"/>
      <c r="AP444" s="272"/>
      <c r="AQ444" s="272"/>
      <c r="AR444" s="272"/>
      <c r="AS444" s="272"/>
    </row>
    <row r="445" spans="3:45" ht="21" customHeight="1">
      <c r="C445" s="246"/>
      <c r="D445" s="419"/>
      <c r="E445" s="424"/>
      <c r="F445" s="261" t="s">
        <v>2542</v>
      </c>
      <c r="G445" s="236"/>
      <c r="H445" s="48" t="s">
        <v>128</v>
      </c>
      <c r="I445" s="48" t="s">
        <v>131</v>
      </c>
      <c r="J445" s="48" t="s">
        <v>0</v>
      </c>
      <c r="K445" s="48" t="s">
        <v>132</v>
      </c>
      <c r="L445" s="48" t="s">
        <v>0</v>
      </c>
      <c r="M445" s="48" t="s">
        <v>378</v>
      </c>
      <c r="N445" s="48" t="s">
        <v>134</v>
      </c>
      <c r="O445" s="48" t="s">
        <v>0</v>
      </c>
      <c r="P445" s="48" t="s">
        <v>445</v>
      </c>
      <c r="Q445" s="48"/>
      <c r="R445" s="48"/>
      <c r="S445" s="48"/>
      <c r="T445" s="48"/>
      <c r="U445" s="104"/>
      <c r="V445" s="73"/>
      <c r="W445" s="74"/>
      <c r="X445" s="75"/>
      <c r="Y445" s="271"/>
      <c r="Z445" s="271"/>
      <c r="AA445" s="272"/>
      <c r="AB445" s="272"/>
      <c r="AC445" s="272"/>
      <c r="AD445" s="272"/>
      <c r="AE445" s="272"/>
      <c r="AF445" s="272"/>
      <c r="AG445" s="272"/>
      <c r="AH445" s="272"/>
      <c r="AI445" s="272"/>
      <c r="AJ445" s="272"/>
      <c r="AK445" s="272"/>
      <c r="AL445" s="272"/>
      <c r="AM445" s="272"/>
      <c r="AN445" s="272"/>
      <c r="AO445" s="272"/>
      <c r="AP445" s="272"/>
      <c r="AQ445" s="272"/>
      <c r="AR445" s="272"/>
      <c r="AS445" s="272"/>
    </row>
    <row r="446" spans="3:45" ht="21" customHeight="1">
      <c r="C446" s="246"/>
      <c r="D446" s="419"/>
      <c r="E446" s="424"/>
      <c r="F446" s="261" t="s">
        <v>2543</v>
      </c>
      <c r="G446" s="236"/>
      <c r="H446" s="48" t="s">
        <v>128</v>
      </c>
      <c r="I446" s="48" t="s">
        <v>131</v>
      </c>
      <c r="J446" s="48" t="s">
        <v>0</v>
      </c>
      <c r="K446" s="48" t="s">
        <v>132</v>
      </c>
      <c r="L446" s="48" t="s">
        <v>0</v>
      </c>
      <c r="M446" s="48" t="s">
        <v>379</v>
      </c>
      <c r="N446" s="48" t="s">
        <v>134</v>
      </c>
      <c r="O446" s="48" t="s">
        <v>0</v>
      </c>
      <c r="P446" s="48" t="s">
        <v>445</v>
      </c>
      <c r="Q446" s="48"/>
      <c r="R446" s="48"/>
      <c r="S446" s="48"/>
      <c r="T446" s="48"/>
      <c r="U446" s="104"/>
      <c r="V446" s="73"/>
      <c r="W446" s="74"/>
      <c r="X446" s="75"/>
      <c r="Y446" s="271"/>
      <c r="Z446" s="271"/>
      <c r="AA446" s="272"/>
      <c r="AB446" s="272"/>
      <c r="AC446" s="272"/>
      <c r="AD446" s="272"/>
      <c r="AE446" s="272"/>
      <c r="AF446" s="272"/>
      <c r="AG446" s="272"/>
      <c r="AH446" s="272"/>
      <c r="AI446" s="272"/>
      <c r="AJ446" s="272"/>
      <c r="AK446" s="272"/>
      <c r="AL446" s="272"/>
      <c r="AM446" s="272"/>
      <c r="AN446" s="272"/>
      <c r="AO446" s="272"/>
      <c r="AP446" s="272"/>
      <c r="AQ446" s="272"/>
      <c r="AR446" s="272"/>
      <c r="AS446" s="272"/>
    </row>
    <row r="447" spans="3:45" ht="21" customHeight="1">
      <c r="C447" s="246"/>
      <c r="D447" s="419"/>
      <c r="E447" s="424"/>
      <c r="F447" s="261" t="s">
        <v>64</v>
      </c>
      <c r="G447" s="236"/>
      <c r="H447" s="48" t="s">
        <v>128</v>
      </c>
      <c r="I447" s="48" t="s">
        <v>131</v>
      </c>
      <c r="J447" s="48" t="s">
        <v>0</v>
      </c>
      <c r="K447" s="48" t="s">
        <v>132</v>
      </c>
      <c r="L447" s="48" t="s">
        <v>0</v>
      </c>
      <c r="M447" s="48" t="s">
        <v>380</v>
      </c>
      <c r="N447" s="48" t="s">
        <v>134</v>
      </c>
      <c r="O447" s="48" t="s">
        <v>0</v>
      </c>
      <c r="P447" s="48" t="s">
        <v>445</v>
      </c>
      <c r="Q447" s="48"/>
      <c r="R447" s="48"/>
      <c r="S447" s="48"/>
      <c r="T447" s="48"/>
      <c r="U447" s="104"/>
      <c r="V447" s="73"/>
      <c r="W447" s="74"/>
      <c r="X447" s="75"/>
      <c r="Y447" s="271"/>
      <c r="Z447" s="271"/>
      <c r="AA447" s="272"/>
      <c r="AB447" s="272"/>
      <c r="AC447" s="272"/>
      <c r="AD447" s="272"/>
      <c r="AE447" s="272"/>
      <c r="AF447" s="272"/>
      <c r="AG447" s="272"/>
      <c r="AH447" s="272"/>
      <c r="AI447" s="272"/>
      <c r="AJ447" s="272"/>
      <c r="AK447" s="272"/>
      <c r="AL447" s="272"/>
      <c r="AM447" s="272"/>
      <c r="AN447" s="272"/>
      <c r="AO447" s="272"/>
      <c r="AP447" s="272"/>
      <c r="AQ447" s="272"/>
      <c r="AR447" s="272"/>
      <c r="AS447" s="272"/>
    </row>
    <row r="448" spans="3:45" ht="21" customHeight="1">
      <c r="C448" s="246"/>
      <c r="D448" s="419"/>
      <c r="E448" s="424"/>
      <c r="F448" s="261" t="s">
        <v>2544</v>
      </c>
      <c r="G448" s="236"/>
      <c r="H448" s="48" t="s">
        <v>128</v>
      </c>
      <c r="I448" s="48" t="s">
        <v>131</v>
      </c>
      <c r="J448" s="48" t="s">
        <v>0</v>
      </c>
      <c r="K448" s="48" t="s">
        <v>132</v>
      </c>
      <c r="L448" s="48" t="s">
        <v>0</v>
      </c>
      <c r="M448" s="48" t="s">
        <v>381</v>
      </c>
      <c r="N448" s="48" t="s">
        <v>134</v>
      </c>
      <c r="O448" s="48" t="s">
        <v>0</v>
      </c>
      <c r="P448" s="48" t="s">
        <v>445</v>
      </c>
      <c r="Q448" s="48"/>
      <c r="R448" s="48"/>
      <c r="S448" s="48"/>
      <c r="T448" s="48"/>
      <c r="U448" s="104"/>
      <c r="V448" s="73"/>
      <c r="W448" s="74"/>
      <c r="X448" s="75"/>
      <c r="Y448" s="271"/>
      <c r="Z448" s="271"/>
      <c r="AA448" s="272"/>
      <c r="AB448" s="272"/>
      <c r="AC448" s="272"/>
      <c r="AD448" s="272"/>
      <c r="AE448" s="272"/>
      <c r="AF448" s="272"/>
      <c r="AG448" s="272"/>
      <c r="AH448" s="272"/>
      <c r="AI448" s="272"/>
      <c r="AJ448" s="272"/>
      <c r="AK448" s="272"/>
      <c r="AL448" s="272"/>
      <c r="AM448" s="272"/>
      <c r="AN448" s="272"/>
      <c r="AO448" s="272"/>
      <c r="AP448" s="272"/>
      <c r="AQ448" s="272"/>
      <c r="AR448" s="272"/>
      <c r="AS448" s="272"/>
    </row>
    <row r="449" spans="3:45" ht="21" customHeight="1">
      <c r="C449" s="246"/>
      <c r="D449" s="419"/>
      <c r="E449" s="424"/>
      <c r="F449" s="261" t="s">
        <v>2545</v>
      </c>
      <c r="G449" s="236"/>
      <c r="H449" s="48" t="s">
        <v>128</v>
      </c>
      <c r="I449" s="48" t="s">
        <v>131</v>
      </c>
      <c r="J449" s="48" t="s">
        <v>0</v>
      </c>
      <c r="K449" s="48" t="s">
        <v>132</v>
      </c>
      <c r="L449" s="48" t="s">
        <v>0</v>
      </c>
      <c r="M449" s="48" t="s">
        <v>382</v>
      </c>
      <c r="N449" s="48" t="s">
        <v>134</v>
      </c>
      <c r="O449" s="48" t="s">
        <v>0</v>
      </c>
      <c r="P449" s="48" t="s">
        <v>445</v>
      </c>
      <c r="Q449" s="48"/>
      <c r="R449" s="48"/>
      <c r="S449" s="48"/>
      <c r="T449" s="48"/>
      <c r="U449" s="104"/>
      <c r="V449" s="73"/>
      <c r="W449" s="74"/>
      <c r="X449" s="75"/>
      <c r="Y449" s="271"/>
      <c r="Z449" s="271"/>
      <c r="AA449" s="272"/>
      <c r="AB449" s="272"/>
      <c r="AC449" s="272"/>
      <c r="AD449" s="272"/>
      <c r="AE449" s="272"/>
      <c r="AF449" s="272"/>
      <c r="AG449" s="272"/>
      <c r="AH449" s="272"/>
      <c r="AI449" s="272"/>
      <c r="AJ449" s="272"/>
      <c r="AK449" s="272"/>
      <c r="AL449" s="272"/>
      <c r="AM449" s="272"/>
      <c r="AN449" s="272"/>
      <c r="AO449" s="272"/>
      <c r="AP449" s="272"/>
      <c r="AQ449" s="272"/>
      <c r="AR449" s="272"/>
      <c r="AS449" s="272"/>
    </row>
    <row r="450" spans="3:45" ht="21" customHeight="1">
      <c r="C450" s="246"/>
      <c r="D450" s="419"/>
      <c r="E450" s="424"/>
      <c r="F450" s="261" t="s">
        <v>65</v>
      </c>
      <c r="G450" s="236"/>
      <c r="H450" s="48" t="s">
        <v>128</v>
      </c>
      <c r="I450" s="48" t="s">
        <v>131</v>
      </c>
      <c r="J450" s="48" t="s">
        <v>0</v>
      </c>
      <c r="K450" s="48" t="s">
        <v>132</v>
      </c>
      <c r="L450" s="48" t="s">
        <v>0</v>
      </c>
      <c r="M450" s="48" t="s">
        <v>383</v>
      </c>
      <c r="N450" s="48" t="s">
        <v>134</v>
      </c>
      <c r="O450" s="48" t="s">
        <v>0</v>
      </c>
      <c r="P450" s="48" t="s">
        <v>445</v>
      </c>
      <c r="Q450" s="48"/>
      <c r="R450" s="48"/>
      <c r="S450" s="48"/>
      <c r="T450" s="48"/>
      <c r="U450" s="104"/>
      <c r="V450" s="73"/>
      <c r="W450" s="74"/>
      <c r="X450" s="75"/>
      <c r="Y450" s="271"/>
      <c r="Z450" s="271"/>
      <c r="AA450" s="272"/>
      <c r="AB450" s="272"/>
      <c r="AC450" s="272"/>
      <c r="AD450" s="272"/>
      <c r="AE450" s="272"/>
      <c r="AF450" s="272"/>
      <c r="AG450" s="272"/>
      <c r="AH450" s="272"/>
      <c r="AI450" s="272"/>
      <c r="AJ450" s="272"/>
      <c r="AK450" s="272"/>
      <c r="AL450" s="272"/>
      <c r="AM450" s="272"/>
      <c r="AN450" s="272"/>
      <c r="AO450" s="272"/>
      <c r="AP450" s="272"/>
      <c r="AQ450" s="272"/>
      <c r="AR450" s="272"/>
      <c r="AS450" s="272"/>
    </row>
    <row r="451" spans="3:45" ht="21" customHeight="1">
      <c r="C451" s="246"/>
      <c r="D451" s="419"/>
      <c r="E451" s="424"/>
      <c r="F451" s="261" t="s">
        <v>2546</v>
      </c>
      <c r="G451" s="236"/>
      <c r="H451" s="48" t="s">
        <v>128</v>
      </c>
      <c r="I451" s="48" t="s">
        <v>131</v>
      </c>
      <c r="J451" s="48" t="s">
        <v>0</v>
      </c>
      <c r="K451" s="48" t="s">
        <v>132</v>
      </c>
      <c r="L451" s="48" t="s">
        <v>0</v>
      </c>
      <c r="M451" s="48" t="s">
        <v>384</v>
      </c>
      <c r="N451" s="48" t="s">
        <v>134</v>
      </c>
      <c r="O451" s="48" t="s">
        <v>0</v>
      </c>
      <c r="P451" s="48" t="s">
        <v>445</v>
      </c>
      <c r="Q451" s="48"/>
      <c r="R451" s="48"/>
      <c r="S451" s="48"/>
      <c r="T451" s="48"/>
      <c r="U451" s="104"/>
      <c r="V451" s="73"/>
      <c r="W451" s="74"/>
      <c r="X451" s="75"/>
      <c r="Y451" s="271"/>
      <c r="Z451" s="271"/>
      <c r="AA451" s="272"/>
      <c r="AB451" s="272"/>
      <c r="AC451" s="272"/>
      <c r="AD451" s="272"/>
      <c r="AE451" s="272"/>
      <c r="AF451" s="272"/>
      <c r="AG451" s="272"/>
      <c r="AH451" s="272"/>
      <c r="AI451" s="272"/>
      <c r="AJ451" s="272"/>
      <c r="AK451" s="272"/>
      <c r="AL451" s="272"/>
      <c r="AM451" s="272"/>
      <c r="AN451" s="272"/>
      <c r="AO451" s="272"/>
      <c r="AP451" s="272"/>
      <c r="AQ451" s="272"/>
      <c r="AR451" s="272"/>
      <c r="AS451" s="272"/>
    </row>
    <row r="452" spans="3:45" ht="21" customHeight="1">
      <c r="C452" s="246"/>
      <c r="D452" s="419"/>
      <c r="E452" s="424"/>
      <c r="F452" s="261" t="s">
        <v>2547</v>
      </c>
      <c r="G452" s="236"/>
      <c r="H452" s="48" t="s">
        <v>128</v>
      </c>
      <c r="I452" s="48" t="s">
        <v>131</v>
      </c>
      <c r="J452" s="48" t="s">
        <v>0</v>
      </c>
      <c r="K452" s="48" t="s">
        <v>132</v>
      </c>
      <c r="L452" s="48" t="s">
        <v>0</v>
      </c>
      <c r="M452" s="48" t="s">
        <v>385</v>
      </c>
      <c r="N452" s="48" t="s">
        <v>134</v>
      </c>
      <c r="O452" s="48" t="s">
        <v>0</v>
      </c>
      <c r="P452" s="48" t="s">
        <v>445</v>
      </c>
      <c r="Q452" s="48"/>
      <c r="R452" s="48"/>
      <c r="S452" s="48"/>
      <c r="T452" s="48"/>
      <c r="U452" s="104"/>
      <c r="V452" s="73"/>
      <c r="W452" s="74"/>
      <c r="X452" s="75"/>
      <c r="Y452" s="271"/>
      <c r="Z452" s="271"/>
      <c r="AA452" s="272"/>
      <c r="AB452" s="272"/>
      <c r="AC452" s="272"/>
      <c r="AD452" s="272"/>
      <c r="AE452" s="272"/>
      <c r="AF452" s="272"/>
      <c r="AG452" s="272"/>
      <c r="AH452" s="272"/>
      <c r="AI452" s="272"/>
      <c r="AJ452" s="272"/>
      <c r="AK452" s="272"/>
      <c r="AL452" s="272"/>
      <c r="AM452" s="272"/>
      <c r="AN452" s="272"/>
      <c r="AO452" s="272"/>
      <c r="AP452" s="272"/>
      <c r="AQ452" s="272"/>
      <c r="AR452" s="272"/>
      <c r="AS452" s="272"/>
    </row>
    <row r="453" spans="3:45" ht="21" customHeight="1">
      <c r="C453" s="246"/>
      <c r="D453" s="419"/>
      <c r="E453" s="424"/>
      <c r="F453" s="261" t="s">
        <v>2548</v>
      </c>
      <c r="G453" s="236"/>
      <c r="H453" s="48" t="s">
        <v>128</v>
      </c>
      <c r="I453" s="48" t="s">
        <v>131</v>
      </c>
      <c r="J453" s="48" t="s">
        <v>0</v>
      </c>
      <c r="K453" s="48" t="s">
        <v>132</v>
      </c>
      <c r="L453" s="48" t="s">
        <v>0</v>
      </c>
      <c r="M453" s="48" t="s">
        <v>386</v>
      </c>
      <c r="N453" s="48" t="s">
        <v>134</v>
      </c>
      <c r="O453" s="48" t="s">
        <v>0</v>
      </c>
      <c r="P453" s="48" t="s">
        <v>445</v>
      </c>
      <c r="Q453" s="48"/>
      <c r="R453" s="48"/>
      <c r="S453" s="48"/>
      <c r="T453" s="48"/>
      <c r="U453" s="104"/>
      <c r="V453" s="73"/>
      <c r="W453" s="74"/>
      <c r="X453" s="75"/>
      <c r="Y453" s="271"/>
      <c r="Z453" s="271"/>
      <c r="AA453" s="272"/>
      <c r="AB453" s="272"/>
      <c r="AC453" s="272"/>
      <c r="AD453" s="272"/>
      <c r="AE453" s="272"/>
      <c r="AF453" s="272"/>
      <c r="AG453" s="272"/>
      <c r="AH453" s="272"/>
      <c r="AI453" s="272"/>
      <c r="AJ453" s="272"/>
      <c r="AK453" s="272"/>
      <c r="AL453" s="272"/>
      <c r="AM453" s="272"/>
      <c r="AN453" s="272"/>
      <c r="AO453" s="272"/>
      <c r="AP453" s="272"/>
      <c r="AQ453" s="272"/>
      <c r="AR453" s="272"/>
      <c r="AS453" s="272"/>
    </row>
    <row r="454" spans="3:45" ht="21" customHeight="1">
      <c r="C454" s="246"/>
      <c r="D454" s="419"/>
      <c r="E454" s="424"/>
      <c r="F454" s="261" t="s">
        <v>2549</v>
      </c>
      <c r="G454" s="236"/>
      <c r="H454" s="48" t="s">
        <v>128</v>
      </c>
      <c r="I454" s="48" t="s">
        <v>131</v>
      </c>
      <c r="J454" s="48" t="s">
        <v>0</v>
      </c>
      <c r="K454" s="48" t="s">
        <v>132</v>
      </c>
      <c r="L454" s="48" t="s">
        <v>0</v>
      </c>
      <c r="M454" s="48" t="s">
        <v>387</v>
      </c>
      <c r="N454" s="48" t="s">
        <v>134</v>
      </c>
      <c r="O454" s="48" t="s">
        <v>0</v>
      </c>
      <c r="P454" s="48" t="s">
        <v>445</v>
      </c>
      <c r="Q454" s="48"/>
      <c r="R454" s="48"/>
      <c r="S454" s="48"/>
      <c r="T454" s="48"/>
      <c r="U454" s="104"/>
      <c r="V454" s="73"/>
      <c r="W454" s="74"/>
      <c r="X454" s="75"/>
      <c r="Y454" s="271"/>
      <c r="Z454" s="271"/>
      <c r="AA454" s="272"/>
      <c r="AB454" s="272"/>
      <c r="AC454" s="272"/>
      <c r="AD454" s="272"/>
      <c r="AE454" s="272"/>
      <c r="AF454" s="272"/>
      <c r="AG454" s="272"/>
      <c r="AH454" s="272"/>
      <c r="AI454" s="272"/>
      <c r="AJ454" s="272"/>
      <c r="AK454" s="272"/>
      <c r="AL454" s="272"/>
      <c r="AM454" s="272"/>
      <c r="AN454" s="272"/>
      <c r="AO454" s="272"/>
      <c r="AP454" s="272"/>
      <c r="AQ454" s="272"/>
      <c r="AR454" s="272"/>
      <c r="AS454" s="272"/>
    </row>
    <row r="455" spans="3:45" ht="21" customHeight="1">
      <c r="C455" s="246"/>
      <c r="D455" s="419"/>
      <c r="E455" s="424"/>
      <c r="F455" s="261" t="s">
        <v>66</v>
      </c>
      <c r="G455" s="236"/>
      <c r="H455" s="48" t="s">
        <v>128</v>
      </c>
      <c r="I455" s="48" t="s">
        <v>131</v>
      </c>
      <c r="J455" s="48" t="s">
        <v>0</v>
      </c>
      <c r="K455" s="48" t="s">
        <v>132</v>
      </c>
      <c r="L455" s="48" t="s">
        <v>0</v>
      </c>
      <c r="M455" s="48" t="s">
        <v>388</v>
      </c>
      <c r="N455" s="48" t="s">
        <v>134</v>
      </c>
      <c r="O455" s="48" t="s">
        <v>0</v>
      </c>
      <c r="P455" s="48" t="s">
        <v>445</v>
      </c>
      <c r="Q455" s="48"/>
      <c r="R455" s="48"/>
      <c r="S455" s="48"/>
      <c r="T455" s="48"/>
      <c r="U455" s="104"/>
      <c r="V455" s="73"/>
      <c r="W455" s="74"/>
      <c r="X455" s="75"/>
      <c r="Y455" s="271"/>
      <c r="Z455" s="271"/>
      <c r="AA455" s="272"/>
      <c r="AB455" s="272"/>
      <c r="AC455" s="272"/>
      <c r="AD455" s="272"/>
      <c r="AE455" s="272"/>
      <c r="AF455" s="272"/>
      <c r="AG455" s="272"/>
      <c r="AH455" s="272"/>
      <c r="AI455" s="272"/>
      <c r="AJ455" s="272"/>
      <c r="AK455" s="272"/>
      <c r="AL455" s="272"/>
      <c r="AM455" s="272"/>
      <c r="AN455" s="272"/>
      <c r="AO455" s="272"/>
      <c r="AP455" s="272"/>
      <c r="AQ455" s="272"/>
      <c r="AR455" s="272"/>
      <c r="AS455" s="272"/>
    </row>
    <row r="456" spans="3:45" ht="21" customHeight="1">
      <c r="C456" s="246"/>
      <c r="D456" s="419"/>
      <c r="E456" s="424"/>
      <c r="F456" s="261" t="s">
        <v>2550</v>
      </c>
      <c r="G456" s="236"/>
      <c r="H456" s="48" t="s">
        <v>128</v>
      </c>
      <c r="I456" s="48" t="s">
        <v>131</v>
      </c>
      <c r="J456" s="48" t="s">
        <v>0</v>
      </c>
      <c r="K456" s="48" t="s">
        <v>132</v>
      </c>
      <c r="L456" s="48" t="s">
        <v>0</v>
      </c>
      <c r="M456" s="48" t="s">
        <v>389</v>
      </c>
      <c r="N456" s="48" t="s">
        <v>134</v>
      </c>
      <c r="O456" s="48" t="s">
        <v>0</v>
      </c>
      <c r="P456" s="48" t="s">
        <v>445</v>
      </c>
      <c r="Q456" s="48"/>
      <c r="R456" s="48"/>
      <c r="S456" s="48"/>
      <c r="T456" s="48"/>
      <c r="U456" s="104"/>
      <c r="V456" s="73"/>
      <c r="W456" s="74"/>
      <c r="X456" s="75"/>
      <c r="Y456" s="271"/>
      <c r="Z456" s="271"/>
      <c r="AA456" s="272"/>
      <c r="AB456" s="272"/>
      <c r="AC456" s="272"/>
      <c r="AD456" s="272"/>
      <c r="AE456" s="272"/>
      <c r="AF456" s="272"/>
      <c r="AG456" s="272"/>
      <c r="AH456" s="272"/>
      <c r="AI456" s="272"/>
      <c r="AJ456" s="272"/>
      <c r="AK456" s="272"/>
      <c r="AL456" s="272"/>
      <c r="AM456" s="272"/>
      <c r="AN456" s="272"/>
      <c r="AO456" s="272"/>
      <c r="AP456" s="272"/>
      <c r="AQ456" s="272"/>
      <c r="AR456" s="272"/>
      <c r="AS456" s="272"/>
    </row>
    <row r="457" spans="3:45" ht="21" customHeight="1">
      <c r="C457" s="246"/>
      <c r="D457" s="419"/>
      <c r="E457" s="424"/>
      <c r="F457" s="261" t="s">
        <v>2551</v>
      </c>
      <c r="G457" s="236"/>
      <c r="H457" s="48" t="s">
        <v>128</v>
      </c>
      <c r="I457" s="48" t="s">
        <v>131</v>
      </c>
      <c r="J457" s="48" t="s">
        <v>0</v>
      </c>
      <c r="K457" s="48" t="s">
        <v>132</v>
      </c>
      <c r="L457" s="48" t="s">
        <v>0</v>
      </c>
      <c r="M457" s="48" t="s">
        <v>390</v>
      </c>
      <c r="N457" s="48" t="s">
        <v>134</v>
      </c>
      <c r="O457" s="48" t="s">
        <v>0</v>
      </c>
      <c r="P457" s="48" t="s">
        <v>445</v>
      </c>
      <c r="Q457" s="48"/>
      <c r="R457" s="48"/>
      <c r="S457" s="48"/>
      <c r="T457" s="48"/>
      <c r="U457" s="104"/>
      <c r="V457" s="73"/>
      <c r="W457" s="74"/>
      <c r="X457" s="75"/>
      <c r="Y457" s="271"/>
      <c r="Z457" s="271"/>
      <c r="AA457" s="272"/>
      <c r="AB457" s="272"/>
      <c r="AC457" s="272"/>
      <c r="AD457" s="272"/>
      <c r="AE457" s="272"/>
      <c r="AF457" s="272"/>
      <c r="AG457" s="272"/>
      <c r="AH457" s="272"/>
      <c r="AI457" s="272"/>
      <c r="AJ457" s="272"/>
      <c r="AK457" s="272"/>
      <c r="AL457" s="272"/>
      <c r="AM457" s="272"/>
      <c r="AN457" s="272"/>
      <c r="AO457" s="272"/>
      <c r="AP457" s="272"/>
      <c r="AQ457" s="272"/>
      <c r="AR457" s="272"/>
      <c r="AS457" s="272"/>
    </row>
    <row r="458" spans="3:45" ht="21" customHeight="1">
      <c r="C458" s="246"/>
      <c r="D458" s="419"/>
      <c r="E458" s="424"/>
      <c r="F458" s="261" t="s">
        <v>67</v>
      </c>
      <c r="G458" s="236"/>
      <c r="H458" s="48" t="s">
        <v>128</v>
      </c>
      <c r="I458" s="48" t="s">
        <v>131</v>
      </c>
      <c r="J458" s="48" t="s">
        <v>0</v>
      </c>
      <c r="K458" s="48" t="s">
        <v>132</v>
      </c>
      <c r="L458" s="48" t="s">
        <v>0</v>
      </c>
      <c r="M458" s="48" t="s">
        <v>391</v>
      </c>
      <c r="N458" s="48" t="s">
        <v>134</v>
      </c>
      <c r="O458" s="48" t="s">
        <v>0</v>
      </c>
      <c r="P458" s="48" t="s">
        <v>445</v>
      </c>
      <c r="Q458" s="48"/>
      <c r="R458" s="48"/>
      <c r="S458" s="48"/>
      <c r="T458" s="48"/>
      <c r="U458" s="104"/>
      <c r="V458" s="73"/>
      <c r="W458" s="74"/>
      <c r="X458" s="75"/>
      <c r="Y458" s="271"/>
      <c r="Z458" s="271"/>
      <c r="AA458" s="272"/>
      <c r="AB458" s="272"/>
      <c r="AC458" s="272"/>
      <c r="AD458" s="272"/>
      <c r="AE458" s="272"/>
      <c r="AF458" s="272"/>
      <c r="AG458" s="272"/>
      <c r="AH458" s="272"/>
      <c r="AI458" s="272"/>
      <c r="AJ458" s="272"/>
      <c r="AK458" s="272"/>
      <c r="AL458" s="272"/>
      <c r="AM458" s="272"/>
      <c r="AN458" s="272"/>
      <c r="AO458" s="272"/>
      <c r="AP458" s="272"/>
      <c r="AQ458" s="272"/>
      <c r="AR458" s="272"/>
      <c r="AS458" s="272"/>
    </row>
    <row r="459" spans="3:45" ht="21" customHeight="1">
      <c r="C459" s="246"/>
      <c r="D459" s="419"/>
      <c r="E459" s="424"/>
      <c r="F459" s="261" t="s">
        <v>68</v>
      </c>
      <c r="G459" s="236"/>
      <c r="H459" s="48" t="s">
        <v>128</v>
      </c>
      <c r="I459" s="48" t="s">
        <v>131</v>
      </c>
      <c r="J459" s="48" t="s">
        <v>0</v>
      </c>
      <c r="K459" s="48" t="s">
        <v>132</v>
      </c>
      <c r="L459" s="48" t="s">
        <v>0</v>
      </c>
      <c r="M459" s="48" t="s">
        <v>392</v>
      </c>
      <c r="N459" s="48" t="s">
        <v>134</v>
      </c>
      <c r="O459" s="48" t="s">
        <v>0</v>
      </c>
      <c r="P459" s="48" t="s">
        <v>445</v>
      </c>
      <c r="Q459" s="48"/>
      <c r="R459" s="48"/>
      <c r="S459" s="48"/>
      <c r="T459" s="48"/>
      <c r="U459" s="104"/>
      <c r="V459" s="73"/>
      <c r="W459" s="74"/>
      <c r="X459" s="75"/>
      <c r="Y459" s="271"/>
      <c r="Z459" s="271"/>
      <c r="AA459" s="272"/>
      <c r="AB459" s="272"/>
      <c r="AC459" s="272"/>
      <c r="AD459" s="272"/>
      <c r="AE459" s="272"/>
      <c r="AF459" s="272"/>
      <c r="AG459" s="272"/>
      <c r="AH459" s="272"/>
      <c r="AI459" s="272"/>
      <c r="AJ459" s="272"/>
      <c r="AK459" s="272"/>
      <c r="AL459" s="272"/>
      <c r="AM459" s="272"/>
      <c r="AN459" s="272"/>
      <c r="AO459" s="272"/>
      <c r="AP459" s="272"/>
      <c r="AQ459" s="272"/>
      <c r="AR459" s="272"/>
      <c r="AS459" s="272"/>
    </row>
    <row r="460" spans="3:45" ht="21" customHeight="1">
      <c r="C460" s="246"/>
      <c r="D460" s="419"/>
      <c r="E460" s="424"/>
      <c r="F460" s="261" t="s">
        <v>69</v>
      </c>
      <c r="G460" s="236"/>
      <c r="H460" s="48" t="s">
        <v>128</v>
      </c>
      <c r="I460" s="48" t="s">
        <v>131</v>
      </c>
      <c r="J460" s="48" t="s">
        <v>0</v>
      </c>
      <c r="K460" s="48" t="s">
        <v>132</v>
      </c>
      <c r="L460" s="48" t="s">
        <v>0</v>
      </c>
      <c r="M460" s="48" t="s">
        <v>393</v>
      </c>
      <c r="N460" s="48" t="s">
        <v>134</v>
      </c>
      <c r="O460" s="48" t="s">
        <v>0</v>
      </c>
      <c r="P460" s="48" t="s">
        <v>445</v>
      </c>
      <c r="Q460" s="48"/>
      <c r="R460" s="48"/>
      <c r="S460" s="48"/>
      <c r="T460" s="48"/>
      <c r="U460" s="104"/>
      <c r="V460" s="73"/>
      <c r="W460" s="74"/>
      <c r="X460" s="75"/>
      <c r="Y460" s="271"/>
      <c r="Z460" s="271"/>
      <c r="AA460" s="272"/>
      <c r="AB460" s="272"/>
      <c r="AC460" s="272"/>
      <c r="AD460" s="272"/>
      <c r="AE460" s="272"/>
      <c r="AF460" s="272"/>
      <c r="AG460" s="272"/>
      <c r="AH460" s="272"/>
      <c r="AI460" s="272"/>
      <c r="AJ460" s="272"/>
      <c r="AK460" s="272"/>
      <c r="AL460" s="272"/>
      <c r="AM460" s="272"/>
      <c r="AN460" s="272"/>
      <c r="AO460" s="272"/>
      <c r="AP460" s="272"/>
      <c r="AQ460" s="272"/>
      <c r="AR460" s="272"/>
      <c r="AS460" s="272"/>
    </row>
    <row r="461" spans="3:45" ht="21" customHeight="1">
      <c r="C461" s="246"/>
      <c r="D461" s="419"/>
      <c r="E461" s="424"/>
      <c r="F461" s="261" t="s">
        <v>2390</v>
      </c>
      <c r="G461" s="236"/>
      <c r="H461" s="48" t="s">
        <v>128</v>
      </c>
      <c r="I461" s="48" t="s">
        <v>131</v>
      </c>
      <c r="J461" s="48" t="s">
        <v>0</v>
      </c>
      <c r="K461" s="48" t="s">
        <v>132</v>
      </c>
      <c r="L461" s="48" t="s">
        <v>0</v>
      </c>
      <c r="M461" s="48" t="s">
        <v>394</v>
      </c>
      <c r="N461" s="48" t="s">
        <v>134</v>
      </c>
      <c r="O461" s="48" t="s">
        <v>0</v>
      </c>
      <c r="P461" s="48" t="s">
        <v>445</v>
      </c>
      <c r="Q461" s="48"/>
      <c r="R461" s="48"/>
      <c r="S461" s="48"/>
      <c r="T461" s="48"/>
      <c r="U461" s="104"/>
      <c r="V461" s="73"/>
      <c r="W461" s="74"/>
      <c r="X461" s="75"/>
      <c r="Y461" s="271"/>
      <c r="Z461" s="273"/>
      <c r="AA461" s="245"/>
      <c r="AB461" s="245"/>
      <c r="AC461" s="245"/>
      <c r="AD461" s="245"/>
      <c r="AE461" s="245"/>
      <c r="AF461" s="245"/>
      <c r="AG461" s="245"/>
      <c r="AH461" s="245"/>
      <c r="AI461" s="245"/>
      <c r="AJ461" s="245"/>
      <c r="AK461" s="245"/>
      <c r="AL461" s="245"/>
      <c r="AM461" s="245"/>
      <c r="AN461" s="245"/>
      <c r="AO461" s="245"/>
      <c r="AP461" s="245"/>
      <c r="AQ461" s="245"/>
      <c r="AR461" s="245"/>
      <c r="AS461" s="245"/>
    </row>
    <row r="462" spans="3:45" ht="21" customHeight="1">
      <c r="C462" s="246"/>
      <c r="D462" s="419"/>
      <c r="E462" s="425"/>
      <c r="F462" s="267" t="s">
        <v>2391</v>
      </c>
      <c r="G462" s="236"/>
      <c r="H462" s="48" t="s">
        <v>128</v>
      </c>
      <c r="I462" s="48" t="s">
        <v>131</v>
      </c>
      <c r="J462" s="48" t="s">
        <v>0</v>
      </c>
      <c r="K462" s="48" t="s">
        <v>132</v>
      </c>
      <c r="L462" s="48" t="s">
        <v>0</v>
      </c>
      <c r="M462" s="48" t="s">
        <v>412</v>
      </c>
      <c r="N462" s="48" t="s">
        <v>134</v>
      </c>
      <c r="O462" s="48" t="s">
        <v>0</v>
      </c>
      <c r="P462" s="48" t="s">
        <v>445</v>
      </c>
      <c r="Q462" s="48"/>
      <c r="R462" s="48"/>
      <c r="S462" s="48"/>
      <c r="T462" s="48"/>
      <c r="U462" s="107"/>
      <c r="V462" s="21" t="str">
        <f>IF(OR(SUMPRODUCT(--(V444:V461=""),--(W444:W461=""))&gt;0,COUNTIF(W444:W461,"M")&gt;0,COUNTIF(W444:W461,"X")=18),"",SUM(V444:V461))</f>
        <v/>
      </c>
      <c r="W462" s="22" t="str">
        <f>IF(AND(COUNTIF(W444:W461,"X")=18,SUM(V444:V461)=0,ISNUMBER(V462)),"",IF(COUNTIF(W444:W461,"M")&gt;0,"M",IF(AND(COUNTIF(W444:W461,W444)=18,OR(W444="X",W444="W",W444="Z")),UPPER(W444),"")))</f>
        <v/>
      </c>
      <c r="X462" s="23"/>
      <c r="Y462" s="271"/>
      <c r="Z462" s="271"/>
      <c r="AA462" s="272"/>
      <c r="AB462" s="272"/>
      <c r="AC462" s="272"/>
      <c r="AD462" s="272"/>
      <c r="AE462" s="272"/>
      <c r="AF462" s="272"/>
      <c r="AG462" s="272"/>
      <c r="AH462" s="272"/>
      <c r="AI462" s="272"/>
      <c r="AJ462" s="272"/>
      <c r="AK462" s="272"/>
      <c r="AL462" s="272"/>
      <c r="AM462" s="272"/>
      <c r="AN462" s="272"/>
      <c r="AO462" s="272"/>
      <c r="AP462" s="272"/>
      <c r="AQ462" s="272"/>
      <c r="AR462" s="272"/>
      <c r="AS462" s="272"/>
    </row>
    <row r="463" spans="3:45" ht="21" customHeight="1">
      <c r="C463" s="246"/>
      <c r="D463" s="430" t="s">
        <v>2356</v>
      </c>
      <c r="E463" s="433" t="s">
        <v>2392</v>
      </c>
      <c r="F463" s="434"/>
      <c r="G463" s="236"/>
      <c r="H463" s="48" t="s">
        <v>128</v>
      </c>
      <c r="I463" s="48" t="s">
        <v>131</v>
      </c>
      <c r="J463" s="48" t="s">
        <v>0</v>
      </c>
      <c r="K463" s="48" t="s">
        <v>132</v>
      </c>
      <c r="L463" s="48" t="s">
        <v>0</v>
      </c>
      <c r="M463" s="48" t="s">
        <v>395</v>
      </c>
      <c r="N463" s="48" t="s">
        <v>395</v>
      </c>
      <c r="O463" s="48" t="s">
        <v>0</v>
      </c>
      <c r="P463" s="48" t="s">
        <v>445</v>
      </c>
      <c r="Q463" s="48"/>
      <c r="R463" s="48"/>
      <c r="S463" s="48"/>
      <c r="T463" s="48"/>
      <c r="U463" s="104"/>
      <c r="V463" s="73"/>
      <c r="W463" s="74"/>
      <c r="X463" s="75"/>
      <c r="Y463" s="271"/>
      <c r="Z463" s="271"/>
      <c r="AA463" s="272"/>
      <c r="AB463" s="272"/>
      <c r="AC463" s="272"/>
      <c r="AD463" s="272"/>
      <c r="AE463" s="272"/>
      <c r="AF463" s="272"/>
      <c r="AG463" s="272"/>
      <c r="AH463" s="272"/>
      <c r="AI463" s="272"/>
      <c r="AJ463" s="272"/>
      <c r="AK463" s="272"/>
      <c r="AL463" s="272"/>
      <c r="AM463" s="272"/>
      <c r="AN463" s="272"/>
      <c r="AO463" s="272"/>
      <c r="AP463" s="272"/>
      <c r="AQ463" s="272"/>
      <c r="AR463" s="272"/>
      <c r="AS463" s="272"/>
    </row>
    <row r="464" spans="3:45" ht="21" customHeight="1">
      <c r="C464" s="246"/>
      <c r="D464" s="430"/>
      <c r="E464" s="435" t="s">
        <v>2359</v>
      </c>
      <c r="F464" s="436"/>
      <c r="G464" s="236"/>
      <c r="H464" s="48" t="s">
        <v>128</v>
      </c>
      <c r="I464" s="48" t="s">
        <v>131</v>
      </c>
      <c r="J464" s="48" t="s">
        <v>0</v>
      </c>
      <c r="K464" s="48" t="s">
        <v>132</v>
      </c>
      <c r="L464" s="48" t="s">
        <v>0</v>
      </c>
      <c r="M464" s="48" t="s">
        <v>400</v>
      </c>
      <c r="N464" s="48" t="s">
        <v>400</v>
      </c>
      <c r="O464" s="48" t="s">
        <v>0</v>
      </c>
      <c r="P464" s="48" t="s">
        <v>445</v>
      </c>
      <c r="Q464" s="48"/>
      <c r="R464" s="48"/>
      <c r="S464" s="48"/>
      <c r="T464" s="48"/>
      <c r="U464" s="111"/>
      <c r="V464" s="21" t="str">
        <f>IF(OR(AND(V295="",W295=""),AND(V300="",W300=""),,AND(V344="",W344=""),AND(V396="",W396=""),AND(V443="",W443=""),AND(V462="",W462=""),AND(V463="",W463=""),AND(W295="X",W300="X",W344="X",W396="X",W443="X",W462="X",W463="X"),OR(W295="M",W300="M",W344="M",W396="M",W443="M",W462="M",W463="M")),"",SUM(V295,V300,V344,V396,V443,V462,V463))</f>
        <v/>
      </c>
      <c r="W464" s="22" t="str">
        <f>IF(AND(AND(W295="X",W300="X",W344="X",W396="X",W443="X",W462="X",W463="X"),SUM(V295,V300,V344,V396,V443,V462,V463)=0,ISNUMBER(V464)),"",IF(OR(W295="M",W300="M",W344="M",W396="M",W443="M",W462="M",W463="M"),"M",IF(AND(W295=W300, W295=W344, W295=W396, W295=W443, W295=W462, W295=W463,OR(W295="X", W295="W", W295="Z")),UPPER(W295),"")))</f>
        <v/>
      </c>
      <c r="X464" s="23"/>
      <c r="Y464" s="250"/>
      <c r="Z464" s="251"/>
      <c r="AA464" s="257"/>
      <c r="AB464" s="257"/>
      <c r="AC464" s="257"/>
      <c r="AD464" s="257"/>
      <c r="AE464" s="257"/>
      <c r="AF464" s="257"/>
      <c r="AG464" s="257"/>
      <c r="AH464" s="257"/>
      <c r="AI464" s="257"/>
      <c r="AJ464" s="257"/>
      <c r="AK464" s="257"/>
      <c r="AL464" s="257"/>
      <c r="AM464" s="257"/>
      <c r="AN464" s="257"/>
      <c r="AO464" s="257"/>
      <c r="AP464" s="257"/>
      <c r="AQ464" s="257"/>
      <c r="AR464" s="257"/>
      <c r="AS464" s="257"/>
    </row>
    <row r="465" spans="3:26" ht="3" customHeight="1">
      <c r="C465" s="246"/>
      <c r="D465" s="276"/>
      <c r="E465" s="246"/>
      <c r="F465" s="246"/>
      <c r="G465" s="63"/>
      <c r="H465" s="63"/>
      <c r="I465" s="63"/>
      <c r="J465" s="63"/>
      <c r="K465" s="63"/>
      <c r="L465" s="63"/>
      <c r="M465" s="63"/>
      <c r="N465" s="63"/>
      <c r="O465" s="63"/>
      <c r="P465" s="63"/>
      <c r="Q465" s="63"/>
      <c r="R465" s="63"/>
      <c r="S465" s="63"/>
      <c r="T465" s="63"/>
      <c r="U465" s="64"/>
      <c r="V465" s="246"/>
      <c r="W465" s="246"/>
      <c r="X465" s="246"/>
      <c r="Y465" s="246"/>
      <c r="Z465" s="246"/>
    </row>
    <row r="466" spans="3:26" ht="21" customHeight="1">
      <c r="C466" s="246"/>
      <c r="D466" s="412" t="s">
        <v>2357</v>
      </c>
      <c r="E466" s="420" t="s">
        <v>2374</v>
      </c>
      <c r="F466" s="261" t="s">
        <v>2411</v>
      </c>
      <c r="G466" s="236"/>
      <c r="H466" s="48" t="s">
        <v>0</v>
      </c>
      <c r="I466" s="48" t="s">
        <v>131</v>
      </c>
      <c r="J466" s="48" t="s">
        <v>0</v>
      </c>
      <c r="K466" s="48" t="s">
        <v>132</v>
      </c>
      <c r="L466" s="48" t="s">
        <v>0</v>
      </c>
      <c r="M466" s="48" t="s">
        <v>178</v>
      </c>
      <c r="N466" s="48" t="s">
        <v>134</v>
      </c>
      <c r="O466" s="48" t="s">
        <v>0</v>
      </c>
      <c r="P466" s="48" t="s">
        <v>445</v>
      </c>
      <c r="Q466" s="48"/>
      <c r="R466" s="48"/>
      <c r="S466" s="48"/>
      <c r="T466" s="48"/>
      <c r="U466" s="104"/>
      <c r="V466" s="21" t="str">
        <f t="shared" ref="V466:V483" si="0">IF(OR(AND(V14="",W14=""),AND(V240="",W240=""),AND(W14="X",W240="X"),OR(W14="M",W240="M")),"",SUM(V14,V240))</f>
        <v/>
      </c>
      <c r="W466" s="22" t="str">
        <f t="shared" ref="W466:W483" si="1">IF(AND(AND(W14="X",W240="X"),SUM(V14,V240)=0,ISNUMBER(V466)),"",IF(OR(W14="M",W240="M"),"M",IF(AND(W14=W240,OR(W14="X",W14="W",W14="Z")),UPPER(W14),"")))</f>
        <v/>
      </c>
      <c r="X466" s="23"/>
      <c r="Y466" s="271"/>
      <c r="Z466" s="274"/>
    </row>
    <row r="467" spans="3:26" ht="21" customHeight="1">
      <c r="C467" s="246"/>
      <c r="D467" s="412"/>
      <c r="E467" s="421"/>
      <c r="F467" s="261" t="s">
        <v>3</v>
      </c>
      <c r="G467" s="236"/>
      <c r="H467" s="48" t="s">
        <v>0</v>
      </c>
      <c r="I467" s="48" t="s">
        <v>131</v>
      </c>
      <c r="J467" s="48" t="s">
        <v>0</v>
      </c>
      <c r="K467" s="48" t="s">
        <v>132</v>
      </c>
      <c r="L467" s="48" t="s">
        <v>0</v>
      </c>
      <c r="M467" s="48" t="s">
        <v>179</v>
      </c>
      <c r="N467" s="48" t="s">
        <v>134</v>
      </c>
      <c r="O467" s="48" t="s">
        <v>0</v>
      </c>
      <c r="P467" s="48" t="s">
        <v>445</v>
      </c>
      <c r="Q467" s="48"/>
      <c r="R467" s="48"/>
      <c r="S467" s="48"/>
      <c r="T467" s="48"/>
      <c r="U467" s="104"/>
      <c r="V467" s="21" t="str">
        <f t="shared" si="0"/>
        <v/>
      </c>
      <c r="W467" s="22" t="str">
        <f t="shared" si="1"/>
        <v/>
      </c>
      <c r="X467" s="23"/>
      <c r="Y467" s="271"/>
      <c r="Z467" s="274"/>
    </row>
    <row r="468" spans="3:26" ht="21" customHeight="1">
      <c r="C468" s="246"/>
      <c r="D468" s="412"/>
      <c r="E468" s="421"/>
      <c r="F468" s="261" t="s">
        <v>2412</v>
      </c>
      <c r="G468" s="236"/>
      <c r="H468" s="48" t="s">
        <v>0</v>
      </c>
      <c r="I468" s="48" t="s">
        <v>131</v>
      </c>
      <c r="J468" s="48" t="s">
        <v>0</v>
      </c>
      <c r="K468" s="48" t="s">
        <v>132</v>
      </c>
      <c r="L468" s="48" t="s">
        <v>0</v>
      </c>
      <c r="M468" s="48" t="s">
        <v>180</v>
      </c>
      <c r="N468" s="48" t="s">
        <v>134</v>
      </c>
      <c r="O468" s="48" t="s">
        <v>0</v>
      </c>
      <c r="P468" s="48" t="s">
        <v>445</v>
      </c>
      <c r="Q468" s="48"/>
      <c r="R468" s="48"/>
      <c r="S468" s="48"/>
      <c r="T468" s="48"/>
      <c r="U468" s="104"/>
      <c r="V468" s="21" t="str">
        <f t="shared" si="0"/>
        <v/>
      </c>
      <c r="W468" s="22" t="str">
        <f t="shared" si="1"/>
        <v/>
      </c>
      <c r="X468" s="23"/>
      <c r="Y468" s="271"/>
      <c r="Z468" s="274"/>
    </row>
    <row r="469" spans="3:26" ht="21" customHeight="1">
      <c r="C469" s="246"/>
      <c r="D469" s="412"/>
      <c r="E469" s="421"/>
      <c r="F469" s="261" t="s">
        <v>4</v>
      </c>
      <c r="G469" s="236"/>
      <c r="H469" s="48" t="s">
        <v>0</v>
      </c>
      <c r="I469" s="48" t="s">
        <v>131</v>
      </c>
      <c r="J469" s="48" t="s">
        <v>0</v>
      </c>
      <c r="K469" s="48" t="s">
        <v>132</v>
      </c>
      <c r="L469" s="48" t="s">
        <v>0</v>
      </c>
      <c r="M469" s="48" t="s">
        <v>181</v>
      </c>
      <c r="N469" s="48" t="s">
        <v>134</v>
      </c>
      <c r="O469" s="48" t="s">
        <v>0</v>
      </c>
      <c r="P469" s="48" t="s">
        <v>445</v>
      </c>
      <c r="Q469" s="48"/>
      <c r="R469" s="48"/>
      <c r="S469" s="48"/>
      <c r="T469" s="48"/>
      <c r="U469" s="104"/>
      <c r="V469" s="21" t="str">
        <f t="shared" si="0"/>
        <v/>
      </c>
      <c r="W469" s="22" t="str">
        <f t="shared" si="1"/>
        <v/>
      </c>
      <c r="X469" s="23"/>
      <c r="Y469" s="271"/>
      <c r="Z469" s="274"/>
    </row>
    <row r="470" spans="3:26" ht="21" customHeight="1">
      <c r="C470" s="246"/>
      <c r="D470" s="412"/>
      <c r="E470" s="421"/>
      <c r="F470" s="261" t="s">
        <v>5</v>
      </c>
      <c r="G470" s="236"/>
      <c r="H470" s="48" t="s">
        <v>0</v>
      </c>
      <c r="I470" s="48" t="s">
        <v>131</v>
      </c>
      <c r="J470" s="48" t="s">
        <v>0</v>
      </c>
      <c r="K470" s="48" t="s">
        <v>132</v>
      </c>
      <c r="L470" s="48" t="s">
        <v>0</v>
      </c>
      <c r="M470" s="48" t="s">
        <v>182</v>
      </c>
      <c r="N470" s="48" t="s">
        <v>134</v>
      </c>
      <c r="O470" s="48" t="s">
        <v>0</v>
      </c>
      <c r="P470" s="48" t="s">
        <v>445</v>
      </c>
      <c r="Q470" s="48"/>
      <c r="R470" s="48"/>
      <c r="S470" s="48"/>
      <c r="T470" s="48"/>
      <c r="U470" s="104"/>
      <c r="V470" s="21" t="str">
        <f t="shared" si="0"/>
        <v/>
      </c>
      <c r="W470" s="22" t="str">
        <f t="shared" si="1"/>
        <v/>
      </c>
      <c r="X470" s="23"/>
      <c r="Y470" s="271"/>
      <c r="Z470" s="274"/>
    </row>
    <row r="471" spans="3:26" ht="21" customHeight="1">
      <c r="C471" s="246"/>
      <c r="D471" s="412"/>
      <c r="E471" s="421"/>
      <c r="F471" s="261" t="s">
        <v>6</v>
      </c>
      <c r="G471" s="236"/>
      <c r="H471" s="48" t="s">
        <v>0</v>
      </c>
      <c r="I471" s="48" t="s">
        <v>131</v>
      </c>
      <c r="J471" s="48" t="s">
        <v>0</v>
      </c>
      <c r="K471" s="48" t="s">
        <v>132</v>
      </c>
      <c r="L471" s="48" t="s">
        <v>0</v>
      </c>
      <c r="M471" s="48" t="s">
        <v>183</v>
      </c>
      <c r="N471" s="48" t="s">
        <v>134</v>
      </c>
      <c r="O471" s="48" t="s">
        <v>0</v>
      </c>
      <c r="P471" s="48" t="s">
        <v>445</v>
      </c>
      <c r="Q471" s="48"/>
      <c r="R471" s="48"/>
      <c r="S471" s="48"/>
      <c r="T471" s="48"/>
      <c r="U471" s="104"/>
      <c r="V471" s="21" t="str">
        <f t="shared" si="0"/>
        <v/>
      </c>
      <c r="W471" s="22" t="str">
        <f t="shared" si="1"/>
        <v/>
      </c>
      <c r="X471" s="23"/>
      <c r="Y471" s="271"/>
      <c r="Z471" s="274"/>
    </row>
    <row r="472" spans="3:26" ht="21" customHeight="1">
      <c r="C472" s="246"/>
      <c r="D472" s="412"/>
      <c r="E472" s="421"/>
      <c r="F472" s="261" t="s">
        <v>406</v>
      </c>
      <c r="G472" s="236"/>
      <c r="H472" s="48" t="s">
        <v>0</v>
      </c>
      <c r="I472" s="48" t="s">
        <v>131</v>
      </c>
      <c r="J472" s="48" t="s">
        <v>0</v>
      </c>
      <c r="K472" s="48" t="s">
        <v>132</v>
      </c>
      <c r="L472" s="48" t="s">
        <v>0</v>
      </c>
      <c r="M472" s="48" t="s">
        <v>185</v>
      </c>
      <c r="N472" s="48" t="s">
        <v>134</v>
      </c>
      <c r="O472" s="48" t="s">
        <v>0</v>
      </c>
      <c r="P472" s="48" t="s">
        <v>445</v>
      </c>
      <c r="Q472" s="48"/>
      <c r="R472" s="48"/>
      <c r="S472" s="48"/>
      <c r="T472" s="48"/>
      <c r="U472" s="104"/>
      <c r="V472" s="21" t="str">
        <f t="shared" si="0"/>
        <v/>
      </c>
      <c r="W472" s="22" t="str">
        <f t="shared" si="1"/>
        <v/>
      </c>
      <c r="X472" s="23"/>
      <c r="Y472" s="271"/>
      <c r="Z472" s="274"/>
    </row>
    <row r="473" spans="3:26" ht="21" customHeight="1">
      <c r="C473" s="246"/>
      <c r="D473" s="412"/>
      <c r="E473" s="421"/>
      <c r="F473" s="261" t="s">
        <v>2413</v>
      </c>
      <c r="G473" s="236"/>
      <c r="H473" s="48" t="s">
        <v>0</v>
      </c>
      <c r="I473" s="48" t="s">
        <v>131</v>
      </c>
      <c r="J473" s="48" t="s">
        <v>0</v>
      </c>
      <c r="K473" s="48" t="s">
        <v>132</v>
      </c>
      <c r="L473" s="48" t="s">
        <v>0</v>
      </c>
      <c r="M473" s="48" t="s">
        <v>184</v>
      </c>
      <c r="N473" s="48" t="s">
        <v>134</v>
      </c>
      <c r="O473" s="48" t="s">
        <v>0</v>
      </c>
      <c r="P473" s="48" t="s">
        <v>445</v>
      </c>
      <c r="Q473" s="48"/>
      <c r="R473" s="48"/>
      <c r="S473" s="48"/>
      <c r="T473" s="48"/>
      <c r="U473" s="104"/>
      <c r="V473" s="21" t="str">
        <f t="shared" si="0"/>
        <v/>
      </c>
      <c r="W473" s="22" t="str">
        <f t="shared" si="1"/>
        <v/>
      </c>
      <c r="X473" s="23"/>
      <c r="Y473" s="271"/>
      <c r="Z473" s="274"/>
    </row>
    <row r="474" spans="3:26" ht="21" customHeight="1">
      <c r="C474" s="246"/>
      <c r="D474" s="412"/>
      <c r="E474" s="421"/>
      <c r="F474" s="261" t="s">
        <v>2414</v>
      </c>
      <c r="G474" s="236"/>
      <c r="H474" s="48" t="s">
        <v>0</v>
      </c>
      <c r="I474" s="48" t="s">
        <v>131</v>
      </c>
      <c r="J474" s="48" t="s">
        <v>0</v>
      </c>
      <c r="K474" s="48" t="s">
        <v>132</v>
      </c>
      <c r="L474" s="48" t="s">
        <v>0</v>
      </c>
      <c r="M474" s="48" t="s">
        <v>186</v>
      </c>
      <c r="N474" s="48" t="s">
        <v>134</v>
      </c>
      <c r="O474" s="48" t="s">
        <v>0</v>
      </c>
      <c r="P474" s="48" t="s">
        <v>445</v>
      </c>
      <c r="Q474" s="48"/>
      <c r="R474" s="48"/>
      <c r="S474" s="48"/>
      <c r="T474" s="48"/>
      <c r="U474" s="104"/>
      <c r="V474" s="21" t="str">
        <f t="shared" si="0"/>
        <v/>
      </c>
      <c r="W474" s="22" t="str">
        <f t="shared" si="1"/>
        <v/>
      </c>
      <c r="X474" s="23"/>
      <c r="Y474" s="271"/>
      <c r="Z474" s="274"/>
    </row>
    <row r="475" spans="3:26" ht="21" customHeight="1">
      <c r="C475" s="246"/>
      <c r="D475" s="412"/>
      <c r="E475" s="421"/>
      <c r="F475" s="261" t="s">
        <v>2415</v>
      </c>
      <c r="G475" s="236"/>
      <c r="H475" s="48" t="s">
        <v>0</v>
      </c>
      <c r="I475" s="48" t="s">
        <v>131</v>
      </c>
      <c r="J475" s="48" t="s">
        <v>0</v>
      </c>
      <c r="K475" s="48" t="s">
        <v>132</v>
      </c>
      <c r="L475" s="48" t="s">
        <v>0</v>
      </c>
      <c r="M475" s="48" t="s">
        <v>187</v>
      </c>
      <c r="N475" s="48" t="s">
        <v>134</v>
      </c>
      <c r="O475" s="48" t="s">
        <v>0</v>
      </c>
      <c r="P475" s="48" t="s">
        <v>445</v>
      </c>
      <c r="Q475" s="48"/>
      <c r="R475" s="48"/>
      <c r="S475" s="48"/>
      <c r="T475" s="48"/>
      <c r="U475" s="104"/>
      <c r="V475" s="21" t="str">
        <f t="shared" si="0"/>
        <v/>
      </c>
      <c r="W475" s="22" t="str">
        <f t="shared" si="1"/>
        <v/>
      </c>
      <c r="X475" s="23"/>
      <c r="Y475" s="271"/>
      <c r="Z475" s="274"/>
    </row>
    <row r="476" spans="3:26" ht="21" customHeight="1">
      <c r="C476" s="246"/>
      <c r="D476" s="412"/>
      <c r="E476" s="421"/>
      <c r="F476" s="261" t="s">
        <v>2416</v>
      </c>
      <c r="G476" s="236"/>
      <c r="H476" s="48" t="s">
        <v>0</v>
      </c>
      <c r="I476" s="48" t="s">
        <v>131</v>
      </c>
      <c r="J476" s="48" t="s">
        <v>0</v>
      </c>
      <c r="K476" s="48" t="s">
        <v>132</v>
      </c>
      <c r="L476" s="48" t="s">
        <v>0</v>
      </c>
      <c r="M476" s="48" t="s">
        <v>188</v>
      </c>
      <c r="N476" s="48" t="s">
        <v>134</v>
      </c>
      <c r="O476" s="48" t="s">
        <v>0</v>
      </c>
      <c r="P476" s="48" t="s">
        <v>445</v>
      </c>
      <c r="Q476" s="48"/>
      <c r="R476" s="48"/>
      <c r="S476" s="48"/>
      <c r="T476" s="48"/>
      <c r="U476" s="104"/>
      <c r="V476" s="21" t="str">
        <f t="shared" si="0"/>
        <v/>
      </c>
      <c r="W476" s="22" t="str">
        <f t="shared" si="1"/>
        <v/>
      </c>
      <c r="X476" s="23"/>
      <c r="Y476" s="271"/>
      <c r="Z476" s="274"/>
    </row>
    <row r="477" spans="3:26" ht="21" customHeight="1">
      <c r="C477" s="246"/>
      <c r="D477" s="412"/>
      <c r="E477" s="421"/>
      <c r="F477" s="261" t="s">
        <v>7</v>
      </c>
      <c r="G477" s="236"/>
      <c r="H477" s="48" t="s">
        <v>0</v>
      </c>
      <c r="I477" s="48" t="s">
        <v>131</v>
      </c>
      <c r="J477" s="48" t="s">
        <v>0</v>
      </c>
      <c r="K477" s="48" t="s">
        <v>132</v>
      </c>
      <c r="L477" s="48" t="s">
        <v>0</v>
      </c>
      <c r="M477" s="48" t="s">
        <v>189</v>
      </c>
      <c r="N477" s="48" t="s">
        <v>134</v>
      </c>
      <c r="O477" s="48" t="s">
        <v>0</v>
      </c>
      <c r="P477" s="48" t="s">
        <v>445</v>
      </c>
      <c r="Q477" s="48"/>
      <c r="R477" s="48"/>
      <c r="S477" s="48"/>
      <c r="T477" s="48"/>
      <c r="U477" s="104"/>
      <c r="V477" s="21" t="str">
        <f t="shared" si="0"/>
        <v/>
      </c>
      <c r="W477" s="22" t="str">
        <f t="shared" si="1"/>
        <v/>
      </c>
      <c r="X477" s="23"/>
      <c r="Y477" s="271"/>
      <c r="Z477" s="274"/>
    </row>
    <row r="478" spans="3:26" ht="21" customHeight="1">
      <c r="C478" s="246"/>
      <c r="D478" s="412"/>
      <c r="E478" s="421"/>
      <c r="F478" s="261" t="s">
        <v>8</v>
      </c>
      <c r="G478" s="236"/>
      <c r="H478" s="48" t="s">
        <v>0</v>
      </c>
      <c r="I478" s="48" t="s">
        <v>131</v>
      </c>
      <c r="J478" s="48" t="s">
        <v>0</v>
      </c>
      <c r="K478" s="48" t="s">
        <v>132</v>
      </c>
      <c r="L478" s="48" t="s">
        <v>0</v>
      </c>
      <c r="M478" s="48" t="s">
        <v>190</v>
      </c>
      <c r="N478" s="48" t="s">
        <v>134</v>
      </c>
      <c r="O478" s="48" t="s">
        <v>0</v>
      </c>
      <c r="P478" s="48" t="s">
        <v>445</v>
      </c>
      <c r="Q478" s="48"/>
      <c r="R478" s="48"/>
      <c r="S478" s="48"/>
      <c r="T478" s="48"/>
      <c r="U478" s="104"/>
      <c r="V478" s="21" t="str">
        <f t="shared" si="0"/>
        <v/>
      </c>
      <c r="W478" s="22" t="str">
        <f t="shared" si="1"/>
        <v/>
      </c>
      <c r="X478" s="23"/>
      <c r="Y478" s="271"/>
      <c r="Z478" s="274"/>
    </row>
    <row r="479" spans="3:26" ht="21" customHeight="1">
      <c r="C479" s="246"/>
      <c r="D479" s="412"/>
      <c r="E479" s="421"/>
      <c r="F479" s="261" t="s">
        <v>2417</v>
      </c>
      <c r="G479" s="236"/>
      <c r="H479" s="48" t="s">
        <v>0</v>
      </c>
      <c r="I479" s="48" t="s">
        <v>131</v>
      </c>
      <c r="J479" s="48" t="s">
        <v>0</v>
      </c>
      <c r="K479" s="48" t="s">
        <v>132</v>
      </c>
      <c r="L479" s="48" t="s">
        <v>0</v>
      </c>
      <c r="M479" s="48" t="s">
        <v>407</v>
      </c>
      <c r="N479" s="48" t="s">
        <v>134</v>
      </c>
      <c r="O479" s="48" t="s">
        <v>0</v>
      </c>
      <c r="P479" s="48" t="s">
        <v>445</v>
      </c>
      <c r="Q479" s="48"/>
      <c r="R479" s="48"/>
      <c r="S479" s="48"/>
      <c r="T479" s="48"/>
      <c r="U479" s="104"/>
      <c r="V479" s="21" t="str">
        <f t="shared" si="0"/>
        <v/>
      </c>
      <c r="W479" s="22" t="str">
        <f t="shared" si="1"/>
        <v/>
      </c>
      <c r="X479" s="23"/>
      <c r="Y479" s="271"/>
      <c r="Z479" s="274"/>
    </row>
    <row r="480" spans="3:26" ht="21" customHeight="1">
      <c r="C480" s="246"/>
      <c r="D480" s="412"/>
      <c r="E480" s="421"/>
      <c r="F480" s="261" t="s">
        <v>9</v>
      </c>
      <c r="G480" s="236"/>
      <c r="H480" s="48" t="s">
        <v>0</v>
      </c>
      <c r="I480" s="48" t="s">
        <v>131</v>
      </c>
      <c r="J480" s="48" t="s">
        <v>0</v>
      </c>
      <c r="K480" s="48" t="s">
        <v>132</v>
      </c>
      <c r="L480" s="48" t="s">
        <v>0</v>
      </c>
      <c r="M480" s="48" t="s">
        <v>191</v>
      </c>
      <c r="N480" s="48" t="s">
        <v>134</v>
      </c>
      <c r="O480" s="48" t="s">
        <v>0</v>
      </c>
      <c r="P480" s="48" t="s">
        <v>445</v>
      </c>
      <c r="Q480" s="48"/>
      <c r="R480" s="48"/>
      <c r="S480" s="48"/>
      <c r="T480" s="48"/>
      <c r="U480" s="104"/>
      <c r="V480" s="21" t="str">
        <f t="shared" si="0"/>
        <v/>
      </c>
      <c r="W480" s="22" t="str">
        <f t="shared" si="1"/>
        <v/>
      </c>
      <c r="X480" s="23"/>
      <c r="Y480" s="271"/>
      <c r="Z480" s="274"/>
    </row>
    <row r="481" spans="3:75" ht="21" customHeight="1">
      <c r="C481" s="246"/>
      <c r="D481" s="412"/>
      <c r="E481" s="421"/>
      <c r="F481" s="261" t="s">
        <v>2418</v>
      </c>
      <c r="G481" s="236"/>
      <c r="H481" s="48" t="s">
        <v>0</v>
      </c>
      <c r="I481" s="48" t="s">
        <v>131</v>
      </c>
      <c r="J481" s="48" t="s">
        <v>0</v>
      </c>
      <c r="K481" s="48" t="s">
        <v>132</v>
      </c>
      <c r="L481" s="48" t="s">
        <v>0</v>
      </c>
      <c r="M481" s="48" t="s">
        <v>192</v>
      </c>
      <c r="N481" s="48" t="s">
        <v>134</v>
      </c>
      <c r="O481" s="48" t="s">
        <v>0</v>
      </c>
      <c r="P481" s="48" t="s">
        <v>445</v>
      </c>
      <c r="Q481" s="48"/>
      <c r="R481" s="48"/>
      <c r="S481" s="48"/>
      <c r="T481" s="48"/>
      <c r="U481" s="104"/>
      <c r="V481" s="21" t="str">
        <f t="shared" si="0"/>
        <v/>
      </c>
      <c r="W481" s="22" t="str">
        <f t="shared" si="1"/>
        <v/>
      </c>
      <c r="X481" s="23"/>
      <c r="Y481" s="271"/>
      <c r="Z481" s="274"/>
    </row>
    <row r="482" spans="3:75" ht="21" customHeight="1">
      <c r="C482" s="246"/>
      <c r="D482" s="412"/>
      <c r="E482" s="421"/>
      <c r="F482" s="261" t="s">
        <v>2419</v>
      </c>
      <c r="G482" s="236"/>
      <c r="H482" s="48" t="s">
        <v>0</v>
      </c>
      <c r="I482" s="48" t="s">
        <v>131</v>
      </c>
      <c r="J482" s="48" t="s">
        <v>0</v>
      </c>
      <c r="K482" s="48" t="s">
        <v>132</v>
      </c>
      <c r="L482" s="48" t="s">
        <v>0</v>
      </c>
      <c r="M482" s="48" t="s">
        <v>193</v>
      </c>
      <c r="N482" s="48" t="s">
        <v>134</v>
      </c>
      <c r="O482" s="48" t="s">
        <v>0</v>
      </c>
      <c r="P482" s="48" t="s">
        <v>445</v>
      </c>
      <c r="Q482" s="48"/>
      <c r="R482" s="48"/>
      <c r="S482" s="48"/>
      <c r="T482" s="48"/>
      <c r="U482" s="104"/>
      <c r="V482" s="21" t="str">
        <f t="shared" si="0"/>
        <v/>
      </c>
      <c r="W482" s="22" t="str">
        <f t="shared" si="1"/>
        <v/>
      </c>
      <c r="X482" s="23"/>
      <c r="Y482" s="271"/>
      <c r="Z482" s="274"/>
    </row>
    <row r="483" spans="3:75" ht="21" customHeight="1">
      <c r="C483" s="246"/>
      <c r="D483" s="412"/>
      <c r="E483" s="421"/>
      <c r="F483" s="261" t="s">
        <v>2420</v>
      </c>
      <c r="G483" s="236"/>
      <c r="H483" s="48" t="s">
        <v>0</v>
      </c>
      <c r="I483" s="48" t="s">
        <v>131</v>
      </c>
      <c r="J483" s="48" t="s">
        <v>0</v>
      </c>
      <c r="K483" s="48" t="s">
        <v>132</v>
      </c>
      <c r="L483" s="48" t="s">
        <v>0</v>
      </c>
      <c r="M483" s="48" t="s">
        <v>194</v>
      </c>
      <c r="N483" s="48" t="s">
        <v>134</v>
      </c>
      <c r="O483" s="48" t="s">
        <v>0</v>
      </c>
      <c r="P483" s="48" t="s">
        <v>445</v>
      </c>
      <c r="Q483" s="48"/>
      <c r="R483" s="48"/>
      <c r="S483" s="48"/>
      <c r="T483" s="48"/>
      <c r="U483" s="104"/>
      <c r="V483" s="21" t="str">
        <f t="shared" si="0"/>
        <v/>
      </c>
      <c r="W483" s="22" t="str">
        <f t="shared" si="1"/>
        <v/>
      </c>
      <c r="X483" s="23"/>
      <c r="Y483" s="271"/>
      <c r="Z483" s="274"/>
    </row>
    <row r="484" spans="3:75" s="313" customFormat="1" ht="21" customHeight="1">
      <c r="C484" s="314"/>
      <c r="D484" s="412"/>
      <c r="E484" s="421"/>
      <c r="F484" s="261" t="s">
        <v>2597</v>
      </c>
      <c r="G484" s="310"/>
      <c r="H484" s="302" t="s">
        <v>0</v>
      </c>
      <c r="I484" s="302" t="s">
        <v>131</v>
      </c>
      <c r="J484" s="302" t="s">
        <v>0</v>
      </c>
      <c r="K484" s="302" t="s">
        <v>132</v>
      </c>
      <c r="L484" s="302" t="s">
        <v>0</v>
      </c>
      <c r="M484" s="302" t="s">
        <v>224</v>
      </c>
      <c r="N484" s="48" t="s">
        <v>134</v>
      </c>
      <c r="O484" s="48" t="s">
        <v>0</v>
      </c>
      <c r="P484" s="48" t="s">
        <v>445</v>
      </c>
      <c r="Q484" s="48"/>
      <c r="R484" s="48"/>
      <c r="S484" s="48"/>
      <c r="T484" s="48"/>
      <c r="U484" s="104"/>
      <c r="V484" s="21" t="str">
        <f t="shared" ref="V484" si="2">IF(OR(AND(V32="",W32=""),AND(V258="",W258=""),AND(W32="X",W258="X"),OR(W32="M",W258="M")),"",SUM(V32,V258))</f>
        <v/>
      </c>
      <c r="W484" s="22" t="str">
        <f t="shared" ref="W484" si="3">IF(AND(AND(W32="X",W258="X"),SUM(V32,V258)=0,ISNUMBER(V484)),"",IF(OR(W32="M",W258="M"),"M",IF(AND(W32=W258,OR(W32="X",W32="W",W32="Z")),UPPER(W32),"")))</f>
        <v/>
      </c>
      <c r="X484" s="23"/>
      <c r="Y484" s="315"/>
      <c r="Z484" s="316"/>
      <c r="BI484" s="57"/>
      <c r="BJ484" s="57"/>
      <c r="BK484" s="57"/>
      <c r="BL484" s="57"/>
      <c r="BM484" s="57"/>
      <c r="BN484" s="57"/>
      <c r="BO484" s="57"/>
      <c r="BP484" s="57"/>
      <c r="BQ484" s="57"/>
      <c r="BR484" s="57"/>
      <c r="BS484" s="57"/>
      <c r="BT484" s="57"/>
      <c r="BU484" s="57"/>
      <c r="BV484" s="57"/>
      <c r="BW484" s="57"/>
    </row>
    <row r="485" spans="3:75" ht="21" customHeight="1">
      <c r="C485" s="246"/>
      <c r="D485" s="412"/>
      <c r="E485" s="421"/>
      <c r="F485" s="261" t="s">
        <v>2421</v>
      </c>
      <c r="G485" s="236"/>
      <c r="H485" s="48" t="s">
        <v>0</v>
      </c>
      <c r="I485" s="48" t="s">
        <v>131</v>
      </c>
      <c r="J485" s="48" t="s">
        <v>0</v>
      </c>
      <c r="K485" s="48" t="s">
        <v>132</v>
      </c>
      <c r="L485" s="48" t="s">
        <v>0</v>
      </c>
      <c r="M485" s="48" t="s">
        <v>195</v>
      </c>
      <c r="N485" s="48" t="s">
        <v>134</v>
      </c>
      <c r="O485" s="48" t="s">
        <v>0</v>
      </c>
      <c r="P485" s="48" t="s">
        <v>445</v>
      </c>
      <c r="Q485" s="48"/>
      <c r="R485" s="48"/>
      <c r="S485" s="48"/>
      <c r="T485" s="48"/>
      <c r="U485" s="104"/>
      <c r="V485" s="21" t="str">
        <f t="shared" ref="V485:V548" si="4">IF(OR(AND(V33="",W33=""),AND(V259="",W259=""),AND(W33="X",W259="X"),OR(W33="M",W259="M")),"",SUM(V33,V259))</f>
        <v/>
      </c>
      <c r="W485" s="22" t="str">
        <f t="shared" ref="W485:W548" si="5">IF(AND(AND(W33="X",W259="X"),SUM(V33,V259)=0,ISNUMBER(V485)),"",IF(OR(W33="M",W259="M"),"M",IF(AND(W33=W259,OR(W33="X",W33="W",W33="Z")),UPPER(W33),"")))</f>
        <v/>
      </c>
      <c r="X485" s="23"/>
      <c r="Y485" s="271"/>
      <c r="Z485" s="274"/>
    </row>
    <row r="486" spans="3:75" ht="21" customHeight="1">
      <c r="C486" s="246"/>
      <c r="D486" s="412"/>
      <c r="E486" s="421"/>
      <c r="F486" s="261" t="s">
        <v>10</v>
      </c>
      <c r="G486" s="236"/>
      <c r="H486" s="48" t="s">
        <v>0</v>
      </c>
      <c r="I486" s="48" t="s">
        <v>131</v>
      </c>
      <c r="J486" s="48" t="s">
        <v>0</v>
      </c>
      <c r="K486" s="48" t="s">
        <v>132</v>
      </c>
      <c r="L486" s="48" t="s">
        <v>0</v>
      </c>
      <c r="M486" s="48" t="s">
        <v>196</v>
      </c>
      <c r="N486" s="48" t="s">
        <v>134</v>
      </c>
      <c r="O486" s="48" t="s">
        <v>0</v>
      </c>
      <c r="P486" s="48" t="s">
        <v>445</v>
      </c>
      <c r="Q486" s="48"/>
      <c r="R486" s="48"/>
      <c r="S486" s="48"/>
      <c r="T486" s="48"/>
      <c r="U486" s="104"/>
      <c r="V486" s="21" t="str">
        <f t="shared" si="4"/>
        <v/>
      </c>
      <c r="W486" s="22" t="str">
        <f t="shared" si="5"/>
        <v/>
      </c>
      <c r="X486" s="23"/>
      <c r="Y486" s="271"/>
      <c r="Z486" s="274"/>
    </row>
    <row r="487" spans="3:75" ht="21" customHeight="1">
      <c r="C487" s="246"/>
      <c r="D487" s="412"/>
      <c r="E487" s="421"/>
      <c r="F487" s="261" t="s">
        <v>2422</v>
      </c>
      <c r="G487" s="236"/>
      <c r="H487" s="48" t="s">
        <v>0</v>
      </c>
      <c r="I487" s="48" t="s">
        <v>131</v>
      </c>
      <c r="J487" s="48" t="s">
        <v>0</v>
      </c>
      <c r="K487" s="48" t="s">
        <v>132</v>
      </c>
      <c r="L487" s="48" t="s">
        <v>0</v>
      </c>
      <c r="M487" s="48" t="s">
        <v>197</v>
      </c>
      <c r="N487" s="48" t="s">
        <v>134</v>
      </c>
      <c r="O487" s="48" t="s">
        <v>0</v>
      </c>
      <c r="P487" s="48" t="s">
        <v>445</v>
      </c>
      <c r="Q487" s="48"/>
      <c r="R487" s="48"/>
      <c r="S487" s="48"/>
      <c r="T487" s="48"/>
      <c r="U487" s="104"/>
      <c r="V487" s="21" t="str">
        <f t="shared" si="4"/>
        <v/>
      </c>
      <c r="W487" s="22" t="str">
        <f t="shared" si="5"/>
        <v/>
      </c>
      <c r="X487" s="23"/>
      <c r="Y487" s="271"/>
      <c r="Z487" s="274"/>
    </row>
    <row r="488" spans="3:75" ht="21" customHeight="1">
      <c r="C488" s="246"/>
      <c r="D488" s="412"/>
      <c r="E488" s="421"/>
      <c r="F488" s="261" t="s">
        <v>11</v>
      </c>
      <c r="G488" s="236"/>
      <c r="H488" s="48" t="s">
        <v>0</v>
      </c>
      <c r="I488" s="48" t="s">
        <v>131</v>
      </c>
      <c r="J488" s="48" t="s">
        <v>0</v>
      </c>
      <c r="K488" s="48" t="s">
        <v>132</v>
      </c>
      <c r="L488" s="48" t="s">
        <v>0</v>
      </c>
      <c r="M488" s="48" t="s">
        <v>198</v>
      </c>
      <c r="N488" s="48" t="s">
        <v>134</v>
      </c>
      <c r="O488" s="48" t="s">
        <v>0</v>
      </c>
      <c r="P488" s="48" t="s">
        <v>445</v>
      </c>
      <c r="Q488" s="48"/>
      <c r="R488" s="48"/>
      <c r="S488" s="48"/>
      <c r="T488" s="48"/>
      <c r="U488" s="104"/>
      <c r="V488" s="21" t="str">
        <f t="shared" si="4"/>
        <v/>
      </c>
      <c r="W488" s="22" t="str">
        <f t="shared" si="5"/>
        <v/>
      </c>
      <c r="X488" s="23"/>
      <c r="Y488" s="271"/>
      <c r="Z488" s="274"/>
    </row>
    <row r="489" spans="3:75" ht="21" customHeight="1">
      <c r="C489" s="246"/>
      <c r="D489" s="412"/>
      <c r="E489" s="421"/>
      <c r="F489" s="261" t="s">
        <v>2423</v>
      </c>
      <c r="G489" s="236"/>
      <c r="H489" s="48" t="s">
        <v>0</v>
      </c>
      <c r="I489" s="48" t="s">
        <v>131</v>
      </c>
      <c r="J489" s="48" t="s">
        <v>0</v>
      </c>
      <c r="K489" s="48" t="s">
        <v>132</v>
      </c>
      <c r="L489" s="48" t="s">
        <v>0</v>
      </c>
      <c r="M489" s="48" t="s">
        <v>199</v>
      </c>
      <c r="N489" s="48" t="s">
        <v>134</v>
      </c>
      <c r="O489" s="48" t="s">
        <v>0</v>
      </c>
      <c r="P489" s="48" t="s">
        <v>445</v>
      </c>
      <c r="Q489" s="48"/>
      <c r="R489" s="48"/>
      <c r="S489" s="48"/>
      <c r="T489" s="48"/>
      <c r="U489" s="104"/>
      <c r="V489" s="21" t="str">
        <f t="shared" si="4"/>
        <v/>
      </c>
      <c r="W489" s="22" t="str">
        <f t="shared" si="5"/>
        <v/>
      </c>
      <c r="X489" s="23"/>
      <c r="Y489" s="271"/>
      <c r="Z489" s="274"/>
    </row>
    <row r="490" spans="3:75" ht="21" customHeight="1">
      <c r="C490" s="246"/>
      <c r="D490" s="412"/>
      <c r="E490" s="421"/>
      <c r="F490" s="261" t="s">
        <v>2424</v>
      </c>
      <c r="G490" s="236"/>
      <c r="H490" s="48" t="s">
        <v>0</v>
      </c>
      <c r="I490" s="48" t="s">
        <v>131</v>
      </c>
      <c r="J490" s="48" t="s">
        <v>0</v>
      </c>
      <c r="K490" s="48" t="s">
        <v>132</v>
      </c>
      <c r="L490" s="48" t="s">
        <v>0</v>
      </c>
      <c r="M490" s="48" t="s">
        <v>200</v>
      </c>
      <c r="N490" s="48" t="s">
        <v>134</v>
      </c>
      <c r="O490" s="48" t="s">
        <v>0</v>
      </c>
      <c r="P490" s="48" t="s">
        <v>445</v>
      </c>
      <c r="Q490" s="48"/>
      <c r="R490" s="48"/>
      <c r="S490" s="48"/>
      <c r="T490" s="48"/>
      <c r="U490" s="104"/>
      <c r="V490" s="21" t="str">
        <f t="shared" si="4"/>
        <v/>
      </c>
      <c r="W490" s="22" t="str">
        <f t="shared" si="5"/>
        <v/>
      </c>
      <c r="X490" s="23"/>
      <c r="Y490" s="271"/>
      <c r="Z490" s="274"/>
    </row>
    <row r="491" spans="3:75" ht="21" customHeight="1">
      <c r="C491" s="246"/>
      <c r="D491" s="412"/>
      <c r="E491" s="421"/>
      <c r="F491" s="261" t="s">
        <v>12</v>
      </c>
      <c r="G491" s="236"/>
      <c r="H491" s="48" t="s">
        <v>0</v>
      </c>
      <c r="I491" s="48" t="s">
        <v>131</v>
      </c>
      <c r="J491" s="48" t="s">
        <v>0</v>
      </c>
      <c r="K491" s="48" t="s">
        <v>132</v>
      </c>
      <c r="L491" s="48" t="s">
        <v>0</v>
      </c>
      <c r="M491" s="48" t="s">
        <v>201</v>
      </c>
      <c r="N491" s="48" t="s">
        <v>134</v>
      </c>
      <c r="O491" s="48" t="s">
        <v>0</v>
      </c>
      <c r="P491" s="48" t="s">
        <v>445</v>
      </c>
      <c r="Q491" s="48"/>
      <c r="R491" s="48"/>
      <c r="S491" s="48"/>
      <c r="T491" s="48"/>
      <c r="U491" s="104"/>
      <c r="V491" s="21" t="str">
        <f t="shared" si="4"/>
        <v/>
      </c>
      <c r="W491" s="22" t="str">
        <f t="shared" si="5"/>
        <v/>
      </c>
      <c r="X491" s="23"/>
      <c r="Y491" s="271"/>
      <c r="Z491" s="274"/>
    </row>
    <row r="492" spans="3:75" ht="21" customHeight="1">
      <c r="C492" s="246"/>
      <c r="D492" s="412"/>
      <c r="E492" s="421"/>
      <c r="F492" s="261" t="s">
        <v>13</v>
      </c>
      <c r="G492" s="236"/>
      <c r="H492" s="48" t="s">
        <v>0</v>
      </c>
      <c r="I492" s="48" t="s">
        <v>131</v>
      </c>
      <c r="J492" s="48" t="s">
        <v>0</v>
      </c>
      <c r="K492" s="48" t="s">
        <v>132</v>
      </c>
      <c r="L492" s="48" t="s">
        <v>0</v>
      </c>
      <c r="M492" s="48" t="s">
        <v>202</v>
      </c>
      <c r="N492" s="48" t="s">
        <v>134</v>
      </c>
      <c r="O492" s="48" t="s">
        <v>0</v>
      </c>
      <c r="P492" s="48" t="s">
        <v>445</v>
      </c>
      <c r="Q492" s="48"/>
      <c r="R492" s="48"/>
      <c r="S492" s="48"/>
      <c r="T492" s="48"/>
      <c r="U492" s="104"/>
      <c r="V492" s="21" t="str">
        <f t="shared" si="4"/>
        <v/>
      </c>
      <c r="W492" s="22" t="str">
        <f t="shared" si="5"/>
        <v/>
      </c>
      <c r="X492" s="23"/>
      <c r="Y492" s="271"/>
      <c r="Z492" s="274"/>
    </row>
    <row r="493" spans="3:75" ht="21" customHeight="1">
      <c r="C493" s="246"/>
      <c r="D493" s="412"/>
      <c r="E493" s="421"/>
      <c r="F493" s="261" t="s">
        <v>2425</v>
      </c>
      <c r="G493" s="236"/>
      <c r="H493" s="48" t="s">
        <v>0</v>
      </c>
      <c r="I493" s="48" t="s">
        <v>131</v>
      </c>
      <c r="J493" s="48" t="s">
        <v>0</v>
      </c>
      <c r="K493" s="48" t="s">
        <v>132</v>
      </c>
      <c r="L493" s="48" t="s">
        <v>0</v>
      </c>
      <c r="M493" s="48" t="s">
        <v>203</v>
      </c>
      <c r="N493" s="48" t="s">
        <v>134</v>
      </c>
      <c r="O493" s="48" t="s">
        <v>0</v>
      </c>
      <c r="P493" s="48" t="s">
        <v>445</v>
      </c>
      <c r="Q493" s="48"/>
      <c r="R493" s="48"/>
      <c r="S493" s="48"/>
      <c r="T493" s="48"/>
      <c r="U493" s="104"/>
      <c r="V493" s="21" t="str">
        <f t="shared" si="4"/>
        <v/>
      </c>
      <c r="W493" s="22" t="str">
        <f t="shared" si="5"/>
        <v/>
      </c>
      <c r="X493" s="23"/>
      <c r="Y493" s="271"/>
      <c r="Z493" s="274"/>
    </row>
    <row r="494" spans="3:75" ht="21" customHeight="1">
      <c r="C494" s="246"/>
      <c r="D494" s="412"/>
      <c r="E494" s="421"/>
      <c r="F494" s="261" t="s">
        <v>2426</v>
      </c>
      <c r="G494" s="236"/>
      <c r="H494" s="48" t="s">
        <v>0</v>
      </c>
      <c r="I494" s="48" t="s">
        <v>131</v>
      </c>
      <c r="J494" s="48" t="s">
        <v>0</v>
      </c>
      <c r="K494" s="48" t="s">
        <v>132</v>
      </c>
      <c r="L494" s="48" t="s">
        <v>0</v>
      </c>
      <c r="M494" s="48" t="s">
        <v>204</v>
      </c>
      <c r="N494" s="48" t="s">
        <v>134</v>
      </c>
      <c r="O494" s="48" t="s">
        <v>0</v>
      </c>
      <c r="P494" s="48" t="s">
        <v>445</v>
      </c>
      <c r="Q494" s="48"/>
      <c r="R494" s="48"/>
      <c r="S494" s="48"/>
      <c r="T494" s="48"/>
      <c r="U494" s="104"/>
      <c r="V494" s="21" t="str">
        <f t="shared" si="4"/>
        <v/>
      </c>
      <c r="W494" s="22" t="str">
        <f t="shared" si="5"/>
        <v/>
      </c>
      <c r="X494" s="23"/>
      <c r="Y494" s="271"/>
      <c r="Z494" s="274"/>
    </row>
    <row r="495" spans="3:75" ht="21" customHeight="1">
      <c r="C495" s="246"/>
      <c r="D495" s="412"/>
      <c r="E495" s="421"/>
      <c r="F495" s="261" t="s">
        <v>14</v>
      </c>
      <c r="G495" s="236"/>
      <c r="H495" s="48" t="s">
        <v>0</v>
      </c>
      <c r="I495" s="48" t="s">
        <v>131</v>
      </c>
      <c r="J495" s="48" t="s">
        <v>0</v>
      </c>
      <c r="K495" s="48" t="s">
        <v>132</v>
      </c>
      <c r="L495" s="48" t="s">
        <v>0</v>
      </c>
      <c r="M495" s="48" t="s">
        <v>205</v>
      </c>
      <c r="N495" s="48" t="s">
        <v>134</v>
      </c>
      <c r="O495" s="48" t="s">
        <v>0</v>
      </c>
      <c r="P495" s="48" t="s">
        <v>445</v>
      </c>
      <c r="Q495" s="48"/>
      <c r="R495" s="48"/>
      <c r="S495" s="48"/>
      <c r="T495" s="48"/>
      <c r="U495" s="104"/>
      <c r="V495" s="21" t="str">
        <f t="shared" si="4"/>
        <v/>
      </c>
      <c r="W495" s="22" t="str">
        <f t="shared" si="5"/>
        <v/>
      </c>
      <c r="X495" s="23"/>
      <c r="Y495" s="271"/>
      <c r="Z495" s="274"/>
    </row>
    <row r="496" spans="3:75" ht="21" customHeight="1">
      <c r="C496" s="246"/>
      <c r="D496" s="412"/>
      <c r="E496" s="421"/>
      <c r="F496" s="261" t="s">
        <v>15</v>
      </c>
      <c r="G496" s="236"/>
      <c r="H496" s="48" t="s">
        <v>0</v>
      </c>
      <c r="I496" s="48" t="s">
        <v>131</v>
      </c>
      <c r="J496" s="48" t="s">
        <v>0</v>
      </c>
      <c r="K496" s="48" t="s">
        <v>132</v>
      </c>
      <c r="L496" s="48" t="s">
        <v>0</v>
      </c>
      <c r="M496" s="48" t="s">
        <v>206</v>
      </c>
      <c r="N496" s="48" t="s">
        <v>134</v>
      </c>
      <c r="O496" s="48" t="s">
        <v>0</v>
      </c>
      <c r="P496" s="48" t="s">
        <v>445</v>
      </c>
      <c r="Q496" s="48"/>
      <c r="R496" s="48"/>
      <c r="S496" s="48"/>
      <c r="T496" s="48"/>
      <c r="U496" s="104"/>
      <c r="V496" s="21" t="str">
        <f t="shared" si="4"/>
        <v/>
      </c>
      <c r="W496" s="22" t="str">
        <f t="shared" si="5"/>
        <v/>
      </c>
      <c r="X496" s="23"/>
      <c r="Y496" s="271"/>
      <c r="Z496" s="274"/>
    </row>
    <row r="497" spans="3:45" ht="21" customHeight="1">
      <c r="C497" s="246"/>
      <c r="D497" s="412"/>
      <c r="E497" s="421"/>
      <c r="F497" s="261" t="s">
        <v>16</v>
      </c>
      <c r="G497" s="236"/>
      <c r="H497" s="48" t="s">
        <v>0</v>
      </c>
      <c r="I497" s="48" t="s">
        <v>131</v>
      </c>
      <c r="J497" s="48" t="s">
        <v>0</v>
      </c>
      <c r="K497" s="48" t="s">
        <v>132</v>
      </c>
      <c r="L497" s="48" t="s">
        <v>0</v>
      </c>
      <c r="M497" s="48" t="s">
        <v>207</v>
      </c>
      <c r="N497" s="48" t="s">
        <v>134</v>
      </c>
      <c r="O497" s="48" t="s">
        <v>0</v>
      </c>
      <c r="P497" s="48" t="s">
        <v>445</v>
      </c>
      <c r="Q497" s="48"/>
      <c r="R497" s="48"/>
      <c r="S497" s="48"/>
      <c r="T497" s="48"/>
      <c r="U497" s="104"/>
      <c r="V497" s="21" t="str">
        <f t="shared" si="4"/>
        <v/>
      </c>
      <c r="W497" s="22" t="str">
        <f t="shared" si="5"/>
        <v/>
      </c>
      <c r="X497" s="23"/>
      <c r="Y497" s="271"/>
      <c r="Z497" s="274"/>
    </row>
    <row r="498" spans="3:45" ht="21" customHeight="1">
      <c r="C498" s="246"/>
      <c r="D498" s="412"/>
      <c r="E498" s="421"/>
      <c r="F498" s="261" t="s">
        <v>2427</v>
      </c>
      <c r="G498" s="236"/>
      <c r="H498" s="48" t="s">
        <v>0</v>
      </c>
      <c r="I498" s="48" t="s">
        <v>131</v>
      </c>
      <c r="J498" s="48" t="s">
        <v>0</v>
      </c>
      <c r="K498" s="48" t="s">
        <v>132</v>
      </c>
      <c r="L498" s="48" t="s">
        <v>0</v>
      </c>
      <c r="M498" s="48" t="s">
        <v>208</v>
      </c>
      <c r="N498" s="48" t="s">
        <v>134</v>
      </c>
      <c r="O498" s="48" t="s">
        <v>0</v>
      </c>
      <c r="P498" s="48" t="s">
        <v>445</v>
      </c>
      <c r="Q498" s="48"/>
      <c r="R498" s="48"/>
      <c r="S498" s="48"/>
      <c r="T498" s="48"/>
      <c r="U498" s="104"/>
      <c r="V498" s="21" t="str">
        <f t="shared" si="4"/>
        <v/>
      </c>
      <c r="W498" s="22" t="str">
        <f t="shared" si="5"/>
        <v/>
      </c>
      <c r="X498" s="23"/>
      <c r="Y498" s="271"/>
      <c r="Z498" s="274"/>
    </row>
    <row r="499" spans="3:45" ht="21" customHeight="1">
      <c r="C499" s="246"/>
      <c r="D499" s="412"/>
      <c r="E499" s="421"/>
      <c r="F499" s="261" t="s">
        <v>2428</v>
      </c>
      <c r="G499" s="236"/>
      <c r="H499" s="48" t="s">
        <v>0</v>
      </c>
      <c r="I499" s="48" t="s">
        <v>131</v>
      </c>
      <c r="J499" s="48" t="s">
        <v>0</v>
      </c>
      <c r="K499" s="48" t="s">
        <v>132</v>
      </c>
      <c r="L499" s="48" t="s">
        <v>0</v>
      </c>
      <c r="M499" s="48" t="s">
        <v>209</v>
      </c>
      <c r="N499" s="48" t="s">
        <v>134</v>
      </c>
      <c r="O499" s="48" t="s">
        <v>0</v>
      </c>
      <c r="P499" s="48" t="s">
        <v>445</v>
      </c>
      <c r="Q499" s="48"/>
      <c r="R499" s="48"/>
      <c r="S499" s="48"/>
      <c r="T499" s="48"/>
      <c r="U499" s="104"/>
      <c r="V499" s="21" t="str">
        <f t="shared" si="4"/>
        <v/>
      </c>
      <c r="W499" s="22" t="str">
        <f t="shared" si="5"/>
        <v/>
      </c>
      <c r="X499" s="23"/>
      <c r="Y499" s="271"/>
      <c r="Z499" s="271"/>
      <c r="AD499" s="272"/>
      <c r="AE499" s="272"/>
      <c r="AF499" s="272"/>
      <c r="AG499" s="272"/>
      <c r="AH499" s="272"/>
      <c r="AI499" s="272"/>
      <c r="AJ499" s="272"/>
      <c r="AK499" s="272"/>
      <c r="AL499" s="272"/>
      <c r="AM499" s="272"/>
      <c r="AN499" s="272"/>
      <c r="AO499" s="272"/>
      <c r="AP499" s="272"/>
      <c r="AQ499" s="272"/>
      <c r="AR499" s="272"/>
      <c r="AS499" s="272"/>
    </row>
    <row r="500" spans="3:45" ht="21" customHeight="1">
      <c r="C500" s="246"/>
      <c r="D500" s="412"/>
      <c r="E500" s="421"/>
      <c r="F500" s="261" t="s">
        <v>2429</v>
      </c>
      <c r="G500" s="236"/>
      <c r="H500" s="48" t="s">
        <v>0</v>
      </c>
      <c r="I500" s="48" t="s">
        <v>131</v>
      </c>
      <c r="J500" s="48" t="s">
        <v>0</v>
      </c>
      <c r="K500" s="48" t="s">
        <v>132</v>
      </c>
      <c r="L500" s="48" t="s">
        <v>0</v>
      </c>
      <c r="M500" s="48" t="s">
        <v>210</v>
      </c>
      <c r="N500" s="48" t="s">
        <v>134</v>
      </c>
      <c r="O500" s="48" t="s">
        <v>0</v>
      </c>
      <c r="P500" s="48" t="s">
        <v>445</v>
      </c>
      <c r="Q500" s="48"/>
      <c r="R500" s="48"/>
      <c r="S500" s="48"/>
      <c r="T500" s="48"/>
      <c r="U500" s="104"/>
      <c r="V500" s="21" t="str">
        <f t="shared" si="4"/>
        <v/>
      </c>
      <c r="W500" s="22" t="str">
        <f t="shared" si="5"/>
        <v/>
      </c>
      <c r="X500" s="23"/>
      <c r="Y500" s="271"/>
      <c r="Z500" s="271"/>
      <c r="AD500" s="272"/>
      <c r="AE500" s="272"/>
      <c r="AF500" s="272"/>
      <c r="AG500" s="272"/>
      <c r="AH500" s="272"/>
      <c r="AI500" s="272"/>
      <c r="AJ500" s="272"/>
      <c r="AK500" s="272"/>
      <c r="AL500" s="272"/>
      <c r="AM500" s="272"/>
      <c r="AN500" s="272"/>
      <c r="AO500" s="272"/>
      <c r="AP500" s="272"/>
      <c r="AQ500" s="272"/>
      <c r="AR500" s="272"/>
      <c r="AS500" s="272"/>
    </row>
    <row r="501" spans="3:45" ht="21" customHeight="1">
      <c r="C501" s="246"/>
      <c r="D501" s="412"/>
      <c r="E501" s="421"/>
      <c r="F501" s="261" t="s">
        <v>17</v>
      </c>
      <c r="G501" s="236"/>
      <c r="H501" s="48" t="s">
        <v>0</v>
      </c>
      <c r="I501" s="48" t="s">
        <v>131</v>
      </c>
      <c r="J501" s="48" t="s">
        <v>0</v>
      </c>
      <c r="K501" s="48" t="s">
        <v>132</v>
      </c>
      <c r="L501" s="48" t="s">
        <v>0</v>
      </c>
      <c r="M501" s="48" t="s">
        <v>211</v>
      </c>
      <c r="N501" s="48" t="s">
        <v>134</v>
      </c>
      <c r="O501" s="48" t="s">
        <v>0</v>
      </c>
      <c r="P501" s="48" t="s">
        <v>445</v>
      </c>
      <c r="Q501" s="48"/>
      <c r="R501" s="48"/>
      <c r="S501" s="48"/>
      <c r="T501" s="48"/>
      <c r="U501" s="104"/>
      <c r="V501" s="21" t="str">
        <f t="shared" si="4"/>
        <v/>
      </c>
      <c r="W501" s="22" t="str">
        <f t="shared" si="5"/>
        <v/>
      </c>
      <c r="X501" s="23"/>
      <c r="Y501" s="271"/>
      <c r="Z501" s="271"/>
      <c r="AD501" s="272"/>
      <c r="AE501" s="272"/>
      <c r="AF501" s="272"/>
      <c r="AG501" s="272"/>
      <c r="AH501" s="272"/>
      <c r="AI501" s="272"/>
      <c r="AJ501" s="272"/>
      <c r="AK501" s="272"/>
      <c r="AL501" s="272"/>
      <c r="AM501" s="272"/>
      <c r="AN501" s="272"/>
      <c r="AO501" s="272"/>
      <c r="AP501" s="272"/>
      <c r="AQ501" s="272"/>
      <c r="AR501" s="272"/>
      <c r="AS501" s="272"/>
    </row>
    <row r="502" spans="3:45" ht="21" customHeight="1">
      <c r="C502" s="246"/>
      <c r="D502" s="412"/>
      <c r="E502" s="421"/>
      <c r="F502" s="261" t="s">
        <v>2430</v>
      </c>
      <c r="G502" s="236"/>
      <c r="H502" s="48" t="s">
        <v>0</v>
      </c>
      <c r="I502" s="48" t="s">
        <v>131</v>
      </c>
      <c r="J502" s="48" t="s">
        <v>0</v>
      </c>
      <c r="K502" s="48" t="s">
        <v>132</v>
      </c>
      <c r="L502" s="48" t="s">
        <v>0</v>
      </c>
      <c r="M502" s="48" t="s">
        <v>212</v>
      </c>
      <c r="N502" s="48" t="s">
        <v>134</v>
      </c>
      <c r="O502" s="48" t="s">
        <v>0</v>
      </c>
      <c r="P502" s="48" t="s">
        <v>445</v>
      </c>
      <c r="Q502" s="48"/>
      <c r="R502" s="48"/>
      <c r="S502" s="48"/>
      <c r="T502" s="48"/>
      <c r="U502" s="104"/>
      <c r="V502" s="21" t="str">
        <f t="shared" si="4"/>
        <v/>
      </c>
      <c r="W502" s="22" t="str">
        <f t="shared" si="5"/>
        <v/>
      </c>
      <c r="X502" s="23"/>
      <c r="Y502" s="271"/>
      <c r="Z502" s="271"/>
      <c r="AD502" s="272"/>
      <c r="AE502" s="272"/>
      <c r="AF502" s="272"/>
      <c r="AG502" s="272"/>
      <c r="AH502" s="272"/>
      <c r="AI502" s="272"/>
      <c r="AJ502" s="272"/>
      <c r="AK502" s="272"/>
      <c r="AL502" s="272"/>
      <c r="AM502" s="272"/>
      <c r="AN502" s="272"/>
      <c r="AO502" s="272"/>
      <c r="AP502" s="272"/>
      <c r="AQ502" s="272"/>
      <c r="AR502" s="272"/>
      <c r="AS502" s="272"/>
    </row>
    <row r="503" spans="3:45" ht="21" customHeight="1">
      <c r="C503" s="246"/>
      <c r="D503" s="412"/>
      <c r="E503" s="421"/>
      <c r="F503" s="261" t="s">
        <v>18</v>
      </c>
      <c r="G503" s="236"/>
      <c r="H503" s="48" t="s">
        <v>0</v>
      </c>
      <c r="I503" s="48" t="s">
        <v>131</v>
      </c>
      <c r="J503" s="48" t="s">
        <v>0</v>
      </c>
      <c r="K503" s="48" t="s">
        <v>132</v>
      </c>
      <c r="L503" s="48" t="s">
        <v>0</v>
      </c>
      <c r="M503" s="48" t="s">
        <v>213</v>
      </c>
      <c r="N503" s="48" t="s">
        <v>134</v>
      </c>
      <c r="O503" s="48" t="s">
        <v>0</v>
      </c>
      <c r="P503" s="48" t="s">
        <v>445</v>
      </c>
      <c r="Q503" s="48"/>
      <c r="R503" s="48"/>
      <c r="S503" s="48"/>
      <c r="T503" s="48"/>
      <c r="U503" s="104"/>
      <c r="V503" s="21" t="str">
        <f t="shared" si="4"/>
        <v/>
      </c>
      <c r="W503" s="22" t="str">
        <f t="shared" si="5"/>
        <v/>
      </c>
      <c r="X503" s="23"/>
      <c r="Y503" s="271"/>
      <c r="Z503" s="271"/>
      <c r="AD503" s="272"/>
      <c r="AE503" s="272"/>
      <c r="AF503" s="272"/>
      <c r="AG503" s="272"/>
      <c r="AH503" s="272"/>
      <c r="AI503" s="272"/>
      <c r="AJ503" s="272"/>
      <c r="AK503" s="272"/>
      <c r="AL503" s="272"/>
      <c r="AM503" s="272"/>
      <c r="AN503" s="272"/>
      <c r="AO503" s="272"/>
      <c r="AP503" s="272"/>
      <c r="AQ503" s="272"/>
      <c r="AR503" s="272"/>
      <c r="AS503" s="272"/>
    </row>
    <row r="504" spans="3:45" ht="21" customHeight="1">
      <c r="C504" s="246"/>
      <c r="D504" s="412"/>
      <c r="E504" s="421"/>
      <c r="F504" s="261" t="s">
        <v>2431</v>
      </c>
      <c r="G504" s="236"/>
      <c r="H504" s="48" t="s">
        <v>0</v>
      </c>
      <c r="I504" s="48" t="s">
        <v>131</v>
      </c>
      <c r="J504" s="48" t="s">
        <v>0</v>
      </c>
      <c r="K504" s="48" t="s">
        <v>132</v>
      </c>
      <c r="L504" s="48" t="s">
        <v>0</v>
      </c>
      <c r="M504" s="48" t="s">
        <v>214</v>
      </c>
      <c r="N504" s="48" t="s">
        <v>134</v>
      </c>
      <c r="O504" s="48" t="s">
        <v>0</v>
      </c>
      <c r="P504" s="48" t="s">
        <v>445</v>
      </c>
      <c r="Q504" s="48"/>
      <c r="R504" s="48"/>
      <c r="S504" s="48"/>
      <c r="T504" s="48"/>
      <c r="U504" s="104"/>
      <c r="V504" s="21" t="str">
        <f t="shared" si="4"/>
        <v/>
      </c>
      <c r="W504" s="22" t="str">
        <f t="shared" si="5"/>
        <v/>
      </c>
      <c r="X504" s="23"/>
      <c r="Y504" s="271"/>
      <c r="Z504" s="271"/>
      <c r="AD504" s="272"/>
      <c r="AE504" s="272"/>
      <c r="AF504" s="272"/>
      <c r="AG504" s="272"/>
      <c r="AH504" s="272"/>
      <c r="AI504" s="272"/>
      <c r="AJ504" s="272"/>
      <c r="AK504" s="272"/>
      <c r="AL504" s="272"/>
      <c r="AM504" s="272"/>
      <c r="AN504" s="272"/>
      <c r="AO504" s="272"/>
      <c r="AP504" s="272"/>
      <c r="AQ504" s="272"/>
      <c r="AR504" s="272"/>
      <c r="AS504" s="272"/>
    </row>
    <row r="505" spans="3:45" ht="21" customHeight="1">
      <c r="C505" s="246"/>
      <c r="D505" s="412"/>
      <c r="E505" s="421"/>
      <c r="F505" s="261" t="s">
        <v>19</v>
      </c>
      <c r="G505" s="236"/>
      <c r="H505" s="48" t="s">
        <v>0</v>
      </c>
      <c r="I505" s="48" t="s">
        <v>131</v>
      </c>
      <c r="J505" s="48" t="s">
        <v>0</v>
      </c>
      <c r="K505" s="48" t="s">
        <v>132</v>
      </c>
      <c r="L505" s="48" t="s">
        <v>0</v>
      </c>
      <c r="M505" s="48" t="s">
        <v>215</v>
      </c>
      <c r="N505" s="48" t="s">
        <v>134</v>
      </c>
      <c r="O505" s="48" t="s">
        <v>0</v>
      </c>
      <c r="P505" s="48" t="s">
        <v>445</v>
      </c>
      <c r="Q505" s="48"/>
      <c r="R505" s="48"/>
      <c r="S505" s="48"/>
      <c r="T505" s="48"/>
      <c r="U505" s="104"/>
      <c r="V505" s="21" t="str">
        <f t="shared" si="4"/>
        <v/>
      </c>
      <c r="W505" s="22" t="str">
        <f t="shared" si="5"/>
        <v/>
      </c>
      <c r="X505" s="23"/>
      <c r="Y505" s="271"/>
      <c r="Z505" s="271"/>
      <c r="AD505" s="272"/>
      <c r="AE505" s="272"/>
      <c r="AF505" s="272"/>
      <c r="AG505" s="272"/>
      <c r="AH505" s="272"/>
      <c r="AI505" s="272"/>
      <c r="AJ505" s="272"/>
      <c r="AK505" s="272"/>
      <c r="AL505" s="272"/>
      <c r="AM505" s="272"/>
      <c r="AN505" s="272"/>
      <c r="AO505" s="272"/>
      <c r="AP505" s="272"/>
      <c r="AQ505" s="272"/>
      <c r="AR505" s="272"/>
      <c r="AS505" s="272"/>
    </row>
    <row r="506" spans="3:45" ht="21" customHeight="1">
      <c r="C506" s="246"/>
      <c r="D506" s="412"/>
      <c r="E506" s="421"/>
      <c r="F506" s="261" t="s">
        <v>2432</v>
      </c>
      <c r="G506" s="236"/>
      <c r="H506" s="48" t="s">
        <v>0</v>
      </c>
      <c r="I506" s="48" t="s">
        <v>131</v>
      </c>
      <c r="J506" s="48" t="s">
        <v>0</v>
      </c>
      <c r="K506" s="48" t="s">
        <v>132</v>
      </c>
      <c r="L506" s="48" t="s">
        <v>0</v>
      </c>
      <c r="M506" s="48" t="s">
        <v>216</v>
      </c>
      <c r="N506" s="48" t="s">
        <v>134</v>
      </c>
      <c r="O506" s="48" t="s">
        <v>0</v>
      </c>
      <c r="P506" s="48" t="s">
        <v>445</v>
      </c>
      <c r="Q506" s="48"/>
      <c r="R506" s="48"/>
      <c r="S506" s="48"/>
      <c r="T506" s="48"/>
      <c r="U506" s="104"/>
      <c r="V506" s="21" t="str">
        <f t="shared" si="4"/>
        <v/>
      </c>
      <c r="W506" s="22" t="str">
        <f t="shared" si="5"/>
        <v/>
      </c>
      <c r="X506" s="23"/>
      <c r="Y506" s="271"/>
      <c r="Z506" s="271"/>
      <c r="AD506" s="272"/>
      <c r="AE506" s="272"/>
      <c r="AF506" s="272"/>
      <c r="AG506" s="272"/>
      <c r="AH506" s="272"/>
      <c r="AI506" s="272"/>
      <c r="AJ506" s="272"/>
      <c r="AK506" s="272"/>
      <c r="AL506" s="272"/>
      <c r="AM506" s="272"/>
      <c r="AN506" s="272"/>
      <c r="AO506" s="272"/>
      <c r="AP506" s="272"/>
      <c r="AQ506" s="272"/>
      <c r="AR506" s="272"/>
      <c r="AS506" s="272"/>
    </row>
    <row r="507" spans="3:45" ht="21" customHeight="1">
      <c r="C507" s="246"/>
      <c r="D507" s="412"/>
      <c r="E507" s="421"/>
      <c r="F507" s="261" t="s">
        <v>2433</v>
      </c>
      <c r="G507" s="236"/>
      <c r="H507" s="48" t="s">
        <v>0</v>
      </c>
      <c r="I507" s="48" t="s">
        <v>131</v>
      </c>
      <c r="J507" s="48" t="s">
        <v>0</v>
      </c>
      <c r="K507" s="48" t="s">
        <v>132</v>
      </c>
      <c r="L507" s="48" t="s">
        <v>0</v>
      </c>
      <c r="M507" s="48" t="s">
        <v>217</v>
      </c>
      <c r="N507" s="48" t="s">
        <v>134</v>
      </c>
      <c r="O507" s="48" t="s">
        <v>0</v>
      </c>
      <c r="P507" s="48" t="s">
        <v>445</v>
      </c>
      <c r="Q507" s="48"/>
      <c r="R507" s="48"/>
      <c r="S507" s="48"/>
      <c r="T507" s="48"/>
      <c r="U507" s="104"/>
      <c r="V507" s="21" t="str">
        <f t="shared" si="4"/>
        <v/>
      </c>
      <c r="W507" s="22" t="str">
        <f t="shared" si="5"/>
        <v/>
      </c>
      <c r="X507" s="23"/>
      <c r="Y507" s="271"/>
      <c r="Z507" s="271"/>
      <c r="AD507" s="272"/>
      <c r="AE507" s="272"/>
      <c r="AF507" s="272"/>
      <c r="AG507" s="272"/>
      <c r="AH507" s="272"/>
      <c r="AI507" s="272"/>
      <c r="AJ507" s="272"/>
      <c r="AK507" s="272"/>
      <c r="AL507" s="272"/>
      <c r="AM507" s="272"/>
      <c r="AN507" s="272"/>
      <c r="AO507" s="272"/>
      <c r="AP507" s="272"/>
      <c r="AQ507" s="272"/>
      <c r="AR507" s="272"/>
      <c r="AS507" s="272"/>
    </row>
    <row r="508" spans="3:45" ht="21" customHeight="1">
      <c r="C508" s="246"/>
      <c r="D508" s="412"/>
      <c r="E508" s="421"/>
      <c r="F508" s="261" t="s">
        <v>20</v>
      </c>
      <c r="G508" s="236"/>
      <c r="H508" s="48" t="s">
        <v>0</v>
      </c>
      <c r="I508" s="48" t="s">
        <v>131</v>
      </c>
      <c r="J508" s="48" t="s">
        <v>0</v>
      </c>
      <c r="K508" s="48" t="s">
        <v>132</v>
      </c>
      <c r="L508" s="48" t="s">
        <v>0</v>
      </c>
      <c r="M508" s="48" t="s">
        <v>218</v>
      </c>
      <c r="N508" s="48" t="s">
        <v>134</v>
      </c>
      <c r="O508" s="48" t="s">
        <v>0</v>
      </c>
      <c r="P508" s="48" t="s">
        <v>445</v>
      </c>
      <c r="Q508" s="48"/>
      <c r="R508" s="48"/>
      <c r="S508" s="48"/>
      <c r="T508" s="48"/>
      <c r="U508" s="104"/>
      <c r="V508" s="21" t="str">
        <f t="shared" si="4"/>
        <v/>
      </c>
      <c r="W508" s="22" t="str">
        <f t="shared" si="5"/>
        <v/>
      </c>
      <c r="X508" s="23"/>
      <c r="Y508" s="271"/>
      <c r="Z508" s="271"/>
      <c r="AD508" s="272"/>
      <c r="AE508" s="272"/>
      <c r="AF508" s="272"/>
      <c r="AG508" s="272"/>
      <c r="AH508" s="272"/>
      <c r="AI508" s="272"/>
      <c r="AJ508" s="272"/>
      <c r="AK508" s="272"/>
      <c r="AL508" s="272"/>
      <c r="AM508" s="272"/>
      <c r="AN508" s="272"/>
      <c r="AO508" s="272"/>
      <c r="AP508" s="272"/>
      <c r="AQ508" s="272"/>
      <c r="AR508" s="272"/>
      <c r="AS508" s="272"/>
    </row>
    <row r="509" spans="3:45" ht="21" customHeight="1">
      <c r="C509" s="246"/>
      <c r="D509" s="412"/>
      <c r="E509" s="421"/>
      <c r="F509" s="261" t="s">
        <v>21</v>
      </c>
      <c r="G509" s="236"/>
      <c r="H509" s="48" t="s">
        <v>0</v>
      </c>
      <c r="I509" s="48" t="s">
        <v>131</v>
      </c>
      <c r="J509" s="48" t="s">
        <v>0</v>
      </c>
      <c r="K509" s="48" t="s">
        <v>132</v>
      </c>
      <c r="L509" s="48" t="s">
        <v>0</v>
      </c>
      <c r="M509" s="48" t="s">
        <v>219</v>
      </c>
      <c r="N509" s="48" t="s">
        <v>134</v>
      </c>
      <c r="O509" s="48" t="s">
        <v>0</v>
      </c>
      <c r="P509" s="48" t="s">
        <v>445</v>
      </c>
      <c r="Q509" s="48"/>
      <c r="R509" s="48"/>
      <c r="S509" s="48"/>
      <c r="T509" s="48"/>
      <c r="U509" s="104"/>
      <c r="V509" s="21" t="str">
        <f t="shared" si="4"/>
        <v/>
      </c>
      <c r="W509" s="22" t="str">
        <f t="shared" si="5"/>
        <v/>
      </c>
      <c r="X509" s="23"/>
      <c r="Y509" s="271"/>
      <c r="Z509" s="271"/>
      <c r="AD509" s="272"/>
      <c r="AE509" s="272"/>
      <c r="AF509" s="272"/>
      <c r="AG509" s="272"/>
      <c r="AH509" s="272"/>
      <c r="AI509" s="272"/>
      <c r="AJ509" s="272"/>
      <c r="AK509" s="272"/>
      <c r="AL509" s="272"/>
      <c r="AM509" s="272"/>
      <c r="AN509" s="272"/>
      <c r="AO509" s="272"/>
      <c r="AP509" s="272"/>
      <c r="AQ509" s="272"/>
      <c r="AR509" s="272"/>
      <c r="AS509" s="272"/>
    </row>
    <row r="510" spans="3:45" ht="21" customHeight="1">
      <c r="C510" s="246"/>
      <c r="D510" s="412"/>
      <c r="E510" s="421"/>
      <c r="F510" s="261" t="s">
        <v>2434</v>
      </c>
      <c r="G510" s="236"/>
      <c r="H510" s="48" t="s">
        <v>0</v>
      </c>
      <c r="I510" s="48" t="s">
        <v>131</v>
      </c>
      <c r="J510" s="48" t="s">
        <v>0</v>
      </c>
      <c r="K510" s="48" t="s">
        <v>132</v>
      </c>
      <c r="L510" s="48" t="s">
        <v>0</v>
      </c>
      <c r="M510" s="48" t="s">
        <v>220</v>
      </c>
      <c r="N510" s="48" t="s">
        <v>134</v>
      </c>
      <c r="O510" s="48" t="s">
        <v>0</v>
      </c>
      <c r="P510" s="48" t="s">
        <v>445</v>
      </c>
      <c r="Q510" s="48"/>
      <c r="R510" s="48"/>
      <c r="S510" s="48"/>
      <c r="T510" s="48"/>
      <c r="U510" s="104"/>
      <c r="V510" s="21" t="str">
        <f t="shared" si="4"/>
        <v/>
      </c>
      <c r="W510" s="22" t="str">
        <f t="shared" si="5"/>
        <v/>
      </c>
      <c r="X510" s="23"/>
      <c r="Y510" s="271"/>
      <c r="Z510" s="271"/>
      <c r="AD510" s="272"/>
      <c r="AE510" s="272"/>
      <c r="AF510" s="272"/>
      <c r="AG510" s="272"/>
      <c r="AH510" s="272"/>
      <c r="AI510" s="272"/>
      <c r="AJ510" s="272"/>
      <c r="AK510" s="272"/>
      <c r="AL510" s="272"/>
      <c r="AM510" s="272"/>
      <c r="AN510" s="272"/>
      <c r="AO510" s="272"/>
      <c r="AP510" s="272"/>
      <c r="AQ510" s="272"/>
      <c r="AR510" s="272"/>
      <c r="AS510" s="272"/>
    </row>
    <row r="511" spans="3:45" ht="21" customHeight="1">
      <c r="C511" s="246"/>
      <c r="D511" s="412"/>
      <c r="E511" s="421"/>
      <c r="F511" s="261" t="s">
        <v>2435</v>
      </c>
      <c r="G511" s="236"/>
      <c r="H511" s="48" t="s">
        <v>0</v>
      </c>
      <c r="I511" s="48" t="s">
        <v>131</v>
      </c>
      <c r="J511" s="48" t="s">
        <v>0</v>
      </c>
      <c r="K511" s="48" t="s">
        <v>132</v>
      </c>
      <c r="L511" s="48" t="s">
        <v>0</v>
      </c>
      <c r="M511" s="48" t="s">
        <v>221</v>
      </c>
      <c r="N511" s="48" t="s">
        <v>134</v>
      </c>
      <c r="O511" s="48" t="s">
        <v>0</v>
      </c>
      <c r="P511" s="48" t="s">
        <v>445</v>
      </c>
      <c r="Q511" s="48"/>
      <c r="R511" s="48"/>
      <c r="S511" s="48"/>
      <c r="T511" s="48"/>
      <c r="U511" s="104"/>
      <c r="V511" s="21" t="str">
        <f t="shared" si="4"/>
        <v/>
      </c>
      <c r="W511" s="22" t="str">
        <f t="shared" si="5"/>
        <v/>
      </c>
      <c r="X511" s="23"/>
      <c r="Y511" s="271"/>
      <c r="Z511" s="271"/>
      <c r="AD511" s="272"/>
      <c r="AE511" s="272"/>
      <c r="AF511" s="272"/>
      <c r="AG511" s="272"/>
      <c r="AH511" s="272"/>
      <c r="AI511" s="272"/>
      <c r="AJ511" s="272"/>
      <c r="AK511" s="272"/>
      <c r="AL511" s="272"/>
      <c r="AM511" s="272"/>
      <c r="AN511" s="272"/>
      <c r="AO511" s="272"/>
      <c r="AP511" s="272"/>
      <c r="AQ511" s="272"/>
      <c r="AR511" s="272"/>
      <c r="AS511" s="272"/>
    </row>
    <row r="512" spans="3:45" ht="21" customHeight="1">
      <c r="C512" s="246"/>
      <c r="D512" s="412"/>
      <c r="E512" s="421"/>
      <c r="F512" s="261" t="s">
        <v>2436</v>
      </c>
      <c r="G512" s="236"/>
      <c r="H512" s="48" t="s">
        <v>0</v>
      </c>
      <c r="I512" s="48" t="s">
        <v>131</v>
      </c>
      <c r="J512" s="48" t="s">
        <v>0</v>
      </c>
      <c r="K512" s="48" t="s">
        <v>132</v>
      </c>
      <c r="L512" s="48" t="s">
        <v>0</v>
      </c>
      <c r="M512" s="48" t="s">
        <v>222</v>
      </c>
      <c r="N512" s="48" t="s">
        <v>134</v>
      </c>
      <c r="O512" s="48" t="s">
        <v>0</v>
      </c>
      <c r="P512" s="48" t="s">
        <v>445</v>
      </c>
      <c r="Q512" s="48"/>
      <c r="R512" s="48"/>
      <c r="S512" s="48"/>
      <c r="T512" s="48"/>
      <c r="U512" s="104"/>
      <c r="V512" s="21" t="str">
        <f t="shared" si="4"/>
        <v/>
      </c>
      <c r="W512" s="22" t="str">
        <f t="shared" si="5"/>
        <v/>
      </c>
      <c r="X512" s="23"/>
      <c r="Y512" s="271"/>
      <c r="Z512" s="273"/>
      <c r="AD512" s="245"/>
      <c r="AE512" s="245"/>
      <c r="AF512" s="245"/>
      <c r="AG512" s="245"/>
      <c r="AH512" s="245"/>
      <c r="AI512" s="245"/>
      <c r="AJ512" s="245"/>
      <c r="AK512" s="245"/>
      <c r="AL512" s="245"/>
      <c r="AM512" s="245"/>
      <c r="AN512" s="245"/>
      <c r="AO512" s="245"/>
      <c r="AP512" s="245"/>
      <c r="AQ512" s="245"/>
      <c r="AR512" s="245"/>
      <c r="AS512" s="245"/>
    </row>
    <row r="513" spans="3:45" ht="21" customHeight="1">
      <c r="C513" s="246"/>
      <c r="D513" s="412"/>
      <c r="E513" s="421"/>
      <c r="F513" s="261" t="s">
        <v>2437</v>
      </c>
      <c r="G513" s="236"/>
      <c r="H513" s="48" t="s">
        <v>0</v>
      </c>
      <c r="I513" s="48" t="s">
        <v>131</v>
      </c>
      <c r="J513" s="48" t="s">
        <v>0</v>
      </c>
      <c r="K513" s="48" t="s">
        <v>132</v>
      </c>
      <c r="L513" s="48" t="s">
        <v>0</v>
      </c>
      <c r="M513" s="48" t="s">
        <v>223</v>
      </c>
      <c r="N513" s="48" t="s">
        <v>134</v>
      </c>
      <c r="O513" s="48" t="s">
        <v>0</v>
      </c>
      <c r="P513" s="48" t="s">
        <v>445</v>
      </c>
      <c r="Q513" s="48"/>
      <c r="R513" s="48"/>
      <c r="S513" s="48"/>
      <c r="T513" s="48"/>
      <c r="U513" s="104"/>
      <c r="V513" s="21" t="str">
        <f t="shared" si="4"/>
        <v/>
      </c>
      <c r="W513" s="22" t="str">
        <f t="shared" si="5"/>
        <v/>
      </c>
      <c r="X513" s="23"/>
      <c r="Y513" s="271"/>
      <c r="Z513" s="271"/>
      <c r="AD513" s="272"/>
      <c r="AE513" s="272"/>
      <c r="AF513" s="272"/>
      <c r="AG513" s="272"/>
      <c r="AH513" s="272"/>
      <c r="AI513" s="272"/>
      <c r="AJ513" s="272"/>
      <c r="AK513" s="272"/>
      <c r="AL513" s="272"/>
      <c r="AM513" s="272"/>
      <c r="AN513" s="272"/>
      <c r="AO513" s="272"/>
      <c r="AP513" s="272"/>
      <c r="AQ513" s="272"/>
      <c r="AR513" s="272"/>
      <c r="AS513" s="272"/>
    </row>
    <row r="514" spans="3:45" ht="21" customHeight="1">
      <c r="C514" s="246"/>
      <c r="D514" s="412"/>
      <c r="E514" s="421"/>
      <c r="F514" s="261" t="s">
        <v>22</v>
      </c>
      <c r="G514" s="236"/>
      <c r="H514" s="48" t="s">
        <v>0</v>
      </c>
      <c r="I514" s="48" t="s">
        <v>131</v>
      </c>
      <c r="J514" s="48" t="s">
        <v>0</v>
      </c>
      <c r="K514" s="48" t="s">
        <v>132</v>
      </c>
      <c r="L514" s="48" t="s">
        <v>0</v>
      </c>
      <c r="M514" s="48" t="s">
        <v>225</v>
      </c>
      <c r="N514" s="48" t="s">
        <v>134</v>
      </c>
      <c r="O514" s="48" t="s">
        <v>0</v>
      </c>
      <c r="P514" s="48" t="s">
        <v>445</v>
      </c>
      <c r="Q514" s="48"/>
      <c r="R514" s="48"/>
      <c r="S514" s="48"/>
      <c r="T514" s="48"/>
      <c r="U514" s="104"/>
      <c r="V514" s="21" t="str">
        <f t="shared" si="4"/>
        <v/>
      </c>
      <c r="W514" s="22" t="str">
        <f t="shared" si="5"/>
        <v/>
      </c>
      <c r="X514" s="23"/>
      <c r="Y514" s="271"/>
      <c r="Z514" s="271"/>
      <c r="AD514" s="272"/>
      <c r="AE514" s="272"/>
      <c r="AF514" s="272"/>
      <c r="AG514" s="272"/>
      <c r="AH514" s="272"/>
      <c r="AI514" s="272"/>
      <c r="AJ514" s="272"/>
      <c r="AK514" s="272"/>
      <c r="AL514" s="272"/>
      <c r="AM514" s="272"/>
      <c r="AN514" s="272"/>
      <c r="AO514" s="272"/>
      <c r="AP514" s="272"/>
      <c r="AQ514" s="272"/>
      <c r="AR514" s="272"/>
      <c r="AS514" s="272"/>
    </row>
    <row r="515" spans="3:45" ht="21" customHeight="1">
      <c r="C515" s="246"/>
      <c r="D515" s="412"/>
      <c r="E515" s="421"/>
      <c r="F515" s="261" t="s">
        <v>2438</v>
      </c>
      <c r="G515" s="236"/>
      <c r="H515" s="48" t="s">
        <v>0</v>
      </c>
      <c r="I515" s="48" t="s">
        <v>131</v>
      </c>
      <c r="J515" s="48" t="s">
        <v>0</v>
      </c>
      <c r="K515" s="48" t="s">
        <v>132</v>
      </c>
      <c r="L515" s="48" t="s">
        <v>0</v>
      </c>
      <c r="M515" s="48" t="s">
        <v>226</v>
      </c>
      <c r="N515" s="48" t="s">
        <v>134</v>
      </c>
      <c r="O515" s="48" t="s">
        <v>0</v>
      </c>
      <c r="P515" s="48" t="s">
        <v>445</v>
      </c>
      <c r="Q515" s="48"/>
      <c r="R515" s="48"/>
      <c r="S515" s="48"/>
      <c r="T515" s="48"/>
      <c r="U515" s="104"/>
      <c r="V515" s="21" t="str">
        <f t="shared" si="4"/>
        <v/>
      </c>
      <c r="W515" s="22" t="str">
        <f t="shared" si="5"/>
        <v/>
      </c>
      <c r="X515" s="23"/>
      <c r="Y515" s="271"/>
      <c r="Z515" s="271"/>
      <c r="AD515" s="272"/>
      <c r="AE515" s="272"/>
      <c r="AF515" s="272"/>
      <c r="AG515" s="272"/>
      <c r="AH515" s="272"/>
      <c r="AI515" s="272"/>
      <c r="AJ515" s="272"/>
      <c r="AK515" s="272"/>
      <c r="AL515" s="272"/>
      <c r="AM515" s="272"/>
      <c r="AN515" s="272"/>
      <c r="AO515" s="272"/>
      <c r="AP515" s="272"/>
      <c r="AQ515" s="272"/>
      <c r="AR515" s="272"/>
      <c r="AS515" s="272"/>
    </row>
    <row r="516" spans="3:45" ht="21" customHeight="1">
      <c r="C516" s="246"/>
      <c r="D516" s="412"/>
      <c r="E516" s="421"/>
      <c r="F516" s="261" t="s">
        <v>2439</v>
      </c>
      <c r="G516" s="236"/>
      <c r="H516" s="48" t="s">
        <v>0</v>
      </c>
      <c r="I516" s="48" t="s">
        <v>131</v>
      </c>
      <c r="J516" s="48" t="s">
        <v>0</v>
      </c>
      <c r="K516" s="48" t="s">
        <v>132</v>
      </c>
      <c r="L516" s="48" t="s">
        <v>0</v>
      </c>
      <c r="M516" s="48" t="s">
        <v>227</v>
      </c>
      <c r="N516" s="48" t="s">
        <v>134</v>
      </c>
      <c r="O516" s="48" t="s">
        <v>0</v>
      </c>
      <c r="P516" s="48" t="s">
        <v>445</v>
      </c>
      <c r="Q516" s="48"/>
      <c r="R516" s="48"/>
      <c r="S516" s="48"/>
      <c r="T516" s="48"/>
      <c r="U516" s="104"/>
      <c r="V516" s="21" t="str">
        <f t="shared" si="4"/>
        <v/>
      </c>
      <c r="W516" s="22" t="str">
        <f t="shared" si="5"/>
        <v/>
      </c>
      <c r="X516" s="23"/>
      <c r="Y516" s="271"/>
      <c r="Z516" s="271"/>
      <c r="AD516" s="272"/>
      <c r="AE516" s="272"/>
      <c r="AF516" s="272"/>
      <c r="AG516" s="272"/>
      <c r="AH516" s="272"/>
      <c r="AI516" s="272"/>
      <c r="AJ516" s="272"/>
      <c r="AK516" s="272"/>
      <c r="AL516" s="272"/>
      <c r="AM516" s="272"/>
      <c r="AN516" s="272"/>
      <c r="AO516" s="272"/>
      <c r="AP516" s="272"/>
      <c r="AQ516" s="272"/>
      <c r="AR516" s="272"/>
      <c r="AS516" s="272"/>
    </row>
    <row r="517" spans="3:45" ht="21" customHeight="1">
      <c r="C517" s="246"/>
      <c r="D517" s="412"/>
      <c r="E517" s="421"/>
      <c r="F517" s="261" t="s">
        <v>2440</v>
      </c>
      <c r="G517" s="236"/>
      <c r="H517" s="48" t="s">
        <v>0</v>
      </c>
      <c r="I517" s="48" t="s">
        <v>131</v>
      </c>
      <c r="J517" s="48" t="s">
        <v>0</v>
      </c>
      <c r="K517" s="48" t="s">
        <v>132</v>
      </c>
      <c r="L517" s="48" t="s">
        <v>0</v>
      </c>
      <c r="M517" s="48" t="s">
        <v>228</v>
      </c>
      <c r="N517" s="48" t="s">
        <v>134</v>
      </c>
      <c r="O517" s="48" t="s">
        <v>0</v>
      </c>
      <c r="P517" s="48" t="s">
        <v>445</v>
      </c>
      <c r="Q517" s="48"/>
      <c r="R517" s="48"/>
      <c r="S517" s="48"/>
      <c r="T517" s="48"/>
      <c r="U517" s="104"/>
      <c r="V517" s="21" t="str">
        <f t="shared" si="4"/>
        <v/>
      </c>
      <c r="W517" s="22" t="str">
        <f t="shared" si="5"/>
        <v/>
      </c>
      <c r="X517" s="23"/>
      <c r="Y517" s="271"/>
      <c r="Z517" s="271"/>
      <c r="AD517" s="272"/>
      <c r="AE517" s="272"/>
      <c r="AF517" s="272"/>
      <c r="AG517" s="272"/>
      <c r="AH517" s="272"/>
      <c r="AI517" s="272"/>
      <c r="AJ517" s="272"/>
      <c r="AK517" s="272"/>
      <c r="AL517" s="272"/>
      <c r="AM517" s="272"/>
      <c r="AN517" s="272"/>
      <c r="AO517" s="272"/>
      <c r="AP517" s="272"/>
      <c r="AQ517" s="272"/>
      <c r="AR517" s="272"/>
      <c r="AS517" s="272"/>
    </row>
    <row r="518" spans="3:45" ht="21" customHeight="1">
      <c r="C518" s="246"/>
      <c r="D518" s="412"/>
      <c r="E518" s="421"/>
      <c r="F518" s="261" t="s">
        <v>2441</v>
      </c>
      <c r="G518" s="236"/>
      <c r="H518" s="48" t="s">
        <v>0</v>
      </c>
      <c r="I518" s="48" t="s">
        <v>131</v>
      </c>
      <c r="J518" s="48" t="s">
        <v>0</v>
      </c>
      <c r="K518" s="48" t="s">
        <v>132</v>
      </c>
      <c r="L518" s="48" t="s">
        <v>0</v>
      </c>
      <c r="M518" s="48" t="s">
        <v>229</v>
      </c>
      <c r="N518" s="48" t="s">
        <v>134</v>
      </c>
      <c r="O518" s="48" t="s">
        <v>0</v>
      </c>
      <c r="P518" s="48" t="s">
        <v>445</v>
      </c>
      <c r="Q518" s="48"/>
      <c r="R518" s="48"/>
      <c r="S518" s="48"/>
      <c r="T518" s="48"/>
      <c r="U518" s="104"/>
      <c r="V518" s="21" t="str">
        <f t="shared" si="4"/>
        <v/>
      </c>
      <c r="W518" s="22" t="str">
        <f t="shared" si="5"/>
        <v/>
      </c>
      <c r="X518" s="23"/>
      <c r="Y518" s="271"/>
      <c r="Z518" s="271"/>
      <c r="AD518" s="272"/>
      <c r="AE518" s="272"/>
      <c r="AF518" s="272"/>
      <c r="AG518" s="272"/>
      <c r="AH518" s="272"/>
      <c r="AI518" s="272"/>
      <c r="AJ518" s="272"/>
      <c r="AK518" s="272"/>
      <c r="AL518" s="272"/>
      <c r="AM518" s="272"/>
      <c r="AN518" s="272"/>
      <c r="AO518" s="272"/>
      <c r="AP518" s="272"/>
      <c r="AQ518" s="272"/>
      <c r="AR518" s="272"/>
      <c r="AS518" s="272"/>
    </row>
    <row r="519" spans="3:45" ht="21" customHeight="1">
      <c r="C519" s="246"/>
      <c r="D519" s="412"/>
      <c r="E519" s="421"/>
      <c r="F519" s="261" t="s">
        <v>23</v>
      </c>
      <c r="G519" s="236"/>
      <c r="H519" s="48" t="s">
        <v>0</v>
      </c>
      <c r="I519" s="48" t="s">
        <v>131</v>
      </c>
      <c r="J519" s="48" t="s">
        <v>0</v>
      </c>
      <c r="K519" s="48" t="s">
        <v>132</v>
      </c>
      <c r="L519" s="48" t="s">
        <v>0</v>
      </c>
      <c r="M519" s="48" t="s">
        <v>230</v>
      </c>
      <c r="N519" s="48" t="s">
        <v>134</v>
      </c>
      <c r="O519" s="48" t="s">
        <v>0</v>
      </c>
      <c r="P519" s="48" t="s">
        <v>445</v>
      </c>
      <c r="Q519" s="48"/>
      <c r="R519" s="48"/>
      <c r="S519" s="48"/>
      <c r="T519" s="48"/>
      <c r="U519" s="104"/>
      <c r="V519" s="21" t="str">
        <f t="shared" si="4"/>
        <v/>
      </c>
      <c r="W519" s="22" t="str">
        <f t="shared" si="5"/>
        <v/>
      </c>
      <c r="X519" s="23"/>
      <c r="Y519" s="271"/>
      <c r="Z519" s="271"/>
      <c r="AD519" s="272"/>
      <c r="AE519" s="272"/>
      <c r="AF519" s="272"/>
      <c r="AG519" s="272"/>
      <c r="AH519" s="272"/>
      <c r="AI519" s="272"/>
      <c r="AJ519" s="272"/>
      <c r="AK519" s="272"/>
      <c r="AL519" s="272"/>
      <c r="AM519" s="272"/>
      <c r="AN519" s="272"/>
      <c r="AO519" s="272"/>
      <c r="AP519" s="272"/>
      <c r="AQ519" s="272"/>
      <c r="AR519" s="272"/>
      <c r="AS519" s="272"/>
    </row>
    <row r="520" spans="3:45" ht="21" customHeight="1">
      <c r="C520" s="246"/>
      <c r="D520" s="412"/>
      <c r="E520" s="421"/>
      <c r="F520" s="261" t="s">
        <v>2375</v>
      </c>
      <c r="G520" s="236"/>
      <c r="H520" s="48" t="s">
        <v>0</v>
      </c>
      <c r="I520" s="48" t="s">
        <v>131</v>
      </c>
      <c r="J520" s="48" t="s">
        <v>0</v>
      </c>
      <c r="K520" s="48" t="s">
        <v>132</v>
      </c>
      <c r="L520" s="48" t="s">
        <v>0</v>
      </c>
      <c r="M520" s="48" t="s">
        <v>231</v>
      </c>
      <c r="N520" s="48" t="s">
        <v>134</v>
      </c>
      <c r="O520" s="48" t="s">
        <v>0</v>
      </c>
      <c r="P520" s="48" t="s">
        <v>445</v>
      </c>
      <c r="Q520" s="48"/>
      <c r="R520" s="48"/>
      <c r="S520" s="48"/>
      <c r="T520" s="48"/>
      <c r="U520" s="104"/>
      <c r="V520" s="21" t="str">
        <f t="shared" si="4"/>
        <v/>
      </c>
      <c r="W520" s="22" t="str">
        <f t="shared" si="5"/>
        <v/>
      </c>
      <c r="X520" s="23"/>
      <c r="Y520" s="271"/>
      <c r="Z520" s="271"/>
      <c r="AD520" s="272"/>
      <c r="AE520" s="272"/>
      <c r="AF520" s="272"/>
      <c r="AG520" s="272"/>
      <c r="AH520" s="272"/>
      <c r="AI520" s="272"/>
      <c r="AJ520" s="272"/>
      <c r="AK520" s="272"/>
      <c r="AL520" s="272"/>
      <c r="AM520" s="272"/>
      <c r="AN520" s="272"/>
      <c r="AO520" s="272"/>
      <c r="AP520" s="272"/>
      <c r="AQ520" s="272"/>
      <c r="AR520" s="272"/>
      <c r="AS520" s="272"/>
    </row>
    <row r="521" spans="3:45" ht="21" customHeight="1">
      <c r="C521" s="246"/>
      <c r="D521" s="412"/>
      <c r="E521" s="422"/>
      <c r="F521" s="267" t="s">
        <v>2376</v>
      </c>
      <c r="G521" s="236"/>
      <c r="H521" s="48" t="s">
        <v>0</v>
      </c>
      <c r="I521" s="48" t="s">
        <v>131</v>
      </c>
      <c r="J521" s="48" t="s">
        <v>0</v>
      </c>
      <c r="K521" s="48" t="s">
        <v>132</v>
      </c>
      <c r="L521" s="48" t="s">
        <v>0</v>
      </c>
      <c r="M521" s="48" t="s">
        <v>232</v>
      </c>
      <c r="N521" s="48" t="s">
        <v>134</v>
      </c>
      <c r="O521" s="48" t="s">
        <v>0</v>
      </c>
      <c r="P521" s="48" t="s">
        <v>445</v>
      </c>
      <c r="Q521" s="48"/>
      <c r="R521" s="48"/>
      <c r="S521" s="48"/>
      <c r="T521" s="48"/>
      <c r="U521" s="104"/>
      <c r="V521" s="21" t="str">
        <f t="shared" si="4"/>
        <v/>
      </c>
      <c r="W521" s="22" t="str">
        <f t="shared" si="5"/>
        <v/>
      </c>
      <c r="X521" s="23"/>
      <c r="Y521" s="250"/>
      <c r="Z521" s="251"/>
      <c r="AD521" s="257"/>
      <c r="AE521" s="257"/>
      <c r="AF521" s="257"/>
      <c r="AG521" s="257"/>
      <c r="AH521" s="257"/>
      <c r="AI521" s="257"/>
      <c r="AJ521" s="257"/>
      <c r="AK521" s="257"/>
      <c r="AL521" s="257"/>
      <c r="AM521" s="257"/>
      <c r="AN521" s="257"/>
      <c r="AO521" s="257"/>
      <c r="AP521" s="257"/>
      <c r="AQ521" s="257"/>
      <c r="AR521" s="257"/>
      <c r="AS521" s="257"/>
    </row>
    <row r="522" spans="3:45" ht="21" customHeight="1">
      <c r="C522" s="246"/>
      <c r="D522" s="412" t="s">
        <v>2357</v>
      </c>
      <c r="E522" s="420" t="s">
        <v>2377</v>
      </c>
      <c r="F522" s="261" t="s">
        <v>2442</v>
      </c>
      <c r="G522" s="236"/>
      <c r="H522" s="48" t="s">
        <v>0</v>
      </c>
      <c r="I522" s="48" t="s">
        <v>131</v>
      </c>
      <c r="J522" s="48" t="s">
        <v>0</v>
      </c>
      <c r="K522" s="48" t="s">
        <v>132</v>
      </c>
      <c r="L522" s="48" t="s">
        <v>0</v>
      </c>
      <c r="M522" s="48" t="s">
        <v>233</v>
      </c>
      <c r="N522" s="48" t="s">
        <v>134</v>
      </c>
      <c r="O522" s="48" t="s">
        <v>0</v>
      </c>
      <c r="P522" s="48" t="s">
        <v>445</v>
      </c>
      <c r="Q522" s="48"/>
      <c r="R522" s="48"/>
      <c r="S522" s="48"/>
      <c r="T522" s="48"/>
      <c r="U522" s="104"/>
      <c r="V522" s="21" t="str">
        <f t="shared" si="4"/>
        <v/>
      </c>
      <c r="W522" s="22" t="str">
        <f t="shared" si="5"/>
        <v/>
      </c>
      <c r="X522" s="23"/>
      <c r="Y522" s="271"/>
      <c r="Z522" s="271"/>
      <c r="AD522" s="272"/>
      <c r="AE522" s="272"/>
      <c r="AF522" s="272"/>
      <c r="AG522" s="272"/>
      <c r="AH522" s="272"/>
      <c r="AI522" s="272"/>
      <c r="AJ522" s="272"/>
      <c r="AK522" s="272"/>
      <c r="AL522" s="272"/>
      <c r="AM522" s="272"/>
      <c r="AN522" s="272"/>
      <c r="AO522" s="272"/>
      <c r="AP522" s="272"/>
      <c r="AQ522" s="272"/>
      <c r="AR522" s="272"/>
      <c r="AS522" s="272"/>
    </row>
    <row r="523" spans="3:45" ht="21" customHeight="1">
      <c r="C523" s="246"/>
      <c r="D523" s="412"/>
      <c r="E523" s="421"/>
      <c r="F523" s="261" t="s">
        <v>24</v>
      </c>
      <c r="G523" s="236"/>
      <c r="H523" s="48" t="s">
        <v>0</v>
      </c>
      <c r="I523" s="48" t="s">
        <v>131</v>
      </c>
      <c r="J523" s="48" t="s">
        <v>0</v>
      </c>
      <c r="K523" s="48" t="s">
        <v>132</v>
      </c>
      <c r="L523" s="48" t="s">
        <v>0</v>
      </c>
      <c r="M523" s="48" t="s">
        <v>234</v>
      </c>
      <c r="N523" s="48" t="s">
        <v>134</v>
      </c>
      <c r="O523" s="48" t="s">
        <v>0</v>
      </c>
      <c r="P523" s="48" t="s">
        <v>445</v>
      </c>
      <c r="Q523" s="48"/>
      <c r="R523" s="48"/>
      <c r="S523" s="48"/>
      <c r="T523" s="48"/>
      <c r="U523" s="104"/>
      <c r="V523" s="21" t="str">
        <f t="shared" si="4"/>
        <v/>
      </c>
      <c r="W523" s="22" t="str">
        <f t="shared" si="5"/>
        <v/>
      </c>
      <c r="X523" s="23"/>
      <c r="Y523" s="271"/>
      <c r="Z523" s="271"/>
      <c r="AD523" s="272"/>
      <c r="AE523" s="272"/>
      <c r="AF523" s="272"/>
      <c r="AG523" s="272"/>
      <c r="AH523" s="272"/>
      <c r="AI523" s="272"/>
      <c r="AJ523" s="272"/>
      <c r="AK523" s="272"/>
      <c r="AL523" s="272"/>
      <c r="AM523" s="272"/>
      <c r="AN523" s="272"/>
      <c r="AO523" s="272"/>
      <c r="AP523" s="272"/>
      <c r="AQ523" s="272"/>
      <c r="AR523" s="272"/>
      <c r="AS523" s="272"/>
    </row>
    <row r="524" spans="3:45" ht="21" customHeight="1">
      <c r="C524" s="246"/>
      <c r="D524" s="412"/>
      <c r="E524" s="421"/>
      <c r="F524" s="261" t="s">
        <v>2443</v>
      </c>
      <c r="G524" s="236"/>
      <c r="H524" s="48" t="s">
        <v>0</v>
      </c>
      <c r="I524" s="48" t="s">
        <v>131</v>
      </c>
      <c r="J524" s="48" t="s">
        <v>0</v>
      </c>
      <c r="K524" s="48" t="s">
        <v>132</v>
      </c>
      <c r="L524" s="48" t="s">
        <v>0</v>
      </c>
      <c r="M524" s="48" t="s">
        <v>235</v>
      </c>
      <c r="N524" s="48" t="s">
        <v>134</v>
      </c>
      <c r="O524" s="48" t="s">
        <v>0</v>
      </c>
      <c r="P524" s="48" t="s">
        <v>445</v>
      </c>
      <c r="Q524" s="48"/>
      <c r="R524" s="48"/>
      <c r="S524" s="48"/>
      <c r="T524" s="48"/>
      <c r="U524" s="104"/>
      <c r="V524" s="21" t="str">
        <f t="shared" si="4"/>
        <v/>
      </c>
      <c r="W524" s="22" t="str">
        <f t="shared" si="5"/>
        <v/>
      </c>
      <c r="X524" s="23"/>
      <c r="Y524" s="271"/>
      <c r="Z524" s="271"/>
      <c r="AD524" s="272"/>
      <c r="AE524" s="272"/>
      <c r="AF524" s="272"/>
      <c r="AG524" s="272"/>
      <c r="AH524" s="272"/>
      <c r="AI524" s="272"/>
      <c r="AJ524" s="272"/>
      <c r="AK524" s="272"/>
      <c r="AL524" s="272"/>
      <c r="AM524" s="272"/>
      <c r="AN524" s="272"/>
      <c r="AO524" s="272"/>
      <c r="AP524" s="272"/>
      <c r="AQ524" s="272"/>
      <c r="AR524" s="272"/>
      <c r="AS524" s="272"/>
    </row>
    <row r="525" spans="3:45" ht="21" customHeight="1">
      <c r="C525" s="246"/>
      <c r="D525" s="412"/>
      <c r="E525" s="421"/>
      <c r="F525" s="261" t="s">
        <v>2378</v>
      </c>
      <c r="G525" s="236"/>
      <c r="H525" s="48" t="s">
        <v>0</v>
      </c>
      <c r="I525" s="48" t="s">
        <v>131</v>
      </c>
      <c r="J525" s="48" t="s">
        <v>0</v>
      </c>
      <c r="K525" s="48" t="s">
        <v>132</v>
      </c>
      <c r="L525" s="48" t="s">
        <v>0</v>
      </c>
      <c r="M525" s="48" t="s">
        <v>236</v>
      </c>
      <c r="N525" s="48" t="s">
        <v>134</v>
      </c>
      <c r="O525" s="48" t="s">
        <v>0</v>
      </c>
      <c r="P525" s="48" t="s">
        <v>445</v>
      </c>
      <c r="Q525" s="48"/>
      <c r="R525" s="48"/>
      <c r="S525" s="48"/>
      <c r="T525" s="48"/>
      <c r="U525" s="104"/>
      <c r="V525" s="21" t="str">
        <f t="shared" si="4"/>
        <v/>
      </c>
      <c r="W525" s="22" t="str">
        <f t="shared" si="5"/>
        <v/>
      </c>
      <c r="X525" s="23"/>
      <c r="Y525" s="271"/>
      <c r="Z525" s="271"/>
      <c r="AD525" s="272"/>
      <c r="AE525" s="272"/>
      <c r="AF525" s="272"/>
      <c r="AG525" s="272"/>
      <c r="AH525" s="272"/>
      <c r="AI525" s="272"/>
      <c r="AJ525" s="272"/>
      <c r="AK525" s="272"/>
      <c r="AL525" s="272"/>
      <c r="AM525" s="272"/>
      <c r="AN525" s="272"/>
      <c r="AO525" s="272"/>
      <c r="AP525" s="272"/>
      <c r="AQ525" s="272"/>
      <c r="AR525" s="272"/>
      <c r="AS525" s="272"/>
    </row>
    <row r="526" spans="3:45" ht="21" customHeight="1">
      <c r="C526" s="246"/>
      <c r="D526" s="412"/>
      <c r="E526" s="422"/>
      <c r="F526" s="267" t="s">
        <v>2379</v>
      </c>
      <c r="G526" s="236"/>
      <c r="H526" s="48" t="s">
        <v>0</v>
      </c>
      <c r="I526" s="48" t="s">
        <v>131</v>
      </c>
      <c r="J526" s="48" t="s">
        <v>0</v>
      </c>
      <c r="K526" s="48" t="s">
        <v>132</v>
      </c>
      <c r="L526" s="48" t="s">
        <v>0</v>
      </c>
      <c r="M526" s="48" t="s">
        <v>141</v>
      </c>
      <c r="N526" s="48" t="s">
        <v>134</v>
      </c>
      <c r="O526" s="48" t="s">
        <v>0</v>
      </c>
      <c r="P526" s="48" t="s">
        <v>445</v>
      </c>
      <c r="Q526" s="48"/>
      <c r="R526" s="48"/>
      <c r="S526" s="48"/>
      <c r="T526" s="48"/>
      <c r="U526" s="104"/>
      <c r="V526" s="21" t="str">
        <f t="shared" si="4"/>
        <v/>
      </c>
      <c r="W526" s="22" t="str">
        <f t="shared" si="5"/>
        <v/>
      </c>
      <c r="X526" s="23"/>
      <c r="Y526" s="271"/>
      <c r="Z526" s="273"/>
      <c r="AD526" s="245"/>
      <c r="AE526" s="245"/>
      <c r="AF526" s="245"/>
      <c r="AG526" s="245"/>
      <c r="AH526" s="245"/>
      <c r="AI526" s="245"/>
      <c r="AJ526" s="245"/>
      <c r="AK526" s="245"/>
      <c r="AL526" s="245"/>
      <c r="AM526" s="245"/>
      <c r="AN526" s="245"/>
      <c r="AO526" s="245"/>
      <c r="AP526" s="245"/>
      <c r="AQ526" s="245"/>
      <c r="AR526" s="245"/>
      <c r="AS526" s="245"/>
    </row>
    <row r="527" spans="3:45" ht="21" customHeight="1">
      <c r="C527" s="246"/>
      <c r="D527" s="412" t="s">
        <v>2357</v>
      </c>
      <c r="E527" s="420" t="s">
        <v>2380</v>
      </c>
      <c r="F527" s="261" t="s">
        <v>25</v>
      </c>
      <c r="G527" s="236"/>
      <c r="H527" s="48" t="s">
        <v>0</v>
      </c>
      <c r="I527" s="48" t="s">
        <v>131</v>
      </c>
      <c r="J527" s="48" t="s">
        <v>0</v>
      </c>
      <c r="K527" s="48" t="s">
        <v>132</v>
      </c>
      <c r="L527" s="48" t="s">
        <v>0</v>
      </c>
      <c r="M527" s="48" t="s">
        <v>237</v>
      </c>
      <c r="N527" s="48" t="s">
        <v>134</v>
      </c>
      <c r="O527" s="48" t="s">
        <v>0</v>
      </c>
      <c r="P527" s="48" t="s">
        <v>445</v>
      </c>
      <c r="Q527" s="48"/>
      <c r="R527" s="48"/>
      <c r="S527" s="48"/>
      <c r="T527" s="48"/>
      <c r="U527" s="104"/>
      <c r="V527" s="21" t="str">
        <f t="shared" si="4"/>
        <v/>
      </c>
      <c r="W527" s="22" t="str">
        <f t="shared" si="5"/>
        <v/>
      </c>
      <c r="X527" s="23"/>
      <c r="Y527" s="271"/>
      <c r="Z527" s="271"/>
      <c r="AD527" s="272"/>
      <c r="AE527" s="272"/>
      <c r="AF527" s="272"/>
      <c r="AG527" s="272"/>
      <c r="AH527" s="272"/>
      <c r="AI527" s="272"/>
      <c r="AJ527" s="272"/>
      <c r="AK527" s="272"/>
      <c r="AL527" s="272"/>
      <c r="AM527" s="272"/>
      <c r="AN527" s="272"/>
      <c r="AO527" s="272"/>
      <c r="AP527" s="272"/>
      <c r="AQ527" s="272"/>
      <c r="AR527" s="272"/>
      <c r="AS527" s="272"/>
    </row>
    <row r="528" spans="3:45" ht="21" customHeight="1">
      <c r="C528" s="246"/>
      <c r="D528" s="412"/>
      <c r="E528" s="421"/>
      <c r="F528" s="261" t="s">
        <v>2444</v>
      </c>
      <c r="G528" s="236"/>
      <c r="H528" s="48" t="s">
        <v>0</v>
      </c>
      <c r="I528" s="48" t="s">
        <v>131</v>
      </c>
      <c r="J528" s="48" t="s">
        <v>0</v>
      </c>
      <c r="K528" s="48" t="s">
        <v>132</v>
      </c>
      <c r="L528" s="48" t="s">
        <v>0</v>
      </c>
      <c r="M528" s="48" t="s">
        <v>238</v>
      </c>
      <c r="N528" s="48" t="s">
        <v>134</v>
      </c>
      <c r="O528" s="48" t="s">
        <v>0</v>
      </c>
      <c r="P528" s="48" t="s">
        <v>445</v>
      </c>
      <c r="Q528" s="48"/>
      <c r="R528" s="48"/>
      <c r="S528" s="48"/>
      <c r="T528" s="48"/>
      <c r="U528" s="104"/>
      <c r="V528" s="21" t="str">
        <f t="shared" si="4"/>
        <v/>
      </c>
      <c r="W528" s="22" t="str">
        <f t="shared" si="5"/>
        <v/>
      </c>
      <c r="X528" s="23"/>
      <c r="Y528" s="271"/>
      <c r="Z528" s="271"/>
      <c r="AD528" s="272"/>
      <c r="AE528" s="272"/>
      <c r="AF528" s="272"/>
      <c r="AG528" s="272"/>
      <c r="AH528" s="272"/>
      <c r="AI528" s="272"/>
      <c r="AJ528" s="272"/>
      <c r="AK528" s="272"/>
      <c r="AL528" s="272"/>
      <c r="AM528" s="272"/>
      <c r="AN528" s="272"/>
      <c r="AO528" s="272"/>
      <c r="AP528" s="272"/>
      <c r="AQ528" s="272"/>
      <c r="AR528" s="272"/>
      <c r="AS528" s="272"/>
    </row>
    <row r="529" spans="3:45" ht="21" customHeight="1">
      <c r="C529" s="246"/>
      <c r="D529" s="412"/>
      <c r="E529" s="421"/>
      <c r="F529" s="261" t="s">
        <v>2445</v>
      </c>
      <c r="G529" s="236"/>
      <c r="H529" s="48" t="s">
        <v>0</v>
      </c>
      <c r="I529" s="48" t="s">
        <v>131</v>
      </c>
      <c r="J529" s="48" t="s">
        <v>0</v>
      </c>
      <c r="K529" s="48" t="s">
        <v>132</v>
      </c>
      <c r="L529" s="48" t="s">
        <v>0</v>
      </c>
      <c r="M529" s="48" t="s">
        <v>239</v>
      </c>
      <c r="N529" s="48" t="s">
        <v>134</v>
      </c>
      <c r="O529" s="48" t="s">
        <v>0</v>
      </c>
      <c r="P529" s="48" t="s">
        <v>445</v>
      </c>
      <c r="Q529" s="48"/>
      <c r="R529" s="48"/>
      <c r="S529" s="48"/>
      <c r="T529" s="48"/>
      <c r="U529" s="104"/>
      <c r="V529" s="21" t="str">
        <f t="shared" si="4"/>
        <v/>
      </c>
      <c r="W529" s="22" t="str">
        <f t="shared" si="5"/>
        <v/>
      </c>
      <c r="X529" s="23"/>
      <c r="Y529" s="271"/>
      <c r="Z529" s="271"/>
      <c r="AD529" s="272"/>
      <c r="AE529" s="272"/>
      <c r="AF529" s="272"/>
      <c r="AG529" s="272"/>
      <c r="AH529" s="272"/>
      <c r="AI529" s="272"/>
      <c r="AJ529" s="272"/>
      <c r="AK529" s="272"/>
      <c r="AL529" s="272"/>
      <c r="AM529" s="272"/>
      <c r="AN529" s="272"/>
      <c r="AO529" s="272"/>
      <c r="AP529" s="272"/>
      <c r="AQ529" s="272"/>
      <c r="AR529" s="272"/>
      <c r="AS529" s="272"/>
    </row>
    <row r="530" spans="3:45" ht="21" customHeight="1">
      <c r="C530" s="246"/>
      <c r="D530" s="412"/>
      <c r="E530" s="421"/>
      <c r="F530" s="261" t="s">
        <v>26</v>
      </c>
      <c r="G530" s="236"/>
      <c r="H530" s="48" t="s">
        <v>0</v>
      </c>
      <c r="I530" s="48" t="s">
        <v>131</v>
      </c>
      <c r="J530" s="48" t="s">
        <v>0</v>
      </c>
      <c r="K530" s="48" t="s">
        <v>132</v>
      </c>
      <c r="L530" s="48" t="s">
        <v>0</v>
      </c>
      <c r="M530" s="48" t="s">
        <v>240</v>
      </c>
      <c r="N530" s="48" t="s">
        <v>134</v>
      </c>
      <c r="O530" s="48" t="s">
        <v>0</v>
      </c>
      <c r="P530" s="48" t="s">
        <v>445</v>
      </c>
      <c r="Q530" s="48"/>
      <c r="R530" s="48"/>
      <c r="S530" s="48"/>
      <c r="T530" s="48"/>
      <c r="U530" s="104"/>
      <c r="V530" s="21" t="str">
        <f t="shared" si="4"/>
        <v/>
      </c>
      <c r="W530" s="22" t="str">
        <f t="shared" si="5"/>
        <v/>
      </c>
      <c r="X530" s="23"/>
      <c r="Y530" s="271"/>
      <c r="Z530" s="274"/>
    </row>
    <row r="531" spans="3:45" ht="21" customHeight="1">
      <c r="C531" s="246"/>
      <c r="D531" s="412"/>
      <c r="E531" s="421"/>
      <c r="F531" s="261" t="s">
        <v>27</v>
      </c>
      <c r="G531" s="236"/>
      <c r="H531" s="48" t="s">
        <v>0</v>
      </c>
      <c r="I531" s="48" t="s">
        <v>131</v>
      </c>
      <c r="J531" s="48" t="s">
        <v>0</v>
      </c>
      <c r="K531" s="48" t="s">
        <v>132</v>
      </c>
      <c r="L531" s="48" t="s">
        <v>0</v>
      </c>
      <c r="M531" s="48" t="s">
        <v>241</v>
      </c>
      <c r="N531" s="48" t="s">
        <v>134</v>
      </c>
      <c r="O531" s="48" t="s">
        <v>0</v>
      </c>
      <c r="P531" s="48" t="s">
        <v>445</v>
      </c>
      <c r="Q531" s="48"/>
      <c r="R531" s="48"/>
      <c r="S531" s="48"/>
      <c r="T531" s="48"/>
      <c r="U531" s="104"/>
      <c r="V531" s="21" t="str">
        <f t="shared" si="4"/>
        <v/>
      </c>
      <c r="W531" s="22" t="str">
        <f t="shared" si="5"/>
        <v/>
      </c>
      <c r="X531" s="23"/>
      <c r="Y531" s="271"/>
      <c r="Z531" s="274"/>
    </row>
    <row r="532" spans="3:45" ht="21" customHeight="1">
      <c r="C532" s="246"/>
      <c r="D532" s="412"/>
      <c r="E532" s="421"/>
      <c r="F532" s="261" t="s">
        <v>2446</v>
      </c>
      <c r="G532" s="236"/>
      <c r="H532" s="48" t="s">
        <v>0</v>
      </c>
      <c r="I532" s="48" t="s">
        <v>131</v>
      </c>
      <c r="J532" s="48" t="s">
        <v>0</v>
      </c>
      <c r="K532" s="48" t="s">
        <v>132</v>
      </c>
      <c r="L532" s="48" t="s">
        <v>0</v>
      </c>
      <c r="M532" s="48" t="s">
        <v>242</v>
      </c>
      <c r="N532" s="48" t="s">
        <v>134</v>
      </c>
      <c r="O532" s="48" t="s">
        <v>0</v>
      </c>
      <c r="P532" s="48" t="s">
        <v>445</v>
      </c>
      <c r="Q532" s="48"/>
      <c r="R532" s="48"/>
      <c r="S532" s="48"/>
      <c r="T532" s="48"/>
      <c r="U532" s="104"/>
      <c r="V532" s="21" t="str">
        <f t="shared" si="4"/>
        <v/>
      </c>
      <c r="W532" s="22" t="str">
        <f t="shared" si="5"/>
        <v/>
      </c>
      <c r="X532" s="23"/>
      <c r="Y532" s="271"/>
      <c r="Z532" s="274"/>
    </row>
    <row r="533" spans="3:45" ht="21" customHeight="1">
      <c r="C533" s="246"/>
      <c r="D533" s="412"/>
      <c r="E533" s="421"/>
      <c r="F533" s="261" t="s">
        <v>28</v>
      </c>
      <c r="G533" s="236"/>
      <c r="H533" s="48" t="s">
        <v>0</v>
      </c>
      <c r="I533" s="48" t="s">
        <v>131</v>
      </c>
      <c r="J533" s="48" t="s">
        <v>0</v>
      </c>
      <c r="K533" s="48" t="s">
        <v>132</v>
      </c>
      <c r="L533" s="48" t="s">
        <v>0</v>
      </c>
      <c r="M533" s="48" t="s">
        <v>243</v>
      </c>
      <c r="N533" s="48" t="s">
        <v>134</v>
      </c>
      <c r="O533" s="48" t="s">
        <v>0</v>
      </c>
      <c r="P533" s="48" t="s">
        <v>445</v>
      </c>
      <c r="Q533" s="48"/>
      <c r="R533" s="48"/>
      <c r="S533" s="48"/>
      <c r="T533" s="48"/>
      <c r="U533" s="104"/>
      <c r="V533" s="21" t="str">
        <f t="shared" si="4"/>
        <v/>
      </c>
      <c r="W533" s="22" t="str">
        <f t="shared" si="5"/>
        <v/>
      </c>
      <c r="X533" s="23"/>
      <c r="Y533" s="271"/>
      <c r="Z533" s="274"/>
    </row>
    <row r="534" spans="3:45" ht="21" customHeight="1">
      <c r="C534" s="246"/>
      <c r="D534" s="412"/>
      <c r="E534" s="421"/>
      <c r="F534" s="261" t="s">
        <v>2447</v>
      </c>
      <c r="G534" s="236"/>
      <c r="H534" s="48" t="s">
        <v>0</v>
      </c>
      <c r="I534" s="48" t="s">
        <v>131</v>
      </c>
      <c r="J534" s="48" t="s">
        <v>0</v>
      </c>
      <c r="K534" s="48" t="s">
        <v>132</v>
      </c>
      <c r="L534" s="48" t="s">
        <v>0</v>
      </c>
      <c r="M534" s="48" t="s">
        <v>244</v>
      </c>
      <c r="N534" s="48" t="s">
        <v>134</v>
      </c>
      <c r="O534" s="48" t="s">
        <v>0</v>
      </c>
      <c r="P534" s="48" t="s">
        <v>445</v>
      </c>
      <c r="Q534" s="48"/>
      <c r="R534" s="48"/>
      <c r="S534" s="48"/>
      <c r="T534" s="48"/>
      <c r="U534" s="104"/>
      <c r="V534" s="21" t="str">
        <f t="shared" si="4"/>
        <v/>
      </c>
      <c r="W534" s="22" t="str">
        <f t="shared" si="5"/>
        <v/>
      </c>
      <c r="X534" s="23"/>
      <c r="Y534" s="271"/>
      <c r="Z534" s="274"/>
    </row>
    <row r="535" spans="3:45" ht="21" customHeight="1">
      <c r="C535" s="246"/>
      <c r="D535" s="412"/>
      <c r="E535" s="421"/>
      <c r="F535" s="261" t="s">
        <v>2448</v>
      </c>
      <c r="G535" s="236"/>
      <c r="H535" s="48" t="s">
        <v>0</v>
      </c>
      <c r="I535" s="48" t="s">
        <v>131</v>
      </c>
      <c r="J535" s="48" t="s">
        <v>0</v>
      </c>
      <c r="K535" s="48" t="s">
        <v>132</v>
      </c>
      <c r="L535" s="48" t="s">
        <v>0</v>
      </c>
      <c r="M535" s="48" t="s">
        <v>245</v>
      </c>
      <c r="N535" s="48" t="s">
        <v>134</v>
      </c>
      <c r="O535" s="48" t="s">
        <v>0</v>
      </c>
      <c r="P535" s="48" t="s">
        <v>445</v>
      </c>
      <c r="Q535" s="48"/>
      <c r="R535" s="48"/>
      <c r="S535" s="48"/>
      <c r="T535" s="48"/>
      <c r="U535" s="104"/>
      <c r="V535" s="21" t="str">
        <f t="shared" si="4"/>
        <v/>
      </c>
      <c r="W535" s="22" t="str">
        <f t="shared" si="5"/>
        <v/>
      </c>
      <c r="X535" s="23"/>
      <c r="Y535" s="271"/>
      <c r="Z535" s="274"/>
    </row>
    <row r="536" spans="3:45" ht="21" customHeight="1">
      <c r="C536" s="246"/>
      <c r="D536" s="412"/>
      <c r="E536" s="421"/>
      <c r="F536" s="261" t="s">
        <v>2449</v>
      </c>
      <c r="G536" s="236"/>
      <c r="H536" s="48" t="s">
        <v>0</v>
      </c>
      <c r="I536" s="48" t="s">
        <v>131</v>
      </c>
      <c r="J536" s="48" t="s">
        <v>0</v>
      </c>
      <c r="K536" s="48" t="s">
        <v>132</v>
      </c>
      <c r="L536" s="48" t="s">
        <v>0</v>
      </c>
      <c r="M536" s="48" t="s">
        <v>246</v>
      </c>
      <c r="N536" s="48" t="s">
        <v>134</v>
      </c>
      <c r="O536" s="48" t="s">
        <v>0</v>
      </c>
      <c r="P536" s="48" t="s">
        <v>445</v>
      </c>
      <c r="Q536" s="48"/>
      <c r="R536" s="48"/>
      <c r="S536" s="48"/>
      <c r="T536" s="48"/>
      <c r="U536" s="104"/>
      <c r="V536" s="21" t="str">
        <f t="shared" si="4"/>
        <v/>
      </c>
      <c r="W536" s="22" t="str">
        <f t="shared" si="5"/>
        <v/>
      </c>
      <c r="X536" s="23"/>
      <c r="Y536" s="271"/>
      <c r="Z536" s="274"/>
    </row>
    <row r="537" spans="3:45" ht="21" customHeight="1">
      <c r="C537" s="246"/>
      <c r="D537" s="412"/>
      <c r="E537" s="421"/>
      <c r="F537" s="261" t="s">
        <v>2450</v>
      </c>
      <c r="G537" s="236"/>
      <c r="H537" s="48" t="s">
        <v>0</v>
      </c>
      <c r="I537" s="48" t="s">
        <v>131</v>
      </c>
      <c r="J537" s="48" t="s">
        <v>0</v>
      </c>
      <c r="K537" s="48" t="s">
        <v>132</v>
      </c>
      <c r="L537" s="48" t="s">
        <v>0</v>
      </c>
      <c r="M537" s="48" t="s">
        <v>247</v>
      </c>
      <c r="N537" s="48" t="s">
        <v>134</v>
      </c>
      <c r="O537" s="48" t="s">
        <v>0</v>
      </c>
      <c r="P537" s="48" t="s">
        <v>445</v>
      </c>
      <c r="Q537" s="48"/>
      <c r="R537" s="48"/>
      <c r="S537" s="48"/>
      <c r="T537" s="48"/>
      <c r="U537" s="104"/>
      <c r="V537" s="21" t="str">
        <f t="shared" si="4"/>
        <v/>
      </c>
      <c r="W537" s="22" t="str">
        <f t="shared" si="5"/>
        <v/>
      </c>
      <c r="X537" s="23"/>
      <c r="Y537" s="271"/>
      <c r="Z537" s="274"/>
    </row>
    <row r="538" spans="3:45" ht="21" customHeight="1">
      <c r="C538" s="246"/>
      <c r="D538" s="412"/>
      <c r="E538" s="421"/>
      <c r="F538" s="261" t="s">
        <v>2451</v>
      </c>
      <c r="G538" s="236"/>
      <c r="H538" s="48" t="s">
        <v>0</v>
      </c>
      <c r="I538" s="48" t="s">
        <v>131</v>
      </c>
      <c r="J538" s="48" t="s">
        <v>0</v>
      </c>
      <c r="K538" s="48" t="s">
        <v>132</v>
      </c>
      <c r="L538" s="48" t="s">
        <v>0</v>
      </c>
      <c r="M538" s="48" t="s">
        <v>248</v>
      </c>
      <c r="N538" s="48" t="s">
        <v>134</v>
      </c>
      <c r="O538" s="48" t="s">
        <v>0</v>
      </c>
      <c r="P538" s="48" t="s">
        <v>445</v>
      </c>
      <c r="Q538" s="48"/>
      <c r="R538" s="48"/>
      <c r="S538" s="48"/>
      <c r="T538" s="48"/>
      <c r="U538" s="104"/>
      <c r="V538" s="21" t="str">
        <f t="shared" si="4"/>
        <v/>
      </c>
      <c r="W538" s="22" t="str">
        <f t="shared" si="5"/>
        <v/>
      </c>
      <c r="X538" s="23"/>
      <c r="Y538" s="271"/>
      <c r="Z538" s="274"/>
    </row>
    <row r="539" spans="3:45" ht="21" customHeight="1">
      <c r="C539" s="246"/>
      <c r="D539" s="412"/>
      <c r="E539" s="421"/>
      <c r="F539" s="261" t="s">
        <v>2452</v>
      </c>
      <c r="G539" s="236"/>
      <c r="H539" s="48" t="s">
        <v>0</v>
      </c>
      <c r="I539" s="48" t="s">
        <v>131</v>
      </c>
      <c r="J539" s="48" t="s">
        <v>0</v>
      </c>
      <c r="K539" s="48" t="s">
        <v>132</v>
      </c>
      <c r="L539" s="48" t="s">
        <v>0</v>
      </c>
      <c r="M539" s="48" t="s">
        <v>249</v>
      </c>
      <c r="N539" s="48" t="s">
        <v>134</v>
      </c>
      <c r="O539" s="48" t="s">
        <v>0</v>
      </c>
      <c r="P539" s="48" t="s">
        <v>445</v>
      </c>
      <c r="Q539" s="48"/>
      <c r="R539" s="48"/>
      <c r="S539" s="48"/>
      <c r="T539" s="48"/>
      <c r="U539" s="104"/>
      <c r="V539" s="21" t="str">
        <f t="shared" si="4"/>
        <v/>
      </c>
      <c r="W539" s="22" t="str">
        <f t="shared" si="5"/>
        <v/>
      </c>
      <c r="X539" s="23"/>
      <c r="Y539" s="271"/>
      <c r="Z539" s="274"/>
    </row>
    <row r="540" spans="3:45" ht="21" customHeight="1">
      <c r="C540" s="246"/>
      <c r="D540" s="412"/>
      <c r="E540" s="421"/>
      <c r="F540" s="261" t="s">
        <v>29</v>
      </c>
      <c r="G540" s="236"/>
      <c r="H540" s="48" t="s">
        <v>0</v>
      </c>
      <c r="I540" s="48" t="s">
        <v>131</v>
      </c>
      <c r="J540" s="48" t="s">
        <v>0</v>
      </c>
      <c r="K540" s="48" t="s">
        <v>132</v>
      </c>
      <c r="L540" s="48" t="s">
        <v>0</v>
      </c>
      <c r="M540" s="48" t="s">
        <v>250</v>
      </c>
      <c r="N540" s="48" t="s">
        <v>134</v>
      </c>
      <c r="O540" s="48" t="s">
        <v>0</v>
      </c>
      <c r="P540" s="48" t="s">
        <v>445</v>
      </c>
      <c r="Q540" s="48"/>
      <c r="R540" s="48"/>
      <c r="S540" s="48"/>
      <c r="T540" s="48"/>
      <c r="U540" s="104"/>
      <c r="V540" s="21" t="str">
        <f t="shared" si="4"/>
        <v/>
      </c>
      <c r="W540" s="22" t="str">
        <f t="shared" si="5"/>
        <v/>
      </c>
      <c r="X540" s="23"/>
      <c r="Y540" s="271"/>
      <c r="Z540" s="274"/>
    </row>
    <row r="541" spans="3:45" ht="21" customHeight="1">
      <c r="C541" s="246"/>
      <c r="D541" s="412"/>
      <c r="E541" s="421"/>
      <c r="F541" s="261" t="s">
        <v>30</v>
      </c>
      <c r="G541" s="236"/>
      <c r="H541" s="48" t="s">
        <v>0</v>
      </c>
      <c r="I541" s="48" t="s">
        <v>131</v>
      </c>
      <c r="J541" s="48" t="s">
        <v>0</v>
      </c>
      <c r="K541" s="48" t="s">
        <v>132</v>
      </c>
      <c r="L541" s="48" t="s">
        <v>0</v>
      </c>
      <c r="M541" s="48" t="s">
        <v>251</v>
      </c>
      <c r="N541" s="48" t="s">
        <v>134</v>
      </c>
      <c r="O541" s="48" t="s">
        <v>0</v>
      </c>
      <c r="P541" s="48" t="s">
        <v>445</v>
      </c>
      <c r="Q541" s="48"/>
      <c r="R541" s="48"/>
      <c r="S541" s="48"/>
      <c r="T541" s="48"/>
      <c r="U541" s="104"/>
      <c r="V541" s="21" t="str">
        <f t="shared" si="4"/>
        <v/>
      </c>
      <c r="W541" s="22" t="str">
        <f t="shared" si="5"/>
        <v/>
      </c>
      <c r="X541" s="23"/>
      <c r="Y541" s="271"/>
      <c r="Z541" s="274"/>
    </row>
    <row r="542" spans="3:45" ht="21" customHeight="1">
      <c r="C542" s="246"/>
      <c r="D542" s="412"/>
      <c r="E542" s="421"/>
      <c r="F542" s="261" t="s">
        <v>31</v>
      </c>
      <c r="G542" s="236"/>
      <c r="H542" s="48" t="s">
        <v>0</v>
      </c>
      <c r="I542" s="48" t="s">
        <v>131</v>
      </c>
      <c r="J542" s="48" t="s">
        <v>0</v>
      </c>
      <c r="K542" s="48" t="s">
        <v>132</v>
      </c>
      <c r="L542" s="48" t="s">
        <v>0</v>
      </c>
      <c r="M542" s="48" t="s">
        <v>252</v>
      </c>
      <c r="N542" s="48" t="s">
        <v>134</v>
      </c>
      <c r="O542" s="48" t="s">
        <v>0</v>
      </c>
      <c r="P542" s="48" t="s">
        <v>445</v>
      </c>
      <c r="Q542" s="48"/>
      <c r="R542" s="48"/>
      <c r="S542" s="48"/>
      <c r="T542" s="48"/>
      <c r="U542" s="104"/>
      <c r="V542" s="21" t="str">
        <f t="shared" si="4"/>
        <v/>
      </c>
      <c r="W542" s="22" t="str">
        <f t="shared" si="5"/>
        <v/>
      </c>
      <c r="X542" s="23"/>
      <c r="Y542" s="271"/>
      <c r="Z542" s="274"/>
    </row>
    <row r="543" spans="3:45" ht="21" customHeight="1">
      <c r="C543" s="246"/>
      <c r="D543" s="412"/>
      <c r="E543" s="421"/>
      <c r="F543" s="261" t="s">
        <v>2453</v>
      </c>
      <c r="G543" s="236"/>
      <c r="H543" s="48" t="s">
        <v>0</v>
      </c>
      <c r="I543" s="48" t="s">
        <v>131</v>
      </c>
      <c r="J543" s="48" t="s">
        <v>0</v>
      </c>
      <c r="K543" s="48" t="s">
        <v>132</v>
      </c>
      <c r="L543" s="48" t="s">
        <v>0</v>
      </c>
      <c r="M543" s="48" t="s">
        <v>253</v>
      </c>
      <c r="N543" s="48" t="s">
        <v>134</v>
      </c>
      <c r="O543" s="48" t="s">
        <v>0</v>
      </c>
      <c r="P543" s="48" t="s">
        <v>445</v>
      </c>
      <c r="Q543" s="48"/>
      <c r="R543" s="48"/>
      <c r="S543" s="48"/>
      <c r="T543" s="48"/>
      <c r="U543" s="104"/>
      <c r="V543" s="21" t="str">
        <f t="shared" si="4"/>
        <v/>
      </c>
      <c r="W543" s="22" t="str">
        <f t="shared" si="5"/>
        <v/>
      </c>
      <c r="X543" s="23"/>
      <c r="Y543" s="271"/>
      <c r="Z543" s="274"/>
    </row>
    <row r="544" spans="3:45" ht="21" customHeight="1">
      <c r="C544" s="246"/>
      <c r="D544" s="412"/>
      <c r="E544" s="421"/>
      <c r="F544" s="261" t="s">
        <v>2454</v>
      </c>
      <c r="G544" s="236"/>
      <c r="H544" s="48" t="s">
        <v>0</v>
      </c>
      <c r="I544" s="48" t="s">
        <v>131</v>
      </c>
      <c r="J544" s="48" t="s">
        <v>0</v>
      </c>
      <c r="K544" s="48" t="s">
        <v>132</v>
      </c>
      <c r="L544" s="48" t="s">
        <v>0</v>
      </c>
      <c r="M544" s="48" t="s">
        <v>254</v>
      </c>
      <c r="N544" s="48" t="s">
        <v>134</v>
      </c>
      <c r="O544" s="48" t="s">
        <v>0</v>
      </c>
      <c r="P544" s="48" t="s">
        <v>445</v>
      </c>
      <c r="Q544" s="48"/>
      <c r="R544" s="48"/>
      <c r="S544" s="48"/>
      <c r="T544" s="48"/>
      <c r="U544" s="104"/>
      <c r="V544" s="21" t="str">
        <f t="shared" si="4"/>
        <v/>
      </c>
      <c r="W544" s="22" t="str">
        <f t="shared" si="5"/>
        <v/>
      </c>
      <c r="X544" s="23"/>
      <c r="Y544" s="271"/>
      <c r="Z544" s="274"/>
    </row>
    <row r="545" spans="3:26" ht="21" customHeight="1">
      <c r="C545" s="246"/>
      <c r="D545" s="412"/>
      <c r="E545" s="421"/>
      <c r="F545" s="261" t="s">
        <v>2455</v>
      </c>
      <c r="G545" s="236"/>
      <c r="H545" s="48" t="s">
        <v>0</v>
      </c>
      <c r="I545" s="48" t="s">
        <v>131</v>
      </c>
      <c r="J545" s="48" t="s">
        <v>0</v>
      </c>
      <c r="K545" s="48" t="s">
        <v>132</v>
      </c>
      <c r="L545" s="48" t="s">
        <v>0</v>
      </c>
      <c r="M545" s="48" t="s">
        <v>255</v>
      </c>
      <c r="N545" s="48" t="s">
        <v>134</v>
      </c>
      <c r="O545" s="48" t="s">
        <v>0</v>
      </c>
      <c r="P545" s="48" t="s">
        <v>445</v>
      </c>
      <c r="Q545" s="48"/>
      <c r="R545" s="48"/>
      <c r="S545" s="48"/>
      <c r="T545" s="48"/>
      <c r="U545" s="104"/>
      <c r="V545" s="21" t="str">
        <f t="shared" si="4"/>
        <v/>
      </c>
      <c r="W545" s="22" t="str">
        <f t="shared" si="5"/>
        <v/>
      </c>
      <c r="X545" s="23"/>
      <c r="Y545" s="271"/>
      <c r="Z545" s="274"/>
    </row>
    <row r="546" spans="3:26" ht="21" customHeight="1">
      <c r="C546" s="246"/>
      <c r="D546" s="412"/>
      <c r="E546" s="421"/>
      <c r="F546" s="261" t="s">
        <v>32</v>
      </c>
      <c r="G546" s="236"/>
      <c r="H546" s="48" t="s">
        <v>0</v>
      </c>
      <c r="I546" s="48" t="s">
        <v>131</v>
      </c>
      <c r="J546" s="48" t="s">
        <v>0</v>
      </c>
      <c r="K546" s="48" t="s">
        <v>132</v>
      </c>
      <c r="L546" s="48" t="s">
        <v>0</v>
      </c>
      <c r="M546" s="48" t="s">
        <v>256</v>
      </c>
      <c r="N546" s="48" t="s">
        <v>134</v>
      </c>
      <c r="O546" s="48" t="s">
        <v>0</v>
      </c>
      <c r="P546" s="48" t="s">
        <v>445</v>
      </c>
      <c r="Q546" s="48"/>
      <c r="R546" s="48"/>
      <c r="S546" s="48"/>
      <c r="T546" s="48"/>
      <c r="U546" s="104"/>
      <c r="V546" s="21" t="str">
        <f t="shared" si="4"/>
        <v/>
      </c>
      <c r="W546" s="22" t="str">
        <f t="shared" si="5"/>
        <v/>
      </c>
      <c r="X546" s="23"/>
      <c r="Y546" s="271"/>
      <c r="Z546" s="274"/>
    </row>
    <row r="547" spans="3:26" ht="21" customHeight="1">
      <c r="C547" s="246"/>
      <c r="D547" s="412"/>
      <c r="E547" s="421"/>
      <c r="F547" s="261" t="s">
        <v>2456</v>
      </c>
      <c r="G547" s="236"/>
      <c r="H547" s="48" t="s">
        <v>0</v>
      </c>
      <c r="I547" s="48" t="s">
        <v>131</v>
      </c>
      <c r="J547" s="48" t="s">
        <v>0</v>
      </c>
      <c r="K547" s="48" t="s">
        <v>132</v>
      </c>
      <c r="L547" s="48" t="s">
        <v>0</v>
      </c>
      <c r="M547" s="48" t="s">
        <v>257</v>
      </c>
      <c r="N547" s="48" t="s">
        <v>134</v>
      </c>
      <c r="O547" s="48" t="s">
        <v>0</v>
      </c>
      <c r="P547" s="48" t="s">
        <v>445</v>
      </c>
      <c r="Q547" s="48"/>
      <c r="R547" s="48"/>
      <c r="S547" s="48"/>
      <c r="T547" s="48"/>
      <c r="U547" s="104"/>
      <c r="V547" s="21" t="str">
        <f t="shared" si="4"/>
        <v/>
      </c>
      <c r="W547" s="22" t="str">
        <f t="shared" si="5"/>
        <v/>
      </c>
      <c r="X547" s="23"/>
      <c r="Y547" s="271"/>
      <c r="Z547" s="274"/>
    </row>
    <row r="548" spans="3:26" ht="21" customHeight="1">
      <c r="C548" s="246"/>
      <c r="D548" s="412"/>
      <c r="E548" s="421"/>
      <c r="F548" s="261" t="s">
        <v>33</v>
      </c>
      <c r="G548" s="236"/>
      <c r="H548" s="48" t="s">
        <v>0</v>
      </c>
      <c r="I548" s="48" t="s">
        <v>131</v>
      </c>
      <c r="J548" s="48" t="s">
        <v>0</v>
      </c>
      <c r="K548" s="48" t="s">
        <v>132</v>
      </c>
      <c r="L548" s="48" t="s">
        <v>0</v>
      </c>
      <c r="M548" s="48" t="s">
        <v>258</v>
      </c>
      <c r="N548" s="48" t="s">
        <v>134</v>
      </c>
      <c r="O548" s="48" t="s">
        <v>0</v>
      </c>
      <c r="P548" s="48" t="s">
        <v>445</v>
      </c>
      <c r="Q548" s="48"/>
      <c r="R548" s="48"/>
      <c r="S548" s="48"/>
      <c r="T548" s="48"/>
      <c r="U548" s="104"/>
      <c r="V548" s="21" t="str">
        <f t="shared" si="4"/>
        <v/>
      </c>
      <c r="W548" s="22" t="str">
        <f t="shared" si="5"/>
        <v/>
      </c>
      <c r="X548" s="23"/>
      <c r="Y548" s="271"/>
      <c r="Z548" s="274"/>
    </row>
    <row r="549" spans="3:26" ht="21" customHeight="1">
      <c r="C549" s="246"/>
      <c r="D549" s="412"/>
      <c r="E549" s="421"/>
      <c r="F549" s="261" t="s">
        <v>34</v>
      </c>
      <c r="G549" s="236"/>
      <c r="H549" s="48" t="s">
        <v>0</v>
      </c>
      <c r="I549" s="48" t="s">
        <v>131</v>
      </c>
      <c r="J549" s="48" t="s">
        <v>0</v>
      </c>
      <c r="K549" s="48" t="s">
        <v>132</v>
      </c>
      <c r="L549" s="48" t="s">
        <v>0</v>
      </c>
      <c r="M549" s="48" t="s">
        <v>259</v>
      </c>
      <c r="N549" s="48" t="s">
        <v>134</v>
      </c>
      <c r="O549" s="48" t="s">
        <v>0</v>
      </c>
      <c r="P549" s="48" t="s">
        <v>445</v>
      </c>
      <c r="Q549" s="48"/>
      <c r="R549" s="48"/>
      <c r="S549" s="48"/>
      <c r="T549" s="48"/>
      <c r="U549" s="104"/>
      <c r="V549" s="21" t="str">
        <f t="shared" ref="V549:V612" si="6">IF(OR(AND(V97="",W97=""),AND(V323="",W323=""),AND(W97="X",W323="X"),OR(W97="M",W323="M")),"",SUM(V97,V323))</f>
        <v/>
      </c>
      <c r="W549" s="22" t="str">
        <f t="shared" ref="W549:W612" si="7">IF(AND(AND(W97="X",W323="X"),SUM(V97,V323)=0,ISNUMBER(V549)),"",IF(OR(W97="M",W323="M"),"M",IF(AND(W97=W323,OR(W97="X",W97="W",W97="Z")),UPPER(W97),"")))</f>
        <v/>
      </c>
      <c r="X549" s="23"/>
      <c r="Y549" s="271"/>
      <c r="Z549" s="274"/>
    </row>
    <row r="550" spans="3:26" ht="21" customHeight="1">
      <c r="C550" s="246"/>
      <c r="D550" s="412"/>
      <c r="E550" s="421"/>
      <c r="F550" s="261" t="s">
        <v>2457</v>
      </c>
      <c r="G550" s="236"/>
      <c r="H550" s="48" t="s">
        <v>0</v>
      </c>
      <c r="I550" s="48" t="s">
        <v>131</v>
      </c>
      <c r="J550" s="48" t="s">
        <v>0</v>
      </c>
      <c r="K550" s="48" t="s">
        <v>132</v>
      </c>
      <c r="L550" s="48" t="s">
        <v>0</v>
      </c>
      <c r="M550" s="48" t="s">
        <v>260</v>
      </c>
      <c r="N550" s="48" t="s">
        <v>134</v>
      </c>
      <c r="O550" s="48" t="s">
        <v>0</v>
      </c>
      <c r="P550" s="48" t="s">
        <v>445</v>
      </c>
      <c r="Q550" s="48"/>
      <c r="R550" s="48"/>
      <c r="S550" s="48"/>
      <c r="T550" s="48"/>
      <c r="U550" s="104"/>
      <c r="V550" s="21" t="str">
        <f t="shared" si="6"/>
        <v/>
      </c>
      <c r="W550" s="22" t="str">
        <f t="shared" si="7"/>
        <v/>
      </c>
      <c r="X550" s="23"/>
      <c r="Y550" s="271"/>
      <c r="Z550" s="274"/>
    </row>
    <row r="551" spans="3:26" ht="21" customHeight="1">
      <c r="C551" s="246"/>
      <c r="D551" s="412"/>
      <c r="E551" s="421"/>
      <c r="F551" s="261" t="s">
        <v>35</v>
      </c>
      <c r="G551" s="236"/>
      <c r="H551" s="48" t="s">
        <v>0</v>
      </c>
      <c r="I551" s="48" t="s">
        <v>131</v>
      </c>
      <c r="J551" s="48" t="s">
        <v>0</v>
      </c>
      <c r="K551" s="48" t="s">
        <v>132</v>
      </c>
      <c r="L551" s="48" t="s">
        <v>0</v>
      </c>
      <c r="M551" s="48" t="s">
        <v>261</v>
      </c>
      <c r="N551" s="48" t="s">
        <v>134</v>
      </c>
      <c r="O551" s="48" t="s">
        <v>0</v>
      </c>
      <c r="P551" s="48" t="s">
        <v>445</v>
      </c>
      <c r="Q551" s="48"/>
      <c r="R551" s="48"/>
      <c r="S551" s="48"/>
      <c r="T551" s="48"/>
      <c r="U551" s="104"/>
      <c r="V551" s="21" t="str">
        <f t="shared" si="6"/>
        <v/>
      </c>
      <c r="W551" s="22" t="str">
        <f t="shared" si="7"/>
        <v/>
      </c>
      <c r="X551" s="23"/>
      <c r="Y551" s="271"/>
      <c r="Z551" s="274"/>
    </row>
    <row r="552" spans="3:26" ht="21" customHeight="1">
      <c r="C552" s="246"/>
      <c r="D552" s="412"/>
      <c r="E552" s="421"/>
      <c r="F552" s="261" t="s">
        <v>2458</v>
      </c>
      <c r="G552" s="236"/>
      <c r="H552" s="48" t="s">
        <v>0</v>
      </c>
      <c r="I552" s="48" t="s">
        <v>131</v>
      </c>
      <c r="J552" s="48" t="s">
        <v>0</v>
      </c>
      <c r="K552" s="48" t="s">
        <v>132</v>
      </c>
      <c r="L552" s="48" t="s">
        <v>0</v>
      </c>
      <c r="M552" s="48" t="s">
        <v>262</v>
      </c>
      <c r="N552" s="48" t="s">
        <v>134</v>
      </c>
      <c r="O552" s="48" t="s">
        <v>0</v>
      </c>
      <c r="P552" s="48" t="s">
        <v>445</v>
      </c>
      <c r="Q552" s="48"/>
      <c r="R552" s="48"/>
      <c r="S552" s="48"/>
      <c r="T552" s="48"/>
      <c r="U552" s="104"/>
      <c r="V552" s="21" t="str">
        <f t="shared" si="6"/>
        <v/>
      </c>
      <c r="W552" s="22" t="str">
        <f t="shared" si="7"/>
        <v/>
      </c>
      <c r="X552" s="23"/>
      <c r="Y552" s="271"/>
      <c r="Z552" s="274"/>
    </row>
    <row r="553" spans="3:26" ht="21" customHeight="1">
      <c r="C553" s="246"/>
      <c r="D553" s="412"/>
      <c r="E553" s="421"/>
      <c r="F553" s="261" t="s">
        <v>2459</v>
      </c>
      <c r="G553" s="236"/>
      <c r="H553" s="48" t="s">
        <v>0</v>
      </c>
      <c r="I553" s="48" t="s">
        <v>131</v>
      </c>
      <c r="J553" s="48" t="s">
        <v>0</v>
      </c>
      <c r="K553" s="48" t="s">
        <v>132</v>
      </c>
      <c r="L553" s="48" t="s">
        <v>0</v>
      </c>
      <c r="M553" s="48" t="s">
        <v>263</v>
      </c>
      <c r="N553" s="48" t="s">
        <v>134</v>
      </c>
      <c r="O553" s="48" t="s">
        <v>0</v>
      </c>
      <c r="P553" s="48" t="s">
        <v>445</v>
      </c>
      <c r="Q553" s="48"/>
      <c r="R553" s="48"/>
      <c r="S553" s="48"/>
      <c r="T553" s="48"/>
      <c r="U553" s="104"/>
      <c r="V553" s="21" t="str">
        <f t="shared" si="6"/>
        <v/>
      </c>
      <c r="W553" s="22" t="str">
        <f t="shared" si="7"/>
        <v/>
      </c>
      <c r="X553" s="23"/>
      <c r="Y553" s="271"/>
      <c r="Z553" s="274"/>
    </row>
    <row r="554" spans="3:26" ht="21" customHeight="1">
      <c r="C554" s="246"/>
      <c r="D554" s="412"/>
      <c r="E554" s="421"/>
      <c r="F554" s="261" t="s">
        <v>36</v>
      </c>
      <c r="G554" s="236"/>
      <c r="H554" s="48" t="s">
        <v>0</v>
      </c>
      <c r="I554" s="48" t="s">
        <v>131</v>
      </c>
      <c r="J554" s="48" t="s">
        <v>0</v>
      </c>
      <c r="K554" s="48" t="s">
        <v>132</v>
      </c>
      <c r="L554" s="48" t="s">
        <v>0</v>
      </c>
      <c r="M554" s="48" t="s">
        <v>264</v>
      </c>
      <c r="N554" s="48" t="s">
        <v>134</v>
      </c>
      <c r="O554" s="48" t="s">
        <v>0</v>
      </c>
      <c r="P554" s="48" t="s">
        <v>445</v>
      </c>
      <c r="Q554" s="48"/>
      <c r="R554" s="48"/>
      <c r="S554" s="48"/>
      <c r="T554" s="48"/>
      <c r="U554" s="104"/>
      <c r="V554" s="21" t="str">
        <f t="shared" si="6"/>
        <v/>
      </c>
      <c r="W554" s="22" t="str">
        <f t="shared" si="7"/>
        <v/>
      </c>
      <c r="X554" s="23"/>
      <c r="Y554" s="271"/>
      <c r="Z554" s="274"/>
    </row>
    <row r="555" spans="3:26" ht="21" customHeight="1">
      <c r="C555" s="246"/>
      <c r="D555" s="412"/>
      <c r="E555" s="421"/>
      <c r="F555" s="261" t="s">
        <v>37</v>
      </c>
      <c r="G555" s="236"/>
      <c r="H555" s="48" t="s">
        <v>0</v>
      </c>
      <c r="I555" s="48" t="s">
        <v>131</v>
      </c>
      <c r="J555" s="48" t="s">
        <v>0</v>
      </c>
      <c r="K555" s="48" t="s">
        <v>132</v>
      </c>
      <c r="L555" s="48" t="s">
        <v>0</v>
      </c>
      <c r="M555" s="48" t="s">
        <v>265</v>
      </c>
      <c r="N555" s="48" t="s">
        <v>134</v>
      </c>
      <c r="O555" s="48" t="s">
        <v>0</v>
      </c>
      <c r="P555" s="48" t="s">
        <v>445</v>
      </c>
      <c r="Q555" s="48"/>
      <c r="R555" s="48"/>
      <c r="S555" s="48"/>
      <c r="T555" s="48"/>
      <c r="U555" s="104"/>
      <c r="V555" s="21" t="str">
        <f t="shared" si="6"/>
        <v/>
      </c>
      <c r="W555" s="22" t="str">
        <f t="shared" si="7"/>
        <v/>
      </c>
      <c r="X555" s="23"/>
      <c r="Y555" s="271"/>
      <c r="Z555" s="274"/>
    </row>
    <row r="556" spans="3:26" ht="21" customHeight="1">
      <c r="C556" s="246"/>
      <c r="D556" s="412"/>
      <c r="E556" s="421"/>
      <c r="F556" s="261" t="s">
        <v>38</v>
      </c>
      <c r="G556" s="236"/>
      <c r="H556" s="48" t="s">
        <v>0</v>
      </c>
      <c r="I556" s="48" t="s">
        <v>131</v>
      </c>
      <c r="J556" s="48" t="s">
        <v>0</v>
      </c>
      <c r="K556" s="48" t="s">
        <v>132</v>
      </c>
      <c r="L556" s="48" t="s">
        <v>0</v>
      </c>
      <c r="M556" s="48" t="s">
        <v>266</v>
      </c>
      <c r="N556" s="48" t="s">
        <v>134</v>
      </c>
      <c r="O556" s="48" t="s">
        <v>0</v>
      </c>
      <c r="P556" s="48" t="s">
        <v>445</v>
      </c>
      <c r="Q556" s="48"/>
      <c r="R556" s="48"/>
      <c r="S556" s="48"/>
      <c r="T556" s="48"/>
      <c r="U556" s="104"/>
      <c r="V556" s="21" t="str">
        <f t="shared" si="6"/>
        <v/>
      </c>
      <c r="W556" s="22" t="str">
        <f t="shared" si="7"/>
        <v/>
      </c>
      <c r="X556" s="23"/>
      <c r="Y556" s="271"/>
      <c r="Z556" s="274"/>
    </row>
    <row r="557" spans="3:26" ht="21" customHeight="1">
      <c r="C557" s="246"/>
      <c r="D557" s="412"/>
      <c r="E557" s="421"/>
      <c r="F557" s="261" t="s">
        <v>39</v>
      </c>
      <c r="G557" s="236"/>
      <c r="H557" s="48" t="s">
        <v>0</v>
      </c>
      <c r="I557" s="48" t="s">
        <v>131</v>
      </c>
      <c r="J557" s="48" t="s">
        <v>0</v>
      </c>
      <c r="K557" s="48" t="s">
        <v>132</v>
      </c>
      <c r="L557" s="48" t="s">
        <v>0</v>
      </c>
      <c r="M557" s="48" t="s">
        <v>267</v>
      </c>
      <c r="N557" s="48" t="s">
        <v>134</v>
      </c>
      <c r="O557" s="48" t="s">
        <v>0</v>
      </c>
      <c r="P557" s="48" t="s">
        <v>445</v>
      </c>
      <c r="Q557" s="48"/>
      <c r="R557" s="48"/>
      <c r="S557" s="48"/>
      <c r="T557" s="48"/>
      <c r="U557" s="104"/>
      <c r="V557" s="21" t="str">
        <f t="shared" si="6"/>
        <v/>
      </c>
      <c r="W557" s="22" t="str">
        <f t="shared" si="7"/>
        <v/>
      </c>
      <c r="X557" s="23"/>
      <c r="Y557" s="271"/>
      <c r="Z557" s="274"/>
    </row>
    <row r="558" spans="3:26" ht="21" customHeight="1">
      <c r="C558" s="246"/>
      <c r="D558" s="412"/>
      <c r="E558" s="421"/>
      <c r="F558" s="261" t="s">
        <v>2460</v>
      </c>
      <c r="G558" s="236"/>
      <c r="H558" s="48" t="s">
        <v>0</v>
      </c>
      <c r="I558" s="48" t="s">
        <v>131</v>
      </c>
      <c r="J558" s="48" t="s">
        <v>0</v>
      </c>
      <c r="K558" s="48" t="s">
        <v>132</v>
      </c>
      <c r="L558" s="48" t="s">
        <v>0</v>
      </c>
      <c r="M558" s="48" t="s">
        <v>268</v>
      </c>
      <c r="N558" s="48" t="s">
        <v>134</v>
      </c>
      <c r="O558" s="48" t="s">
        <v>0</v>
      </c>
      <c r="P558" s="48" t="s">
        <v>445</v>
      </c>
      <c r="Q558" s="48"/>
      <c r="R558" s="48"/>
      <c r="S558" s="48"/>
      <c r="T558" s="48"/>
      <c r="U558" s="104"/>
      <c r="V558" s="21" t="str">
        <f t="shared" si="6"/>
        <v/>
      </c>
      <c r="W558" s="22" t="str">
        <f t="shared" si="7"/>
        <v/>
      </c>
      <c r="X558" s="23"/>
      <c r="Y558" s="271"/>
      <c r="Z558" s="274"/>
    </row>
    <row r="559" spans="3:26" ht="21" customHeight="1">
      <c r="C559" s="246"/>
      <c r="D559" s="412"/>
      <c r="E559" s="421"/>
      <c r="F559" s="261" t="s">
        <v>2461</v>
      </c>
      <c r="G559" s="236"/>
      <c r="H559" s="48" t="s">
        <v>0</v>
      </c>
      <c r="I559" s="48" t="s">
        <v>131</v>
      </c>
      <c r="J559" s="48" t="s">
        <v>0</v>
      </c>
      <c r="K559" s="48" t="s">
        <v>132</v>
      </c>
      <c r="L559" s="48" t="s">
        <v>0</v>
      </c>
      <c r="M559" s="48" t="s">
        <v>269</v>
      </c>
      <c r="N559" s="48" t="s">
        <v>134</v>
      </c>
      <c r="O559" s="48" t="s">
        <v>0</v>
      </c>
      <c r="P559" s="48" t="s">
        <v>445</v>
      </c>
      <c r="Q559" s="48"/>
      <c r="R559" s="48"/>
      <c r="S559" s="48"/>
      <c r="T559" s="48"/>
      <c r="U559" s="104"/>
      <c r="V559" s="21" t="str">
        <f t="shared" si="6"/>
        <v/>
      </c>
      <c r="W559" s="22" t="str">
        <f t="shared" si="7"/>
        <v/>
      </c>
      <c r="X559" s="23"/>
      <c r="Y559" s="271"/>
      <c r="Z559" s="274"/>
    </row>
    <row r="560" spans="3:26" ht="21" customHeight="1">
      <c r="C560" s="246"/>
      <c r="D560" s="412"/>
      <c r="E560" s="421"/>
      <c r="F560" s="261" t="s">
        <v>2462</v>
      </c>
      <c r="G560" s="236"/>
      <c r="H560" s="48" t="s">
        <v>0</v>
      </c>
      <c r="I560" s="48" t="s">
        <v>131</v>
      </c>
      <c r="J560" s="48" t="s">
        <v>0</v>
      </c>
      <c r="K560" s="48" t="s">
        <v>132</v>
      </c>
      <c r="L560" s="48" t="s">
        <v>0</v>
      </c>
      <c r="M560" s="48" t="s">
        <v>270</v>
      </c>
      <c r="N560" s="48" t="s">
        <v>134</v>
      </c>
      <c r="O560" s="48" t="s">
        <v>0</v>
      </c>
      <c r="P560" s="48" t="s">
        <v>445</v>
      </c>
      <c r="Q560" s="48"/>
      <c r="R560" s="48"/>
      <c r="S560" s="48"/>
      <c r="T560" s="48"/>
      <c r="U560" s="104"/>
      <c r="V560" s="21" t="str">
        <f t="shared" si="6"/>
        <v/>
      </c>
      <c r="W560" s="22" t="str">
        <f t="shared" si="7"/>
        <v/>
      </c>
      <c r="X560" s="23"/>
      <c r="Y560" s="271"/>
      <c r="Z560" s="274"/>
    </row>
    <row r="561" spans="3:45" ht="21" customHeight="1">
      <c r="C561" s="246"/>
      <c r="D561" s="412"/>
      <c r="E561" s="421"/>
      <c r="F561" s="261" t="s">
        <v>2463</v>
      </c>
      <c r="G561" s="236"/>
      <c r="H561" s="48" t="s">
        <v>0</v>
      </c>
      <c r="I561" s="48" t="s">
        <v>131</v>
      </c>
      <c r="J561" s="48" t="s">
        <v>0</v>
      </c>
      <c r="K561" s="48" t="s">
        <v>132</v>
      </c>
      <c r="L561" s="48" t="s">
        <v>0</v>
      </c>
      <c r="M561" s="48" t="s">
        <v>271</v>
      </c>
      <c r="N561" s="48" t="s">
        <v>134</v>
      </c>
      <c r="O561" s="48" t="s">
        <v>0</v>
      </c>
      <c r="P561" s="48" t="s">
        <v>445</v>
      </c>
      <c r="Q561" s="48"/>
      <c r="R561" s="48"/>
      <c r="S561" s="48"/>
      <c r="T561" s="48"/>
      <c r="U561" s="104"/>
      <c r="V561" s="21" t="str">
        <f t="shared" si="6"/>
        <v/>
      </c>
      <c r="W561" s="22" t="str">
        <f t="shared" si="7"/>
        <v/>
      </c>
      <c r="X561" s="23"/>
      <c r="Y561" s="271"/>
      <c r="Z561" s="274"/>
    </row>
    <row r="562" spans="3:45" ht="21" customHeight="1">
      <c r="C562" s="246"/>
      <c r="D562" s="412"/>
      <c r="E562" s="421"/>
      <c r="F562" s="261" t="s">
        <v>2464</v>
      </c>
      <c r="G562" s="236"/>
      <c r="H562" s="48" t="s">
        <v>0</v>
      </c>
      <c r="I562" s="48" t="s">
        <v>131</v>
      </c>
      <c r="J562" s="48" t="s">
        <v>0</v>
      </c>
      <c r="K562" s="48" t="s">
        <v>132</v>
      </c>
      <c r="L562" s="48" t="s">
        <v>0</v>
      </c>
      <c r="M562" s="48" t="s">
        <v>272</v>
      </c>
      <c r="N562" s="48" t="s">
        <v>134</v>
      </c>
      <c r="O562" s="48" t="s">
        <v>0</v>
      </c>
      <c r="P562" s="48" t="s">
        <v>445</v>
      </c>
      <c r="Q562" s="48"/>
      <c r="R562" s="48"/>
      <c r="S562" s="48"/>
      <c r="T562" s="48"/>
      <c r="U562" s="104"/>
      <c r="V562" s="21" t="str">
        <f t="shared" si="6"/>
        <v/>
      </c>
      <c r="W562" s="22" t="str">
        <f t="shared" si="7"/>
        <v/>
      </c>
      <c r="X562" s="23"/>
      <c r="Y562" s="271"/>
      <c r="Z562" s="271"/>
      <c r="AD562" s="272"/>
      <c r="AE562" s="272"/>
      <c r="AF562" s="272"/>
      <c r="AG562" s="272"/>
      <c r="AH562" s="272"/>
      <c r="AI562" s="272"/>
      <c r="AJ562" s="272"/>
      <c r="AK562" s="272"/>
      <c r="AL562" s="272"/>
      <c r="AM562" s="272"/>
      <c r="AN562" s="272"/>
      <c r="AO562" s="272"/>
      <c r="AP562" s="272"/>
      <c r="AQ562" s="272"/>
      <c r="AR562" s="272"/>
      <c r="AS562" s="272"/>
    </row>
    <row r="563" spans="3:45" ht="21" customHeight="1">
      <c r="C563" s="246"/>
      <c r="D563" s="412"/>
      <c r="E563" s="421"/>
      <c r="F563" s="261" t="s">
        <v>2465</v>
      </c>
      <c r="G563" s="236"/>
      <c r="H563" s="48" t="s">
        <v>0</v>
      </c>
      <c r="I563" s="48" t="s">
        <v>131</v>
      </c>
      <c r="J563" s="48" t="s">
        <v>0</v>
      </c>
      <c r="K563" s="48" t="s">
        <v>132</v>
      </c>
      <c r="L563" s="48" t="s">
        <v>0</v>
      </c>
      <c r="M563" s="48" t="s">
        <v>273</v>
      </c>
      <c r="N563" s="48" t="s">
        <v>134</v>
      </c>
      <c r="O563" s="48" t="s">
        <v>0</v>
      </c>
      <c r="P563" s="48" t="s">
        <v>445</v>
      </c>
      <c r="Q563" s="48"/>
      <c r="R563" s="48"/>
      <c r="S563" s="48"/>
      <c r="T563" s="48"/>
      <c r="U563" s="104"/>
      <c r="V563" s="21" t="str">
        <f t="shared" si="6"/>
        <v/>
      </c>
      <c r="W563" s="22" t="str">
        <f t="shared" si="7"/>
        <v/>
      </c>
      <c r="X563" s="23"/>
      <c r="Y563" s="271"/>
      <c r="Z563" s="271"/>
      <c r="AD563" s="272"/>
      <c r="AE563" s="272"/>
      <c r="AF563" s="272"/>
      <c r="AG563" s="272"/>
      <c r="AH563" s="272"/>
      <c r="AI563" s="272"/>
      <c r="AJ563" s="272"/>
      <c r="AK563" s="272"/>
      <c r="AL563" s="272"/>
      <c r="AM563" s="272"/>
      <c r="AN563" s="272"/>
      <c r="AO563" s="272"/>
      <c r="AP563" s="272"/>
      <c r="AQ563" s="272"/>
      <c r="AR563" s="272"/>
      <c r="AS563" s="272"/>
    </row>
    <row r="564" spans="3:45" ht="21" customHeight="1">
      <c r="C564" s="246"/>
      <c r="D564" s="412"/>
      <c r="E564" s="421"/>
      <c r="F564" s="261" t="s">
        <v>40</v>
      </c>
      <c r="G564" s="236"/>
      <c r="H564" s="48" t="s">
        <v>0</v>
      </c>
      <c r="I564" s="48" t="s">
        <v>131</v>
      </c>
      <c r="J564" s="48" t="s">
        <v>0</v>
      </c>
      <c r="K564" s="48" t="s">
        <v>132</v>
      </c>
      <c r="L564" s="48" t="s">
        <v>0</v>
      </c>
      <c r="M564" s="48" t="s">
        <v>274</v>
      </c>
      <c r="N564" s="48" t="s">
        <v>134</v>
      </c>
      <c r="O564" s="48" t="s">
        <v>0</v>
      </c>
      <c r="P564" s="48" t="s">
        <v>445</v>
      </c>
      <c r="Q564" s="48"/>
      <c r="R564" s="48"/>
      <c r="S564" s="48"/>
      <c r="T564" s="48"/>
      <c r="U564" s="104"/>
      <c r="V564" s="21" t="str">
        <f t="shared" si="6"/>
        <v/>
      </c>
      <c r="W564" s="22" t="str">
        <f t="shared" si="7"/>
        <v/>
      </c>
      <c r="X564" s="23"/>
      <c r="Y564" s="271"/>
      <c r="Z564" s="271"/>
      <c r="AD564" s="272"/>
      <c r="AE564" s="272"/>
      <c r="AF564" s="272"/>
      <c r="AG564" s="272"/>
      <c r="AH564" s="272"/>
      <c r="AI564" s="272"/>
      <c r="AJ564" s="272"/>
      <c r="AK564" s="272"/>
      <c r="AL564" s="272"/>
      <c r="AM564" s="272"/>
      <c r="AN564" s="272"/>
      <c r="AO564" s="272"/>
      <c r="AP564" s="272"/>
      <c r="AQ564" s="272"/>
      <c r="AR564" s="272"/>
      <c r="AS564" s="272"/>
    </row>
    <row r="565" spans="3:45" ht="21" customHeight="1">
      <c r="C565" s="246"/>
      <c r="D565" s="412"/>
      <c r="E565" s="421"/>
      <c r="F565" s="261" t="s">
        <v>2466</v>
      </c>
      <c r="G565" s="236"/>
      <c r="H565" s="48" t="s">
        <v>0</v>
      </c>
      <c r="I565" s="48" t="s">
        <v>131</v>
      </c>
      <c r="J565" s="48" t="s">
        <v>0</v>
      </c>
      <c r="K565" s="48" t="s">
        <v>132</v>
      </c>
      <c r="L565" s="48" t="s">
        <v>0</v>
      </c>
      <c r="M565" s="48" t="s">
        <v>275</v>
      </c>
      <c r="N565" s="48" t="s">
        <v>134</v>
      </c>
      <c r="O565" s="48" t="s">
        <v>0</v>
      </c>
      <c r="P565" s="48" t="s">
        <v>445</v>
      </c>
      <c r="Q565" s="48"/>
      <c r="R565" s="48"/>
      <c r="S565" s="48"/>
      <c r="T565" s="48"/>
      <c r="U565" s="104"/>
      <c r="V565" s="21" t="str">
        <f t="shared" si="6"/>
        <v/>
      </c>
      <c r="W565" s="22" t="str">
        <f t="shared" si="7"/>
        <v/>
      </c>
      <c r="X565" s="23"/>
      <c r="Y565" s="271"/>
      <c r="Z565" s="271"/>
      <c r="AD565" s="272"/>
      <c r="AE565" s="272"/>
      <c r="AF565" s="272"/>
      <c r="AG565" s="272"/>
      <c r="AH565" s="272"/>
      <c r="AI565" s="272"/>
      <c r="AJ565" s="272"/>
      <c r="AK565" s="272"/>
      <c r="AL565" s="272"/>
      <c r="AM565" s="272"/>
      <c r="AN565" s="272"/>
      <c r="AO565" s="272"/>
      <c r="AP565" s="272"/>
      <c r="AQ565" s="272"/>
      <c r="AR565" s="272"/>
      <c r="AS565" s="272"/>
    </row>
    <row r="566" spans="3:45" ht="21" customHeight="1">
      <c r="C566" s="246"/>
      <c r="D566" s="412"/>
      <c r="E566" s="421"/>
      <c r="F566" s="261" t="s">
        <v>2467</v>
      </c>
      <c r="G566" s="236"/>
      <c r="H566" s="48" t="s">
        <v>0</v>
      </c>
      <c r="I566" s="48" t="s">
        <v>131</v>
      </c>
      <c r="J566" s="48" t="s">
        <v>0</v>
      </c>
      <c r="K566" s="48" t="s">
        <v>132</v>
      </c>
      <c r="L566" s="48" t="s">
        <v>0</v>
      </c>
      <c r="M566" s="48" t="s">
        <v>276</v>
      </c>
      <c r="N566" s="48" t="s">
        <v>134</v>
      </c>
      <c r="O566" s="48" t="s">
        <v>0</v>
      </c>
      <c r="P566" s="48" t="s">
        <v>445</v>
      </c>
      <c r="Q566" s="48"/>
      <c r="R566" s="48"/>
      <c r="S566" s="48"/>
      <c r="T566" s="48"/>
      <c r="U566" s="104"/>
      <c r="V566" s="21" t="str">
        <f t="shared" si="6"/>
        <v/>
      </c>
      <c r="W566" s="22" t="str">
        <f t="shared" si="7"/>
        <v/>
      </c>
      <c r="X566" s="23"/>
      <c r="Y566" s="271"/>
      <c r="Z566" s="271"/>
      <c r="AD566" s="272"/>
      <c r="AE566" s="272"/>
      <c r="AF566" s="272"/>
      <c r="AG566" s="272"/>
      <c r="AH566" s="272"/>
      <c r="AI566" s="272"/>
      <c r="AJ566" s="272"/>
      <c r="AK566" s="272"/>
      <c r="AL566" s="272"/>
      <c r="AM566" s="272"/>
      <c r="AN566" s="272"/>
      <c r="AO566" s="272"/>
      <c r="AP566" s="272"/>
      <c r="AQ566" s="272"/>
      <c r="AR566" s="272"/>
      <c r="AS566" s="272"/>
    </row>
    <row r="567" spans="3:45" ht="21" customHeight="1">
      <c r="C567" s="246"/>
      <c r="D567" s="412"/>
      <c r="E567" s="421"/>
      <c r="F567" s="261" t="s">
        <v>41</v>
      </c>
      <c r="G567" s="236"/>
      <c r="H567" s="48" t="s">
        <v>0</v>
      </c>
      <c r="I567" s="48" t="s">
        <v>131</v>
      </c>
      <c r="J567" s="48" t="s">
        <v>0</v>
      </c>
      <c r="K567" s="48" t="s">
        <v>132</v>
      </c>
      <c r="L567" s="48" t="s">
        <v>0</v>
      </c>
      <c r="M567" s="48" t="s">
        <v>277</v>
      </c>
      <c r="N567" s="48" t="s">
        <v>134</v>
      </c>
      <c r="O567" s="48" t="s">
        <v>0</v>
      </c>
      <c r="P567" s="48" t="s">
        <v>445</v>
      </c>
      <c r="Q567" s="48"/>
      <c r="R567" s="48"/>
      <c r="S567" s="48"/>
      <c r="T567" s="48"/>
      <c r="U567" s="104"/>
      <c r="V567" s="21" t="str">
        <f t="shared" si="6"/>
        <v/>
      </c>
      <c r="W567" s="22" t="str">
        <f t="shared" si="7"/>
        <v/>
      </c>
      <c r="X567" s="23"/>
      <c r="Y567" s="271"/>
      <c r="Z567" s="271"/>
      <c r="AD567" s="272"/>
      <c r="AE567" s="272"/>
      <c r="AF567" s="272"/>
      <c r="AG567" s="272"/>
      <c r="AH567" s="272"/>
      <c r="AI567" s="272"/>
      <c r="AJ567" s="272"/>
      <c r="AK567" s="272"/>
      <c r="AL567" s="272"/>
      <c r="AM567" s="272"/>
      <c r="AN567" s="272"/>
      <c r="AO567" s="272"/>
      <c r="AP567" s="272"/>
      <c r="AQ567" s="272"/>
      <c r="AR567" s="272"/>
      <c r="AS567" s="272"/>
    </row>
    <row r="568" spans="3:45" ht="21" customHeight="1">
      <c r="C568" s="246"/>
      <c r="D568" s="412"/>
      <c r="E568" s="421"/>
      <c r="F568" s="261" t="s">
        <v>2468</v>
      </c>
      <c r="G568" s="236"/>
      <c r="H568" s="48" t="s">
        <v>0</v>
      </c>
      <c r="I568" s="48" t="s">
        <v>131</v>
      </c>
      <c r="J568" s="48" t="s">
        <v>0</v>
      </c>
      <c r="K568" s="48" t="s">
        <v>132</v>
      </c>
      <c r="L568" s="48" t="s">
        <v>0</v>
      </c>
      <c r="M568" s="48" t="s">
        <v>278</v>
      </c>
      <c r="N568" s="48" t="s">
        <v>134</v>
      </c>
      <c r="O568" s="48" t="s">
        <v>0</v>
      </c>
      <c r="P568" s="48" t="s">
        <v>445</v>
      </c>
      <c r="Q568" s="48"/>
      <c r="R568" s="48"/>
      <c r="S568" s="48"/>
      <c r="T568" s="48"/>
      <c r="U568" s="104"/>
      <c r="V568" s="21" t="str">
        <f t="shared" si="6"/>
        <v/>
      </c>
      <c r="W568" s="22" t="str">
        <f t="shared" si="7"/>
        <v/>
      </c>
      <c r="X568" s="23"/>
      <c r="Y568" s="271"/>
      <c r="Z568" s="271"/>
      <c r="AD568" s="272"/>
      <c r="AE568" s="272"/>
      <c r="AF568" s="272"/>
      <c r="AG568" s="272"/>
      <c r="AH568" s="272"/>
      <c r="AI568" s="272"/>
      <c r="AJ568" s="272"/>
      <c r="AK568" s="272"/>
      <c r="AL568" s="272"/>
      <c r="AM568" s="272"/>
      <c r="AN568" s="272"/>
      <c r="AO568" s="272"/>
      <c r="AP568" s="272"/>
      <c r="AQ568" s="272"/>
      <c r="AR568" s="272"/>
      <c r="AS568" s="272"/>
    </row>
    <row r="569" spans="3:45" ht="21" customHeight="1">
      <c r="C569" s="246"/>
      <c r="D569" s="412"/>
      <c r="E569" s="421"/>
      <c r="F569" s="261" t="s">
        <v>2381</v>
      </c>
      <c r="G569" s="236"/>
      <c r="H569" s="48" t="s">
        <v>0</v>
      </c>
      <c r="I569" s="48" t="s">
        <v>131</v>
      </c>
      <c r="J569" s="48" t="s">
        <v>0</v>
      </c>
      <c r="K569" s="48" t="s">
        <v>132</v>
      </c>
      <c r="L569" s="48" t="s">
        <v>0</v>
      </c>
      <c r="M569" s="48" t="s">
        <v>279</v>
      </c>
      <c r="N569" s="48" t="s">
        <v>134</v>
      </c>
      <c r="O569" s="48" t="s">
        <v>0</v>
      </c>
      <c r="P569" s="48" t="s">
        <v>445</v>
      </c>
      <c r="Q569" s="48"/>
      <c r="R569" s="48"/>
      <c r="S569" s="48"/>
      <c r="T569" s="48"/>
      <c r="U569" s="104"/>
      <c r="V569" s="21" t="str">
        <f t="shared" si="6"/>
        <v/>
      </c>
      <c r="W569" s="22" t="str">
        <f t="shared" si="7"/>
        <v/>
      </c>
      <c r="X569" s="23"/>
      <c r="Y569" s="271"/>
      <c r="Z569" s="271"/>
      <c r="AD569" s="272"/>
      <c r="AE569" s="272"/>
      <c r="AF569" s="272"/>
      <c r="AG569" s="272"/>
      <c r="AH569" s="272"/>
      <c r="AI569" s="272"/>
      <c r="AJ569" s="272"/>
      <c r="AK569" s="272"/>
      <c r="AL569" s="272"/>
      <c r="AM569" s="272"/>
      <c r="AN569" s="272"/>
      <c r="AO569" s="272"/>
      <c r="AP569" s="272"/>
      <c r="AQ569" s="272"/>
      <c r="AR569" s="272"/>
      <c r="AS569" s="272"/>
    </row>
    <row r="570" spans="3:45" ht="21" customHeight="1">
      <c r="C570" s="246"/>
      <c r="D570" s="412"/>
      <c r="E570" s="422"/>
      <c r="F570" s="267" t="s">
        <v>2382</v>
      </c>
      <c r="G570" s="236"/>
      <c r="H570" s="48" t="s">
        <v>0</v>
      </c>
      <c r="I570" s="48" t="s">
        <v>131</v>
      </c>
      <c r="J570" s="48" t="s">
        <v>0</v>
      </c>
      <c r="K570" s="48" t="s">
        <v>132</v>
      </c>
      <c r="L570" s="48" t="s">
        <v>0</v>
      </c>
      <c r="M570" s="48" t="s">
        <v>280</v>
      </c>
      <c r="N570" s="48" t="s">
        <v>134</v>
      </c>
      <c r="O570" s="48" t="s">
        <v>0</v>
      </c>
      <c r="P570" s="48" t="s">
        <v>445</v>
      </c>
      <c r="Q570" s="48"/>
      <c r="R570" s="48"/>
      <c r="S570" s="48"/>
      <c r="T570" s="48"/>
      <c r="U570" s="104"/>
      <c r="V570" s="21" t="str">
        <f t="shared" si="6"/>
        <v/>
      </c>
      <c r="W570" s="22" t="str">
        <f t="shared" si="7"/>
        <v/>
      </c>
      <c r="X570" s="23"/>
      <c r="Y570" s="271"/>
      <c r="Z570" s="273"/>
      <c r="AD570" s="245"/>
      <c r="AE570" s="245"/>
      <c r="AF570" s="245"/>
      <c r="AG570" s="245"/>
      <c r="AH570" s="245"/>
      <c r="AI570" s="245"/>
      <c r="AJ570" s="245"/>
      <c r="AK570" s="245"/>
      <c r="AL570" s="245"/>
      <c r="AM570" s="245"/>
      <c r="AN570" s="245"/>
      <c r="AO570" s="245"/>
      <c r="AP570" s="245"/>
      <c r="AQ570" s="245"/>
      <c r="AR570" s="245"/>
      <c r="AS570" s="245"/>
    </row>
    <row r="571" spans="3:45" ht="21" customHeight="1">
      <c r="C571" s="246"/>
      <c r="D571" s="412" t="s">
        <v>2357</v>
      </c>
      <c r="E571" s="420" t="s">
        <v>2383</v>
      </c>
      <c r="F571" s="261" t="s">
        <v>42</v>
      </c>
      <c r="G571" s="236"/>
      <c r="H571" s="48" t="s">
        <v>0</v>
      </c>
      <c r="I571" s="48" t="s">
        <v>131</v>
      </c>
      <c r="J571" s="48" t="s">
        <v>0</v>
      </c>
      <c r="K571" s="48" t="s">
        <v>132</v>
      </c>
      <c r="L571" s="48" t="s">
        <v>0</v>
      </c>
      <c r="M571" s="48" t="s">
        <v>281</v>
      </c>
      <c r="N571" s="48" t="s">
        <v>134</v>
      </c>
      <c r="O571" s="48" t="s">
        <v>0</v>
      </c>
      <c r="P571" s="48" t="s">
        <v>445</v>
      </c>
      <c r="Q571" s="48"/>
      <c r="R571" s="48"/>
      <c r="S571" s="48"/>
      <c r="T571" s="48"/>
      <c r="U571" s="104"/>
      <c r="V571" s="21" t="str">
        <f t="shared" si="6"/>
        <v/>
      </c>
      <c r="W571" s="22" t="str">
        <f t="shared" si="7"/>
        <v/>
      </c>
      <c r="X571" s="23"/>
      <c r="Y571" s="271"/>
      <c r="Z571" s="271"/>
      <c r="AD571" s="272"/>
      <c r="AE571" s="272"/>
      <c r="AF571" s="272"/>
      <c r="AG571" s="272"/>
      <c r="AH571" s="272"/>
      <c r="AI571" s="272"/>
      <c r="AJ571" s="272"/>
      <c r="AK571" s="272"/>
      <c r="AL571" s="272"/>
      <c r="AM571" s="272"/>
      <c r="AN571" s="272"/>
      <c r="AO571" s="272"/>
      <c r="AP571" s="272"/>
      <c r="AQ571" s="272"/>
      <c r="AR571" s="272"/>
      <c r="AS571" s="272"/>
    </row>
    <row r="572" spans="3:45" ht="21" customHeight="1">
      <c r="C572" s="246"/>
      <c r="D572" s="412"/>
      <c r="E572" s="421"/>
      <c r="F572" s="261" t="s">
        <v>2469</v>
      </c>
      <c r="G572" s="236"/>
      <c r="H572" s="48" t="s">
        <v>0</v>
      </c>
      <c r="I572" s="48" t="s">
        <v>131</v>
      </c>
      <c r="J572" s="48" t="s">
        <v>0</v>
      </c>
      <c r="K572" s="48" t="s">
        <v>132</v>
      </c>
      <c r="L572" s="48" t="s">
        <v>0</v>
      </c>
      <c r="M572" s="48" t="s">
        <v>282</v>
      </c>
      <c r="N572" s="48" t="s">
        <v>134</v>
      </c>
      <c r="O572" s="48" t="s">
        <v>0</v>
      </c>
      <c r="P572" s="48" t="s">
        <v>445</v>
      </c>
      <c r="Q572" s="48"/>
      <c r="R572" s="48"/>
      <c r="S572" s="48"/>
      <c r="T572" s="48"/>
      <c r="U572" s="104"/>
      <c r="V572" s="21" t="str">
        <f t="shared" si="6"/>
        <v/>
      </c>
      <c r="W572" s="22" t="str">
        <f t="shared" si="7"/>
        <v/>
      </c>
      <c r="X572" s="23"/>
      <c r="Y572" s="271"/>
      <c r="Z572" s="271"/>
      <c r="AD572" s="272"/>
      <c r="AE572" s="272"/>
      <c r="AF572" s="272"/>
      <c r="AG572" s="272"/>
      <c r="AH572" s="272"/>
      <c r="AI572" s="272"/>
      <c r="AJ572" s="272"/>
      <c r="AK572" s="272"/>
      <c r="AL572" s="272"/>
      <c r="AM572" s="272"/>
      <c r="AN572" s="272"/>
      <c r="AO572" s="272"/>
      <c r="AP572" s="272"/>
      <c r="AQ572" s="272"/>
      <c r="AR572" s="272"/>
      <c r="AS572" s="272"/>
    </row>
    <row r="573" spans="3:45" ht="21" customHeight="1">
      <c r="C573" s="246"/>
      <c r="D573" s="412"/>
      <c r="E573" s="421"/>
      <c r="F573" s="261" t="s">
        <v>2470</v>
      </c>
      <c r="G573" s="236"/>
      <c r="H573" s="48" t="s">
        <v>0</v>
      </c>
      <c r="I573" s="48" t="s">
        <v>131</v>
      </c>
      <c r="J573" s="48" t="s">
        <v>0</v>
      </c>
      <c r="K573" s="48" t="s">
        <v>132</v>
      </c>
      <c r="L573" s="48" t="s">
        <v>0</v>
      </c>
      <c r="M573" s="48" t="s">
        <v>283</v>
      </c>
      <c r="N573" s="48" t="s">
        <v>134</v>
      </c>
      <c r="O573" s="48" t="s">
        <v>0</v>
      </c>
      <c r="P573" s="48" t="s">
        <v>445</v>
      </c>
      <c r="Q573" s="48"/>
      <c r="R573" s="48"/>
      <c r="S573" s="48"/>
      <c r="T573" s="48"/>
      <c r="U573" s="104"/>
      <c r="V573" s="21" t="str">
        <f t="shared" si="6"/>
        <v/>
      </c>
      <c r="W573" s="22" t="str">
        <f t="shared" si="7"/>
        <v/>
      </c>
      <c r="X573" s="23"/>
      <c r="Y573" s="271"/>
      <c r="Z573" s="271"/>
      <c r="AD573" s="272"/>
      <c r="AE573" s="272"/>
      <c r="AF573" s="272"/>
      <c r="AG573" s="272"/>
      <c r="AH573" s="272"/>
      <c r="AI573" s="272"/>
      <c r="AJ573" s="272"/>
      <c r="AK573" s="272"/>
      <c r="AL573" s="272"/>
      <c r="AM573" s="272"/>
      <c r="AN573" s="272"/>
      <c r="AO573" s="272"/>
      <c r="AP573" s="272"/>
      <c r="AQ573" s="272"/>
      <c r="AR573" s="272"/>
      <c r="AS573" s="272"/>
    </row>
    <row r="574" spans="3:45" ht="21" customHeight="1">
      <c r="C574" s="246"/>
      <c r="D574" s="412"/>
      <c r="E574" s="421"/>
      <c r="F574" s="261" t="s">
        <v>2471</v>
      </c>
      <c r="G574" s="236"/>
      <c r="H574" s="48" t="s">
        <v>0</v>
      </c>
      <c r="I574" s="48" t="s">
        <v>131</v>
      </c>
      <c r="J574" s="48" t="s">
        <v>0</v>
      </c>
      <c r="K574" s="48" t="s">
        <v>132</v>
      </c>
      <c r="L574" s="48" t="s">
        <v>0</v>
      </c>
      <c r="M574" s="48" t="s">
        <v>284</v>
      </c>
      <c r="N574" s="48" t="s">
        <v>134</v>
      </c>
      <c r="O574" s="48" t="s">
        <v>0</v>
      </c>
      <c r="P574" s="48" t="s">
        <v>445</v>
      </c>
      <c r="Q574" s="48"/>
      <c r="R574" s="48"/>
      <c r="S574" s="48"/>
      <c r="T574" s="48"/>
      <c r="U574" s="104"/>
      <c r="V574" s="21" t="str">
        <f t="shared" si="6"/>
        <v/>
      </c>
      <c r="W574" s="22" t="str">
        <f t="shared" si="7"/>
        <v/>
      </c>
      <c r="X574" s="23"/>
      <c r="Y574" s="271"/>
      <c r="Z574" s="271"/>
      <c r="AD574" s="272"/>
      <c r="AE574" s="272"/>
      <c r="AF574" s="272"/>
      <c r="AG574" s="272"/>
      <c r="AH574" s="272"/>
      <c r="AI574" s="272"/>
      <c r="AJ574" s="272"/>
      <c r="AK574" s="272"/>
      <c r="AL574" s="272"/>
      <c r="AM574" s="272"/>
      <c r="AN574" s="272"/>
      <c r="AO574" s="272"/>
      <c r="AP574" s="272"/>
      <c r="AQ574" s="272"/>
      <c r="AR574" s="272"/>
      <c r="AS574" s="272"/>
    </row>
    <row r="575" spans="3:45" ht="21" customHeight="1">
      <c r="C575" s="246"/>
      <c r="D575" s="412"/>
      <c r="E575" s="421"/>
      <c r="F575" s="261" t="s">
        <v>43</v>
      </c>
      <c r="G575" s="236"/>
      <c r="H575" s="48" t="s">
        <v>0</v>
      </c>
      <c r="I575" s="48" t="s">
        <v>131</v>
      </c>
      <c r="J575" s="48" t="s">
        <v>0</v>
      </c>
      <c r="K575" s="48" t="s">
        <v>132</v>
      </c>
      <c r="L575" s="48" t="s">
        <v>0</v>
      </c>
      <c r="M575" s="48" t="s">
        <v>285</v>
      </c>
      <c r="N575" s="48" t="s">
        <v>134</v>
      </c>
      <c r="O575" s="48" t="s">
        <v>0</v>
      </c>
      <c r="P575" s="48" t="s">
        <v>445</v>
      </c>
      <c r="Q575" s="48"/>
      <c r="R575" s="48"/>
      <c r="S575" s="48"/>
      <c r="T575" s="48"/>
      <c r="U575" s="104"/>
      <c r="V575" s="21" t="str">
        <f t="shared" si="6"/>
        <v/>
      </c>
      <c r="W575" s="22" t="str">
        <f t="shared" si="7"/>
        <v/>
      </c>
      <c r="X575" s="23"/>
      <c r="Y575" s="271"/>
      <c r="Z575" s="271"/>
      <c r="AD575" s="272"/>
      <c r="AE575" s="272"/>
      <c r="AF575" s="272"/>
      <c r="AG575" s="272"/>
      <c r="AH575" s="272"/>
      <c r="AI575" s="272"/>
      <c r="AJ575" s="272"/>
      <c r="AK575" s="272"/>
      <c r="AL575" s="272"/>
      <c r="AM575" s="272"/>
      <c r="AN575" s="272"/>
      <c r="AO575" s="272"/>
      <c r="AP575" s="272"/>
      <c r="AQ575" s="272"/>
      <c r="AR575" s="272"/>
      <c r="AS575" s="272"/>
    </row>
    <row r="576" spans="3:45" ht="21" customHeight="1">
      <c r="C576" s="246"/>
      <c r="D576" s="412"/>
      <c r="E576" s="421"/>
      <c r="F576" s="261" t="s">
        <v>2472</v>
      </c>
      <c r="G576" s="236"/>
      <c r="H576" s="48" t="s">
        <v>0</v>
      </c>
      <c r="I576" s="48" t="s">
        <v>131</v>
      </c>
      <c r="J576" s="48" t="s">
        <v>0</v>
      </c>
      <c r="K576" s="48" t="s">
        <v>132</v>
      </c>
      <c r="L576" s="48" t="s">
        <v>0</v>
      </c>
      <c r="M576" s="48" t="s">
        <v>286</v>
      </c>
      <c r="N576" s="48" t="s">
        <v>134</v>
      </c>
      <c r="O576" s="48" t="s">
        <v>0</v>
      </c>
      <c r="P576" s="48" t="s">
        <v>445</v>
      </c>
      <c r="Q576" s="48"/>
      <c r="R576" s="48"/>
      <c r="S576" s="48"/>
      <c r="T576" s="48"/>
      <c r="U576" s="104"/>
      <c r="V576" s="21" t="str">
        <f t="shared" si="6"/>
        <v/>
      </c>
      <c r="W576" s="22" t="str">
        <f t="shared" si="7"/>
        <v/>
      </c>
      <c r="X576" s="23"/>
      <c r="Y576" s="271"/>
      <c r="Z576" s="271"/>
      <c r="AD576" s="272"/>
      <c r="AE576" s="272"/>
      <c r="AF576" s="272"/>
      <c r="AG576" s="272"/>
      <c r="AH576" s="272"/>
      <c r="AI576" s="272"/>
      <c r="AJ576" s="272"/>
      <c r="AK576" s="272"/>
      <c r="AL576" s="272"/>
      <c r="AM576" s="272"/>
      <c r="AN576" s="272"/>
      <c r="AO576" s="272"/>
      <c r="AP576" s="272"/>
      <c r="AQ576" s="272"/>
      <c r="AR576" s="272"/>
      <c r="AS576" s="272"/>
    </row>
    <row r="577" spans="3:26" ht="21" customHeight="1">
      <c r="C577" s="246"/>
      <c r="D577" s="412"/>
      <c r="E577" s="421"/>
      <c r="F577" s="261" t="s">
        <v>2473</v>
      </c>
      <c r="G577" s="236"/>
      <c r="H577" s="48" t="s">
        <v>0</v>
      </c>
      <c r="I577" s="48" t="s">
        <v>131</v>
      </c>
      <c r="J577" s="48" t="s">
        <v>0</v>
      </c>
      <c r="K577" s="48" t="s">
        <v>132</v>
      </c>
      <c r="L577" s="48" t="s">
        <v>0</v>
      </c>
      <c r="M577" s="48" t="s">
        <v>287</v>
      </c>
      <c r="N577" s="48" t="s">
        <v>134</v>
      </c>
      <c r="O577" s="48" t="s">
        <v>0</v>
      </c>
      <c r="P577" s="48" t="s">
        <v>445</v>
      </c>
      <c r="Q577" s="48"/>
      <c r="R577" s="48"/>
      <c r="S577" s="48"/>
      <c r="T577" s="48"/>
      <c r="U577" s="104"/>
      <c r="V577" s="21" t="str">
        <f t="shared" si="6"/>
        <v/>
      </c>
      <c r="W577" s="22" t="str">
        <f t="shared" si="7"/>
        <v/>
      </c>
      <c r="X577" s="23"/>
      <c r="Y577" s="271"/>
      <c r="Z577" s="274"/>
    </row>
    <row r="578" spans="3:26" ht="21" customHeight="1">
      <c r="C578" s="246"/>
      <c r="D578" s="412"/>
      <c r="E578" s="421"/>
      <c r="F578" s="261" t="s">
        <v>2474</v>
      </c>
      <c r="G578" s="236"/>
      <c r="H578" s="48" t="s">
        <v>0</v>
      </c>
      <c r="I578" s="48" t="s">
        <v>131</v>
      </c>
      <c r="J578" s="48" t="s">
        <v>0</v>
      </c>
      <c r="K578" s="48" t="s">
        <v>132</v>
      </c>
      <c r="L578" s="48" t="s">
        <v>0</v>
      </c>
      <c r="M578" s="48" t="s">
        <v>288</v>
      </c>
      <c r="N578" s="48" t="s">
        <v>134</v>
      </c>
      <c r="O578" s="48" t="s">
        <v>0</v>
      </c>
      <c r="P578" s="48" t="s">
        <v>445</v>
      </c>
      <c r="Q578" s="48"/>
      <c r="R578" s="48"/>
      <c r="S578" s="48"/>
      <c r="T578" s="48"/>
      <c r="U578" s="104"/>
      <c r="V578" s="21" t="str">
        <f t="shared" si="6"/>
        <v/>
      </c>
      <c r="W578" s="22" t="str">
        <f t="shared" si="7"/>
        <v/>
      </c>
      <c r="X578" s="23"/>
      <c r="Y578" s="271"/>
      <c r="Z578" s="274"/>
    </row>
    <row r="579" spans="3:26" ht="21" customHeight="1">
      <c r="C579" s="246"/>
      <c r="D579" s="412"/>
      <c r="E579" s="421"/>
      <c r="F579" s="261" t="s">
        <v>2475</v>
      </c>
      <c r="G579" s="236"/>
      <c r="H579" s="48" t="s">
        <v>0</v>
      </c>
      <c r="I579" s="48" t="s">
        <v>131</v>
      </c>
      <c r="J579" s="48" t="s">
        <v>0</v>
      </c>
      <c r="K579" s="48" t="s">
        <v>132</v>
      </c>
      <c r="L579" s="48" t="s">
        <v>0</v>
      </c>
      <c r="M579" s="48" t="s">
        <v>289</v>
      </c>
      <c r="N579" s="48" t="s">
        <v>134</v>
      </c>
      <c r="O579" s="48" t="s">
        <v>0</v>
      </c>
      <c r="P579" s="48" t="s">
        <v>445</v>
      </c>
      <c r="Q579" s="48"/>
      <c r="R579" s="48"/>
      <c r="S579" s="48"/>
      <c r="T579" s="48"/>
      <c r="U579" s="104"/>
      <c r="V579" s="21" t="str">
        <f t="shared" si="6"/>
        <v/>
      </c>
      <c r="W579" s="22" t="str">
        <f t="shared" si="7"/>
        <v/>
      </c>
      <c r="X579" s="23"/>
      <c r="Y579" s="271"/>
      <c r="Z579" s="274"/>
    </row>
    <row r="580" spans="3:26" ht="21" customHeight="1">
      <c r="C580" s="246"/>
      <c r="D580" s="412"/>
      <c r="E580" s="421"/>
      <c r="F580" s="261" t="s">
        <v>2476</v>
      </c>
      <c r="G580" s="236"/>
      <c r="H580" s="48" t="s">
        <v>0</v>
      </c>
      <c r="I580" s="48" t="s">
        <v>131</v>
      </c>
      <c r="J580" s="48" t="s">
        <v>0</v>
      </c>
      <c r="K580" s="48" t="s">
        <v>132</v>
      </c>
      <c r="L580" s="48" t="s">
        <v>0</v>
      </c>
      <c r="M580" s="48" t="s">
        <v>290</v>
      </c>
      <c r="N580" s="48" t="s">
        <v>134</v>
      </c>
      <c r="O580" s="48" t="s">
        <v>0</v>
      </c>
      <c r="P580" s="48" t="s">
        <v>445</v>
      </c>
      <c r="Q580" s="48"/>
      <c r="R580" s="48"/>
      <c r="S580" s="48"/>
      <c r="T580" s="48"/>
      <c r="U580" s="104"/>
      <c r="V580" s="21" t="str">
        <f t="shared" si="6"/>
        <v/>
      </c>
      <c r="W580" s="22" t="str">
        <f t="shared" si="7"/>
        <v/>
      </c>
      <c r="X580" s="23"/>
      <c r="Y580" s="271"/>
      <c r="Z580" s="274"/>
    </row>
    <row r="581" spans="3:26" ht="21" customHeight="1">
      <c r="C581" s="246"/>
      <c r="D581" s="412"/>
      <c r="E581" s="421"/>
      <c r="F581" s="261" t="s">
        <v>2477</v>
      </c>
      <c r="G581" s="236"/>
      <c r="H581" s="48" t="s">
        <v>0</v>
      </c>
      <c r="I581" s="48" t="s">
        <v>131</v>
      </c>
      <c r="J581" s="48" t="s">
        <v>0</v>
      </c>
      <c r="K581" s="48" t="s">
        <v>132</v>
      </c>
      <c r="L581" s="48" t="s">
        <v>0</v>
      </c>
      <c r="M581" s="48" t="s">
        <v>291</v>
      </c>
      <c r="N581" s="48" t="s">
        <v>134</v>
      </c>
      <c r="O581" s="48" t="s">
        <v>0</v>
      </c>
      <c r="P581" s="48" t="s">
        <v>445</v>
      </c>
      <c r="Q581" s="48"/>
      <c r="R581" s="48"/>
      <c r="S581" s="48"/>
      <c r="T581" s="48"/>
      <c r="U581" s="104"/>
      <c r="V581" s="21" t="str">
        <f t="shared" si="6"/>
        <v/>
      </c>
      <c r="W581" s="22" t="str">
        <f t="shared" si="7"/>
        <v/>
      </c>
      <c r="X581" s="23"/>
      <c r="Y581" s="271"/>
      <c r="Z581" s="274"/>
    </row>
    <row r="582" spans="3:26" ht="21" customHeight="1">
      <c r="C582" s="246"/>
      <c r="D582" s="412"/>
      <c r="E582" s="421"/>
      <c r="F582" s="261" t="s">
        <v>2478</v>
      </c>
      <c r="G582" s="236"/>
      <c r="H582" s="48" t="s">
        <v>0</v>
      </c>
      <c r="I582" s="48" t="s">
        <v>131</v>
      </c>
      <c r="J582" s="48" t="s">
        <v>0</v>
      </c>
      <c r="K582" s="48" t="s">
        <v>132</v>
      </c>
      <c r="L582" s="48" t="s">
        <v>0</v>
      </c>
      <c r="M582" s="48" t="s">
        <v>292</v>
      </c>
      <c r="N582" s="48" t="s">
        <v>134</v>
      </c>
      <c r="O582" s="48" t="s">
        <v>0</v>
      </c>
      <c r="P582" s="48" t="s">
        <v>445</v>
      </c>
      <c r="Q582" s="48"/>
      <c r="R582" s="48"/>
      <c r="S582" s="48"/>
      <c r="T582" s="48"/>
      <c r="U582" s="104"/>
      <c r="V582" s="21" t="str">
        <f t="shared" si="6"/>
        <v/>
      </c>
      <c r="W582" s="22" t="str">
        <f t="shared" si="7"/>
        <v/>
      </c>
      <c r="X582" s="23"/>
      <c r="Y582" s="271"/>
      <c r="Z582" s="274"/>
    </row>
    <row r="583" spans="3:26" ht="21" customHeight="1">
      <c r="C583" s="246"/>
      <c r="D583" s="412"/>
      <c r="E583" s="421"/>
      <c r="F583" s="261" t="s">
        <v>2479</v>
      </c>
      <c r="G583" s="236"/>
      <c r="H583" s="48" t="s">
        <v>0</v>
      </c>
      <c r="I583" s="48" t="s">
        <v>131</v>
      </c>
      <c r="J583" s="48" t="s">
        <v>0</v>
      </c>
      <c r="K583" s="48" t="s">
        <v>132</v>
      </c>
      <c r="L583" s="48" t="s">
        <v>0</v>
      </c>
      <c r="M583" s="48" t="s">
        <v>302</v>
      </c>
      <c r="N583" s="48" t="s">
        <v>134</v>
      </c>
      <c r="O583" s="48" t="s">
        <v>0</v>
      </c>
      <c r="P583" s="48" t="s">
        <v>445</v>
      </c>
      <c r="Q583" s="48"/>
      <c r="R583" s="48"/>
      <c r="S583" s="48"/>
      <c r="T583" s="48"/>
      <c r="U583" s="104"/>
      <c r="V583" s="21" t="str">
        <f t="shared" si="6"/>
        <v/>
      </c>
      <c r="W583" s="22" t="str">
        <f t="shared" si="7"/>
        <v/>
      </c>
      <c r="X583" s="23"/>
      <c r="Y583" s="271"/>
      <c r="Z583" s="274"/>
    </row>
    <row r="584" spans="3:26" ht="21" customHeight="1">
      <c r="C584" s="246"/>
      <c r="D584" s="412"/>
      <c r="E584" s="421"/>
      <c r="F584" s="261" t="s">
        <v>2480</v>
      </c>
      <c r="G584" s="236"/>
      <c r="H584" s="48" t="s">
        <v>0</v>
      </c>
      <c r="I584" s="48" t="s">
        <v>131</v>
      </c>
      <c r="J584" s="48" t="s">
        <v>0</v>
      </c>
      <c r="K584" s="48" t="s">
        <v>132</v>
      </c>
      <c r="L584" s="48" t="s">
        <v>0</v>
      </c>
      <c r="M584" s="48" t="s">
        <v>293</v>
      </c>
      <c r="N584" s="48" t="s">
        <v>134</v>
      </c>
      <c r="O584" s="48" t="s">
        <v>0</v>
      </c>
      <c r="P584" s="48" t="s">
        <v>445</v>
      </c>
      <c r="Q584" s="48"/>
      <c r="R584" s="48"/>
      <c r="S584" s="48"/>
      <c r="T584" s="48"/>
      <c r="U584" s="104"/>
      <c r="V584" s="21" t="str">
        <f t="shared" si="6"/>
        <v/>
      </c>
      <c r="W584" s="22" t="str">
        <f t="shared" si="7"/>
        <v/>
      </c>
      <c r="X584" s="23"/>
      <c r="Y584" s="271"/>
      <c r="Z584" s="274"/>
    </row>
    <row r="585" spans="3:26" ht="21" customHeight="1">
      <c r="C585" s="246"/>
      <c r="D585" s="412"/>
      <c r="E585" s="421"/>
      <c r="F585" s="261" t="s">
        <v>2481</v>
      </c>
      <c r="G585" s="236"/>
      <c r="H585" s="48" t="s">
        <v>0</v>
      </c>
      <c r="I585" s="48" t="s">
        <v>131</v>
      </c>
      <c r="J585" s="48" t="s">
        <v>0</v>
      </c>
      <c r="K585" s="48" t="s">
        <v>132</v>
      </c>
      <c r="L585" s="48" t="s">
        <v>0</v>
      </c>
      <c r="M585" s="48" t="s">
        <v>294</v>
      </c>
      <c r="N585" s="48" t="s">
        <v>134</v>
      </c>
      <c r="O585" s="48" t="s">
        <v>0</v>
      </c>
      <c r="P585" s="48" t="s">
        <v>445</v>
      </c>
      <c r="Q585" s="48"/>
      <c r="R585" s="48"/>
      <c r="S585" s="48"/>
      <c r="T585" s="48"/>
      <c r="U585" s="104"/>
      <c r="V585" s="21" t="str">
        <f t="shared" si="6"/>
        <v/>
      </c>
      <c r="W585" s="22" t="str">
        <f t="shared" si="7"/>
        <v/>
      </c>
      <c r="X585" s="23"/>
      <c r="Y585" s="271"/>
      <c r="Z585" s="274"/>
    </row>
    <row r="586" spans="3:26" ht="21" customHeight="1">
      <c r="C586" s="246"/>
      <c r="D586" s="412"/>
      <c r="E586" s="421"/>
      <c r="F586" s="261" t="s">
        <v>2482</v>
      </c>
      <c r="G586" s="236"/>
      <c r="H586" s="48" t="s">
        <v>0</v>
      </c>
      <c r="I586" s="48" t="s">
        <v>131</v>
      </c>
      <c r="J586" s="48" t="s">
        <v>0</v>
      </c>
      <c r="K586" s="48" t="s">
        <v>132</v>
      </c>
      <c r="L586" s="48" t="s">
        <v>0</v>
      </c>
      <c r="M586" s="48" t="s">
        <v>295</v>
      </c>
      <c r="N586" s="48" t="s">
        <v>134</v>
      </c>
      <c r="O586" s="48" t="s">
        <v>0</v>
      </c>
      <c r="P586" s="48" t="s">
        <v>445</v>
      </c>
      <c r="Q586" s="48"/>
      <c r="R586" s="48"/>
      <c r="S586" s="48"/>
      <c r="T586" s="48"/>
      <c r="U586" s="104"/>
      <c r="V586" s="21" t="str">
        <f t="shared" si="6"/>
        <v/>
      </c>
      <c r="W586" s="22" t="str">
        <f t="shared" si="7"/>
        <v/>
      </c>
      <c r="X586" s="23"/>
      <c r="Y586" s="271"/>
      <c r="Z586" s="274"/>
    </row>
    <row r="587" spans="3:26" ht="21" customHeight="1">
      <c r="C587" s="246"/>
      <c r="D587" s="412"/>
      <c r="E587" s="421"/>
      <c r="F587" s="261" t="s">
        <v>2483</v>
      </c>
      <c r="G587" s="236"/>
      <c r="H587" s="48" t="s">
        <v>0</v>
      </c>
      <c r="I587" s="48" t="s">
        <v>131</v>
      </c>
      <c r="J587" s="48" t="s">
        <v>0</v>
      </c>
      <c r="K587" s="48" t="s">
        <v>132</v>
      </c>
      <c r="L587" s="48" t="s">
        <v>0</v>
      </c>
      <c r="M587" s="48" t="s">
        <v>296</v>
      </c>
      <c r="N587" s="48" t="s">
        <v>134</v>
      </c>
      <c r="O587" s="48" t="s">
        <v>0</v>
      </c>
      <c r="P587" s="48" t="s">
        <v>445</v>
      </c>
      <c r="Q587" s="48"/>
      <c r="R587" s="48"/>
      <c r="S587" s="48"/>
      <c r="T587" s="48"/>
      <c r="U587" s="104"/>
      <c r="V587" s="21" t="str">
        <f t="shared" si="6"/>
        <v/>
      </c>
      <c r="W587" s="22" t="str">
        <f t="shared" si="7"/>
        <v/>
      </c>
      <c r="X587" s="23"/>
      <c r="Y587" s="271"/>
      <c r="Z587" s="274"/>
    </row>
    <row r="588" spans="3:26" ht="21" customHeight="1">
      <c r="C588" s="246"/>
      <c r="D588" s="412"/>
      <c r="E588" s="421"/>
      <c r="F588" s="261" t="s">
        <v>44</v>
      </c>
      <c r="G588" s="236"/>
      <c r="H588" s="48" t="s">
        <v>0</v>
      </c>
      <c r="I588" s="48" t="s">
        <v>131</v>
      </c>
      <c r="J588" s="48" t="s">
        <v>0</v>
      </c>
      <c r="K588" s="48" t="s">
        <v>132</v>
      </c>
      <c r="L588" s="48" t="s">
        <v>0</v>
      </c>
      <c r="M588" s="48" t="s">
        <v>297</v>
      </c>
      <c r="N588" s="48" t="s">
        <v>134</v>
      </c>
      <c r="O588" s="48" t="s">
        <v>0</v>
      </c>
      <c r="P588" s="48" t="s">
        <v>445</v>
      </c>
      <c r="Q588" s="48"/>
      <c r="R588" s="48"/>
      <c r="S588" s="48"/>
      <c r="T588" s="48"/>
      <c r="U588" s="104"/>
      <c r="V588" s="21" t="str">
        <f t="shared" si="6"/>
        <v/>
      </c>
      <c r="W588" s="22" t="str">
        <f t="shared" si="7"/>
        <v/>
      </c>
      <c r="X588" s="23"/>
      <c r="Y588" s="271"/>
      <c r="Z588" s="274"/>
    </row>
    <row r="589" spans="3:26" ht="21" customHeight="1">
      <c r="C589" s="246"/>
      <c r="D589" s="412"/>
      <c r="E589" s="421"/>
      <c r="F589" s="261" t="s">
        <v>2484</v>
      </c>
      <c r="G589" s="236"/>
      <c r="H589" s="48" t="s">
        <v>0</v>
      </c>
      <c r="I589" s="48" t="s">
        <v>131</v>
      </c>
      <c r="J589" s="48" t="s">
        <v>0</v>
      </c>
      <c r="K589" s="48" t="s">
        <v>132</v>
      </c>
      <c r="L589" s="48" t="s">
        <v>0</v>
      </c>
      <c r="M589" s="48" t="s">
        <v>298</v>
      </c>
      <c r="N589" s="48" t="s">
        <v>134</v>
      </c>
      <c r="O589" s="48" t="s">
        <v>0</v>
      </c>
      <c r="P589" s="48" t="s">
        <v>445</v>
      </c>
      <c r="Q589" s="48"/>
      <c r="R589" s="48"/>
      <c r="S589" s="48"/>
      <c r="T589" s="48"/>
      <c r="U589" s="104"/>
      <c r="V589" s="21" t="str">
        <f t="shared" si="6"/>
        <v/>
      </c>
      <c r="W589" s="22" t="str">
        <f t="shared" si="7"/>
        <v/>
      </c>
      <c r="X589" s="23"/>
      <c r="Y589" s="271"/>
      <c r="Z589" s="274"/>
    </row>
    <row r="590" spans="3:26" ht="21" customHeight="1">
      <c r="C590" s="246"/>
      <c r="D590" s="412"/>
      <c r="E590" s="421"/>
      <c r="F590" s="261" t="s">
        <v>2485</v>
      </c>
      <c r="G590" s="236"/>
      <c r="H590" s="48" t="s">
        <v>0</v>
      </c>
      <c r="I590" s="48" t="s">
        <v>131</v>
      </c>
      <c r="J590" s="48" t="s">
        <v>0</v>
      </c>
      <c r="K590" s="48" t="s">
        <v>132</v>
      </c>
      <c r="L590" s="48" t="s">
        <v>0</v>
      </c>
      <c r="M590" s="48" t="s">
        <v>299</v>
      </c>
      <c r="N590" s="48" t="s">
        <v>134</v>
      </c>
      <c r="O590" s="48" t="s">
        <v>0</v>
      </c>
      <c r="P590" s="48" t="s">
        <v>445</v>
      </c>
      <c r="Q590" s="48"/>
      <c r="R590" s="48"/>
      <c r="S590" s="48"/>
      <c r="T590" s="48"/>
      <c r="U590" s="104"/>
      <c r="V590" s="21" t="str">
        <f t="shared" si="6"/>
        <v/>
      </c>
      <c r="W590" s="22" t="str">
        <f t="shared" si="7"/>
        <v/>
      </c>
      <c r="X590" s="23"/>
      <c r="Y590" s="271"/>
      <c r="Z590" s="274"/>
    </row>
    <row r="591" spans="3:26" ht="21" customHeight="1">
      <c r="C591" s="246"/>
      <c r="D591" s="412"/>
      <c r="E591" s="421"/>
      <c r="F591" s="261" t="s">
        <v>2486</v>
      </c>
      <c r="G591" s="236"/>
      <c r="H591" s="48" t="s">
        <v>0</v>
      </c>
      <c r="I591" s="48" t="s">
        <v>131</v>
      </c>
      <c r="J591" s="48" t="s">
        <v>0</v>
      </c>
      <c r="K591" s="48" t="s">
        <v>132</v>
      </c>
      <c r="L591" s="48" t="s">
        <v>0</v>
      </c>
      <c r="M591" s="48" t="s">
        <v>300</v>
      </c>
      <c r="N591" s="48" t="s">
        <v>134</v>
      </c>
      <c r="O591" s="48" t="s">
        <v>0</v>
      </c>
      <c r="P591" s="48" t="s">
        <v>445</v>
      </c>
      <c r="Q591" s="48"/>
      <c r="R591" s="48"/>
      <c r="S591" s="48"/>
      <c r="T591" s="48"/>
      <c r="U591" s="104"/>
      <c r="V591" s="21" t="str">
        <f t="shared" si="6"/>
        <v/>
      </c>
      <c r="W591" s="22" t="str">
        <f t="shared" si="7"/>
        <v/>
      </c>
      <c r="X591" s="23"/>
      <c r="Y591" s="271"/>
      <c r="Z591" s="274"/>
    </row>
    <row r="592" spans="3:26" ht="21" customHeight="1">
      <c r="C592" s="246"/>
      <c r="D592" s="412"/>
      <c r="E592" s="421"/>
      <c r="F592" s="261" t="s">
        <v>45</v>
      </c>
      <c r="G592" s="236"/>
      <c r="H592" s="48" t="s">
        <v>0</v>
      </c>
      <c r="I592" s="48" t="s">
        <v>131</v>
      </c>
      <c r="J592" s="48" t="s">
        <v>0</v>
      </c>
      <c r="K592" s="48" t="s">
        <v>132</v>
      </c>
      <c r="L592" s="48" t="s">
        <v>0</v>
      </c>
      <c r="M592" s="48" t="s">
        <v>301</v>
      </c>
      <c r="N592" s="48" t="s">
        <v>134</v>
      </c>
      <c r="O592" s="48" t="s">
        <v>0</v>
      </c>
      <c r="P592" s="48" t="s">
        <v>445</v>
      </c>
      <c r="Q592" s="48"/>
      <c r="R592" s="48"/>
      <c r="S592" s="48"/>
      <c r="T592" s="48"/>
      <c r="U592" s="104"/>
      <c r="V592" s="21" t="str">
        <f t="shared" si="6"/>
        <v/>
      </c>
      <c r="W592" s="22" t="str">
        <f t="shared" si="7"/>
        <v/>
      </c>
      <c r="X592" s="23"/>
      <c r="Y592" s="271"/>
      <c r="Z592" s="274"/>
    </row>
    <row r="593" spans="3:26" ht="21" customHeight="1">
      <c r="C593" s="246"/>
      <c r="D593" s="412"/>
      <c r="E593" s="421"/>
      <c r="F593" s="261" t="s">
        <v>2487</v>
      </c>
      <c r="G593" s="236"/>
      <c r="H593" s="48" t="s">
        <v>0</v>
      </c>
      <c r="I593" s="48" t="s">
        <v>131</v>
      </c>
      <c r="J593" s="48" t="s">
        <v>0</v>
      </c>
      <c r="K593" s="48" t="s">
        <v>132</v>
      </c>
      <c r="L593" s="48" t="s">
        <v>0</v>
      </c>
      <c r="M593" s="48" t="s">
        <v>304</v>
      </c>
      <c r="N593" s="48" t="s">
        <v>134</v>
      </c>
      <c r="O593" s="48" t="s">
        <v>0</v>
      </c>
      <c r="P593" s="48" t="s">
        <v>445</v>
      </c>
      <c r="Q593" s="48"/>
      <c r="R593" s="48"/>
      <c r="S593" s="48"/>
      <c r="T593" s="48"/>
      <c r="U593" s="104"/>
      <c r="V593" s="21" t="str">
        <f t="shared" si="6"/>
        <v/>
      </c>
      <c r="W593" s="22" t="str">
        <f t="shared" si="7"/>
        <v/>
      </c>
      <c r="X593" s="23"/>
      <c r="Y593" s="271"/>
      <c r="Z593" s="274"/>
    </row>
    <row r="594" spans="3:26" ht="21" customHeight="1">
      <c r="C594" s="246"/>
      <c r="D594" s="412"/>
      <c r="E594" s="421"/>
      <c r="F594" s="261" t="s">
        <v>2488</v>
      </c>
      <c r="G594" s="236"/>
      <c r="H594" s="48" t="s">
        <v>0</v>
      </c>
      <c r="I594" s="48" t="s">
        <v>131</v>
      </c>
      <c r="J594" s="48" t="s">
        <v>0</v>
      </c>
      <c r="K594" s="48" t="s">
        <v>132</v>
      </c>
      <c r="L594" s="48" t="s">
        <v>0</v>
      </c>
      <c r="M594" s="48" t="s">
        <v>305</v>
      </c>
      <c r="N594" s="48" t="s">
        <v>134</v>
      </c>
      <c r="O594" s="48" t="s">
        <v>0</v>
      </c>
      <c r="P594" s="48" t="s">
        <v>445</v>
      </c>
      <c r="Q594" s="48"/>
      <c r="R594" s="48"/>
      <c r="S594" s="48"/>
      <c r="T594" s="48"/>
      <c r="U594" s="104"/>
      <c r="V594" s="21" t="str">
        <f t="shared" si="6"/>
        <v/>
      </c>
      <c r="W594" s="22" t="str">
        <f t="shared" si="7"/>
        <v/>
      </c>
      <c r="X594" s="23"/>
      <c r="Y594" s="271"/>
      <c r="Z594" s="274"/>
    </row>
    <row r="595" spans="3:26" ht="21" customHeight="1">
      <c r="C595" s="246"/>
      <c r="D595" s="412"/>
      <c r="E595" s="421"/>
      <c r="F595" s="261" t="s">
        <v>2489</v>
      </c>
      <c r="G595" s="236"/>
      <c r="H595" s="48" t="s">
        <v>0</v>
      </c>
      <c r="I595" s="48" t="s">
        <v>131</v>
      </c>
      <c r="J595" s="48" t="s">
        <v>0</v>
      </c>
      <c r="K595" s="48" t="s">
        <v>132</v>
      </c>
      <c r="L595" s="48" t="s">
        <v>0</v>
      </c>
      <c r="M595" s="48" t="s">
        <v>306</v>
      </c>
      <c r="N595" s="48" t="s">
        <v>134</v>
      </c>
      <c r="O595" s="48" t="s">
        <v>0</v>
      </c>
      <c r="P595" s="48" t="s">
        <v>445</v>
      </c>
      <c r="Q595" s="48"/>
      <c r="R595" s="48"/>
      <c r="S595" s="48"/>
      <c r="T595" s="48"/>
      <c r="U595" s="104"/>
      <c r="V595" s="21" t="str">
        <f t="shared" si="6"/>
        <v/>
      </c>
      <c r="W595" s="22" t="str">
        <f t="shared" si="7"/>
        <v/>
      </c>
      <c r="X595" s="23"/>
      <c r="Y595" s="271"/>
      <c r="Z595" s="274"/>
    </row>
    <row r="596" spans="3:26" ht="21" customHeight="1">
      <c r="C596" s="246"/>
      <c r="D596" s="412"/>
      <c r="E596" s="421"/>
      <c r="F596" s="261" t="s">
        <v>2490</v>
      </c>
      <c r="G596" s="236"/>
      <c r="H596" s="48" t="s">
        <v>0</v>
      </c>
      <c r="I596" s="48" t="s">
        <v>131</v>
      </c>
      <c r="J596" s="48" t="s">
        <v>0</v>
      </c>
      <c r="K596" s="48" t="s">
        <v>132</v>
      </c>
      <c r="L596" s="48" t="s">
        <v>0</v>
      </c>
      <c r="M596" s="48" t="s">
        <v>307</v>
      </c>
      <c r="N596" s="48" t="s">
        <v>134</v>
      </c>
      <c r="O596" s="48" t="s">
        <v>0</v>
      </c>
      <c r="P596" s="48" t="s">
        <v>445</v>
      </c>
      <c r="Q596" s="48"/>
      <c r="R596" s="48"/>
      <c r="S596" s="48"/>
      <c r="T596" s="48"/>
      <c r="U596" s="104"/>
      <c r="V596" s="21" t="str">
        <f t="shared" si="6"/>
        <v/>
      </c>
      <c r="W596" s="22" t="str">
        <f t="shared" si="7"/>
        <v/>
      </c>
      <c r="X596" s="23"/>
      <c r="Y596" s="271"/>
      <c r="Z596" s="274"/>
    </row>
    <row r="597" spans="3:26" ht="21" customHeight="1">
      <c r="C597" s="246"/>
      <c r="D597" s="412"/>
      <c r="E597" s="421"/>
      <c r="F597" s="261" t="s">
        <v>2491</v>
      </c>
      <c r="G597" s="236"/>
      <c r="H597" s="48" t="s">
        <v>0</v>
      </c>
      <c r="I597" s="48" t="s">
        <v>131</v>
      </c>
      <c r="J597" s="48" t="s">
        <v>0</v>
      </c>
      <c r="K597" s="48" t="s">
        <v>132</v>
      </c>
      <c r="L597" s="48" t="s">
        <v>0</v>
      </c>
      <c r="M597" s="48" t="s">
        <v>308</v>
      </c>
      <c r="N597" s="48" t="s">
        <v>134</v>
      </c>
      <c r="O597" s="48" t="s">
        <v>0</v>
      </c>
      <c r="P597" s="48" t="s">
        <v>445</v>
      </c>
      <c r="Q597" s="48"/>
      <c r="R597" s="48"/>
      <c r="S597" s="48"/>
      <c r="T597" s="48"/>
      <c r="U597" s="104"/>
      <c r="V597" s="21" t="str">
        <f t="shared" si="6"/>
        <v/>
      </c>
      <c r="W597" s="22" t="str">
        <f t="shared" si="7"/>
        <v/>
      </c>
      <c r="X597" s="23"/>
      <c r="Y597" s="271"/>
      <c r="Z597" s="274"/>
    </row>
    <row r="598" spans="3:26" ht="21" customHeight="1">
      <c r="C598" s="246"/>
      <c r="D598" s="412"/>
      <c r="E598" s="421"/>
      <c r="F598" s="261" t="s">
        <v>46</v>
      </c>
      <c r="G598" s="236"/>
      <c r="H598" s="48" t="s">
        <v>0</v>
      </c>
      <c r="I598" s="48" t="s">
        <v>131</v>
      </c>
      <c r="J598" s="48" t="s">
        <v>0</v>
      </c>
      <c r="K598" s="48" t="s">
        <v>132</v>
      </c>
      <c r="L598" s="48" t="s">
        <v>0</v>
      </c>
      <c r="M598" s="48" t="s">
        <v>309</v>
      </c>
      <c r="N598" s="48" t="s">
        <v>134</v>
      </c>
      <c r="O598" s="48" t="s">
        <v>0</v>
      </c>
      <c r="P598" s="48" t="s">
        <v>445</v>
      </c>
      <c r="Q598" s="48"/>
      <c r="R598" s="48"/>
      <c r="S598" s="48"/>
      <c r="T598" s="48"/>
      <c r="U598" s="104"/>
      <c r="V598" s="21" t="str">
        <f t="shared" si="6"/>
        <v/>
      </c>
      <c r="W598" s="22" t="str">
        <f t="shared" si="7"/>
        <v/>
      </c>
      <c r="X598" s="23"/>
      <c r="Y598" s="271"/>
      <c r="Z598" s="274"/>
    </row>
    <row r="599" spans="3:26" ht="21" customHeight="1">
      <c r="C599" s="246"/>
      <c r="D599" s="412"/>
      <c r="E599" s="421"/>
      <c r="F599" s="261" t="s">
        <v>2492</v>
      </c>
      <c r="G599" s="236"/>
      <c r="H599" s="48" t="s">
        <v>0</v>
      </c>
      <c r="I599" s="48" t="s">
        <v>131</v>
      </c>
      <c r="J599" s="48" t="s">
        <v>0</v>
      </c>
      <c r="K599" s="48" t="s">
        <v>132</v>
      </c>
      <c r="L599" s="48" t="s">
        <v>0</v>
      </c>
      <c r="M599" s="48" t="s">
        <v>310</v>
      </c>
      <c r="N599" s="48" t="s">
        <v>134</v>
      </c>
      <c r="O599" s="48" t="s">
        <v>0</v>
      </c>
      <c r="P599" s="48" t="s">
        <v>445</v>
      </c>
      <c r="Q599" s="48"/>
      <c r="R599" s="48"/>
      <c r="S599" s="48"/>
      <c r="T599" s="48"/>
      <c r="U599" s="104"/>
      <c r="V599" s="21" t="str">
        <f t="shared" si="6"/>
        <v/>
      </c>
      <c r="W599" s="22" t="str">
        <f t="shared" si="7"/>
        <v/>
      </c>
      <c r="X599" s="23"/>
      <c r="Y599" s="271"/>
      <c r="Z599" s="274"/>
    </row>
    <row r="600" spans="3:26" ht="21" customHeight="1">
      <c r="C600" s="246"/>
      <c r="D600" s="412"/>
      <c r="E600" s="421"/>
      <c r="F600" s="261" t="s">
        <v>47</v>
      </c>
      <c r="G600" s="236"/>
      <c r="H600" s="48" t="s">
        <v>0</v>
      </c>
      <c r="I600" s="48" t="s">
        <v>131</v>
      </c>
      <c r="J600" s="48" t="s">
        <v>0</v>
      </c>
      <c r="K600" s="48" t="s">
        <v>132</v>
      </c>
      <c r="L600" s="48" t="s">
        <v>0</v>
      </c>
      <c r="M600" s="48" t="s">
        <v>311</v>
      </c>
      <c r="N600" s="48" t="s">
        <v>134</v>
      </c>
      <c r="O600" s="48" t="s">
        <v>0</v>
      </c>
      <c r="P600" s="48" t="s">
        <v>445</v>
      </c>
      <c r="Q600" s="48"/>
      <c r="R600" s="48"/>
      <c r="S600" s="48"/>
      <c r="T600" s="48"/>
      <c r="U600" s="104"/>
      <c r="V600" s="21" t="str">
        <f t="shared" si="6"/>
        <v/>
      </c>
      <c r="W600" s="22" t="str">
        <f t="shared" si="7"/>
        <v/>
      </c>
      <c r="X600" s="23"/>
      <c r="Y600" s="271"/>
      <c r="Z600" s="274"/>
    </row>
    <row r="601" spans="3:26" ht="21" customHeight="1">
      <c r="C601" s="246"/>
      <c r="D601" s="412"/>
      <c r="E601" s="421"/>
      <c r="F601" s="261" t="s">
        <v>2493</v>
      </c>
      <c r="G601" s="236"/>
      <c r="H601" s="48" t="s">
        <v>0</v>
      </c>
      <c r="I601" s="48" t="s">
        <v>131</v>
      </c>
      <c r="J601" s="48" t="s">
        <v>0</v>
      </c>
      <c r="K601" s="48" t="s">
        <v>132</v>
      </c>
      <c r="L601" s="48" t="s">
        <v>0</v>
      </c>
      <c r="M601" s="48" t="s">
        <v>312</v>
      </c>
      <c r="N601" s="48" t="s">
        <v>134</v>
      </c>
      <c r="O601" s="48" t="s">
        <v>0</v>
      </c>
      <c r="P601" s="48" t="s">
        <v>445</v>
      </c>
      <c r="Q601" s="48"/>
      <c r="R601" s="48"/>
      <c r="S601" s="48"/>
      <c r="T601" s="48"/>
      <c r="U601" s="104"/>
      <c r="V601" s="21" t="str">
        <f t="shared" si="6"/>
        <v/>
      </c>
      <c r="W601" s="22" t="str">
        <f t="shared" si="7"/>
        <v/>
      </c>
      <c r="X601" s="23"/>
      <c r="Y601" s="271"/>
      <c r="Z601" s="274"/>
    </row>
    <row r="602" spans="3:26" ht="21" customHeight="1">
      <c r="C602" s="246"/>
      <c r="D602" s="412"/>
      <c r="E602" s="421"/>
      <c r="F602" s="261" t="s">
        <v>48</v>
      </c>
      <c r="G602" s="236"/>
      <c r="H602" s="48" t="s">
        <v>0</v>
      </c>
      <c r="I602" s="48" t="s">
        <v>131</v>
      </c>
      <c r="J602" s="48" t="s">
        <v>0</v>
      </c>
      <c r="K602" s="48" t="s">
        <v>132</v>
      </c>
      <c r="L602" s="48" t="s">
        <v>0</v>
      </c>
      <c r="M602" s="48" t="s">
        <v>313</v>
      </c>
      <c r="N602" s="48" t="s">
        <v>134</v>
      </c>
      <c r="O602" s="48" t="s">
        <v>0</v>
      </c>
      <c r="P602" s="48" t="s">
        <v>445</v>
      </c>
      <c r="Q602" s="48"/>
      <c r="R602" s="48"/>
      <c r="S602" s="48"/>
      <c r="T602" s="48"/>
      <c r="U602" s="104"/>
      <c r="V602" s="21" t="str">
        <f t="shared" si="6"/>
        <v/>
      </c>
      <c r="W602" s="22" t="str">
        <f t="shared" si="7"/>
        <v/>
      </c>
      <c r="X602" s="23"/>
      <c r="Y602" s="271"/>
      <c r="Z602" s="274"/>
    </row>
    <row r="603" spans="3:26" ht="21" customHeight="1">
      <c r="C603" s="246"/>
      <c r="D603" s="412"/>
      <c r="E603" s="421"/>
      <c r="F603" s="261" t="s">
        <v>49</v>
      </c>
      <c r="G603" s="236"/>
      <c r="H603" s="48" t="s">
        <v>0</v>
      </c>
      <c r="I603" s="48" t="s">
        <v>131</v>
      </c>
      <c r="J603" s="48" t="s">
        <v>0</v>
      </c>
      <c r="K603" s="48" t="s">
        <v>132</v>
      </c>
      <c r="L603" s="48" t="s">
        <v>0</v>
      </c>
      <c r="M603" s="48" t="s">
        <v>314</v>
      </c>
      <c r="N603" s="48" t="s">
        <v>134</v>
      </c>
      <c r="O603" s="48" t="s">
        <v>0</v>
      </c>
      <c r="P603" s="48" t="s">
        <v>445</v>
      </c>
      <c r="Q603" s="48"/>
      <c r="R603" s="48"/>
      <c r="S603" s="48"/>
      <c r="T603" s="48"/>
      <c r="U603" s="104"/>
      <c r="V603" s="21" t="str">
        <f t="shared" si="6"/>
        <v/>
      </c>
      <c r="W603" s="22" t="str">
        <f t="shared" si="7"/>
        <v/>
      </c>
      <c r="X603" s="23"/>
      <c r="Y603" s="271"/>
      <c r="Z603" s="274"/>
    </row>
    <row r="604" spans="3:26" ht="21" customHeight="1">
      <c r="C604" s="246"/>
      <c r="D604" s="412"/>
      <c r="E604" s="421"/>
      <c r="F604" s="261" t="s">
        <v>50</v>
      </c>
      <c r="G604" s="236"/>
      <c r="H604" s="48" t="s">
        <v>0</v>
      </c>
      <c r="I604" s="48" t="s">
        <v>131</v>
      </c>
      <c r="J604" s="48" t="s">
        <v>0</v>
      </c>
      <c r="K604" s="48" t="s">
        <v>132</v>
      </c>
      <c r="L604" s="48" t="s">
        <v>0</v>
      </c>
      <c r="M604" s="48" t="s">
        <v>315</v>
      </c>
      <c r="N604" s="48" t="s">
        <v>134</v>
      </c>
      <c r="O604" s="48" t="s">
        <v>0</v>
      </c>
      <c r="P604" s="48" t="s">
        <v>445</v>
      </c>
      <c r="Q604" s="48"/>
      <c r="R604" s="48"/>
      <c r="S604" s="48"/>
      <c r="T604" s="48"/>
      <c r="U604" s="104"/>
      <c r="V604" s="21" t="str">
        <f t="shared" si="6"/>
        <v/>
      </c>
      <c r="W604" s="22" t="str">
        <f t="shared" si="7"/>
        <v/>
      </c>
      <c r="X604" s="23"/>
      <c r="Y604" s="271"/>
      <c r="Z604" s="274"/>
    </row>
    <row r="605" spans="3:26" ht="21" customHeight="1">
      <c r="C605" s="246"/>
      <c r="D605" s="412"/>
      <c r="E605" s="421"/>
      <c r="F605" s="261" t="s">
        <v>51</v>
      </c>
      <c r="G605" s="236"/>
      <c r="H605" s="48" t="s">
        <v>0</v>
      </c>
      <c r="I605" s="48" t="s">
        <v>131</v>
      </c>
      <c r="J605" s="48" t="s">
        <v>0</v>
      </c>
      <c r="K605" s="48" t="s">
        <v>132</v>
      </c>
      <c r="L605" s="48" t="s">
        <v>0</v>
      </c>
      <c r="M605" s="48" t="s">
        <v>316</v>
      </c>
      <c r="N605" s="48" t="s">
        <v>134</v>
      </c>
      <c r="O605" s="48" t="s">
        <v>0</v>
      </c>
      <c r="P605" s="48" t="s">
        <v>445</v>
      </c>
      <c r="Q605" s="48"/>
      <c r="R605" s="48"/>
      <c r="S605" s="48"/>
      <c r="T605" s="48"/>
      <c r="U605" s="104"/>
      <c r="V605" s="21" t="str">
        <f t="shared" si="6"/>
        <v/>
      </c>
      <c r="W605" s="22" t="str">
        <f t="shared" si="7"/>
        <v/>
      </c>
      <c r="X605" s="23"/>
      <c r="Y605" s="271"/>
      <c r="Z605" s="274"/>
    </row>
    <row r="606" spans="3:26" ht="21" customHeight="1">
      <c r="C606" s="246"/>
      <c r="D606" s="412"/>
      <c r="E606" s="421"/>
      <c r="F606" s="261" t="s">
        <v>52</v>
      </c>
      <c r="G606" s="236"/>
      <c r="H606" s="48" t="s">
        <v>0</v>
      </c>
      <c r="I606" s="48" t="s">
        <v>131</v>
      </c>
      <c r="J606" s="48" t="s">
        <v>0</v>
      </c>
      <c r="K606" s="48" t="s">
        <v>132</v>
      </c>
      <c r="L606" s="48" t="s">
        <v>0</v>
      </c>
      <c r="M606" s="48" t="s">
        <v>317</v>
      </c>
      <c r="N606" s="48" t="s">
        <v>134</v>
      </c>
      <c r="O606" s="48" t="s">
        <v>0</v>
      </c>
      <c r="P606" s="48" t="s">
        <v>445</v>
      </c>
      <c r="Q606" s="48"/>
      <c r="R606" s="48"/>
      <c r="S606" s="48"/>
      <c r="T606" s="48"/>
      <c r="U606" s="104"/>
      <c r="V606" s="21" t="str">
        <f t="shared" si="6"/>
        <v/>
      </c>
      <c r="W606" s="22" t="str">
        <f t="shared" si="7"/>
        <v/>
      </c>
      <c r="X606" s="23"/>
      <c r="Y606" s="271"/>
      <c r="Z606" s="274"/>
    </row>
    <row r="607" spans="3:26" ht="21" customHeight="1">
      <c r="C607" s="246"/>
      <c r="D607" s="412"/>
      <c r="E607" s="421"/>
      <c r="F607" s="261" t="s">
        <v>2494</v>
      </c>
      <c r="G607" s="236"/>
      <c r="H607" s="48" t="s">
        <v>0</v>
      </c>
      <c r="I607" s="48" t="s">
        <v>131</v>
      </c>
      <c r="J607" s="48" t="s">
        <v>0</v>
      </c>
      <c r="K607" s="48" t="s">
        <v>132</v>
      </c>
      <c r="L607" s="48" t="s">
        <v>0</v>
      </c>
      <c r="M607" s="48" t="s">
        <v>303</v>
      </c>
      <c r="N607" s="48" t="s">
        <v>134</v>
      </c>
      <c r="O607" s="48" t="s">
        <v>0</v>
      </c>
      <c r="P607" s="48" t="s">
        <v>445</v>
      </c>
      <c r="Q607" s="48"/>
      <c r="R607" s="48"/>
      <c r="S607" s="48"/>
      <c r="T607" s="48"/>
      <c r="U607" s="104"/>
      <c r="V607" s="21" t="str">
        <f t="shared" si="6"/>
        <v/>
      </c>
      <c r="W607" s="22" t="str">
        <f t="shared" si="7"/>
        <v/>
      </c>
      <c r="X607" s="23"/>
      <c r="Y607" s="271"/>
      <c r="Z607" s="274"/>
    </row>
    <row r="608" spans="3:26" ht="21" customHeight="1">
      <c r="C608" s="246"/>
      <c r="D608" s="412"/>
      <c r="E608" s="421"/>
      <c r="F608" s="261" t="s">
        <v>2495</v>
      </c>
      <c r="G608" s="236"/>
      <c r="H608" s="48" t="s">
        <v>0</v>
      </c>
      <c r="I608" s="48" t="s">
        <v>131</v>
      </c>
      <c r="J608" s="48" t="s">
        <v>0</v>
      </c>
      <c r="K608" s="48" t="s">
        <v>132</v>
      </c>
      <c r="L608" s="48" t="s">
        <v>0</v>
      </c>
      <c r="M608" s="48" t="s">
        <v>318</v>
      </c>
      <c r="N608" s="48" t="s">
        <v>134</v>
      </c>
      <c r="O608" s="48" t="s">
        <v>0</v>
      </c>
      <c r="P608" s="48" t="s">
        <v>445</v>
      </c>
      <c r="Q608" s="48"/>
      <c r="R608" s="48"/>
      <c r="S608" s="48"/>
      <c r="T608" s="48"/>
      <c r="U608" s="104"/>
      <c r="V608" s="21" t="str">
        <f t="shared" si="6"/>
        <v/>
      </c>
      <c r="W608" s="22" t="str">
        <f t="shared" si="7"/>
        <v/>
      </c>
      <c r="X608" s="23"/>
      <c r="Y608" s="271"/>
      <c r="Z608" s="274"/>
    </row>
    <row r="609" spans="3:45" ht="21" customHeight="1">
      <c r="C609" s="246"/>
      <c r="D609" s="412"/>
      <c r="E609" s="421"/>
      <c r="F609" s="261" t="s">
        <v>2496</v>
      </c>
      <c r="G609" s="236"/>
      <c r="H609" s="48" t="s">
        <v>0</v>
      </c>
      <c r="I609" s="48" t="s">
        <v>131</v>
      </c>
      <c r="J609" s="48" t="s">
        <v>0</v>
      </c>
      <c r="K609" s="48" t="s">
        <v>132</v>
      </c>
      <c r="L609" s="48" t="s">
        <v>0</v>
      </c>
      <c r="M609" s="48" t="s">
        <v>319</v>
      </c>
      <c r="N609" s="48" t="s">
        <v>134</v>
      </c>
      <c r="O609" s="48" t="s">
        <v>0</v>
      </c>
      <c r="P609" s="48" t="s">
        <v>445</v>
      </c>
      <c r="Q609" s="48"/>
      <c r="R609" s="48"/>
      <c r="S609" s="48"/>
      <c r="T609" s="48"/>
      <c r="U609" s="104"/>
      <c r="V609" s="21" t="str">
        <f t="shared" si="6"/>
        <v/>
      </c>
      <c r="W609" s="22" t="str">
        <f t="shared" si="7"/>
        <v/>
      </c>
      <c r="X609" s="23"/>
      <c r="Y609" s="271"/>
      <c r="Z609" s="271"/>
      <c r="AD609" s="272"/>
      <c r="AE609" s="272"/>
      <c r="AF609" s="272"/>
      <c r="AG609" s="272"/>
      <c r="AH609" s="272"/>
      <c r="AI609" s="272"/>
      <c r="AJ609" s="272"/>
      <c r="AK609" s="272"/>
      <c r="AL609" s="272"/>
      <c r="AM609" s="272"/>
      <c r="AN609" s="272"/>
      <c r="AO609" s="272"/>
      <c r="AP609" s="272"/>
      <c r="AQ609" s="272"/>
      <c r="AR609" s="272"/>
      <c r="AS609" s="272"/>
    </row>
    <row r="610" spans="3:45" ht="21" customHeight="1">
      <c r="C610" s="246"/>
      <c r="D610" s="412"/>
      <c r="E610" s="421"/>
      <c r="F610" s="261" t="s">
        <v>53</v>
      </c>
      <c r="G610" s="236"/>
      <c r="H610" s="48" t="s">
        <v>0</v>
      </c>
      <c r="I610" s="48" t="s">
        <v>131</v>
      </c>
      <c r="J610" s="48" t="s">
        <v>0</v>
      </c>
      <c r="K610" s="48" t="s">
        <v>132</v>
      </c>
      <c r="L610" s="48" t="s">
        <v>0</v>
      </c>
      <c r="M610" s="48" t="s">
        <v>320</v>
      </c>
      <c r="N610" s="48" t="s">
        <v>134</v>
      </c>
      <c r="O610" s="48" t="s">
        <v>0</v>
      </c>
      <c r="P610" s="48" t="s">
        <v>445</v>
      </c>
      <c r="Q610" s="48"/>
      <c r="R610" s="48"/>
      <c r="S610" s="48"/>
      <c r="T610" s="48"/>
      <c r="U610" s="104"/>
      <c r="V610" s="21" t="str">
        <f t="shared" si="6"/>
        <v/>
      </c>
      <c r="W610" s="22" t="str">
        <f t="shared" si="7"/>
        <v/>
      </c>
      <c r="X610" s="23"/>
      <c r="Y610" s="271"/>
      <c r="Z610" s="271"/>
      <c r="AD610" s="272"/>
      <c r="AE610" s="272"/>
      <c r="AF610" s="272"/>
      <c r="AG610" s="272"/>
      <c r="AH610" s="272"/>
      <c r="AI610" s="272"/>
      <c r="AJ610" s="272"/>
      <c r="AK610" s="272"/>
      <c r="AL610" s="272"/>
      <c r="AM610" s="272"/>
      <c r="AN610" s="272"/>
      <c r="AO610" s="272"/>
      <c r="AP610" s="272"/>
      <c r="AQ610" s="272"/>
      <c r="AR610" s="272"/>
      <c r="AS610" s="272"/>
    </row>
    <row r="611" spans="3:45" ht="21" customHeight="1">
      <c r="C611" s="246"/>
      <c r="D611" s="412"/>
      <c r="E611" s="421"/>
      <c r="F611" s="261" t="s">
        <v>2497</v>
      </c>
      <c r="G611" s="236"/>
      <c r="H611" s="48" t="s">
        <v>0</v>
      </c>
      <c r="I611" s="48" t="s">
        <v>131</v>
      </c>
      <c r="J611" s="48" t="s">
        <v>0</v>
      </c>
      <c r="K611" s="48" t="s">
        <v>132</v>
      </c>
      <c r="L611" s="48" t="s">
        <v>0</v>
      </c>
      <c r="M611" s="48" t="s">
        <v>321</v>
      </c>
      <c r="N611" s="48" t="s">
        <v>134</v>
      </c>
      <c r="O611" s="48" t="s">
        <v>0</v>
      </c>
      <c r="P611" s="48" t="s">
        <v>445</v>
      </c>
      <c r="Q611" s="48"/>
      <c r="R611" s="48"/>
      <c r="S611" s="48"/>
      <c r="T611" s="48"/>
      <c r="U611" s="104"/>
      <c r="V611" s="21" t="str">
        <f t="shared" si="6"/>
        <v/>
      </c>
      <c r="W611" s="22" t="str">
        <f t="shared" si="7"/>
        <v/>
      </c>
      <c r="X611" s="23"/>
      <c r="Y611" s="271"/>
      <c r="Z611" s="271"/>
      <c r="AD611" s="272"/>
      <c r="AE611" s="272"/>
      <c r="AF611" s="272"/>
      <c r="AG611" s="272"/>
      <c r="AH611" s="272"/>
      <c r="AI611" s="272"/>
      <c r="AJ611" s="272"/>
      <c r="AK611" s="272"/>
      <c r="AL611" s="272"/>
      <c r="AM611" s="272"/>
      <c r="AN611" s="272"/>
      <c r="AO611" s="272"/>
      <c r="AP611" s="272"/>
      <c r="AQ611" s="272"/>
      <c r="AR611" s="272"/>
      <c r="AS611" s="272"/>
    </row>
    <row r="612" spans="3:45" ht="21" customHeight="1">
      <c r="C612" s="246"/>
      <c r="D612" s="412"/>
      <c r="E612" s="421"/>
      <c r="F612" s="261" t="s">
        <v>2498</v>
      </c>
      <c r="G612" s="236"/>
      <c r="H612" s="48" t="s">
        <v>0</v>
      </c>
      <c r="I612" s="48" t="s">
        <v>131</v>
      </c>
      <c r="J612" s="48" t="s">
        <v>0</v>
      </c>
      <c r="K612" s="48" t="s">
        <v>132</v>
      </c>
      <c r="L612" s="48" t="s">
        <v>0</v>
      </c>
      <c r="M612" s="48" t="s">
        <v>322</v>
      </c>
      <c r="N612" s="48" t="s">
        <v>134</v>
      </c>
      <c r="O612" s="48" t="s">
        <v>0</v>
      </c>
      <c r="P612" s="48" t="s">
        <v>445</v>
      </c>
      <c r="Q612" s="48"/>
      <c r="R612" s="48"/>
      <c r="S612" s="48"/>
      <c r="T612" s="48"/>
      <c r="U612" s="104"/>
      <c r="V612" s="21" t="str">
        <f t="shared" si="6"/>
        <v/>
      </c>
      <c r="W612" s="22" t="str">
        <f t="shared" si="7"/>
        <v/>
      </c>
      <c r="X612" s="23"/>
      <c r="Y612" s="271"/>
      <c r="Z612" s="271"/>
      <c r="AD612" s="272"/>
      <c r="AE612" s="272"/>
      <c r="AF612" s="272"/>
      <c r="AG612" s="272"/>
      <c r="AH612" s="272"/>
      <c r="AI612" s="272"/>
      <c r="AJ612" s="272"/>
      <c r="AK612" s="272"/>
      <c r="AL612" s="272"/>
      <c r="AM612" s="272"/>
      <c r="AN612" s="272"/>
      <c r="AO612" s="272"/>
      <c r="AP612" s="272"/>
      <c r="AQ612" s="272"/>
      <c r="AR612" s="272"/>
      <c r="AS612" s="272"/>
    </row>
    <row r="613" spans="3:45" ht="21" customHeight="1">
      <c r="C613" s="246"/>
      <c r="D613" s="412"/>
      <c r="E613" s="421"/>
      <c r="F613" s="261" t="s">
        <v>2499</v>
      </c>
      <c r="G613" s="236"/>
      <c r="H613" s="48" t="s">
        <v>0</v>
      </c>
      <c r="I613" s="48" t="s">
        <v>131</v>
      </c>
      <c r="J613" s="48" t="s">
        <v>0</v>
      </c>
      <c r="K613" s="48" t="s">
        <v>132</v>
      </c>
      <c r="L613" s="48" t="s">
        <v>0</v>
      </c>
      <c r="M613" s="48" t="s">
        <v>323</v>
      </c>
      <c r="N613" s="48" t="s">
        <v>134</v>
      </c>
      <c r="O613" s="48" t="s">
        <v>0</v>
      </c>
      <c r="P613" s="48" t="s">
        <v>445</v>
      </c>
      <c r="Q613" s="48"/>
      <c r="R613" s="48"/>
      <c r="S613" s="48"/>
      <c r="T613" s="48"/>
      <c r="U613" s="104"/>
      <c r="V613" s="21" t="str">
        <f t="shared" ref="V613:V676" si="8">IF(OR(AND(V161="",W161=""),AND(V387="",W387=""),AND(W161="X",W387="X"),OR(W161="M",W387="M")),"",SUM(V161,V387))</f>
        <v/>
      </c>
      <c r="W613" s="22" t="str">
        <f t="shared" ref="W613:W676" si="9">IF(AND(AND(W161="X",W387="X"),SUM(V161,V387)=0,ISNUMBER(V613)),"",IF(OR(W161="M",W387="M"),"M",IF(AND(W161=W387,OR(W161="X",W161="W",W161="Z")),UPPER(W161),"")))</f>
        <v/>
      </c>
      <c r="X613" s="23"/>
      <c r="Y613" s="271"/>
      <c r="Z613" s="271"/>
      <c r="AD613" s="272"/>
      <c r="AE613" s="272"/>
      <c r="AF613" s="272"/>
      <c r="AG613" s="272"/>
      <c r="AH613" s="272"/>
      <c r="AI613" s="272"/>
      <c r="AJ613" s="272"/>
      <c r="AK613" s="272"/>
      <c r="AL613" s="272"/>
      <c r="AM613" s="272"/>
      <c r="AN613" s="272"/>
      <c r="AO613" s="272"/>
      <c r="AP613" s="272"/>
      <c r="AQ613" s="272"/>
      <c r="AR613" s="272"/>
      <c r="AS613" s="272"/>
    </row>
    <row r="614" spans="3:45" ht="21" customHeight="1">
      <c r="C614" s="246"/>
      <c r="D614" s="412"/>
      <c r="E614" s="421"/>
      <c r="F614" s="261" t="s">
        <v>54</v>
      </c>
      <c r="G614" s="236"/>
      <c r="H614" s="48" t="s">
        <v>0</v>
      </c>
      <c r="I614" s="48" t="s">
        <v>131</v>
      </c>
      <c r="J614" s="48" t="s">
        <v>0</v>
      </c>
      <c r="K614" s="48" t="s">
        <v>132</v>
      </c>
      <c r="L614" s="48" t="s">
        <v>0</v>
      </c>
      <c r="M614" s="48" t="s">
        <v>324</v>
      </c>
      <c r="N614" s="48" t="s">
        <v>134</v>
      </c>
      <c r="O614" s="48" t="s">
        <v>0</v>
      </c>
      <c r="P614" s="48" t="s">
        <v>445</v>
      </c>
      <c r="Q614" s="48"/>
      <c r="R614" s="48"/>
      <c r="S614" s="48"/>
      <c r="T614" s="48"/>
      <c r="U614" s="104"/>
      <c r="V614" s="21" t="str">
        <f t="shared" si="8"/>
        <v/>
      </c>
      <c r="W614" s="22" t="str">
        <f t="shared" si="9"/>
        <v/>
      </c>
      <c r="X614" s="23"/>
      <c r="Y614" s="271"/>
      <c r="Z614" s="271"/>
      <c r="AD614" s="272"/>
      <c r="AE614" s="272"/>
      <c r="AF614" s="272"/>
      <c r="AG614" s="272"/>
      <c r="AH614" s="272"/>
      <c r="AI614" s="272"/>
      <c r="AJ614" s="272"/>
      <c r="AK614" s="272"/>
      <c r="AL614" s="272"/>
      <c r="AM614" s="272"/>
      <c r="AN614" s="272"/>
      <c r="AO614" s="272"/>
      <c r="AP614" s="272"/>
      <c r="AQ614" s="272"/>
      <c r="AR614" s="272"/>
      <c r="AS614" s="272"/>
    </row>
    <row r="615" spans="3:45" ht="21" customHeight="1">
      <c r="C615" s="246"/>
      <c r="D615" s="412"/>
      <c r="E615" s="421"/>
      <c r="F615" s="261" t="s">
        <v>2500</v>
      </c>
      <c r="G615" s="236"/>
      <c r="H615" s="48" t="s">
        <v>0</v>
      </c>
      <c r="I615" s="48" t="s">
        <v>131</v>
      </c>
      <c r="J615" s="48" t="s">
        <v>0</v>
      </c>
      <c r="K615" s="48" t="s">
        <v>132</v>
      </c>
      <c r="L615" s="48" t="s">
        <v>0</v>
      </c>
      <c r="M615" s="48" t="s">
        <v>325</v>
      </c>
      <c r="N615" s="48" t="s">
        <v>134</v>
      </c>
      <c r="O615" s="48" t="s">
        <v>0</v>
      </c>
      <c r="P615" s="48" t="s">
        <v>445</v>
      </c>
      <c r="Q615" s="48"/>
      <c r="R615" s="48"/>
      <c r="S615" s="48"/>
      <c r="T615" s="48"/>
      <c r="U615" s="104"/>
      <c r="V615" s="21" t="str">
        <f t="shared" si="8"/>
        <v/>
      </c>
      <c r="W615" s="22" t="str">
        <f t="shared" si="9"/>
        <v/>
      </c>
      <c r="X615" s="23"/>
      <c r="Y615" s="271"/>
      <c r="Z615" s="271"/>
      <c r="AD615" s="272"/>
      <c r="AE615" s="272"/>
      <c r="AF615" s="272"/>
      <c r="AG615" s="272"/>
      <c r="AH615" s="272"/>
      <c r="AI615" s="272"/>
      <c r="AJ615" s="272"/>
      <c r="AK615" s="272"/>
      <c r="AL615" s="272"/>
      <c r="AM615" s="272"/>
      <c r="AN615" s="272"/>
      <c r="AO615" s="272"/>
      <c r="AP615" s="272"/>
      <c r="AQ615" s="272"/>
      <c r="AR615" s="272"/>
      <c r="AS615" s="272"/>
    </row>
    <row r="616" spans="3:45" ht="21" customHeight="1">
      <c r="C616" s="246"/>
      <c r="D616" s="412"/>
      <c r="E616" s="421"/>
      <c r="F616" s="261" t="s">
        <v>2501</v>
      </c>
      <c r="G616" s="236"/>
      <c r="H616" s="48" t="s">
        <v>0</v>
      </c>
      <c r="I616" s="48" t="s">
        <v>131</v>
      </c>
      <c r="J616" s="48" t="s">
        <v>0</v>
      </c>
      <c r="K616" s="48" t="s">
        <v>132</v>
      </c>
      <c r="L616" s="48" t="s">
        <v>0</v>
      </c>
      <c r="M616" s="48" t="s">
        <v>326</v>
      </c>
      <c r="N616" s="48" t="s">
        <v>134</v>
      </c>
      <c r="O616" s="48" t="s">
        <v>0</v>
      </c>
      <c r="P616" s="48" t="s">
        <v>445</v>
      </c>
      <c r="Q616" s="48"/>
      <c r="R616" s="48"/>
      <c r="S616" s="48"/>
      <c r="T616" s="48"/>
      <c r="U616" s="104"/>
      <c r="V616" s="21" t="str">
        <f t="shared" si="8"/>
        <v/>
      </c>
      <c r="W616" s="22" t="str">
        <f t="shared" si="9"/>
        <v/>
      </c>
      <c r="X616" s="23"/>
      <c r="Y616" s="271"/>
      <c r="Z616" s="271"/>
      <c r="AD616" s="272"/>
      <c r="AE616" s="272"/>
      <c r="AF616" s="272"/>
      <c r="AG616" s="272"/>
      <c r="AH616" s="272"/>
      <c r="AI616" s="272"/>
      <c r="AJ616" s="272"/>
      <c r="AK616" s="272"/>
      <c r="AL616" s="272"/>
      <c r="AM616" s="272"/>
      <c r="AN616" s="272"/>
      <c r="AO616" s="272"/>
      <c r="AP616" s="272"/>
      <c r="AQ616" s="272"/>
      <c r="AR616" s="272"/>
      <c r="AS616" s="272"/>
    </row>
    <row r="617" spans="3:45" ht="21" customHeight="1">
      <c r="C617" s="246"/>
      <c r="D617" s="412"/>
      <c r="E617" s="421"/>
      <c r="F617" s="261" t="s">
        <v>2502</v>
      </c>
      <c r="G617" s="236"/>
      <c r="H617" s="48" t="s">
        <v>0</v>
      </c>
      <c r="I617" s="48" t="s">
        <v>131</v>
      </c>
      <c r="J617" s="48" t="s">
        <v>0</v>
      </c>
      <c r="K617" s="48" t="s">
        <v>132</v>
      </c>
      <c r="L617" s="48" t="s">
        <v>0</v>
      </c>
      <c r="M617" s="48" t="s">
        <v>327</v>
      </c>
      <c r="N617" s="48" t="s">
        <v>134</v>
      </c>
      <c r="O617" s="48" t="s">
        <v>0</v>
      </c>
      <c r="P617" s="48" t="s">
        <v>445</v>
      </c>
      <c r="Q617" s="48"/>
      <c r="R617" s="48"/>
      <c r="S617" s="48"/>
      <c r="T617" s="48"/>
      <c r="U617" s="104"/>
      <c r="V617" s="21" t="str">
        <f t="shared" si="8"/>
        <v/>
      </c>
      <c r="W617" s="22" t="str">
        <f t="shared" si="9"/>
        <v/>
      </c>
      <c r="X617" s="23"/>
      <c r="Y617" s="271"/>
      <c r="Z617" s="271"/>
      <c r="AD617" s="272"/>
      <c r="AE617" s="272"/>
      <c r="AF617" s="272"/>
      <c r="AG617" s="272"/>
      <c r="AH617" s="272"/>
      <c r="AI617" s="272"/>
      <c r="AJ617" s="272"/>
      <c r="AK617" s="272"/>
      <c r="AL617" s="272"/>
      <c r="AM617" s="272"/>
      <c r="AN617" s="272"/>
      <c r="AO617" s="272"/>
      <c r="AP617" s="272"/>
      <c r="AQ617" s="272"/>
      <c r="AR617" s="272"/>
      <c r="AS617" s="272"/>
    </row>
    <row r="618" spans="3:45" ht="21" customHeight="1">
      <c r="C618" s="246"/>
      <c r="D618" s="412"/>
      <c r="E618" s="421"/>
      <c r="F618" s="261" t="s">
        <v>2503</v>
      </c>
      <c r="G618" s="236"/>
      <c r="H618" s="48" t="s">
        <v>0</v>
      </c>
      <c r="I618" s="48" t="s">
        <v>131</v>
      </c>
      <c r="J618" s="48" t="s">
        <v>0</v>
      </c>
      <c r="K618" s="48" t="s">
        <v>132</v>
      </c>
      <c r="L618" s="48" t="s">
        <v>0</v>
      </c>
      <c r="M618" s="48" t="s">
        <v>328</v>
      </c>
      <c r="N618" s="48" t="s">
        <v>134</v>
      </c>
      <c r="O618" s="48" t="s">
        <v>0</v>
      </c>
      <c r="P618" s="48" t="s">
        <v>445</v>
      </c>
      <c r="Q618" s="48"/>
      <c r="R618" s="48"/>
      <c r="S618" s="48"/>
      <c r="T618" s="48"/>
      <c r="U618" s="104"/>
      <c r="V618" s="21" t="str">
        <f t="shared" si="8"/>
        <v/>
      </c>
      <c r="W618" s="22" t="str">
        <f t="shared" si="9"/>
        <v/>
      </c>
      <c r="X618" s="23"/>
      <c r="Y618" s="271"/>
      <c r="Z618" s="271"/>
      <c r="AD618" s="272"/>
      <c r="AE618" s="272"/>
      <c r="AF618" s="272"/>
      <c r="AG618" s="272"/>
      <c r="AH618" s="272"/>
      <c r="AI618" s="272"/>
      <c r="AJ618" s="272"/>
      <c r="AK618" s="272"/>
      <c r="AL618" s="272"/>
      <c r="AM618" s="272"/>
      <c r="AN618" s="272"/>
      <c r="AO618" s="272"/>
      <c r="AP618" s="272"/>
      <c r="AQ618" s="272"/>
      <c r="AR618" s="272"/>
      <c r="AS618" s="272"/>
    </row>
    <row r="619" spans="3:45" ht="21" customHeight="1">
      <c r="C619" s="246"/>
      <c r="D619" s="412"/>
      <c r="E619" s="421"/>
      <c r="F619" s="261" t="s">
        <v>55</v>
      </c>
      <c r="G619" s="236"/>
      <c r="H619" s="48" t="s">
        <v>0</v>
      </c>
      <c r="I619" s="48" t="s">
        <v>131</v>
      </c>
      <c r="J619" s="48" t="s">
        <v>0</v>
      </c>
      <c r="K619" s="48" t="s">
        <v>132</v>
      </c>
      <c r="L619" s="48" t="s">
        <v>0</v>
      </c>
      <c r="M619" s="48" t="s">
        <v>329</v>
      </c>
      <c r="N619" s="48" t="s">
        <v>134</v>
      </c>
      <c r="O619" s="48" t="s">
        <v>0</v>
      </c>
      <c r="P619" s="48" t="s">
        <v>445</v>
      </c>
      <c r="Q619" s="48"/>
      <c r="R619" s="48"/>
      <c r="S619" s="48"/>
      <c r="T619" s="48"/>
      <c r="U619" s="104"/>
      <c r="V619" s="21" t="str">
        <f t="shared" si="8"/>
        <v/>
      </c>
      <c r="W619" s="22" t="str">
        <f t="shared" si="9"/>
        <v/>
      </c>
      <c r="X619" s="23"/>
      <c r="Y619" s="271"/>
      <c r="Z619" s="271"/>
      <c r="AD619" s="272"/>
      <c r="AE619" s="272"/>
      <c r="AF619" s="272"/>
      <c r="AG619" s="272"/>
      <c r="AH619" s="272"/>
      <c r="AI619" s="272"/>
      <c r="AJ619" s="272"/>
      <c r="AK619" s="272"/>
      <c r="AL619" s="272"/>
      <c r="AM619" s="272"/>
      <c r="AN619" s="272"/>
      <c r="AO619" s="272"/>
      <c r="AP619" s="272"/>
      <c r="AQ619" s="272"/>
      <c r="AR619" s="272"/>
      <c r="AS619" s="272"/>
    </row>
    <row r="620" spans="3:45" ht="21" customHeight="1">
      <c r="C620" s="246"/>
      <c r="D620" s="412"/>
      <c r="E620" s="421"/>
      <c r="F620" s="261" t="s">
        <v>2504</v>
      </c>
      <c r="G620" s="236"/>
      <c r="H620" s="48" t="s">
        <v>0</v>
      </c>
      <c r="I620" s="48" t="s">
        <v>131</v>
      </c>
      <c r="J620" s="48" t="s">
        <v>0</v>
      </c>
      <c r="K620" s="48" t="s">
        <v>132</v>
      </c>
      <c r="L620" s="48" t="s">
        <v>0</v>
      </c>
      <c r="M620" s="48" t="s">
        <v>330</v>
      </c>
      <c r="N620" s="48" t="s">
        <v>134</v>
      </c>
      <c r="O620" s="48" t="s">
        <v>0</v>
      </c>
      <c r="P620" s="48" t="s">
        <v>445</v>
      </c>
      <c r="Q620" s="48"/>
      <c r="R620" s="48"/>
      <c r="S620" s="48"/>
      <c r="T620" s="48"/>
      <c r="U620" s="104"/>
      <c r="V620" s="21" t="str">
        <f t="shared" si="8"/>
        <v/>
      </c>
      <c r="W620" s="22" t="str">
        <f t="shared" si="9"/>
        <v/>
      </c>
      <c r="X620" s="23"/>
      <c r="Y620" s="271"/>
      <c r="Z620" s="271"/>
      <c r="AD620" s="272"/>
      <c r="AE620" s="272"/>
      <c r="AF620" s="272"/>
      <c r="AG620" s="272"/>
      <c r="AH620" s="272"/>
      <c r="AI620" s="272"/>
      <c r="AJ620" s="272"/>
      <c r="AK620" s="272"/>
      <c r="AL620" s="272"/>
      <c r="AM620" s="272"/>
      <c r="AN620" s="272"/>
      <c r="AO620" s="272"/>
      <c r="AP620" s="272"/>
      <c r="AQ620" s="272"/>
      <c r="AR620" s="272"/>
      <c r="AS620" s="272"/>
    </row>
    <row r="621" spans="3:45" ht="21" customHeight="1">
      <c r="C621" s="246"/>
      <c r="D621" s="412"/>
      <c r="E621" s="421"/>
      <c r="F621" s="261" t="s">
        <v>2384</v>
      </c>
      <c r="G621" s="236"/>
      <c r="H621" s="48" t="s">
        <v>0</v>
      </c>
      <c r="I621" s="48" t="s">
        <v>131</v>
      </c>
      <c r="J621" s="48" t="s">
        <v>0</v>
      </c>
      <c r="K621" s="48" t="s">
        <v>132</v>
      </c>
      <c r="L621" s="48" t="s">
        <v>0</v>
      </c>
      <c r="M621" s="48" t="s">
        <v>331</v>
      </c>
      <c r="N621" s="48" t="s">
        <v>134</v>
      </c>
      <c r="O621" s="48" t="s">
        <v>0</v>
      </c>
      <c r="P621" s="48" t="s">
        <v>445</v>
      </c>
      <c r="Q621" s="48"/>
      <c r="R621" s="48"/>
      <c r="S621" s="48"/>
      <c r="T621" s="48"/>
      <c r="U621" s="104"/>
      <c r="V621" s="21" t="str">
        <f t="shared" si="8"/>
        <v/>
      </c>
      <c r="W621" s="22" t="str">
        <f t="shared" si="9"/>
        <v/>
      </c>
      <c r="X621" s="23"/>
      <c r="Y621" s="271"/>
      <c r="Z621" s="273"/>
      <c r="AD621" s="245"/>
      <c r="AE621" s="245"/>
      <c r="AF621" s="245"/>
      <c r="AG621" s="245"/>
      <c r="AH621" s="245"/>
      <c r="AI621" s="245"/>
      <c r="AJ621" s="245"/>
      <c r="AK621" s="245"/>
      <c r="AL621" s="245"/>
      <c r="AM621" s="245"/>
      <c r="AN621" s="245"/>
      <c r="AO621" s="245"/>
      <c r="AP621" s="245"/>
      <c r="AQ621" s="245"/>
      <c r="AR621" s="245"/>
      <c r="AS621" s="245"/>
    </row>
    <row r="622" spans="3:45" ht="21" customHeight="1">
      <c r="C622" s="246"/>
      <c r="D622" s="412"/>
      <c r="E622" s="422"/>
      <c r="F622" s="267" t="s">
        <v>2385</v>
      </c>
      <c r="G622" s="236"/>
      <c r="H622" s="48" t="s">
        <v>0</v>
      </c>
      <c r="I622" s="48" t="s">
        <v>131</v>
      </c>
      <c r="J622" s="48" t="s">
        <v>0</v>
      </c>
      <c r="K622" s="48" t="s">
        <v>132</v>
      </c>
      <c r="L622" s="48" t="s">
        <v>0</v>
      </c>
      <c r="M622" s="48" t="s">
        <v>410</v>
      </c>
      <c r="N622" s="48" t="s">
        <v>134</v>
      </c>
      <c r="O622" s="48" t="s">
        <v>0</v>
      </c>
      <c r="P622" s="48" t="s">
        <v>445</v>
      </c>
      <c r="Q622" s="48"/>
      <c r="R622" s="48"/>
      <c r="S622" s="48"/>
      <c r="T622" s="48"/>
      <c r="U622" s="104"/>
      <c r="V622" s="21" t="str">
        <f t="shared" si="8"/>
        <v/>
      </c>
      <c r="W622" s="22" t="str">
        <f t="shared" si="9"/>
        <v/>
      </c>
      <c r="X622" s="23"/>
      <c r="Y622" s="271"/>
      <c r="Z622" s="271"/>
      <c r="AD622" s="272"/>
      <c r="AE622" s="272"/>
      <c r="AF622" s="272"/>
      <c r="AG622" s="272"/>
      <c r="AH622" s="272"/>
      <c r="AI622" s="272"/>
      <c r="AJ622" s="272"/>
      <c r="AK622" s="272"/>
      <c r="AL622" s="272"/>
      <c r="AM622" s="272"/>
      <c r="AN622" s="272"/>
      <c r="AO622" s="272"/>
      <c r="AP622" s="272"/>
      <c r="AQ622" s="272"/>
      <c r="AR622" s="272"/>
      <c r="AS622" s="272"/>
    </row>
    <row r="623" spans="3:45" ht="21" customHeight="1">
      <c r="C623" s="246"/>
      <c r="D623" s="412" t="s">
        <v>2357</v>
      </c>
      <c r="E623" s="420" t="s">
        <v>56</v>
      </c>
      <c r="F623" s="261" t="s">
        <v>2505</v>
      </c>
      <c r="G623" s="236"/>
      <c r="H623" s="48" t="s">
        <v>0</v>
      </c>
      <c r="I623" s="48" t="s">
        <v>131</v>
      </c>
      <c r="J623" s="48" t="s">
        <v>0</v>
      </c>
      <c r="K623" s="48" t="s">
        <v>132</v>
      </c>
      <c r="L623" s="48" t="s">
        <v>0</v>
      </c>
      <c r="M623" s="48" t="s">
        <v>332</v>
      </c>
      <c r="N623" s="48" t="s">
        <v>134</v>
      </c>
      <c r="O623" s="48" t="s">
        <v>0</v>
      </c>
      <c r="P623" s="48" t="s">
        <v>445</v>
      </c>
      <c r="Q623" s="48"/>
      <c r="R623" s="48"/>
      <c r="S623" s="48"/>
      <c r="T623" s="48"/>
      <c r="U623" s="104"/>
      <c r="V623" s="21" t="str">
        <f t="shared" si="8"/>
        <v/>
      </c>
      <c r="W623" s="22" t="str">
        <f t="shared" si="9"/>
        <v/>
      </c>
      <c r="X623" s="23"/>
      <c r="Y623" s="271"/>
      <c r="Z623" s="271"/>
      <c r="AD623" s="272"/>
      <c r="AE623" s="272"/>
      <c r="AF623" s="272"/>
      <c r="AG623" s="272"/>
      <c r="AH623" s="272"/>
      <c r="AI623" s="272"/>
      <c r="AJ623" s="272"/>
      <c r="AK623" s="272"/>
      <c r="AL623" s="272"/>
      <c r="AM623" s="272"/>
      <c r="AN623" s="272"/>
      <c r="AO623" s="272"/>
      <c r="AP623" s="272"/>
      <c r="AQ623" s="272"/>
      <c r="AR623" s="272"/>
      <c r="AS623" s="272"/>
    </row>
    <row r="624" spans="3:45" ht="21" customHeight="1">
      <c r="C624" s="246"/>
      <c r="D624" s="412"/>
      <c r="E624" s="421"/>
      <c r="F624" s="261" t="s">
        <v>2506</v>
      </c>
      <c r="G624" s="236"/>
      <c r="H624" s="48" t="s">
        <v>0</v>
      </c>
      <c r="I624" s="48" t="s">
        <v>131</v>
      </c>
      <c r="J624" s="48" t="s">
        <v>0</v>
      </c>
      <c r="K624" s="48" t="s">
        <v>132</v>
      </c>
      <c r="L624" s="48" t="s">
        <v>0</v>
      </c>
      <c r="M624" s="48" t="s">
        <v>333</v>
      </c>
      <c r="N624" s="48" t="s">
        <v>134</v>
      </c>
      <c r="O624" s="48" t="s">
        <v>0</v>
      </c>
      <c r="P624" s="48" t="s">
        <v>445</v>
      </c>
      <c r="Q624" s="48"/>
      <c r="R624" s="48"/>
      <c r="S624" s="48"/>
      <c r="T624" s="48"/>
      <c r="U624" s="104"/>
      <c r="V624" s="21" t="str">
        <f t="shared" si="8"/>
        <v/>
      </c>
      <c r="W624" s="22" t="str">
        <f t="shared" si="9"/>
        <v/>
      </c>
      <c r="X624" s="23"/>
      <c r="Y624" s="271"/>
      <c r="Z624" s="271"/>
      <c r="AD624" s="272"/>
      <c r="AE624" s="272"/>
      <c r="AF624" s="272"/>
      <c r="AG624" s="272"/>
      <c r="AH624" s="272"/>
      <c r="AI624" s="272"/>
      <c r="AJ624" s="272"/>
      <c r="AK624" s="272"/>
      <c r="AL624" s="272"/>
      <c r="AM624" s="272"/>
      <c r="AN624" s="272"/>
      <c r="AO624" s="272"/>
      <c r="AP624" s="272"/>
      <c r="AQ624" s="272"/>
      <c r="AR624" s="272"/>
      <c r="AS624" s="272"/>
    </row>
    <row r="625" spans="3:26" ht="21" customHeight="1">
      <c r="C625" s="246"/>
      <c r="D625" s="412"/>
      <c r="E625" s="421"/>
      <c r="F625" s="261" t="s">
        <v>2507</v>
      </c>
      <c r="G625" s="236"/>
      <c r="H625" s="48" t="s">
        <v>0</v>
      </c>
      <c r="I625" s="48" t="s">
        <v>131</v>
      </c>
      <c r="J625" s="48" t="s">
        <v>0</v>
      </c>
      <c r="K625" s="48" t="s">
        <v>132</v>
      </c>
      <c r="L625" s="48" t="s">
        <v>0</v>
      </c>
      <c r="M625" s="48" t="s">
        <v>142</v>
      </c>
      <c r="N625" s="48" t="s">
        <v>134</v>
      </c>
      <c r="O625" s="48" t="s">
        <v>0</v>
      </c>
      <c r="P625" s="48" t="s">
        <v>445</v>
      </c>
      <c r="Q625" s="48"/>
      <c r="R625" s="48"/>
      <c r="S625" s="48"/>
      <c r="T625" s="48"/>
      <c r="U625" s="104"/>
      <c r="V625" s="21" t="str">
        <f t="shared" si="8"/>
        <v/>
      </c>
      <c r="W625" s="22" t="str">
        <f t="shared" si="9"/>
        <v/>
      </c>
      <c r="X625" s="23"/>
      <c r="Y625" s="271"/>
      <c r="Z625" s="274"/>
    </row>
    <row r="626" spans="3:26" ht="21" customHeight="1">
      <c r="C626" s="246"/>
      <c r="D626" s="412"/>
      <c r="E626" s="421"/>
      <c r="F626" s="261" t="s">
        <v>2508</v>
      </c>
      <c r="G626" s="236"/>
      <c r="H626" s="48" t="s">
        <v>0</v>
      </c>
      <c r="I626" s="48" t="s">
        <v>131</v>
      </c>
      <c r="J626" s="48" t="s">
        <v>0</v>
      </c>
      <c r="K626" s="48" t="s">
        <v>132</v>
      </c>
      <c r="L626" s="48" t="s">
        <v>0</v>
      </c>
      <c r="M626" s="48" t="s">
        <v>334</v>
      </c>
      <c r="N626" s="48" t="s">
        <v>134</v>
      </c>
      <c r="O626" s="48" t="s">
        <v>0</v>
      </c>
      <c r="P626" s="48" t="s">
        <v>445</v>
      </c>
      <c r="Q626" s="48"/>
      <c r="R626" s="48"/>
      <c r="S626" s="48"/>
      <c r="T626" s="48"/>
      <c r="U626" s="104"/>
      <c r="V626" s="21" t="str">
        <f t="shared" si="8"/>
        <v/>
      </c>
      <c r="W626" s="22" t="str">
        <f t="shared" si="9"/>
        <v/>
      </c>
      <c r="X626" s="23"/>
      <c r="Y626" s="271"/>
      <c r="Z626" s="274"/>
    </row>
    <row r="627" spans="3:26" ht="21" customHeight="1">
      <c r="C627" s="246"/>
      <c r="D627" s="412"/>
      <c r="E627" s="421"/>
      <c r="F627" s="261" t="s">
        <v>2509</v>
      </c>
      <c r="G627" s="236"/>
      <c r="H627" s="48" t="s">
        <v>0</v>
      </c>
      <c r="I627" s="48" t="s">
        <v>131</v>
      </c>
      <c r="J627" s="48" t="s">
        <v>0</v>
      </c>
      <c r="K627" s="48" t="s">
        <v>132</v>
      </c>
      <c r="L627" s="48" t="s">
        <v>0</v>
      </c>
      <c r="M627" s="48" t="s">
        <v>335</v>
      </c>
      <c r="N627" s="48" t="s">
        <v>134</v>
      </c>
      <c r="O627" s="48" t="s">
        <v>0</v>
      </c>
      <c r="P627" s="48" t="s">
        <v>445</v>
      </c>
      <c r="Q627" s="48"/>
      <c r="R627" s="48"/>
      <c r="S627" s="48"/>
      <c r="T627" s="48"/>
      <c r="U627" s="104"/>
      <c r="V627" s="21" t="str">
        <f t="shared" si="8"/>
        <v/>
      </c>
      <c r="W627" s="22" t="str">
        <f t="shared" si="9"/>
        <v/>
      </c>
      <c r="X627" s="23"/>
      <c r="Y627" s="271"/>
      <c r="Z627" s="274"/>
    </row>
    <row r="628" spans="3:26" ht="21" customHeight="1">
      <c r="C628" s="246"/>
      <c r="D628" s="412"/>
      <c r="E628" s="421"/>
      <c r="F628" s="261" t="s">
        <v>2510</v>
      </c>
      <c r="G628" s="236"/>
      <c r="H628" s="48" t="s">
        <v>0</v>
      </c>
      <c r="I628" s="48" t="s">
        <v>131</v>
      </c>
      <c r="J628" s="48" t="s">
        <v>0</v>
      </c>
      <c r="K628" s="48" t="s">
        <v>132</v>
      </c>
      <c r="L628" s="48" t="s">
        <v>0</v>
      </c>
      <c r="M628" s="48" t="s">
        <v>336</v>
      </c>
      <c r="N628" s="48" t="s">
        <v>134</v>
      </c>
      <c r="O628" s="48" t="s">
        <v>0</v>
      </c>
      <c r="P628" s="48" t="s">
        <v>445</v>
      </c>
      <c r="Q628" s="48"/>
      <c r="R628" s="48"/>
      <c r="S628" s="48"/>
      <c r="T628" s="48"/>
      <c r="U628" s="104"/>
      <c r="V628" s="21" t="str">
        <f t="shared" si="8"/>
        <v/>
      </c>
      <c r="W628" s="22" t="str">
        <f t="shared" si="9"/>
        <v/>
      </c>
      <c r="X628" s="23"/>
      <c r="Y628" s="271"/>
      <c r="Z628" s="274"/>
    </row>
    <row r="629" spans="3:26" ht="21" customHeight="1">
      <c r="C629" s="246"/>
      <c r="D629" s="412"/>
      <c r="E629" s="421"/>
      <c r="F629" s="261" t="s">
        <v>2511</v>
      </c>
      <c r="G629" s="236"/>
      <c r="H629" s="48" t="s">
        <v>0</v>
      </c>
      <c r="I629" s="48" t="s">
        <v>131</v>
      </c>
      <c r="J629" s="48" t="s">
        <v>0</v>
      </c>
      <c r="K629" s="48" t="s">
        <v>132</v>
      </c>
      <c r="L629" s="48" t="s">
        <v>0</v>
      </c>
      <c r="M629" s="48" t="s">
        <v>337</v>
      </c>
      <c r="N629" s="48" t="s">
        <v>134</v>
      </c>
      <c r="O629" s="48" t="s">
        <v>0</v>
      </c>
      <c r="P629" s="48" t="s">
        <v>445</v>
      </c>
      <c r="Q629" s="48"/>
      <c r="R629" s="48"/>
      <c r="S629" s="48"/>
      <c r="T629" s="48"/>
      <c r="U629" s="104"/>
      <c r="V629" s="21" t="str">
        <f t="shared" si="8"/>
        <v/>
      </c>
      <c r="W629" s="22" t="str">
        <f t="shared" si="9"/>
        <v/>
      </c>
      <c r="X629" s="23"/>
      <c r="Y629" s="271"/>
      <c r="Z629" s="274"/>
    </row>
    <row r="630" spans="3:26" ht="21" customHeight="1">
      <c r="C630" s="246"/>
      <c r="D630" s="412"/>
      <c r="E630" s="421"/>
      <c r="F630" s="261" t="s">
        <v>2512</v>
      </c>
      <c r="G630" s="236"/>
      <c r="H630" s="48" t="s">
        <v>0</v>
      </c>
      <c r="I630" s="48" t="s">
        <v>131</v>
      </c>
      <c r="J630" s="48" t="s">
        <v>0</v>
      </c>
      <c r="K630" s="48" t="s">
        <v>132</v>
      </c>
      <c r="L630" s="48" t="s">
        <v>0</v>
      </c>
      <c r="M630" s="48" t="s">
        <v>338</v>
      </c>
      <c r="N630" s="48" t="s">
        <v>134</v>
      </c>
      <c r="O630" s="48" t="s">
        <v>0</v>
      </c>
      <c r="P630" s="48" t="s">
        <v>445</v>
      </c>
      <c r="Q630" s="48"/>
      <c r="R630" s="48"/>
      <c r="S630" s="48"/>
      <c r="T630" s="48"/>
      <c r="U630" s="104"/>
      <c r="V630" s="21" t="str">
        <f t="shared" si="8"/>
        <v/>
      </c>
      <c r="W630" s="22" t="str">
        <f t="shared" si="9"/>
        <v/>
      </c>
      <c r="X630" s="23"/>
      <c r="Y630" s="271"/>
      <c r="Z630" s="274"/>
    </row>
    <row r="631" spans="3:26" ht="21" customHeight="1">
      <c r="C631" s="246"/>
      <c r="D631" s="412"/>
      <c r="E631" s="421"/>
      <c r="F631" s="261" t="s">
        <v>2552</v>
      </c>
      <c r="G631" s="236"/>
      <c r="H631" s="48" t="s">
        <v>0</v>
      </c>
      <c r="I631" s="48" t="s">
        <v>131</v>
      </c>
      <c r="J631" s="48" t="s">
        <v>0</v>
      </c>
      <c r="K631" s="48" t="s">
        <v>132</v>
      </c>
      <c r="L631" s="48" t="s">
        <v>0</v>
      </c>
      <c r="M631" s="48" t="s">
        <v>339</v>
      </c>
      <c r="N631" s="48" t="s">
        <v>134</v>
      </c>
      <c r="O631" s="48" t="s">
        <v>0</v>
      </c>
      <c r="P631" s="48" t="s">
        <v>445</v>
      </c>
      <c r="Q631" s="48"/>
      <c r="R631" s="48"/>
      <c r="S631" s="48"/>
      <c r="T631" s="48"/>
      <c r="U631" s="104"/>
      <c r="V631" s="21" t="str">
        <f t="shared" si="8"/>
        <v/>
      </c>
      <c r="W631" s="22" t="str">
        <f t="shared" si="9"/>
        <v/>
      </c>
      <c r="X631" s="23"/>
      <c r="Y631" s="271"/>
      <c r="Z631" s="274"/>
    </row>
    <row r="632" spans="3:26" ht="21" customHeight="1">
      <c r="C632" s="246"/>
      <c r="D632" s="412"/>
      <c r="E632" s="421"/>
      <c r="F632" s="261" t="s">
        <v>2513</v>
      </c>
      <c r="G632" s="236"/>
      <c r="H632" s="48" t="s">
        <v>0</v>
      </c>
      <c r="I632" s="48" t="s">
        <v>131</v>
      </c>
      <c r="J632" s="48" t="s">
        <v>0</v>
      </c>
      <c r="K632" s="48" t="s">
        <v>132</v>
      </c>
      <c r="L632" s="48" t="s">
        <v>0</v>
      </c>
      <c r="M632" s="48" t="s">
        <v>340</v>
      </c>
      <c r="N632" s="48" t="s">
        <v>134</v>
      </c>
      <c r="O632" s="48" t="s">
        <v>0</v>
      </c>
      <c r="P632" s="48" t="s">
        <v>445</v>
      </c>
      <c r="Q632" s="48"/>
      <c r="R632" s="48"/>
      <c r="S632" s="48"/>
      <c r="T632" s="48"/>
      <c r="U632" s="104"/>
      <c r="V632" s="21" t="str">
        <f t="shared" si="8"/>
        <v/>
      </c>
      <c r="W632" s="22" t="str">
        <f t="shared" si="9"/>
        <v/>
      </c>
      <c r="X632" s="23"/>
      <c r="Y632" s="271"/>
      <c r="Z632" s="274"/>
    </row>
    <row r="633" spans="3:26" ht="21" customHeight="1">
      <c r="C633" s="246"/>
      <c r="D633" s="412"/>
      <c r="E633" s="421"/>
      <c r="F633" s="261" t="s">
        <v>2514</v>
      </c>
      <c r="G633" s="236"/>
      <c r="H633" s="48" t="s">
        <v>0</v>
      </c>
      <c r="I633" s="48" t="s">
        <v>131</v>
      </c>
      <c r="J633" s="48" t="s">
        <v>0</v>
      </c>
      <c r="K633" s="48" t="s">
        <v>132</v>
      </c>
      <c r="L633" s="48" t="s">
        <v>0</v>
      </c>
      <c r="M633" s="48" t="s">
        <v>341</v>
      </c>
      <c r="N633" s="48" t="s">
        <v>134</v>
      </c>
      <c r="O633" s="48" t="s">
        <v>0</v>
      </c>
      <c r="P633" s="48" t="s">
        <v>445</v>
      </c>
      <c r="Q633" s="48"/>
      <c r="R633" s="48"/>
      <c r="S633" s="48"/>
      <c r="T633" s="48"/>
      <c r="U633" s="104"/>
      <c r="V633" s="21" t="str">
        <f t="shared" si="8"/>
        <v/>
      </c>
      <c r="W633" s="22" t="str">
        <f t="shared" si="9"/>
        <v/>
      </c>
      <c r="X633" s="23"/>
      <c r="Y633" s="271"/>
      <c r="Z633" s="274"/>
    </row>
    <row r="634" spans="3:26" ht="21" customHeight="1">
      <c r="C634" s="246"/>
      <c r="D634" s="412"/>
      <c r="E634" s="421"/>
      <c r="F634" s="261" t="s">
        <v>2515</v>
      </c>
      <c r="G634" s="236"/>
      <c r="H634" s="48" t="s">
        <v>0</v>
      </c>
      <c r="I634" s="48" t="s">
        <v>131</v>
      </c>
      <c r="J634" s="48" t="s">
        <v>0</v>
      </c>
      <c r="K634" s="48" t="s">
        <v>132</v>
      </c>
      <c r="L634" s="48" t="s">
        <v>0</v>
      </c>
      <c r="M634" s="48" t="s">
        <v>342</v>
      </c>
      <c r="N634" s="48" t="s">
        <v>134</v>
      </c>
      <c r="O634" s="48" t="s">
        <v>0</v>
      </c>
      <c r="P634" s="48" t="s">
        <v>445</v>
      </c>
      <c r="Q634" s="48"/>
      <c r="R634" s="48"/>
      <c r="S634" s="48"/>
      <c r="T634" s="48"/>
      <c r="U634" s="104"/>
      <c r="V634" s="21" t="str">
        <f t="shared" si="8"/>
        <v/>
      </c>
      <c r="W634" s="22" t="str">
        <f t="shared" si="9"/>
        <v/>
      </c>
      <c r="X634" s="23"/>
      <c r="Y634" s="271"/>
      <c r="Z634" s="274"/>
    </row>
    <row r="635" spans="3:26" ht="21" customHeight="1">
      <c r="C635" s="246"/>
      <c r="D635" s="412"/>
      <c r="E635" s="421"/>
      <c r="F635" s="261" t="s">
        <v>57</v>
      </c>
      <c r="G635" s="236"/>
      <c r="H635" s="48" t="s">
        <v>0</v>
      </c>
      <c r="I635" s="48" t="s">
        <v>131</v>
      </c>
      <c r="J635" s="48" t="s">
        <v>0</v>
      </c>
      <c r="K635" s="48" t="s">
        <v>132</v>
      </c>
      <c r="L635" s="48" t="s">
        <v>0</v>
      </c>
      <c r="M635" s="48" t="s">
        <v>343</v>
      </c>
      <c r="N635" s="48" t="s">
        <v>134</v>
      </c>
      <c r="O635" s="48" t="s">
        <v>0</v>
      </c>
      <c r="P635" s="48" t="s">
        <v>445</v>
      </c>
      <c r="Q635" s="48"/>
      <c r="R635" s="48"/>
      <c r="S635" s="48"/>
      <c r="T635" s="48"/>
      <c r="U635" s="104"/>
      <c r="V635" s="21" t="str">
        <f t="shared" si="8"/>
        <v/>
      </c>
      <c r="W635" s="22" t="str">
        <f t="shared" si="9"/>
        <v/>
      </c>
      <c r="X635" s="23"/>
      <c r="Y635" s="271"/>
      <c r="Z635" s="274"/>
    </row>
    <row r="636" spans="3:26" ht="21" customHeight="1">
      <c r="C636" s="246"/>
      <c r="D636" s="412"/>
      <c r="E636" s="421"/>
      <c r="F636" s="261" t="s">
        <v>2516</v>
      </c>
      <c r="G636" s="236"/>
      <c r="H636" s="48" t="s">
        <v>0</v>
      </c>
      <c r="I636" s="48" t="s">
        <v>131</v>
      </c>
      <c r="J636" s="48" t="s">
        <v>0</v>
      </c>
      <c r="K636" s="48" t="s">
        <v>132</v>
      </c>
      <c r="L636" s="48" t="s">
        <v>0</v>
      </c>
      <c r="M636" s="48" t="s">
        <v>344</v>
      </c>
      <c r="N636" s="48" t="s">
        <v>134</v>
      </c>
      <c r="O636" s="48" t="s">
        <v>0</v>
      </c>
      <c r="P636" s="48" t="s">
        <v>445</v>
      </c>
      <c r="Q636" s="48"/>
      <c r="R636" s="48"/>
      <c r="S636" s="48"/>
      <c r="T636" s="48"/>
      <c r="U636" s="104"/>
      <c r="V636" s="21" t="str">
        <f t="shared" si="8"/>
        <v/>
      </c>
      <c r="W636" s="22" t="str">
        <f t="shared" si="9"/>
        <v/>
      </c>
      <c r="X636" s="23"/>
      <c r="Y636" s="271"/>
      <c r="Z636" s="274"/>
    </row>
    <row r="637" spans="3:26" ht="21" customHeight="1">
      <c r="C637" s="246"/>
      <c r="D637" s="412"/>
      <c r="E637" s="421"/>
      <c r="F637" s="261" t="s">
        <v>58</v>
      </c>
      <c r="G637" s="236"/>
      <c r="H637" s="48" t="s">
        <v>0</v>
      </c>
      <c r="I637" s="48" t="s">
        <v>131</v>
      </c>
      <c r="J637" s="48" t="s">
        <v>0</v>
      </c>
      <c r="K637" s="48" t="s">
        <v>132</v>
      </c>
      <c r="L637" s="48" t="s">
        <v>0</v>
      </c>
      <c r="M637" s="48" t="s">
        <v>345</v>
      </c>
      <c r="N637" s="48" t="s">
        <v>134</v>
      </c>
      <c r="O637" s="48" t="s">
        <v>0</v>
      </c>
      <c r="P637" s="48" t="s">
        <v>445</v>
      </c>
      <c r="Q637" s="48"/>
      <c r="R637" s="48"/>
      <c r="S637" s="48"/>
      <c r="T637" s="48"/>
      <c r="U637" s="104"/>
      <c r="V637" s="21" t="str">
        <f t="shared" si="8"/>
        <v/>
      </c>
      <c r="W637" s="22" t="str">
        <f t="shared" si="9"/>
        <v/>
      </c>
      <c r="X637" s="23"/>
      <c r="Y637" s="271"/>
      <c r="Z637" s="274"/>
    </row>
    <row r="638" spans="3:26" ht="21" customHeight="1">
      <c r="C638" s="246"/>
      <c r="D638" s="412"/>
      <c r="E638" s="421"/>
      <c r="F638" s="261" t="s">
        <v>2517</v>
      </c>
      <c r="G638" s="236"/>
      <c r="H638" s="48" t="s">
        <v>0</v>
      </c>
      <c r="I638" s="48" t="s">
        <v>131</v>
      </c>
      <c r="J638" s="48" t="s">
        <v>0</v>
      </c>
      <c r="K638" s="48" t="s">
        <v>132</v>
      </c>
      <c r="L638" s="48" t="s">
        <v>0</v>
      </c>
      <c r="M638" s="48" t="s">
        <v>346</v>
      </c>
      <c r="N638" s="48" t="s">
        <v>134</v>
      </c>
      <c r="O638" s="48" t="s">
        <v>0</v>
      </c>
      <c r="P638" s="48" t="s">
        <v>445</v>
      </c>
      <c r="Q638" s="48"/>
      <c r="R638" s="48"/>
      <c r="S638" s="48"/>
      <c r="T638" s="48"/>
      <c r="U638" s="104"/>
      <c r="V638" s="21" t="str">
        <f t="shared" si="8"/>
        <v/>
      </c>
      <c r="W638" s="22" t="str">
        <f t="shared" si="9"/>
        <v/>
      </c>
      <c r="X638" s="23"/>
      <c r="Y638" s="271"/>
      <c r="Z638" s="274"/>
    </row>
    <row r="639" spans="3:26" ht="21" customHeight="1">
      <c r="C639" s="246"/>
      <c r="D639" s="412"/>
      <c r="E639" s="421"/>
      <c r="F639" s="261" t="s">
        <v>2518</v>
      </c>
      <c r="G639" s="236"/>
      <c r="H639" s="48" t="s">
        <v>0</v>
      </c>
      <c r="I639" s="48" t="s">
        <v>131</v>
      </c>
      <c r="J639" s="48" t="s">
        <v>0</v>
      </c>
      <c r="K639" s="48" t="s">
        <v>132</v>
      </c>
      <c r="L639" s="48" t="s">
        <v>0</v>
      </c>
      <c r="M639" s="48" t="s">
        <v>347</v>
      </c>
      <c r="N639" s="48" t="s">
        <v>134</v>
      </c>
      <c r="O639" s="48" t="s">
        <v>0</v>
      </c>
      <c r="P639" s="48" t="s">
        <v>445</v>
      </c>
      <c r="Q639" s="48"/>
      <c r="R639" s="48"/>
      <c r="S639" s="48"/>
      <c r="T639" s="48"/>
      <c r="U639" s="104"/>
      <c r="V639" s="21" t="str">
        <f t="shared" si="8"/>
        <v/>
      </c>
      <c r="W639" s="22" t="str">
        <f t="shared" si="9"/>
        <v/>
      </c>
      <c r="X639" s="23"/>
      <c r="Y639" s="271"/>
      <c r="Z639" s="274"/>
    </row>
    <row r="640" spans="3:26" ht="21" customHeight="1">
      <c r="C640" s="246"/>
      <c r="D640" s="412"/>
      <c r="E640" s="421"/>
      <c r="F640" s="261" t="s">
        <v>2519</v>
      </c>
      <c r="G640" s="236"/>
      <c r="H640" s="48" t="s">
        <v>0</v>
      </c>
      <c r="I640" s="48" t="s">
        <v>131</v>
      </c>
      <c r="J640" s="48" t="s">
        <v>0</v>
      </c>
      <c r="K640" s="48" t="s">
        <v>132</v>
      </c>
      <c r="L640" s="48" t="s">
        <v>0</v>
      </c>
      <c r="M640" s="48" t="s">
        <v>348</v>
      </c>
      <c r="N640" s="48" t="s">
        <v>134</v>
      </c>
      <c r="O640" s="48" t="s">
        <v>0</v>
      </c>
      <c r="P640" s="48" t="s">
        <v>445</v>
      </c>
      <c r="Q640" s="48"/>
      <c r="R640" s="48"/>
      <c r="S640" s="48"/>
      <c r="T640" s="48"/>
      <c r="U640" s="104"/>
      <c r="V640" s="21" t="str">
        <f t="shared" si="8"/>
        <v/>
      </c>
      <c r="W640" s="22" t="str">
        <f t="shared" si="9"/>
        <v/>
      </c>
      <c r="X640" s="23"/>
      <c r="Y640" s="271"/>
      <c r="Z640" s="274"/>
    </row>
    <row r="641" spans="3:26" ht="21" customHeight="1">
      <c r="C641" s="246"/>
      <c r="D641" s="412"/>
      <c r="E641" s="421"/>
      <c r="F641" s="261" t="s">
        <v>2520</v>
      </c>
      <c r="G641" s="236"/>
      <c r="H641" s="48" t="s">
        <v>0</v>
      </c>
      <c r="I641" s="48" t="s">
        <v>131</v>
      </c>
      <c r="J641" s="48" t="s">
        <v>0</v>
      </c>
      <c r="K641" s="48" t="s">
        <v>132</v>
      </c>
      <c r="L641" s="48" t="s">
        <v>0</v>
      </c>
      <c r="M641" s="48" t="s">
        <v>349</v>
      </c>
      <c r="N641" s="48" t="s">
        <v>134</v>
      </c>
      <c r="O641" s="48" t="s">
        <v>0</v>
      </c>
      <c r="P641" s="48" t="s">
        <v>445</v>
      </c>
      <c r="Q641" s="48"/>
      <c r="R641" s="48"/>
      <c r="S641" s="48"/>
      <c r="T641" s="48"/>
      <c r="U641" s="104"/>
      <c r="V641" s="21" t="str">
        <f t="shared" si="8"/>
        <v/>
      </c>
      <c r="W641" s="22" t="str">
        <f t="shared" si="9"/>
        <v/>
      </c>
      <c r="X641" s="23"/>
      <c r="Y641" s="271"/>
      <c r="Z641" s="274"/>
    </row>
    <row r="642" spans="3:26" ht="21" customHeight="1">
      <c r="C642" s="246"/>
      <c r="D642" s="412"/>
      <c r="E642" s="421"/>
      <c r="F642" s="261" t="s">
        <v>2521</v>
      </c>
      <c r="G642" s="236"/>
      <c r="H642" s="48" t="s">
        <v>0</v>
      </c>
      <c r="I642" s="48" t="s">
        <v>131</v>
      </c>
      <c r="J642" s="48" t="s">
        <v>0</v>
      </c>
      <c r="K642" s="48" t="s">
        <v>132</v>
      </c>
      <c r="L642" s="48" t="s">
        <v>0</v>
      </c>
      <c r="M642" s="48" t="s">
        <v>350</v>
      </c>
      <c r="N642" s="48" t="s">
        <v>134</v>
      </c>
      <c r="O642" s="48" t="s">
        <v>0</v>
      </c>
      <c r="P642" s="48" t="s">
        <v>445</v>
      </c>
      <c r="Q642" s="48"/>
      <c r="R642" s="48"/>
      <c r="S642" s="48"/>
      <c r="T642" s="48"/>
      <c r="U642" s="104"/>
      <c r="V642" s="21" t="str">
        <f t="shared" si="8"/>
        <v/>
      </c>
      <c r="W642" s="22" t="str">
        <f t="shared" si="9"/>
        <v/>
      </c>
      <c r="X642" s="23"/>
      <c r="Y642" s="271"/>
      <c r="Z642" s="274"/>
    </row>
    <row r="643" spans="3:26" ht="21" customHeight="1">
      <c r="C643" s="246"/>
      <c r="D643" s="412"/>
      <c r="E643" s="421"/>
      <c r="F643" s="261" t="s">
        <v>2522</v>
      </c>
      <c r="G643" s="236"/>
      <c r="H643" s="48" t="s">
        <v>0</v>
      </c>
      <c r="I643" s="48" t="s">
        <v>131</v>
      </c>
      <c r="J643" s="48" t="s">
        <v>0</v>
      </c>
      <c r="K643" s="48" t="s">
        <v>132</v>
      </c>
      <c r="L643" s="48" t="s">
        <v>0</v>
      </c>
      <c r="M643" s="48" t="s">
        <v>351</v>
      </c>
      <c r="N643" s="48" t="s">
        <v>134</v>
      </c>
      <c r="O643" s="48" t="s">
        <v>0</v>
      </c>
      <c r="P643" s="48" t="s">
        <v>445</v>
      </c>
      <c r="Q643" s="48"/>
      <c r="R643" s="48"/>
      <c r="S643" s="48"/>
      <c r="T643" s="48"/>
      <c r="U643" s="104"/>
      <c r="V643" s="21" t="str">
        <f t="shared" si="8"/>
        <v/>
      </c>
      <c r="W643" s="22" t="str">
        <f t="shared" si="9"/>
        <v/>
      </c>
      <c r="X643" s="23"/>
      <c r="Y643" s="271"/>
      <c r="Z643" s="274"/>
    </row>
    <row r="644" spans="3:26" ht="21" customHeight="1">
      <c r="C644" s="246"/>
      <c r="D644" s="412"/>
      <c r="E644" s="421"/>
      <c r="F644" s="261" t="s">
        <v>2523</v>
      </c>
      <c r="G644" s="236"/>
      <c r="H644" s="48" t="s">
        <v>0</v>
      </c>
      <c r="I644" s="48" t="s">
        <v>131</v>
      </c>
      <c r="J644" s="48" t="s">
        <v>0</v>
      </c>
      <c r="K644" s="48" t="s">
        <v>132</v>
      </c>
      <c r="L644" s="48" t="s">
        <v>0</v>
      </c>
      <c r="M644" s="48" t="s">
        <v>352</v>
      </c>
      <c r="N644" s="48" t="s">
        <v>134</v>
      </c>
      <c r="O644" s="48" t="s">
        <v>0</v>
      </c>
      <c r="P644" s="48" t="s">
        <v>445</v>
      </c>
      <c r="Q644" s="48"/>
      <c r="R644" s="48"/>
      <c r="S644" s="48"/>
      <c r="T644" s="48"/>
      <c r="U644" s="104"/>
      <c r="V644" s="21" t="str">
        <f t="shared" si="8"/>
        <v/>
      </c>
      <c r="W644" s="22" t="str">
        <f t="shared" si="9"/>
        <v/>
      </c>
      <c r="X644" s="23"/>
      <c r="Y644" s="271"/>
      <c r="Z644" s="274"/>
    </row>
    <row r="645" spans="3:26" ht="21" customHeight="1">
      <c r="C645" s="246"/>
      <c r="D645" s="412"/>
      <c r="E645" s="421"/>
      <c r="F645" s="261" t="s">
        <v>59</v>
      </c>
      <c r="G645" s="236"/>
      <c r="H645" s="48" t="s">
        <v>0</v>
      </c>
      <c r="I645" s="48" t="s">
        <v>131</v>
      </c>
      <c r="J645" s="48" t="s">
        <v>0</v>
      </c>
      <c r="K645" s="48" t="s">
        <v>132</v>
      </c>
      <c r="L645" s="48" t="s">
        <v>0</v>
      </c>
      <c r="M645" s="48" t="s">
        <v>353</v>
      </c>
      <c r="N645" s="48" t="s">
        <v>134</v>
      </c>
      <c r="O645" s="48" t="s">
        <v>0</v>
      </c>
      <c r="P645" s="48" t="s">
        <v>445</v>
      </c>
      <c r="Q645" s="48"/>
      <c r="R645" s="48"/>
      <c r="S645" s="48"/>
      <c r="T645" s="48"/>
      <c r="U645" s="104"/>
      <c r="V645" s="21" t="str">
        <f t="shared" si="8"/>
        <v/>
      </c>
      <c r="W645" s="22" t="str">
        <f t="shared" si="9"/>
        <v/>
      </c>
      <c r="X645" s="23"/>
      <c r="Y645" s="271"/>
      <c r="Z645" s="274"/>
    </row>
    <row r="646" spans="3:26" ht="21" customHeight="1">
      <c r="C646" s="246"/>
      <c r="D646" s="412"/>
      <c r="E646" s="421"/>
      <c r="F646" s="261" t="s">
        <v>2524</v>
      </c>
      <c r="G646" s="236"/>
      <c r="H646" s="48" t="s">
        <v>0</v>
      </c>
      <c r="I646" s="48" t="s">
        <v>131</v>
      </c>
      <c r="J646" s="48" t="s">
        <v>0</v>
      </c>
      <c r="K646" s="48" t="s">
        <v>132</v>
      </c>
      <c r="L646" s="48" t="s">
        <v>0</v>
      </c>
      <c r="M646" s="48" t="s">
        <v>354</v>
      </c>
      <c r="N646" s="48" t="s">
        <v>134</v>
      </c>
      <c r="O646" s="48" t="s">
        <v>0</v>
      </c>
      <c r="P646" s="48" t="s">
        <v>445</v>
      </c>
      <c r="Q646" s="48"/>
      <c r="R646" s="48"/>
      <c r="S646" s="48"/>
      <c r="T646" s="48"/>
      <c r="U646" s="104"/>
      <c r="V646" s="21" t="str">
        <f t="shared" si="8"/>
        <v/>
      </c>
      <c r="W646" s="22" t="str">
        <f t="shared" si="9"/>
        <v/>
      </c>
      <c r="X646" s="23"/>
      <c r="Y646" s="271"/>
      <c r="Z646" s="274"/>
    </row>
    <row r="647" spans="3:26" ht="21" customHeight="1">
      <c r="C647" s="246"/>
      <c r="D647" s="412"/>
      <c r="E647" s="421"/>
      <c r="F647" s="261" t="s">
        <v>60</v>
      </c>
      <c r="G647" s="236"/>
      <c r="H647" s="48" t="s">
        <v>0</v>
      </c>
      <c r="I647" s="48" t="s">
        <v>131</v>
      </c>
      <c r="J647" s="48" t="s">
        <v>0</v>
      </c>
      <c r="K647" s="48" t="s">
        <v>132</v>
      </c>
      <c r="L647" s="48" t="s">
        <v>0</v>
      </c>
      <c r="M647" s="48" t="s">
        <v>355</v>
      </c>
      <c r="N647" s="48" t="s">
        <v>134</v>
      </c>
      <c r="O647" s="48" t="s">
        <v>0</v>
      </c>
      <c r="P647" s="48" t="s">
        <v>445</v>
      </c>
      <c r="Q647" s="48"/>
      <c r="R647" s="48"/>
      <c r="S647" s="48"/>
      <c r="T647" s="48"/>
      <c r="U647" s="104"/>
      <c r="V647" s="21" t="str">
        <f t="shared" si="8"/>
        <v/>
      </c>
      <c r="W647" s="22" t="str">
        <f t="shared" si="9"/>
        <v/>
      </c>
      <c r="X647" s="23"/>
      <c r="Y647" s="271"/>
      <c r="Z647" s="274"/>
    </row>
    <row r="648" spans="3:26" ht="21" customHeight="1">
      <c r="C648" s="246"/>
      <c r="D648" s="412"/>
      <c r="E648" s="421"/>
      <c r="F648" s="261" t="s">
        <v>2525</v>
      </c>
      <c r="G648" s="236"/>
      <c r="H648" s="48" t="s">
        <v>0</v>
      </c>
      <c r="I648" s="48" t="s">
        <v>131</v>
      </c>
      <c r="J648" s="48" t="s">
        <v>0</v>
      </c>
      <c r="K648" s="48" t="s">
        <v>132</v>
      </c>
      <c r="L648" s="48" t="s">
        <v>0</v>
      </c>
      <c r="M648" s="48" t="s">
        <v>357</v>
      </c>
      <c r="N648" s="48" t="s">
        <v>134</v>
      </c>
      <c r="O648" s="48" t="s">
        <v>0</v>
      </c>
      <c r="P648" s="48" t="s">
        <v>445</v>
      </c>
      <c r="Q648" s="48"/>
      <c r="R648" s="48"/>
      <c r="S648" s="48"/>
      <c r="T648" s="48"/>
      <c r="U648" s="104"/>
      <c r="V648" s="21" t="str">
        <f t="shared" si="8"/>
        <v/>
      </c>
      <c r="W648" s="22" t="str">
        <f t="shared" si="9"/>
        <v/>
      </c>
      <c r="X648" s="23"/>
      <c r="Y648" s="271"/>
      <c r="Z648" s="274"/>
    </row>
    <row r="649" spans="3:26" ht="21" customHeight="1">
      <c r="C649" s="246"/>
      <c r="D649" s="412"/>
      <c r="E649" s="421"/>
      <c r="F649" s="261" t="s">
        <v>61</v>
      </c>
      <c r="G649" s="236"/>
      <c r="H649" s="48" t="s">
        <v>0</v>
      </c>
      <c r="I649" s="48" t="s">
        <v>131</v>
      </c>
      <c r="J649" s="48" t="s">
        <v>0</v>
      </c>
      <c r="K649" s="48" t="s">
        <v>132</v>
      </c>
      <c r="L649" s="48" t="s">
        <v>0</v>
      </c>
      <c r="M649" s="48" t="s">
        <v>359</v>
      </c>
      <c r="N649" s="48" t="s">
        <v>134</v>
      </c>
      <c r="O649" s="48" t="s">
        <v>0</v>
      </c>
      <c r="P649" s="48" t="s">
        <v>445</v>
      </c>
      <c r="Q649" s="48"/>
      <c r="R649" s="48"/>
      <c r="S649" s="48"/>
      <c r="T649" s="48"/>
      <c r="U649" s="104"/>
      <c r="V649" s="21" t="str">
        <f t="shared" si="8"/>
        <v/>
      </c>
      <c r="W649" s="22" t="str">
        <f t="shared" si="9"/>
        <v/>
      </c>
      <c r="X649" s="23"/>
      <c r="Y649" s="271"/>
      <c r="Z649" s="274"/>
    </row>
    <row r="650" spans="3:26" ht="21" customHeight="1">
      <c r="C650" s="246"/>
      <c r="D650" s="412"/>
      <c r="E650" s="421"/>
      <c r="F650" s="261" t="s">
        <v>2526</v>
      </c>
      <c r="G650" s="236"/>
      <c r="H650" s="48" t="s">
        <v>0</v>
      </c>
      <c r="I650" s="48" t="s">
        <v>131</v>
      </c>
      <c r="J650" s="48" t="s">
        <v>0</v>
      </c>
      <c r="K650" s="48" t="s">
        <v>132</v>
      </c>
      <c r="L650" s="48" t="s">
        <v>0</v>
      </c>
      <c r="M650" s="48" t="s">
        <v>360</v>
      </c>
      <c r="N650" s="48" t="s">
        <v>134</v>
      </c>
      <c r="O650" s="48" t="s">
        <v>0</v>
      </c>
      <c r="P650" s="48" t="s">
        <v>445</v>
      </c>
      <c r="Q650" s="48"/>
      <c r="R650" s="48"/>
      <c r="S650" s="48"/>
      <c r="T650" s="48"/>
      <c r="U650" s="104"/>
      <c r="V650" s="21" t="str">
        <f t="shared" si="8"/>
        <v/>
      </c>
      <c r="W650" s="22" t="str">
        <f t="shared" si="9"/>
        <v/>
      </c>
      <c r="X650" s="23"/>
      <c r="Y650" s="271"/>
      <c r="Z650" s="274"/>
    </row>
    <row r="651" spans="3:26" ht="21" customHeight="1">
      <c r="C651" s="246"/>
      <c r="D651" s="412"/>
      <c r="E651" s="421"/>
      <c r="F651" s="261" t="s">
        <v>2527</v>
      </c>
      <c r="G651" s="236"/>
      <c r="H651" s="48" t="s">
        <v>0</v>
      </c>
      <c r="I651" s="48" t="s">
        <v>131</v>
      </c>
      <c r="J651" s="48" t="s">
        <v>0</v>
      </c>
      <c r="K651" s="48" t="s">
        <v>132</v>
      </c>
      <c r="L651" s="48" t="s">
        <v>0</v>
      </c>
      <c r="M651" s="48" t="s">
        <v>361</v>
      </c>
      <c r="N651" s="48" t="s">
        <v>134</v>
      </c>
      <c r="O651" s="48" t="s">
        <v>0</v>
      </c>
      <c r="P651" s="48" t="s">
        <v>445</v>
      </c>
      <c r="Q651" s="48"/>
      <c r="R651" s="48"/>
      <c r="S651" s="48"/>
      <c r="T651" s="48"/>
      <c r="U651" s="104"/>
      <c r="V651" s="21" t="str">
        <f t="shared" si="8"/>
        <v/>
      </c>
      <c r="W651" s="22" t="str">
        <f t="shared" si="9"/>
        <v/>
      </c>
      <c r="X651" s="23"/>
      <c r="Y651" s="271"/>
      <c r="Z651" s="274"/>
    </row>
    <row r="652" spans="3:26" ht="21" customHeight="1">
      <c r="C652" s="246"/>
      <c r="D652" s="412"/>
      <c r="E652" s="421"/>
      <c r="F652" s="261" t="s">
        <v>2528</v>
      </c>
      <c r="G652" s="236"/>
      <c r="H652" s="48" t="s">
        <v>0</v>
      </c>
      <c r="I652" s="48" t="s">
        <v>131</v>
      </c>
      <c r="J652" s="48" t="s">
        <v>0</v>
      </c>
      <c r="K652" s="48" t="s">
        <v>132</v>
      </c>
      <c r="L652" s="48" t="s">
        <v>0</v>
      </c>
      <c r="M652" s="48" t="s">
        <v>362</v>
      </c>
      <c r="N652" s="48" t="s">
        <v>134</v>
      </c>
      <c r="O652" s="48" t="s">
        <v>0</v>
      </c>
      <c r="P652" s="48" t="s">
        <v>445</v>
      </c>
      <c r="Q652" s="48"/>
      <c r="R652" s="48"/>
      <c r="S652" s="48"/>
      <c r="T652" s="48"/>
      <c r="U652" s="104"/>
      <c r="V652" s="21" t="str">
        <f t="shared" si="8"/>
        <v/>
      </c>
      <c r="W652" s="22" t="str">
        <f t="shared" si="9"/>
        <v/>
      </c>
      <c r="X652" s="23"/>
      <c r="Y652" s="271"/>
      <c r="Z652" s="274"/>
    </row>
    <row r="653" spans="3:26" ht="21" customHeight="1">
      <c r="C653" s="246"/>
      <c r="D653" s="412"/>
      <c r="E653" s="421"/>
      <c r="F653" s="261" t="s">
        <v>2529</v>
      </c>
      <c r="G653" s="236"/>
      <c r="H653" s="48" t="s">
        <v>0</v>
      </c>
      <c r="I653" s="48" t="s">
        <v>131</v>
      </c>
      <c r="J653" s="48" t="s">
        <v>0</v>
      </c>
      <c r="K653" s="48" t="s">
        <v>132</v>
      </c>
      <c r="L653" s="48" t="s">
        <v>0</v>
      </c>
      <c r="M653" s="48" t="s">
        <v>363</v>
      </c>
      <c r="N653" s="48" t="s">
        <v>134</v>
      </c>
      <c r="O653" s="48" t="s">
        <v>0</v>
      </c>
      <c r="P653" s="48" t="s">
        <v>445</v>
      </c>
      <c r="Q653" s="48"/>
      <c r="R653" s="48"/>
      <c r="S653" s="48"/>
      <c r="T653" s="48"/>
      <c r="U653" s="104"/>
      <c r="V653" s="21" t="str">
        <f t="shared" si="8"/>
        <v/>
      </c>
      <c r="W653" s="22" t="str">
        <f t="shared" si="9"/>
        <v/>
      </c>
      <c r="X653" s="23"/>
      <c r="Y653" s="271"/>
      <c r="Z653" s="274"/>
    </row>
    <row r="654" spans="3:26" ht="21" customHeight="1">
      <c r="C654" s="246"/>
      <c r="D654" s="412"/>
      <c r="E654" s="421"/>
      <c r="F654" s="261" t="s">
        <v>62</v>
      </c>
      <c r="G654" s="236"/>
      <c r="H654" s="48" t="s">
        <v>0</v>
      </c>
      <c r="I654" s="48" t="s">
        <v>131</v>
      </c>
      <c r="J654" s="48" t="s">
        <v>0</v>
      </c>
      <c r="K654" s="48" t="s">
        <v>132</v>
      </c>
      <c r="L654" s="48" t="s">
        <v>0</v>
      </c>
      <c r="M654" s="48" t="s">
        <v>364</v>
      </c>
      <c r="N654" s="48" t="s">
        <v>134</v>
      </c>
      <c r="O654" s="48" t="s">
        <v>0</v>
      </c>
      <c r="P654" s="48" t="s">
        <v>445</v>
      </c>
      <c r="Q654" s="48"/>
      <c r="R654" s="48"/>
      <c r="S654" s="48"/>
      <c r="T654" s="48"/>
      <c r="U654" s="104"/>
      <c r="V654" s="21" t="str">
        <f t="shared" si="8"/>
        <v/>
      </c>
      <c r="W654" s="22" t="str">
        <f t="shared" si="9"/>
        <v/>
      </c>
      <c r="X654" s="23"/>
      <c r="Y654" s="271"/>
      <c r="Z654" s="274"/>
    </row>
    <row r="655" spans="3:26" ht="21" customHeight="1">
      <c r="C655" s="246"/>
      <c r="D655" s="412"/>
      <c r="E655" s="421"/>
      <c r="F655" s="261" t="s">
        <v>2530</v>
      </c>
      <c r="G655" s="236"/>
      <c r="H655" s="48" t="s">
        <v>0</v>
      </c>
      <c r="I655" s="48" t="s">
        <v>131</v>
      </c>
      <c r="J655" s="48" t="s">
        <v>0</v>
      </c>
      <c r="K655" s="48" t="s">
        <v>132</v>
      </c>
      <c r="L655" s="48" t="s">
        <v>0</v>
      </c>
      <c r="M655" s="48" t="s">
        <v>358</v>
      </c>
      <c r="N655" s="48" t="s">
        <v>134</v>
      </c>
      <c r="O655" s="48" t="s">
        <v>0</v>
      </c>
      <c r="P655" s="48" t="s">
        <v>445</v>
      </c>
      <c r="Q655" s="48"/>
      <c r="R655" s="48"/>
      <c r="S655" s="48"/>
      <c r="T655" s="48"/>
      <c r="U655" s="104"/>
      <c r="V655" s="21" t="str">
        <f t="shared" si="8"/>
        <v/>
      </c>
      <c r="W655" s="22" t="str">
        <f t="shared" si="9"/>
        <v/>
      </c>
      <c r="X655" s="23"/>
      <c r="Y655" s="271"/>
      <c r="Z655" s="274"/>
    </row>
    <row r="656" spans="3:26" ht="21" customHeight="1">
      <c r="C656" s="246"/>
      <c r="D656" s="412"/>
      <c r="E656" s="421"/>
      <c r="F656" s="261" t="s">
        <v>2531</v>
      </c>
      <c r="G656" s="236"/>
      <c r="H656" s="48" t="s">
        <v>0</v>
      </c>
      <c r="I656" s="48" t="s">
        <v>131</v>
      </c>
      <c r="J656" s="48" t="s">
        <v>0</v>
      </c>
      <c r="K656" s="48" t="s">
        <v>132</v>
      </c>
      <c r="L656" s="48" t="s">
        <v>0</v>
      </c>
      <c r="M656" s="48" t="s">
        <v>365</v>
      </c>
      <c r="N656" s="48" t="s">
        <v>134</v>
      </c>
      <c r="O656" s="48" t="s">
        <v>0</v>
      </c>
      <c r="P656" s="48" t="s">
        <v>445</v>
      </c>
      <c r="Q656" s="48"/>
      <c r="R656" s="48"/>
      <c r="S656" s="48"/>
      <c r="T656" s="48"/>
      <c r="U656" s="104"/>
      <c r="V656" s="21" t="str">
        <f t="shared" si="8"/>
        <v/>
      </c>
      <c r="W656" s="22" t="str">
        <f t="shared" si="9"/>
        <v/>
      </c>
      <c r="X656" s="23"/>
      <c r="Y656" s="271"/>
      <c r="Z656" s="274"/>
    </row>
    <row r="657" spans="3:45" ht="21" customHeight="1">
      <c r="C657" s="246"/>
      <c r="D657" s="412"/>
      <c r="E657" s="421"/>
      <c r="F657" s="261" t="s">
        <v>2532</v>
      </c>
      <c r="G657" s="236"/>
      <c r="H657" s="48" t="s">
        <v>0</v>
      </c>
      <c r="I657" s="48" t="s">
        <v>131</v>
      </c>
      <c r="J657" s="48" t="s">
        <v>0</v>
      </c>
      <c r="K657" s="48" t="s">
        <v>132</v>
      </c>
      <c r="L657" s="48" t="s">
        <v>0</v>
      </c>
      <c r="M657" s="48" t="s">
        <v>366</v>
      </c>
      <c r="N657" s="48" t="s">
        <v>134</v>
      </c>
      <c r="O657" s="48" t="s">
        <v>0</v>
      </c>
      <c r="P657" s="48" t="s">
        <v>445</v>
      </c>
      <c r="Q657" s="48"/>
      <c r="R657" s="48"/>
      <c r="S657" s="48"/>
      <c r="T657" s="48"/>
      <c r="U657" s="104"/>
      <c r="V657" s="21" t="str">
        <f t="shared" si="8"/>
        <v/>
      </c>
      <c r="W657" s="22" t="str">
        <f t="shared" si="9"/>
        <v/>
      </c>
      <c r="X657" s="23"/>
      <c r="Y657" s="271"/>
      <c r="Z657" s="271"/>
      <c r="AD657" s="272"/>
      <c r="AE657" s="272"/>
      <c r="AF657" s="272"/>
      <c r="AG657" s="272"/>
      <c r="AH657" s="272"/>
      <c r="AI657" s="272"/>
      <c r="AJ657" s="272"/>
      <c r="AK657" s="272"/>
      <c r="AL657" s="272"/>
      <c r="AM657" s="272"/>
      <c r="AN657" s="272"/>
      <c r="AO657" s="272"/>
      <c r="AP657" s="272"/>
      <c r="AQ657" s="272"/>
      <c r="AR657" s="272"/>
      <c r="AS657" s="272"/>
    </row>
    <row r="658" spans="3:45" ht="21" customHeight="1">
      <c r="C658" s="246"/>
      <c r="D658" s="412"/>
      <c r="E658" s="421"/>
      <c r="F658" s="261" t="s">
        <v>2533</v>
      </c>
      <c r="G658" s="236"/>
      <c r="H658" s="48" t="s">
        <v>0</v>
      </c>
      <c r="I658" s="48" t="s">
        <v>131</v>
      </c>
      <c r="J658" s="48" t="s">
        <v>0</v>
      </c>
      <c r="K658" s="48" t="s">
        <v>132</v>
      </c>
      <c r="L658" s="48" t="s">
        <v>0</v>
      </c>
      <c r="M658" s="48" t="s">
        <v>367</v>
      </c>
      <c r="N658" s="48" t="s">
        <v>134</v>
      </c>
      <c r="O658" s="48" t="s">
        <v>0</v>
      </c>
      <c r="P658" s="48" t="s">
        <v>445</v>
      </c>
      <c r="Q658" s="48"/>
      <c r="R658" s="48"/>
      <c r="S658" s="48"/>
      <c r="T658" s="48"/>
      <c r="U658" s="104"/>
      <c r="V658" s="21" t="str">
        <f t="shared" si="8"/>
        <v/>
      </c>
      <c r="W658" s="22" t="str">
        <f t="shared" si="9"/>
        <v/>
      </c>
      <c r="X658" s="23"/>
      <c r="Y658" s="271"/>
      <c r="Z658" s="271"/>
      <c r="AD658" s="272"/>
      <c r="AE658" s="272"/>
      <c r="AF658" s="272"/>
      <c r="AG658" s="272"/>
      <c r="AH658" s="272"/>
      <c r="AI658" s="272"/>
      <c r="AJ658" s="272"/>
      <c r="AK658" s="272"/>
      <c r="AL658" s="272"/>
      <c r="AM658" s="272"/>
      <c r="AN658" s="272"/>
      <c r="AO658" s="272"/>
      <c r="AP658" s="272"/>
      <c r="AQ658" s="272"/>
      <c r="AR658" s="272"/>
      <c r="AS658" s="272"/>
    </row>
    <row r="659" spans="3:45" ht="21" customHeight="1">
      <c r="C659" s="246"/>
      <c r="D659" s="412"/>
      <c r="E659" s="421"/>
      <c r="F659" s="261" t="s">
        <v>2534</v>
      </c>
      <c r="G659" s="236"/>
      <c r="H659" s="48" t="s">
        <v>0</v>
      </c>
      <c r="I659" s="48" t="s">
        <v>131</v>
      </c>
      <c r="J659" s="48" t="s">
        <v>0</v>
      </c>
      <c r="K659" s="48" t="s">
        <v>132</v>
      </c>
      <c r="L659" s="48" t="s">
        <v>0</v>
      </c>
      <c r="M659" s="48" t="s">
        <v>368</v>
      </c>
      <c r="N659" s="48" t="s">
        <v>134</v>
      </c>
      <c r="O659" s="48" t="s">
        <v>0</v>
      </c>
      <c r="P659" s="48" t="s">
        <v>445</v>
      </c>
      <c r="Q659" s="48"/>
      <c r="R659" s="48"/>
      <c r="S659" s="48"/>
      <c r="T659" s="48"/>
      <c r="U659" s="104"/>
      <c r="V659" s="21" t="str">
        <f t="shared" si="8"/>
        <v/>
      </c>
      <c r="W659" s="22" t="str">
        <f t="shared" si="9"/>
        <v/>
      </c>
      <c r="X659" s="23"/>
      <c r="Y659" s="271"/>
      <c r="Z659" s="271"/>
      <c r="AD659" s="272"/>
      <c r="AE659" s="272"/>
      <c r="AF659" s="272"/>
      <c r="AG659" s="272"/>
      <c r="AH659" s="272"/>
      <c r="AI659" s="272"/>
      <c r="AJ659" s="272"/>
      <c r="AK659" s="272"/>
      <c r="AL659" s="272"/>
      <c r="AM659" s="272"/>
      <c r="AN659" s="272"/>
      <c r="AO659" s="272"/>
      <c r="AP659" s="272"/>
      <c r="AQ659" s="272"/>
      <c r="AR659" s="272"/>
      <c r="AS659" s="272"/>
    </row>
    <row r="660" spans="3:45" ht="21" customHeight="1">
      <c r="C660" s="246"/>
      <c r="D660" s="412"/>
      <c r="E660" s="421"/>
      <c r="F660" s="261" t="s">
        <v>2535</v>
      </c>
      <c r="G660" s="236"/>
      <c r="H660" s="48" t="s">
        <v>0</v>
      </c>
      <c r="I660" s="48" t="s">
        <v>131</v>
      </c>
      <c r="J660" s="48" t="s">
        <v>0</v>
      </c>
      <c r="K660" s="48" t="s">
        <v>132</v>
      </c>
      <c r="L660" s="48" t="s">
        <v>0</v>
      </c>
      <c r="M660" s="48" t="s">
        <v>369</v>
      </c>
      <c r="N660" s="48" t="s">
        <v>134</v>
      </c>
      <c r="O660" s="48" t="s">
        <v>0</v>
      </c>
      <c r="P660" s="48" t="s">
        <v>445</v>
      </c>
      <c r="Q660" s="48"/>
      <c r="R660" s="48"/>
      <c r="S660" s="48"/>
      <c r="T660" s="48"/>
      <c r="U660" s="104"/>
      <c r="V660" s="21" t="str">
        <f t="shared" si="8"/>
        <v/>
      </c>
      <c r="W660" s="22" t="str">
        <f t="shared" si="9"/>
        <v/>
      </c>
      <c r="X660" s="23"/>
      <c r="Y660" s="271"/>
      <c r="Z660" s="271"/>
      <c r="AD660" s="272"/>
      <c r="AE660" s="272"/>
      <c r="AF660" s="272"/>
      <c r="AG660" s="272"/>
      <c r="AH660" s="272"/>
      <c r="AI660" s="272"/>
      <c r="AJ660" s="272"/>
      <c r="AK660" s="272"/>
      <c r="AL660" s="272"/>
      <c r="AM660" s="272"/>
      <c r="AN660" s="272"/>
      <c r="AO660" s="272"/>
      <c r="AP660" s="272"/>
      <c r="AQ660" s="272"/>
      <c r="AR660" s="272"/>
      <c r="AS660" s="272"/>
    </row>
    <row r="661" spans="3:45" ht="21" customHeight="1">
      <c r="C661" s="246"/>
      <c r="D661" s="412"/>
      <c r="E661" s="421"/>
      <c r="F661" s="261" t="s">
        <v>2536</v>
      </c>
      <c r="G661" s="236"/>
      <c r="H661" s="48" t="s">
        <v>0</v>
      </c>
      <c r="I661" s="48" t="s">
        <v>131</v>
      </c>
      <c r="J661" s="48" t="s">
        <v>0</v>
      </c>
      <c r="K661" s="48" t="s">
        <v>132</v>
      </c>
      <c r="L661" s="48" t="s">
        <v>0</v>
      </c>
      <c r="M661" s="48" t="s">
        <v>370</v>
      </c>
      <c r="N661" s="48" t="s">
        <v>134</v>
      </c>
      <c r="O661" s="48" t="s">
        <v>0</v>
      </c>
      <c r="P661" s="48" t="s">
        <v>445</v>
      </c>
      <c r="Q661" s="48"/>
      <c r="R661" s="48"/>
      <c r="S661" s="48"/>
      <c r="T661" s="48"/>
      <c r="U661" s="104"/>
      <c r="V661" s="21" t="str">
        <f t="shared" si="8"/>
        <v/>
      </c>
      <c r="W661" s="22" t="str">
        <f t="shared" si="9"/>
        <v/>
      </c>
      <c r="X661" s="23"/>
      <c r="Y661" s="271"/>
      <c r="Z661" s="271"/>
      <c r="AD661" s="272"/>
      <c r="AE661" s="272"/>
      <c r="AF661" s="272"/>
      <c r="AG661" s="272"/>
      <c r="AH661" s="272"/>
      <c r="AI661" s="272"/>
      <c r="AJ661" s="272"/>
      <c r="AK661" s="272"/>
      <c r="AL661" s="272"/>
      <c r="AM661" s="272"/>
      <c r="AN661" s="272"/>
      <c r="AO661" s="272"/>
      <c r="AP661" s="272"/>
      <c r="AQ661" s="272"/>
      <c r="AR661" s="272"/>
      <c r="AS661" s="272"/>
    </row>
    <row r="662" spans="3:45" ht="21" customHeight="1">
      <c r="C662" s="246"/>
      <c r="D662" s="412"/>
      <c r="E662" s="421"/>
      <c r="F662" s="261" t="s">
        <v>2537</v>
      </c>
      <c r="G662" s="236"/>
      <c r="H662" s="48" t="s">
        <v>0</v>
      </c>
      <c r="I662" s="48" t="s">
        <v>131</v>
      </c>
      <c r="J662" s="48" t="s">
        <v>0</v>
      </c>
      <c r="K662" s="48" t="s">
        <v>132</v>
      </c>
      <c r="L662" s="48" t="s">
        <v>0</v>
      </c>
      <c r="M662" s="48" t="s">
        <v>371</v>
      </c>
      <c r="N662" s="48" t="s">
        <v>134</v>
      </c>
      <c r="O662" s="48" t="s">
        <v>0</v>
      </c>
      <c r="P662" s="48" t="s">
        <v>445</v>
      </c>
      <c r="Q662" s="48"/>
      <c r="R662" s="48"/>
      <c r="S662" s="48"/>
      <c r="T662" s="48"/>
      <c r="U662" s="104"/>
      <c r="V662" s="21" t="str">
        <f t="shared" si="8"/>
        <v/>
      </c>
      <c r="W662" s="22" t="str">
        <f t="shared" si="9"/>
        <v/>
      </c>
      <c r="X662" s="23"/>
      <c r="Y662" s="271"/>
      <c r="Z662" s="271"/>
      <c r="AD662" s="272"/>
      <c r="AE662" s="272"/>
      <c r="AF662" s="272"/>
      <c r="AG662" s="272"/>
      <c r="AH662" s="272"/>
      <c r="AI662" s="272"/>
      <c r="AJ662" s="272"/>
      <c r="AK662" s="272"/>
      <c r="AL662" s="272"/>
      <c r="AM662" s="272"/>
      <c r="AN662" s="272"/>
      <c r="AO662" s="272"/>
      <c r="AP662" s="272"/>
      <c r="AQ662" s="272"/>
      <c r="AR662" s="272"/>
      <c r="AS662" s="272"/>
    </row>
    <row r="663" spans="3:45" ht="21" customHeight="1">
      <c r="C663" s="246"/>
      <c r="D663" s="412"/>
      <c r="E663" s="421"/>
      <c r="F663" s="261" t="s">
        <v>2538</v>
      </c>
      <c r="G663" s="236"/>
      <c r="H663" s="48" t="s">
        <v>0</v>
      </c>
      <c r="I663" s="48" t="s">
        <v>131</v>
      </c>
      <c r="J663" s="48" t="s">
        <v>0</v>
      </c>
      <c r="K663" s="48" t="s">
        <v>132</v>
      </c>
      <c r="L663" s="48" t="s">
        <v>0</v>
      </c>
      <c r="M663" s="48" t="s">
        <v>372</v>
      </c>
      <c r="N663" s="48" t="s">
        <v>134</v>
      </c>
      <c r="O663" s="48" t="s">
        <v>0</v>
      </c>
      <c r="P663" s="48" t="s">
        <v>445</v>
      </c>
      <c r="Q663" s="48"/>
      <c r="R663" s="48"/>
      <c r="S663" s="48"/>
      <c r="T663" s="48"/>
      <c r="U663" s="104"/>
      <c r="V663" s="21" t="str">
        <f t="shared" si="8"/>
        <v/>
      </c>
      <c r="W663" s="22" t="str">
        <f t="shared" si="9"/>
        <v/>
      </c>
      <c r="X663" s="23"/>
      <c r="Y663" s="271"/>
      <c r="Z663" s="271"/>
      <c r="AD663" s="272"/>
      <c r="AE663" s="272"/>
      <c r="AF663" s="272"/>
      <c r="AG663" s="272"/>
      <c r="AH663" s="272"/>
      <c r="AI663" s="272"/>
      <c r="AJ663" s="272"/>
      <c r="AK663" s="272"/>
      <c r="AL663" s="272"/>
      <c r="AM663" s="272"/>
      <c r="AN663" s="272"/>
      <c r="AO663" s="272"/>
      <c r="AP663" s="272"/>
      <c r="AQ663" s="272"/>
      <c r="AR663" s="272"/>
      <c r="AS663" s="272"/>
    </row>
    <row r="664" spans="3:45" ht="21" customHeight="1">
      <c r="C664" s="246"/>
      <c r="D664" s="412"/>
      <c r="E664" s="421"/>
      <c r="F664" s="261" t="s">
        <v>2539</v>
      </c>
      <c r="G664" s="236"/>
      <c r="H664" s="48" t="s">
        <v>0</v>
      </c>
      <c r="I664" s="48" t="s">
        <v>131</v>
      </c>
      <c r="J664" s="48" t="s">
        <v>0</v>
      </c>
      <c r="K664" s="48" t="s">
        <v>132</v>
      </c>
      <c r="L664" s="48" t="s">
        <v>0</v>
      </c>
      <c r="M664" s="48" t="s">
        <v>373</v>
      </c>
      <c r="N664" s="48" t="s">
        <v>134</v>
      </c>
      <c r="O664" s="48" t="s">
        <v>0</v>
      </c>
      <c r="P664" s="48" t="s">
        <v>445</v>
      </c>
      <c r="Q664" s="48"/>
      <c r="R664" s="48"/>
      <c r="S664" s="48"/>
      <c r="T664" s="48"/>
      <c r="U664" s="104"/>
      <c r="V664" s="21" t="str">
        <f t="shared" si="8"/>
        <v/>
      </c>
      <c r="W664" s="22" t="str">
        <f t="shared" si="9"/>
        <v/>
      </c>
      <c r="X664" s="23"/>
      <c r="Y664" s="271"/>
      <c r="Z664" s="271"/>
      <c r="AD664" s="272"/>
      <c r="AE664" s="272"/>
      <c r="AF664" s="272"/>
      <c r="AG664" s="272"/>
      <c r="AH664" s="272"/>
      <c r="AI664" s="272"/>
      <c r="AJ664" s="272"/>
      <c r="AK664" s="272"/>
      <c r="AL664" s="272"/>
      <c r="AM664" s="272"/>
      <c r="AN664" s="272"/>
      <c r="AO664" s="272"/>
      <c r="AP664" s="272"/>
      <c r="AQ664" s="272"/>
      <c r="AR664" s="272"/>
      <c r="AS664" s="272"/>
    </row>
    <row r="665" spans="3:45" ht="21" customHeight="1">
      <c r="C665" s="246"/>
      <c r="D665" s="412"/>
      <c r="E665" s="421"/>
      <c r="F665" s="261" t="s">
        <v>2540</v>
      </c>
      <c r="G665" s="236"/>
      <c r="H665" s="48" t="s">
        <v>0</v>
      </c>
      <c r="I665" s="48" t="s">
        <v>131</v>
      </c>
      <c r="J665" s="48" t="s">
        <v>0</v>
      </c>
      <c r="K665" s="48" t="s">
        <v>132</v>
      </c>
      <c r="L665" s="48" t="s">
        <v>0</v>
      </c>
      <c r="M665" s="48" t="s">
        <v>356</v>
      </c>
      <c r="N665" s="48" t="s">
        <v>134</v>
      </c>
      <c r="O665" s="48" t="s">
        <v>0</v>
      </c>
      <c r="P665" s="48" t="s">
        <v>445</v>
      </c>
      <c r="Q665" s="48"/>
      <c r="R665" s="48"/>
      <c r="S665" s="48"/>
      <c r="T665" s="48"/>
      <c r="U665" s="104"/>
      <c r="V665" s="21" t="str">
        <f t="shared" si="8"/>
        <v/>
      </c>
      <c r="W665" s="22" t="str">
        <f t="shared" si="9"/>
        <v/>
      </c>
      <c r="X665" s="23"/>
      <c r="Y665" s="271"/>
      <c r="Z665" s="271"/>
      <c r="AD665" s="272"/>
      <c r="AE665" s="272"/>
      <c r="AF665" s="272"/>
      <c r="AG665" s="272"/>
      <c r="AH665" s="272"/>
      <c r="AI665" s="272"/>
      <c r="AJ665" s="272"/>
      <c r="AK665" s="272"/>
      <c r="AL665" s="272"/>
      <c r="AM665" s="272"/>
      <c r="AN665" s="272"/>
      <c r="AO665" s="272"/>
      <c r="AP665" s="272"/>
      <c r="AQ665" s="272"/>
      <c r="AR665" s="272"/>
      <c r="AS665" s="272"/>
    </row>
    <row r="666" spans="3:45" ht="21" customHeight="1">
      <c r="C666" s="246"/>
      <c r="D666" s="412"/>
      <c r="E666" s="421"/>
      <c r="F666" s="261" t="s">
        <v>63</v>
      </c>
      <c r="G666" s="236"/>
      <c r="H666" s="48" t="s">
        <v>0</v>
      </c>
      <c r="I666" s="48" t="s">
        <v>131</v>
      </c>
      <c r="J666" s="48" t="s">
        <v>0</v>
      </c>
      <c r="K666" s="48" t="s">
        <v>132</v>
      </c>
      <c r="L666" s="48" t="s">
        <v>0</v>
      </c>
      <c r="M666" s="48" t="s">
        <v>374</v>
      </c>
      <c r="N666" s="48" t="s">
        <v>134</v>
      </c>
      <c r="O666" s="48" t="s">
        <v>0</v>
      </c>
      <c r="P666" s="48" t="s">
        <v>445</v>
      </c>
      <c r="Q666" s="48"/>
      <c r="R666" s="48"/>
      <c r="S666" s="48"/>
      <c r="T666" s="48"/>
      <c r="U666" s="104"/>
      <c r="V666" s="21" t="str">
        <f t="shared" si="8"/>
        <v/>
      </c>
      <c r="W666" s="22" t="str">
        <f t="shared" si="9"/>
        <v/>
      </c>
      <c r="X666" s="23"/>
      <c r="Y666" s="271"/>
      <c r="Z666" s="271"/>
      <c r="AD666" s="272"/>
      <c r="AE666" s="272"/>
      <c r="AF666" s="272"/>
      <c r="AG666" s="272"/>
      <c r="AH666" s="272"/>
      <c r="AI666" s="272"/>
      <c r="AJ666" s="272"/>
      <c r="AK666" s="272"/>
      <c r="AL666" s="272"/>
      <c r="AM666" s="272"/>
      <c r="AN666" s="272"/>
      <c r="AO666" s="272"/>
      <c r="AP666" s="272"/>
      <c r="AQ666" s="272"/>
      <c r="AR666" s="272"/>
      <c r="AS666" s="272"/>
    </row>
    <row r="667" spans="3:45" ht="21" customHeight="1">
      <c r="C667" s="246"/>
      <c r="D667" s="412"/>
      <c r="E667" s="421"/>
      <c r="F667" s="261" t="s">
        <v>2386</v>
      </c>
      <c r="G667" s="236"/>
      <c r="H667" s="48" t="s">
        <v>0</v>
      </c>
      <c r="I667" s="48" t="s">
        <v>131</v>
      </c>
      <c r="J667" s="48" t="s">
        <v>0</v>
      </c>
      <c r="K667" s="48" t="s">
        <v>132</v>
      </c>
      <c r="L667" s="48" t="s">
        <v>0</v>
      </c>
      <c r="M667" s="48" t="s">
        <v>375</v>
      </c>
      <c r="N667" s="48" t="s">
        <v>134</v>
      </c>
      <c r="O667" s="48" t="s">
        <v>0</v>
      </c>
      <c r="P667" s="48" t="s">
        <v>445</v>
      </c>
      <c r="Q667" s="48"/>
      <c r="R667" s="48"/>
      <c r="S667" s="48"/>
      <c r="T667" s="48"/>
      <c r="U667" s="104"/>
      <c r="V667" s="21" t="str">
        <f t="shared" si="8"/>
        <v/>
      </c>
      <c r="W667" s="22" t="str">
        <f t="shared" si="9"/>
        <v/>
      </c>
      <c r="X667" s="23"/>
      <c r="Y667" s="271"/>
      <c r="Z667" s="271"/>
      <c r="AD667" s="272"/>
      <c r="AE667" s="272"/>
      <c r="AF667" s="272"/>
      <c r="AG667" s="272"/>
      <c r="AH667" s="272"/>
      <c r="AI667" s="272"/>
      <c r="AJ667" s="272"/>
      <c r="AK667" s="272"/>
      <c r="AL667" s="272"/>
      <c r="AM667" s="272"/>
      <c r="AN667" s="272"/>
      <c r="AO667" s="272"/>
      <c r="AP667" s="272"/>
      <c r="AQ667" s="272"/>
      <c r="AR667" s="272"/>
      <c r="AS667" s="272"/>
    </row>
    <row r="668" spans="3:45" ht="21" customHeight="1">
      <c r="C668" s="246"/>
      <c r="D668" s="412"/>
      <c r="E668" s="421"/>
      <c r="F668" s="261" t="s">
        <v>2387</v>
      </c>
      <c r="G668" s="236"/>
      <c r="H668" s="48" t="s">
        <v>0</v>
      </c>
      <c r="I668" s="48" t="s">
        <v>131</v>
      </c>
      <c r="J668" s="48" t="s">
        <v>0</v>
      </c>
      <c r="K668" s="48" t="s">
        <v>132</v>
      </c>
      <c r="L668" s="48" t="s">
        <v>0</v>
      </c>
      <c r="M668" s="48" t="s">
        <v>376</v>
      </c>
      <c r="N668" s="48" t="s">
        <v>134</v>
      </c>
      <c r="O668" s="48" t="s">
        <v>0</v>
      </c>
      <c r="P668" s="48" t="s">
        <v>445</v>
      </c>
      <c r="Q668" s="48"/>
      <c r="R668" s="48"/>
      <c r="S668" s="48"/>
      <c r="T668" s="48"/>
      <c r="U668" s="104"/>
      <c r="V668" s="21" t="str">
        <f t="shared" si="8"/>
        <v/>
      </c>
      <c r="W668" s="22" t="str">
        <f t="shared" si="9"/>
        <v/>
      </c>
      <c r="X668" s="23"/>
      <c r="Y668" s="271"/>
      <c r="Z668" s="273"/>
      <c r="AD668" s="245"/>
      <c r="AE668" s="245"/>
      <c r="AF668" s="245"/>
      <c r="AG668" s="245"/>
      <c r="AH668" s="245"/>
      <c r="AI668" s="245"/>
      <c r="AJ668" s="245"/>
      <c r="AK668" s="245"/>
      <c r="AL668" s="245"/>
      <c r="AM668" s="245"/>
      <c r="AN668" s="245"/>
      <c r="AO668" s="245"/>
      <c r="AP668" s="245"/>
      <c r="AQ668" s="245"/>
      <c r="AR668" s="245"/>
      <c r="AS668" s="245"/>
    </row>
    <row r="669" spans="3:45" ht="21" customHeight="1">
      <c r="C669" s="246"/>
      <c r="D669" s="412"/>
      <c r="E669" s="422"/>
      <c r="F669" s="267" t="s">
        <v>2388</v>
      </c>
      <c r="G669" s="236"/>
      <c r="H669" s="48" t="s">
        <v>0</v>
      </c>
      <c r="I669" s="48" t="s">
        <v>131</v>
      </c>
      <c r="J669" s="48" t="s">
        <v>0</v>
      </c>
      <c r="K669" s="48" t="s">
        <v>132</v>
      </c>
      <c r="L669" s="48" t="s">
        <v>0</v>
      </c>
      <c r="M669" s="48" t="s">
        <v>411</v>
      </c>
      <c r="N669" s="48" t="s">
        <v>134</v>
      </c>
      <c r="O669" s="48" t="s">
        <v>0</v>
      </c>
      <c r="P669" s="48" t="s">
        <v>445</v>
      </c>
      <c r="Q669" s="48"/>
      <c r="R669" s="48"/>
      <c r="S669" s="48"/>
      <c r="T669" s="48"/>
      <c r="U669" s="104"/>
      <c r="V669" s="21" t="str">
        <f t="shared" si="8"/>
        <v/>
      </c>
      <c r="W669" s="22" t="str">
        <f t="shared" si="9"/>
        <v/>
      </c>
      <c r="X669" s="23"/>
      <c r="Y669" s="271"/>
      <c r="Z669" s="271"/>
      <c r="AD669" s="272"/>
      <c r="AE669" s="272"/>
      <c r="AF669" s="272"/>
      <c r="AG669" s="272"/>
      <c r="AH669" s="272"/>
      <c r="AI669" s="272"/>
      <c r="AJ669" s="272"/>
      <c r="AK669" s="272"/>
      <c r="AL669" s="272"/>
      <c r="AM669" s="272"/>
      <c r="AN669" s="272"/>
      <c r="AO669" s="272"/>
      <c r="AP669" s="272"/>
      <c r="AQ669" s="272"/>
      <c r="AR669" s="272"/>
      <c r="AS669" s="272"/>
    </row>
    <row r="670" spans="3:45" ht="21" customHeight="1">
      <c r="C670" s="246"/>
      <c r="D670" s="412" t="s">
        <v>2357</v>
      </c>
      <c r="E670" s="423" t="s">
        <v>2389</v>
      </c>
      <c r="F670" s="261" t="s">
        <v>2541</v>
      </c>
      <c r="G670" s="236"/>
      <c r="H670" s="48" t="s">
        <v>0</v>
      </c>
      <c r="I670" s="48" t="s">
        <v>131</v>
      </c>
      <c r="J670" s="48" t="s">
        <v>0</v>
      </c>
      <c r="K670" s="48" t="s">
        <v>132</v>
      </c>
      <c r="L670" s="48" t="s">
        <v>0</v>
      </c>
      <c r="M670" s="48" t="s">
        <v>377</v>
      </c>
      <c r="N670" s="48" t="s">
        <v>134</v>
      </c>
      <c r="O670" s="48" t="s">
        <v>0</v>
      </c>
      <c r="P670" s="48" t="s">
        <v>445</v>
      </c>
      <c r="Q670" s="48"/>
      <c r="R670" s="48"/>
      <c r="S670" s="48"/>
      <c r="T670" s="48"/>
      <c r="U670" s="104"/>
      <c r="V670" s="21" t="str">
        <f t="shared" si="8"/>
        <v/>
      </c>
      <c r="W670" s="22" t="str">
        <f t="shared" si="9"/>
        <v/>
      </c>
      <c r="X670" s="23"/>
      <c r="Y670" s="271"/>
      <c r="Z670" s="271"/>
      <c r="AD670" s="272"/>
      <c r="AE670" s="272"/>
      <c r="AF670" s="272"/>
      <c r="AG670" s="272"/>
      <c r="AH670" s="272"/>
      <c r="AI670" s="272"/>
      <c r="AJ670" s="272"/>
      <c r="AK670" s="272"/>
      <c r="AL670" s="272"/>
      <c r="AM670" s="272"/>
      <c r="AN670" s="272"/>
      <c r="AO670" s="272"/>
      <c r="AP670" s="272"/>
      <c r="AQ670" s="272"/>
      <c r="AR670" s="272"/>
      <c r="AS670" s="272"/>
    </row>
    <row r="671" spans="3:45" ht="21" customHeight="1">
      <c r="C671" s="246"/>
      <c r="D671" s="412"/>
      <c r="E671" s="424"/>
      <c r="F671" s="261" t="s">
        <v>2542</v>
      </c>
      <c r="G671" s="236"/>
      <c r="H671" s="48" t="s">
        <v>0</v>
      </c>
      <c r="I671" s="48" t="s">
        <v>131</v>
      </c>
      <c r="J671" s="48" t="s">
        <v>0</v>
      </c>
      <c r="K671" s="48" t="s">
        <v>132</v>
      </c>
      <c r="L671" s="48" t="s">
        <v>0</v>
      </c>
      <c r="M671" s="48" t="s">
        <v>378</v>
      </c>
      <c r="N671" s="48" t="s">
        <v>134</v>
      </c>
      <c r="O671" s="48" t="s">
        <v>0</v>
      </c>
      <c r="P671" s="48" t="s">
        <v>445</v>
      </c>
      <c r="Q671" s="48"/>
      <c r="R671" s="48"/>
      <c r="S671" s="48"/>
      <c r="T671" s="48"/>
      <c r="U671" s="104"/>
      <c r="V671" s="21" t="str">
        <f t="shared" si="8"/>
        <v/>
      </c>
      <c r="W671" s="22" t="str">
        <f t="shared" si="9"/>
        <v/>
      </c>
      <c r="X671" s="23"/>
      <c r="Y671" s="271"/>
      <c r="Z671" s="271"/>
      <c r="AD671" s="272"/>
      <c r="AE671" s="272"/>
      <c r="AF671" s="272"/>
      <c r="AG671" s="272"/>
      <c r="AH671" s="272"/>
      <c r="AI671" s="272"/>
      <c r="AJ671" s="272"/>
      <c r="AK671" s="272"/>
      <c r="AL671" s="272"/>
      <c r="AM671" s="272"/>
      <c r="AN671" s="272"/>
      <c r="AO671" s="272"/>
      <c r="AP671" s="272"/>
      <c r="AQ671" s="272"/>
      <c r="AR671" s="272"/>
      <c r="AS671" s="272"/>
    </row>
    <row r="672" spans="3:45" ht="21" customHeight="1">
      <c r="C672" s="246"/>
      <c r="D672" s="412"/>
      <c r="E672" s="424"/>
      <c r="F672" s="261" t="s">
        <v>2543</v>
      </c>
      <c r="G672" s="236"/>
      <c r="H672" s="48" t="s">
        <v>0</v>
      </c>
      <c r="I672" s="48" t="s">
        <v>131</v>
      </c>
      <c r="J672" s="48" t="s">
        <v>0</v>
      </c>
      <c r="K672" s="48" t="s">
        <v>132</v>
      </c>
      <c r="L672" s="48" t="s">
        <v>0</v>
      </c>
      <c r="M672" s="48" t="s">
        <v>379</v>
      </c>
      <c r="N672" s="48" t="s">
        <v>134</v>
      </c>
      <c r="O672" s="48" t="s">
        <v>0</v>
      </c>
      <c r="P672" s="48" t="s">
        <v>445</v>
      </c>
      <c r="Q672" s="48"/>
      <c r="R672" s="48"/>
      <c r="S672" s="48"/>
      <c r="T672" s="48"/>
      <c r="U672" s="104"/>
      <c r="V672" s="21" t="str">
        <f t="shared" si="8"/>
        <v/>
      </c>
      <c r="W672" s="22" t="str">
        <f t="shared" si="9"/>
        <v/>
      </c>
      <c r="X672" s="23"/>
      <c r="Y672" s="271"/>
      <c r="Z672" s="271"/>
      <c r="AD672" s="272"/>
      <c r="AE672" s="272"/>
      <c r="AF672" s="272"/>
      <c r="AG672" s="272"/>
      <c r="AH672" s="272"/>
      <c r="AI672" s="272"/>
      <c r="AJ672" s="272"/>
      <c r="AK672" s="272"/>
      <c r="AL672" s="272"/>
      <c r="AM672" s="272"/>
      <c r="AN672" s="272"/>
      <c r="AO672" s="272"/>
      <c r="AP672" s="272"/>
      <c r="AQ672" s="272"/>
      <c r="AR672" s="272"/>
      <c r="AS672" s="272"/>
    </row>
    <row r="673" spans="3:45" ht="21" customHeight="1">
      <c r="C673" s="246"/>
      <c r="D673" s="412"/>
      <c r="E673" s="424"/>
      <c r="F673" s="261" t="s">
        <v>64</v>
      </c>
      <c r="G673" s="236"/>
      <c r="H673" s="48" t="s">
        <v>0</v>
      </c>
      <c r="I673" s="48" t="s">
        <v>131</v>
      </c>
      <c r="J673" s="48" t="s">
        <v>0</v>
      </c>
      <c r="K673" s="48" t="s">
        <v>132</v>
      </c>
      <c r="L673" s="48" t="s">
        <v>0</v>
      </c>
      <c r="M673" s="48" t="s">
        <v>380</v>
      </c>
      <c r="N673" s="48" t="s">
        <v>134</v>
      </c>
      <c r="O673" s="48" t="s">
        <v>0</v>
      </c>
      <c r="P673" s="48" t="s">
        <v>445</v>
      </c>
      <c r="Q673" s="48"/>
      <c r="R673" s="48"/>
      <c r="S673" s="48"/>
      <c r="T673" s="48"/>
      <c r="U673" s="104"/>
      <c r="V673" s="21" t="str">
        <f t="shared" si="8"/>
        <v/>
      </c>
      <c r="W673" s="22" t="str">
        <f t="shared" si="9"/>
        <v/>
      </c>
      <c r="X673" s="23"/>
      <c r="Y673" s="271"/>
      <c r="Z673" s="271"/>
      <c r="AD673" s="272"/>
      <c r="AE673" s="272"/>
      <c r="AF673" s="272"/>
      <c r="AG673" s="272"/>
      <c r="AH673" s="272"/>
      <c r="AI673" s="272"/>
      <c r="AJ673" s="272"/>
      <c r="AK673" s="272"/>
      <c r="AL673" s="272"/>
      <c r="AM673" s="272"/>
      <c r="AN673" s="272"/>
      <c r="AO673" s="272"/>
      <c r="AP673" s="272"/>
      <c r="AQ673" s="272"/>
      <c r="AR673" s="272"/>
      <c r="AS673" s="272"/>
    </row>
    <row r="674" spans="3:45" ht="21" customHeight="1">
      <c r="C674" s="246"/>
      <c r="D674" s="412"/>
      <c r="E674" s="424"/>
      <c r="F674" s="261" t="s">
        <v>2544</v>
      </c>
      <c r="G674" s="236"/>
      <c r="H674" s="48" t="s">
        <v>0</v>
      </c>
      <c r="I674" s="48" t="s">
        <v>131</v>
      </c>
      <c r="J674" s="48" t="s">
        <v>0</v>
      </c>
      <c r="K674" s="48" t="s">
        <v>132</v>
      </c>
      <c r="L674" s="48" t="s">
        <v>0</v>
      </c>
      <c r="M674" s="48" t="s">
        <v>381</v>
      </c>
      <c r="N674" s="48" t="s">
        <v>134</v>
      </c>
      <c r="O674" s="48" t="s">
        <v>0</v>
      </c>
      <c r="P674" s="48" t="s">
        <v>445</v>
      </c>
      <c r="Q674" s="48"/>
      <c r="R674" s="48"/>
      <c r="S674" s="48"/>
      <c r="T674" s="48"/>
      <c r="U674" s="104"/>
      <c r="V674" s="21" t="str">
        <f t="shared" si="8"/>
        <v/>
      </c>
      <c r="W674" s="22" t="str">
        <f t="shared" si="9"/>
        <v/>
      </c>
      <c r="X674" s="23"/>
      <c r="Y674" s="271"/>
      <c r="Z674" s="271"/>
      <c r="AD674" s="272"/>
      <c r="AE674" s="272"/>
      <c r="AF674" s="272"/>
      <c r="AG674" s="272"/>
      <c r="AH674" s="272"/>
      <c r="AI674" s="272"/>
      <c r="AJ674" s="272"/>
      <c r="AK674" s="272"/>
      <c r="AL674" s="272"/>
      <c r="AM674" s="272"/>
      <c r="AN674" s="272"/>
      <c r="AO674" s="272"/>
      <c r="AP674" s="272"/>
      <c r="AQ674" s="272"/>
      <c r="AR674" s="272"/>
      <c r="AS674" s="272"/>
    </row>
    <row r="675" spans="3:45" ht="21" customHeight="1">
      <c r="C675" s="246"/>
      <c r="D675" s="412"/>
      <c r="E675" s="424"/>
      <c r="F675" s="261" t="s">
        <v>2545</v>
      </c>
      <c r="G675" s="236"/>
      <c r="H675" s="48" t="s">
        <v>0</v>
      </c>
      <c r="I675" s="48" t="s">
        <v>131</v>
      </c>
      <c r="J675" s="48" t="s">
        <v>0</v>
      </c>
      <c r="K675" s="48" t="s">
        <v>132</v>
      </c>
      <c r="L675" s="48" t="s">
        <v>0</v>
      </c>
      <c r="M675" s="48" t="s">
        <v>382</v>
      </c>
      <c r="N675" s="48" t="s">
        <v>134</v>
      </c>
      <c r="O675" s="48" t="s">
        <v>0</v>
      </c>
      <c r="P675" s="48" t="s">
        <v>445</v>
      </c>
      <c r="Q675" s="48"/>
      <c r="R675" s="48"/>
      <c r="S675" s="48"/>
      <c r="T675" s="48"/>
      <c r="U675" s="104"/>
      <c r="V675" s="21" t="str">
        <f t="shared" si="8"/>
        <v/>
      </c>
      <c r="W675" s="22" t="str">
        <f t="shared" si="9"/>
        <v/>
      </c>
      <c r="X675" s="23"/>
      <c r="Y675" s="271"/>
      <c r="Z675" s="271"/>
      <c r="AD675" s="272"/>
      <c r="AE675" s="272"/>
      <c r="AF675" s="272"/>
      <c r="AG675" s="272"/>
      <c r="AH675" s="272"/>
      <c r="AI675" s="272"/>
      <c r="AJ675" s="272"/>
      <c r="AK675" s="272"/>
      <c r="AL675" s="272"/>
      <c r="AM675" s="272"/>
      <c r="AN675" s="272"/>
      <c r="AO675" s="272"/>
      <c r="AP675" s="272"/>
      <c r="AQ675" s="272"/>
      <c r="AR675" s="272"/>
      <c r="AS675" s="272"/>
    </row>
    <row r="676" spans="3:45" ht="21" customHeight="1">
      <c r="C676" s="246"/>
      <c r="D676" s="412"/>
      <c r="E676" s="424"/>
      <c r="F676" s="261" t="s">
        <v>65</v>
      </c>
      <c r="G676" s="236"/>
      <c r="H676" s="48" t="s">
        <v>0</v>
      </c>
      <c r="I676" s="48" t="s">
        <v>131</v>
      </c>
      <c r="J676" s="48" t="s">
        <v>0</v>
      </c>
      <c r="K676" s="48" t="s">
        <v>132</v>
      </c>
      <c r="L676" s="48" t="s">
        <v>0</v>
      </c>
      <c r="M676" s="48" t="s">
        <v>383</v>
      </c>
      <c r="N676" s="48" t="s">
        <v>134</v>
      </c>
      <c r="O676" s="48" t="s">
        <v>0</v>
      </c>
      <c r="P676" s="48" t="s">
        <v>445</v>
      </c>
      <c r="Q676" s="48"/>
      <c r="R676" s="48"/>
      <c r="S676" s="48"/>
      <c r="T676" s="48"/>
      <c r="U676" s="104"/>
      <c r="V676" s="21" t="str">
        <f t="shared" si="8"/>
        <v/>
      </c>
      <c r="W676" s="22" t="str">
        <f t="shared" si="9"/>
        <v/>
      </c>
      <c r="X676" s="23"/>
      <c r="Y676" s="271"/>
      <c r="Z676" s="271"/>
      <c r="AD676" s="272"/>
      <c r="AE676" s="272"/>
      <c r="AF676" s="272"/>
      <c r="AG676" s="272"/>
      <c r="AH676" s="272"/>
      <c r="AI676" s="272"/>
      <c r="AJ676" s="272"/>
      <c r="AK676" s="272"/>
      <c r="AL676" s="272"/>
      <c r="AM676" s="272"/>
      <c r="AN676" s="272"/>
      <c r="AO676" s="272"/>
      <c r="AP676" s="272"/>
      <c r="AQ676" s="272"/>
      <c r="AR676" s="272"/>
      <c r="AS676" s="272"/>
    </row>
    <row r="677" spans="3:45" ht="21" customHeight="1">
      <c r="C677" s="246"/>
      <c r="D677" s="412"/>
      <c r="E677" s="424"/>
      <c r="F677" s="261" t="s">
        <v>2546</v>
      </c>
      <c r="G677" s="236"/>
      <c r="H677" s="48" t="s">
        <v>0</v>
      </c>
      <c r="I677" s="48" t="s">
        <v>131</v>
      </c>
      <c r="J677" s="48" t="s">
        <v>0</v>
      </c>
      <c r="K677" s="48" t="s">
        <v>132</v>
      </c>
      <c r="L677" s="48" t="s">
        <v>0</v>
      </c>
      <c r="M677" s="48" t="s">
        <v>384</v>
      </c>
      <c r="N677" s="48" t="s">
        <v>134</v>
      </c>
      <c r="O677" s="48" t="s">
        <v>0</v>
      </c>
      <c r="P677" s="48" t="s">
        <v>445</v>
      </c>
      <c r="Q677" s="48"/>
      <c r="R677" s="48"/>
      <c r="S677" s="48"/>
      <c r="T677" s="48"/>
      <c r="U677" s="104"/>
      <c r="V677" s="21" t="str">
        <f t="shared" ref="V677:V690" si="10">IF(OR(AND(V225="",W225=""),AND(V451="",W451=""),AND(W225="X",W451="X"),OR(W225="M",W451="M")),"",SUM(V225,V451))</f>
        <v/>
      </c>
      <c r="W677" s="22" t="str">
        <f t="shared" ref="W677:W690" si="11">IF(AND(AND(W225="X",W451="X"),SUM(V225,V451)=0,ISNUMBER(V677)),"",IF(OR(W225="M",W451="M"),"M",IF(AND(W225=W451,OR(W225="X",W225="W",W225="Z")),UPPER(W225),"")))</f>
        <v/>
      </c>
      <c r="X677" s="23"/>
      <c r="Y677" s="271"/>
      <c r="Z677" s="271"/>
      <c r="AD677" s="272"/>
      <c r="AE677" s="272"/>
      <c r="AF677" s="272"/>
      <c r="AG677" s="272"/>
      <c r="AH677" s="272"/>
      <c r="AI677" s="272"/>
      <c r="AJ677" s="272"/>
      <c r="AK677" s="272"/>
      <c r="AL677" s="272"/>
      <c r="AM677" s="272"/>
      <c r="AN677" s="272"/>
      <c r="AO677" s="272"/>
      <c r="AP677" s="272"/>
      <c r="AQ677" s="272"/>
      <c r="AR677" s="272"/>
      <c r="AS677" s="272"/>
    </row>
    <row r="678" spans="3:45" ht="21" customHeight="1">
      <c r="C678" s="246"/>
      <c r="D678" s="412"/>
      <c r="E678" s="424"/>
      <c r="F678" s="261" t="s">
        <v>2547</v>
      </c>
      <c r="G678" s="236"/>
      <c r="H678" s="48" t="s">
        <v>0</v>
      </c>
      <c r="I678" s="48" t="s">
        <v>131</v>
      </c>
      <c r="J678" s="48" t="s">
        <v>0</v>
      </c>
      <c r="K678" s="48" t="s">
        <v>132</v>
      </c>
      <c r="L678" s="48" t="s">
        <v>0</v>
      </c>
      <c r="M678" s="48" t="s">
        <v>385</v>
      </c>
      <c r="N678" s="48" t="s">
        <v>134</v>
      </c>
      <c r="O678" s="48" t="s">
        <v>0</v>
      </c>
      <c r="P678" s="48" t="s">
        <v>445</v>
      </c>
      <c r="Q678" s="48"/>
      <c r="R678" s="48"/>
      <c r="S678" s="48"/>
      <c r="T678" s="48"/>
      <c r="U678" s="104"/>
      <c r="V678" s="21" t="str">
        <f t="shared" si="10"/>
        <v/>
      </c>
      <c r="W678" s="22" t="str">
        <f t="shared" si="11"/>
        <v/>
      </c>
      <c r="X678" s="23"/>
      <c r="Y678" s="271"/>
      <c r="Z678" s="271"/>
      <c r="AD678" s="272"/>
      <c r="AE678" s="272"/>
      <c r="AF678" s="272"/>
      <c r="AG678" s="272"/>
      <c r="AH678" s="272"/>
      <c r="AI678" s="272"/>
      <c r="AJ678" s="272"/>
      <c r="AK678" s="272"/>
      <c r="AL678" s="272"/>
      <c r="AM678" s="272"/>
      <c r="AN678" s="272"/>
      <c r="AO678" s="272"/>
      <c r="AP678" s="272"/>
      <c r="AQ678" s="272"/>
      <c r="AR678" s="272"/>
      <c r="AS678" s="272"/>
    </row>
    <row r="679" spans="3:45" ht="21" customHeight="1">
      <c r="C679" s="246"/>
      <c r="D679" s="412"/>
      <c r="E679" s="424"/>
      <c r="F679" s="261" t="s">
        <v>2548</v>
      </c>
      <c r="G679" s="236"/>
      <c r="H679" s="48" t="s">
        <v>0</v>
      </c>
      <c r="I679" s="48" t="s">
        <v>131</v>
      </c>
      <c r="J679" s="48" t="s">
        <v>0</v>
      </c>
      <c r="K679" s="48" t="s">
        <v>132</v>
      </c>
      <c r="L679" s="48" t="s">
        <v>0</v>
      </c>
      <c r="M679" s="48" t="s">
        <v>386</v>
      </c>
      <c r="N679" s="48" t="s">
        <v>134</v>
      </c>
      <c r="O679" s="48" t="s">
        <v>0</v>
      </c>
      <c r="P679" s="48" t="s">
        <v>445</v>
      </c>
      <c r="Q679" s="48"/>
      <c r="R679" s="48"/>
      <c r="S679" s="48"/>
      <c r="T679" s="48"/>
      <c r="U679" s="104"/>
      <c r="V679" s="21" t="str">
        <f t="shared" si="10"/>
        <v/>
      </c>
      <c r="W679" s="22" t="str">
        <f t="shared" si="11"/>
        <v/>
      </c>
      <c r="X679" s="23"/>
      <c r="Y679" s="271"/>
      <c r="Z679" s="271"/>
      <c r="AD679" s="272"/>
      <c r="AE679" s="272"/>
      <c r="AF679" s="272"/>
      <c r="AG679" s="272"/>
      <c r="AH679" s="272"/>
      <c r="AI679" s="272"/>
      <c r="AJ679" s="272"/>
      <c r="AK679" s="272"/>
      <c r="AL679" s="272"/>
      <c r="AM679" s="272"/>
      <c r="AN679" s="272"/>
      <c r="AO679" s="272"/>
      <c r="AP679" s="272"/>
      <c r="AQ679" s="272"/>
      <c r="AR679" s="272"/>
      <c r="AS679" s="272"/>
    </row>
    <row r="680" spans="3:45" ht="21" customHeight="1">
      <c r="C680" s="246"/>
      <c r="D680" s="412"/>
      <c r="E680" s="424"/>
      <c r="F680" s="261" t="s">
        <v>2549</v>
      </c>
      <c r="G680" s="236"/>
      <c r="H680" s="48" t="s">
        <v>0</v>
      </c>
      <c r="I680" s="48" t="s">
        <v>131</v>
      </c>
      <c r="J680" s="48" t="s">
        <v>0</v>
      </c>
      <c r="K680" s="48" t="s">
        <v>132</v>
      </c>
      <c r="L680" s="48" t="s">
        <v>0</v>
      </c>
      <c r="M680" s="48" t="s">
        <v>387</v>
      </c>
      <c r="N680" s="48" t="s">
        <v>134</v>
      </c>
      <c r="O680" s="48" t="s">
        <v>0</v>
      </c>
      <c r="P680" s="48" t="s">
        <v>445</v>
      </c>
      <c r="Q680" s="48"/>
      <c r="R680" s="48"/>
      <c r="S680" s="48"/>
      <c r="T680" s="48"/>
      <c r="U680" s="104"/>
      <c r="V680" s="21" t="str">
        <f t="shared" si="10"/>
        <v/>
      </c>
      <c r="W680" s="22" t="str">
        <f t="shared" si="11"/>
        <v/>
      </c>
      <c r="X680" s="23"/>
      <c r="Y680" s="271"/>
      <c r="Z680" s="271"/>
      <c r="AD680" s="272"/>
      <c r="AE680" s="272"/>
      <c r="AF680" s="272"/>
      <c r="AG680" s="272"/>
      <c r="AH680" s="272"/>
      <c r="AI680" s="272"/>
      <c r="AJ680" s="272"/>
      <c r="AK680" s="272"/>
      <c r="AL680" s="272"/>
      <c r="AM680" s="272"/>
      <c r="AN680" s="272"/>
      <c r="AO680" s="272"/>
      <c r="AP680" s="272"/>
      <c r="AQ680" s="272"/>
      <c r="AR680" s="272"/>
      <c r="AS680" s="272"/>
    </row>
    <row r="681" spans="3:45" ht="21" customHeight="1">
      <c r="C681" s="246"/>
      <c r="D681" s="412"/>
      <c r="E681" s="424"/>
      <c r="F681" s="261" t="s">
        <v>66</v>
      </c>
      <c r="G681" s="236"/>
      <c r="H681" s="48" t="s">
        <v>0</v>
      </c>
      <c r="I681" s="48" t="s">
        <v>131</v>
      </c>
      <c r="J681" s="48" t="s">
        <v>0</v>
      </c>
      <c r="K681" s="48" t="s">
        <v>132</v>
      </c>
      <c r="L681" s="48" t="s">
        <v>0</v>
      </c>
      <c r="M681" s="48" t="s">
        <v>388</v>
      </c>
      <c r="N681" s="48" t="s">
        <v>134</v>
      </c>
      <c r="O681" s="48" t="s">
        <v>0</v>
      </c>
      <c r="P681" s="48" t="s">
        <v>445</v>
      </c>
      <c r="Q681" s="48"/>
      <c r="R681" s="48"/>
      <c r="S681" s="48"/>
      <c r="T681" s="48"/>
      <c r="U681" s="104"/>
      <c r="V681" s="21" t="str">
        <f t="shared" si="10"/>
        <v/>
      </c>
      <c r="W681" s="22" t="str">
        <f t="shared" si="11"/>
        <v/>
      </c>
      <c r="X681" s="23"/>
      <c r="Y681" s="271"/>
      <c r="Z681" s="271"/>
      <c r="AD681" s="272"/>
      <c r="AE681" s="272"/>
      <c r="AF681" s="272"/>
      <c r="AG681" s="272"/>
      <c r="AH681" s="272"/>
      <c r="AI681" s="272"/>
      <c r="AJ681" s="272"/>
      <c r="AK681" s="272"/>
      <c r="AL681" s="272"/>
      <c r="AM681" s="272"/>
      <c r="AN681" s="272"/>
      <c r="AO681" s="272"/>
      <c r="AP681" s="272"/>
      <c r="AQ681" s="272"/>
      <c r="AR681" s="272"/>
      <c r="AS681" s="272"/>
    </row>
    <row r="682" spans="3:45" ht="21" customHeight="1">
      <c r="C682" s="246"/>
      <c r="D682" s="412"/>
      <c r="E682" s="424"/>
      <c r="F682" s="261" t="s">
        <v>2550</v>
      </c>
      <c r="G682" s="236"/>
      <c r="H682" s="48" t="s">
        <v>0</v>
      </c>
      <c r="I682" s="48" t="s">
        <v>131</v>
      </c>
      <c r="J682" s="48" t="s">
        <v>0</v>
      </c>
      <c r="K682" s="48" t="s">
        <v>132</v>
      </c>
      <c r="L682" s="48" t="s">
        <v>0</v>
      </c>
      <c r="M682" s="48" t="s">
        <v>389</v>
      </c>
      <c r="N682" s="48" t="s">
        <v>134</v>
      </c>
      <c r="O682" s="48" t="s">
        <v>0</v>
      </c>
      <c r="P682" s="48" t="s">
        <v>445</v>
      </c>
      <c r="Q682" s="48"/>
      <c r="R682" s="48"/>
      <c r="S682" s="48"/>
      <c r="T682" s="48"/>
      <c r="U682" s="104"/>
      <c r="V682" s="21" t="str">
        <f t="shared" si="10"/>
        <v/>
      </c>
      <c r="W682" s="22" t="str">
        <f t="shared" si="11"/>
        <v/>
      </c>
      <c r="X682" s="23"/>
      <c r="Y682" s="271"/>
      <c r="Z682" s="271"/>
      <c r="AD682" s="272"/>
      <c r="AE682" s="272"/>
      <c r="AF682" s="272"/>
      <c r="AG682" s="272"/>
      <c r="AH682" s="272"/>
      <c r="AI682" s="272"/>
      <c r="AJ682" s="272"/>
      <c r="AK682" s="272"/>
      <c r="AL682" s="272"/>
      <c r="AM682" s="272"/>
      <c r="AN682" s="272"/>
      <c r="AO682" s="272"/>
      <c r="AP682" s="272"/>
      <c r="AQ682" s="272"/>
      <c r="AR682" s="272"/>
      <c r="AS682" s="272"/>
    </row>
    <row r="683" spans="3:45" ht="21" customHeight="1">
      <c r="C683" s="246"/>
      <c r="D683" s="412"/>
      <c r="E683" s="424"/>
      <c r="F683" s="261" t="s">
        <v>2551</v>
      </c>
      <c r="G683" s="236"/>
      <c r="H683" s="48" t="s">
        <v>0</v>
      </c>
      <c r="I683" s="48" t="s">
        <v>131</v>
      </c>
      <c r="J683" s="48" t="s">
        <v>0</v>
      </c>
      <c r="K683" s="48" t="s">
        <v>132</v>
      </c>
      <c r="L683" s="48" t="s">
        <v>0</v>
      </c>
      <c r="M683" s="48" t="s">
        <v>390</v>
      </c>
      <c r="N683" s="48" t="s">
        <v>134</v>
      </c>
      <c r="O683" s="48" t="s">
        <v>0</v>
      </c>
      <c r="P683" s="48" t="s">
        <v>445</v>
      </c>
      <c r="Q683" s="48"/>
      <c r="R683" s="48"/>
      <c r="S683" s="48"/>
      <c r="T683" s="48"/>
      <c r="U683" s="104"/>
      <c r="V683" s="21" t="str">
        <f t="shared" si="10"/>
        <v/>
      </c>
      <c r="W683" s="22" t="str">
        <f t="shared" si="11"/>
        <v/>
      </c>
      <c r="X683" s="23"/>
      <c r="Y683" s="271"/>
      <c r="Z683" s="271"/>
      <c r="AD683" s="272"/>
      <c r="AE683" s="272"/>
      <c r="AF683" s="272"/>
      <c r="AG683" s="272"/>
      <c r="AH683" s="272"/>
      <c r="AI683" s="272"/>
      <c r="AJ683" s="272"/>
      <c r="AK683" s="272"/>
      <c r="AL683" s="272"/>
      <c r="AM683" s="272"/>
      <c r="AN683" s="272"/>
      <c r="AO683" s="272"/>
      <c r="AP683" s="272"/>
      <c r="AQ683" s="272"/>
      <c r="AR683" s="272"/>
      <c r="AS683" s="272"/>
    </row>
    <row r="684" spans="3:45" ht="21" customHeight="1">
      <c r="C684" s="246"/>
      <c r="D684" s="412"/>
      <c r="E684" s="424"/>
      <c r="F684" s="261" t="s">
        <v>67</v>
      </c>
      <c r="G684" s="236"/>
      <c r="H684" s="48" t="s">
        <v>0</v>
      </c>
      <c r="I684" s="48" t="s">
        <v>131</v>
      </c>
      <c r="J684" s="48" t="s">
        <v>0</v>
      </c>
      <c r="K684" s="48" t="s">
        <v>132</v>
      </c>
      <c r="L684" s="48" t="s">
        <v>0</v>
      </c>
      <c r="M684" s="48" t="s">
        <v>391</v>
      </c>
      <c r="N684" s="48" t="s">
        <v>134</v>
      </c>
      <c r="O684" s="48" t="s">
        <v>0</v>
      </c>
      <c r="P684" s="48" t="s">
        <v>445</v>
      </c>
      <c r="Q684" s="48"/>
      <c r="R684" s="48"/>
      <c r="S684" s="48"/>
      <c r="T684" s="48"/>
      <c r="U684" s="104"/>
      <c r="V684" s="21" t="str">
        <f t="shared" si="10"/>
        <v/>
      </c>
      <c r="W684" s="22" t="str">
        <f t="shared" si="11"/>
        <v/>
      </c>
      <c r="X684" s="23"/>
      <c r="Y684" s="271"/>
      <c r="Z684" s="271"/>
      <c r="AD684" s="272"/>
      <c r="AE684" s="272"/>
      <c r="AF684" s="272"/>
      <c r="AG684" s="272"/>
      <c r="AH684" s="272"/>
      <c r="AI684" s="272"/>
      <c r="AJ684" s="272"/>
      <c r="AK684" s="272"/>
      <c r="AL684" s="272"/>
      <c r="AM684" s="272"/>
      <c r="AN684" s="272"/>
      <c r="AO684" s="272"/>
      <c r="AP684" s="272"/>
      <c r="AQ684" s="272"/>
      <c r="AR684" s="272"/>
      <c r="AS684" s="272"/>
    </row>
    <row r="685" spans="3:45" ht="21" customHeight="1">
      <c r="C685" s="246"/>
      <c r="D685" s="412"/>
      <c r="E685" s="424"/>
      <c r="F685" s="261" t="s">
        <v>68</v>
      </c>
      <c r="G685" s="236"/>
      <c r="H685" s="48" t="s">
        <v>0</v>
      </c>
      <c r="I685" s="48" t="s">
        <v>131</v>
      </c>
      <c r="J685" s="48" t="s">
        <v>0</v>
      </c>
      <c r="K685" s="48" t="s">
        <v>132</v>
      </c>
      <c r="L685" s="48" t="s">
        <v>0</v>
      </c>
      <c r="M685" s="48" t="s">
        <v>392</v>
      </c>
      <c r="N685" s="48" t="s">
        <v>134</v>
      </c>
      <c r="O685" s="48" t="s">
        <v>0</v>
      </c>
      <c r="P685" s="48" t="s">
        <v>445</v>
      </c>
      <c r="Q685" s="48"/>
      <c r="R685" s="48"/>
      <c r="S685" s="48"/>
      <c r="T685" s="48"/>
      <c r="U685" s="104"/>
      <c r="V685" s="21" t="str">
        <f t="shared" si="10"/>
        <v/>
      </c>
      <c r="W685" s="22" t="str">
        <f t="shared" si="11"/>
        <v/>
      </c>
      <c r="X685" s="23"/>
      <c r="Y685" s="271"/>
      <c r="Z685" s="271"/>
      <c r="AD685" s="272"/>
      <c r="AE685" s="272"/>
      <c r="AF685" s="272"/>
      <c r="AG685" s="272"/>
      <c r="AH685" s="272"/>
      <c r="AI685" s="272"/>
      <c r="AJ685" s="272"/>
      <c r="AK685" s="272"/>
      <c r="AL685" s="272"/>
      <c r="AM685" s="272"/>
      <c r="AN685" s="272"/>
      <c r="AO685" s="272"/>
      <c r="AP685" s="272"/>
      <c r="AQ685" s="272"/>
      <c r="AR685" s="272"/>
      <c r="AS685" s="272"/>
    </row>
    <row r="686" spans="3:45" ht="21" customHeight="1">
      <c r="C686" s="246"/>
      <c r="D686" s="412"/>
      <c r="E686" s="424"/>
      <c r="F686" s="261" t="s">
        <v>69</v>
      </c>
      <c r="G686" s="236"/>
      <c r="H686" s="48" t="s">
        <v>0</v>
      </c>
      <c r="I686" s="48" t="s">
        <v>131</v>
      </c>
      <c r="J686" s="48" t="s">
        <v>0</v>
      </c>
      <c r="K686" s="48" t="s">
        <v>132</v>
      </c>
      <c r="L686" s="48" t="s">
        <v>0</v>
      </c>
      <c r="M686" s="48" t="s">
        <v>393</v>
      </c>
      <c r="N686" s="48" t="s">
        <v>134</v>
      </c>
      <c r="O686" s="48" t="s">
        <v>0</v>
      </c>
      <c r="P686" s="48" t="s">
        <v>445</v>
      </c>
      <c r="Q686" s="48"/>
      <c r="R686" s="48"/>
      <c r="S686" s="48"/>
      <c r="T686" s="48"/>
      <c r="U686" s="104"/>
      <c r="V686" s="21" t="str">
        <f t="shared" si="10"/>
        <v/>
      </c>
      <c r="W686" s="22" t="str">
        <f t="shared" si="11"/>
        <v/>
      </c>
      <c r="X686" s="23"/>
      <c r="Y686" s="271"/>
      <c r="Z686" s="271"/>
      <c r="AD686" s="272"/>
      <c r="AE686" s="272"/>
      <c r="AF686" s="272"/>
      <c r="AG686" s="272"/>
      <c r="AH686" s="272"/>
      <c r="AI686" s="272"/>
      <c r="AJ686" s="272"/>
      <c r="AK686" s="272"/>
      <c r="AL686" s="272"/>
      <c r="AM686" s="272"/>
      <c r="AN686" s="272"/>
      <c r="AO686" s="272"/>
      <c r="AP686" s="272"/>
      <c r="AQ686" s="272"/>
      <c r="AR686" s="272"/>
      <c r="AS686" s="272"/>
    </row>
    <row r="687" spans="3:45" ht="21" customHeight="1">
      <c r="C687" s="246"/>
      <c r="D687" s="412"/>
      <c r="E687" s="424"/>
      <c r="F687" s="261" t="s">
        <v>2390</v>
      </c>
      <c r="G687" s="236"/>
      <c r="H687" s="48" t="s">
        <v>0</v>
      </c>
      <c r="I687" s="48" t="s">
        <v>131</v>
      </c>
      <c r="J687" s="48" t="s">
        <v>0</v>
      </c>
      <c r="K687" s="48" t="s">
        <v>132</v>
      </c>
      <c r="L687" s="48" t="s">
        <v>0</v>
      </c>
      <c r="M687" s="48" t="s">
        <v>394</v>
      </c>
      <c r="N687" s="48" t="s">
        <v>134</v>
      </c>
      <c r="O687" s="48" t="s">
        <v>0</v>
      </c>
      <c r="P687" s="48" t="s">
        <v>445</v>
      </c>
      <c r="Q687" s="48"/>
      <c r="R687" s="48"/>
      <c r="S687" s="48"/>
      <c r="T687" s="48"/>
      <c r="U687" s="104"/>
      <c r="V687" s="21" t="str">
        <f t="shared" si="10"/>
        <v/>
      </c>
      <c r="W687" s="22" t="str">
        <f t="shared" si="11"/>
        <v/>
      </c>
      <c r="X687" s="23"/>
      <c r="Y687" s="271"/>
      <c r="Z687" s="273"/>
      <c r="AD687" s="245"/>
      <c r="AE687" s="245"/>
      <c r="AF687" s="245"/>
      <c r="AG687" s="245"/>
      <c r="AH687" s="245"/>
      <c r="AI687" s="245"/>
      <c r="AJ687" s="245"/>
      <c r="AK687" s="245"/>
      <c r="AL687" s="245"/>
      <c r="AM687" s="245"/>
      <c r="AN687" s="245"/>
      <c r="AO687" s="245"/>
      <c r="AP687" s="245"/>
      <c r="AQ687" s="245"/>
      <c r="AR687" s="245"/>
      <c r="AS687" s="245"/>
    </row>
    <row r="688" spans="3:45" ht="21" customHeight="1">
      <c r="C688" s="251"/>
      <c r="D688" s="412"/>
      <c r="E688" s="425"/>
      <c r="F688" s="267" t="s">
        <v>2391</v>
      </c>
      <c r="G688" s="236"/>
      <c r="H688" s="48" t="s">
        <v>0</v>
      </c>
      <c r="I688" s="48" t="s">
        <v>131</v>
      </c>
      <c r="J688" s="48" t="s">
        <v>0</v>
      </c>
      <c r="K688" s="48" t="s">
        <v>132</v>
      </c>
      <c r="L688" s="48" t="s">
        <v>0</v>
      </c>
      <c r="M688" s="48" t="s">
        <v>412</v>
      </c>
      <c r="N688" s="48" t="s">
        <v>134</v>
      </c>
      <c r="O688" s="48" t="s">
        <v>0</v>
      </c>
      <c r="P688" s="48" t="s">
        <v>445</v>
      </c>
      <c r="Q688" s="48"/>
      <c r="R688" s="48"/>
      <c r="S688" s="48"/>
      <c r="T688" s="48"/>
      <c r="U688" s="104"/>
      <c r="V688" s="21" t="str">
        <f t="shared" si="10"/>
        <v/>
      </c>
      <c r="W688" s="22" t="str">
        <f t="shared" si="11"/>
        <v/>
      </c>
      <c r="X688" s="23"/>
      <c r="Y688" s="271"/>
      <c r="Z688" s="271"/>
      <c r="AD688" s="272"/>
      <c r="AE688" s="272"/>
      <c r="AF688" s="272"/>
      <c r="AG688" s="272"/>
      <c r="AH688" s="272"/>
      <c r="AI688" s="272"/>
      <c r="AJ688" s="272"/>
      <c r="AK688" s="272"/>
      <c r="AL688" s="272"/>
      <c r="AM688" s="272"/>
      <c r="AN688" s="272"/>
      <c r="AO688" s="272"/>
      <c r="AP688" s="272"/>
      <c r="AQ688" s="272"/>
      <c r="AR688" s="272"/>
      <c r="AS688" s="272"/>
    </row>
    <row r="689" spans="3:45" ht="21" customHeight="1">
      <c r="C689" s="251"/>
      <c r="D689" s="412" t="s">
        <v>2357</v>
      </c>
      <c r="E689" s="433" t="s">
        <v>2392</v>
      </c>
      <c r="F689" s="434"/>
      <c r="G689" s="236"/>
      <c r="H689" s="48" t="s">
        <v>0</v>
      </c>
      <c r="I689" s="48" t="s">
        <v>131</v>
      </c>
      <c r="J689" s="48" t="s">
        <v>0</v>
      </c>
      <c r="K689" s="48" t="s">
        <v>132</v>
      </c>
      <c r="L689" s="48" t="s">
        <v>0</v>
      </c>
      <c r="M689" s="48" t="s">
        <v>395</v>
      </c>
      <c r="N689" s="48" t="s">
        <v>395</v>
      </c>
      <c r="O689" s="48" t="s">
        <v>0</v>
      </c>
      <c r="P689" s="48" t="s">
        <v>445</v>
      </c>
      <c r="Q689" s="48"/>
      <c r="R689" s="48"/>
      <c r="S689" s="48"/>
      <c r="T689" s="48"/>
      <c r="U689" s="104"/>
      <c r="V689" s="21" t="str">
        <f t="shared" si="10"/>
        <v/>
      </c>
      <c r="W689" s="22" t="str">
        <f t="shared" si="11"/>
        <v/>
      </c>
      <c r="X689" s="23"/>
      <c r="Y689" s="271"/>
      <c r="Z689" s="271"/>
      <c r="AD689" s="272"/>
      <c r="AE689" s="272"/>
      <c r="AF689" s="272"/>
      <c r="AG689" s="272"/>
      <c r="AH689" s="272"/>
      <c r="AI689" s="272"/>
      <c r="AJ689" s="272"/>
      <c r="AK689" s="272"/>
      <c r="AL689" s="272"/>
      <c r="AM689" s="272"/>
      <c r="AN689" s="272"/>
      <c r="AO689" s="272"/>
      <c r="AP689" s="272"/>
      <c r="AQ689" s="272"/>
      <c r="AR689" s="272"/>
      <c r="AS689" s="272"/>
    </row>
    <row r="690" spans="3:45" ht="21" customHeight="1">
      <c r="C690" s="251"/>
      <c r="D690" s="412"/>
      <c r="E690" s="437" t="s">
        <v>2359</v>
      </c>
      <c r="F690" s="438"/>
      <c r="G690" s="236"/>
      <c r="H690" s="48" t="s">
        <v>0</v>
      </c>
      <c r="I690" s="48" t="s">
        <v>131</v>
      </c>
      <c r="J690" s="48" t="s">
        <v>0</v>
      </c>
      <c r="K690" s="48" t="s">
        <v>132</v>
      </c>
      <c r="L690" s="48" t="s">
        <v>0</v>
      </c>
      <c r="M690" s="48" t="s">
        <v>400</v>
      </c>
      <c r="N690" s="48" t="s">
        <v>400</v>
      </c>
      <c r="O690" s="48" t="s">
        <v>0</v>
      </c>
      <c r="P690" s="48" t="s">
        <v>445</v>
      </c>
      <c r="Q690" s="48"/>
      <c r="R690" s="48"/>
      <c r="S690" s="48"/>
      <c r="T690" s="48"/>
      <c r="U690" s="104"/>
      <c r="V690" s="21" t="str">
        <f t="shared" si="10"/>
        <v/>
      </c>
      <c r="W690" s="22" t="str">
        <f t="shared" si="11"/>
        <v/>
      </c>
      <c r="X690" s="23"/>
      <c r="Y690" s="250"/>
      <c r="Z690" s="251"/>
      <c r="AD690" s="257"/>
      <c r="AE690" s="257"/>
      <c r="AF690" s="257"/>
      <c r="AG690" s="257"/>
      <c r="AH690" s="257"/>
      <c r="AI690" s="257"/>
      <c r="AJ690" s="257"/>
      <c r="AK690" s="257"/>
      <c r="AL690" s="257"/>
      <c r="AM690" s="257"/>
      <c r="AN690" s="257"/>
      <c r="AO690" s="257"/>
      <c r="AP690" s="257"/>
      <c r="AQ690" s="257"/>
      <c r="AR690" s="257"/>
      <c r="AS690" s="257"/>
    </row>
    <row r="691" spans="3:45">
      <c r="C691" s="251"/>
      <c r="D691" s="250"/>
      <c r="E691" s="251"/>
      <c r="F691" s="277"/>
      <c r="G691" s="278"/>
      <c r="H691" s="279"/>
      <c r="I691" s="278"/>
      <c r="J691" s="279"/>
      <c r="K691" s="278"/>
      <c r="L691" s="279"/>
      <c r="M691" s="278"/>
      <c r="N691" s="279"/>
      <c r="O691" s="278"/>
      <c r="P691" s="278"/>
      <c r="Q691" s="278"/>
      <c r="R691" s="278"/>
      <c r="S691" s="278"/>
      <c r="T691" s="278"/>
      <c r="U691" s="278"/>
      <c r="V691" s="250"/>
      <c r="W691" s="251"/>
      <c r="X691" s="250"/>
      <c r="Y691" s="250"/>
      <c r="Z691" s="251"/>
    </row>
    <row r="692" spans="3:45">
      <c r="C692" s="251"/>
      <c r="D692" s="250"/>
      <c r="E692" s="251"/>
      <c r="F692" s="277"/>
      <c r="G692" s="278"/>
      <c r="H692" s="279"/>
      <c r="I692" s="278"/>
      <c r="J692" s="279"/>
      <c r="K692" s="278"/>
      <c r="L692" s="279"/>
      <c r="M692" s="278"/>
      <c r="N692" s="279"/>
      <c r="O692" s="278"/>
      <c r="P692" s="278"/>
      <c r="Q692" s="278"/>
      <c r="R692" s="278"/>
      <c r="S692" s="278"/>
      <c r="T692" s="278"/>
      <c r="U692" s="278"/>
      <c r="V692" s="250"/>
      <c r="W692" s="251"/>
      <c r="X692" s="250"/>
      <c r="Y692" s="250"/>
      <c r="Z692" s="251"/>
    </row>
    <row r="693" spans="3:45" hidden="1"/>
    <row r="694" spans="3:45" hidden="1">
      <c r="V694" s="211">
        <f>SUMPRODUCT(--(V14:V238=0),--(V14:V238&lt;&gt;""),--(W14:W238="Z"))+SUMPRODUCT(--(V14:V238=0),--(V14:V238&lt;&gt;""),--(W14:W238=""))+SUMPRODUCT(--(V14:V238&gt;0),--(W14:W238="W"))+SUMPRODUCT(--(V14:V238&gt;0), --(V14:V238&lt;&gt;""),--(W14:W238=""))+SUMPRODUCT(--(V14:V238=""),--(W14:W238="Z"))
+SUMPRODUCT(--(V240:V464=0),--(V240:V464&lt;&gt;""),--(W240:W464="Z"))+SUMPRODUCT(--(V240:V464=0),--(V240:V464&lt;&gt;""),--(W240:W464=""))+SUMPRODUCT(--(V240:V464&gt;0),--(W240:W464="W"))+SUMPRODUCT(--(V240:V464&gt;0), --(V240:V464&lt;&gt;""),--(W240:W464=""))+SUMPRODUCT(--(V240:V464=""),--(W240:W464="Z"))
+SUMPRODUCT(--(V466:V690=0),--(V466:V690&lt;&gt;""),--(W466:W690="Z"))+SUMPRODUCT(--(V466:V690=0),--(V466:V690&lt;&gt;""),--(W466:W690=""))+SUMPRODUCT(--(V466:V690&gt;0),--(W466:W690="W"))+SUMPRODUCT(--(V466:V690&gt;0), --(V466:V690&lt;&gt;""),--(W466:W690=""))+SUMPRODUCT(--(V466:V690=""),--(W466:W690="Z"))</f>
        <v>0</v>
      </c>
      <c r="W694" s="212"/>
      <c r="X694" s="212"/>
    </row>
    <row r="695" spans="3:45" hidden="1"/>
    <row r="696" spans="3:45" hidden="1"/>
    <row r="697" spans="3:45" hidden="1"/>
    <row r="698" spans="3:45" hidden="1"/>
    <row r="699" spans="3:45" hidden="1"/>
    <row r="700" spans="3:45" hidden="1"/>
    <row r="701" spans="3:45" hidden="1"/>
    <row r="702" spans="3:45" hidden="1"/>
  </sheetData>
  <sheetProtection algorithmName="SHA-512" hashValue="bZg1PIHVAOiH2fTNS7TgisnWH+bqjK5SmEO9sa64JQP+fcIFpZmK9bbzK+hb5MNvYEXflsXDhFm8SV/MelLCGA==" saltValue="nlAdJ+RluMwF1lp5ymhGlg==" spinCount="100000" sheet="1" objects="1" scenarios="1" formatCells="0" formatColumns="0" formatRows="0" sort="0" autoFilter="0"/>
  <mergeCells count="49">
    <mergeCell ref="D670:D688"/>
    <mergeCell ref="D444:D462"/>
    <mergeCell ref="D463:D464"/>
    <mergeCell ref="E690:F690"/>
    <mergeCell ref="D466:D521"/>
    <mergeCell ref="D522:D526"/>
    <mergeCell ref="D527:D570"/>
    <mergeCell ref="D571:D622"/>
    <mergeCell ref="D623:D669"/>
    <mergeCell ref="E527:E570"/>
    <mergeCell ref="E571:E622"/>
    <mergeCell ref="E623:E669"/>
    <mergeCell ref="E670:E688"/>
    <mergeCell ref="E689:F689"/>
    <mergeCell ref="D689:D690"/>
    <mergeCell ref="E466:E521"/>
    <mergeCell ref="D240:D295"/>
    <mergeCell ref="D296:D300"/>
    <mergeCell ref="D301:D344"/>
    <mergeCell ref="E522:E526"/>
    <mergeCell ref="D345:D396"/>
    <mergeCell ref="D397:D443"/>
    <mergeCell ref="E301:E344"/>
    <mergeCell ref="E345:E396"/>
    <mergeCell ref="E397:E443"/>
    <mergeCell ref="E444:E462"/>
    <mergeCell ref="E463:F463"/>
    <mergeCell ref="E464:F464"/>
    <mergeCell ref="E70:E74"/>
    <mergeCell ref="E75:E118"/>
    <mergeCell ref="E119:E170"/>
    <mergeCell ref="E240:E295"/>
    <mergeCell ref="E296:E300"/>
    <mergeCell ref="D1:Z1"/>
    <mergeCell ref="V3:X3"/>
    <mergeCell ref="E171:E217"/>
    <mergeCell ref="E218:E236"/>
    <mergeCell ref="E237:F237"/>
    <mergeCell ref="V2:X2"/>
    <mergeCell ref="D2:F2"/>
    <mergeCell ref="D14:D69"/>
    <mergeCell ref="D70:D74"/>
    <mergeCell ref="D75:D118"/>
    <mergeCell ref="D119:D170"/>
    <mergeCell ref="D171:D217"/>
    <mergeCell ref="D218:D236"/>
    <mergeCell ref="D237:D238"/>
    <mergeCell ref="E238:F238"/>
    <mergeCell ref="E14:E69"/>
  </mergeCells>
  <conditionalFormatting sqref="V14:V31 V240:V257 V466:V483 V33:V238 V259:V464 V485:V690">
    <cfRule type="expression" dxfId="84" priority="16">
      <formula xml:space="preserve"> OR(AND(V14=0,V14&lt;&gt;"",W14&lt;&gt;"Z",W14&lt;&gt;""),AND(V14&gt;0,V14&lt;&gt;"",W14&lt;&gt;"W",W14&lt;&gt;""),AND(V14="", W14="W"))</formula>
    </cfRule>
  </conditionalFormatting>
  <conditionalFormatting sqref="W14:W31 W240:W257 W466:W483 W33:W238 W259:W464 W485:W690">
    <cfRule type="expression" dxfId="83" priority="15">
      <formula xml:space="preserve"> OR(AND(V14=0,V14&lt;&gt;"",W14&lt;&gt;"Z",W14&lt;&gt;""),AND(V14&gt;0,V14&lt;&gt;"",W14&lt;&gt;"W",W14&lt;&gt;""),AND(V14="", W14="W"))</formula>
    </cfRule>
  </conditionalFormatting>
  <conditionalFormatting sqref="X14:X31 X240:X257 X466:X483 X33:X238 X259:X464 X485:X690">
    <cfRule type="expression" dxfId="82" priority="14">
      <formula xml:space="preserve"> AND(OR(W14="X",W14="W"),X14="")</formula>
    </cfRule>
  </conditionalFormatting>
  <conditionalFormatting sqref="V69 V295">
    <cfRule type="expression" dxfId="81" priority="17">
      <formula>OR(COUNTIF(W14:W68,"M")=55,COUNTIF(W14:W68,"X")=55)</formula>
    </cfRule>
    <cfRule type="expression" dxfId="80" priority="18">
      <formula>IF(OR(SUMPRODUCT(--(V14:V68=""),--(W14:W68=""))&gt;0,COUNTIF(W14:W68,"M")&gt;0,COUNTIF(W14:W68,"X")=55),"",SUM(V14:V68)) &lt;&gt; V69</formula>
    </cfRule>
  </conditionalFormatting>
  <conditionalFormatting sqref="W69 W295">
    <cfRule type="expression" dxfId="79" priority="19">
      <formula>OR(COUNTIF(W14:W68,"M")=55,COUNTIF(W14:W68,"X")=55)</formula>
    </cfRule>
    <cfRule type="expression" dxfId="78" priority="20">
      <formula>IF(AND(COUNTIF(W14:W68,"X")=55,SUM(V14:V68)=0,ISNUMBER(V69)),"",IF(COUNTIF(W14:W68,"M")&gt;0,"M",IF(AND(COUNTIF(W14:W68,W14)=55,OR(W14="X",W14="W",W14="Z")),UPPER(W14),""))) &lt;&gt; W69</formula>
    </cfRule>
  </conditionalFormatting>
  <conditionalFormatting sqref="V74 V300">
    <cfRule type="expression" dxfId="77" priority="21">
      <formula>OR(COUNTIF(W70:W73,"M")=4,COUNTIF(W70:W73,"X")=4)</formula>
    </cfRule>
    <cfRule type="expression" dxfId="76" priority="22">
      <formula>IF(OR(SUMPRODUCT(--(V70:V73=""),--(W70:W73=""))&gt;0,COUNTIF(W70:W73,"M")&gt;0,COUNTIF(W70:W73,"X")=4),"",SUM(V70:V73)) &lt;&gt; V74</formula>
    </cfRule>
  </conditionalFormatting>
  <conditionalFormatting sqref="W74 W300">
    <cfRule type="expression" dxfId="75" priority="23">
      <formula>OR(COUNTIF(W70:W73,"M")=4,COUNTIF(W70:W73,"X")=4)</formula>
    </cfRule>
    <cfRule type="expression" dxfId="74" priority="24">
      <formula>IF(AND(COUNTIF(W70:W73,"X")=4,SUM(V70:V73)=0,ISNUMBER(V74)),"",IF(COUNTIF(W70:W73,"M")&gt;0,"M",IF(AND(COUNTIF(W70:W73,W70)=4,OR(W70="X",W70="W",W70="Z")),UPPER(W70),""))) &lt;&gt; W74</formula>
    </cfRule>
  </conditionalFormatting>
  <conditionalFormatting sqref="V118 V344">
    <cfRule type="expression" dxfId="73" priority="25">
      <formula>OR(COUNTIF(W75:W117,"M")=43,COUNTIF(W75:W117,"X")=43)</formula>
    </cfRule>
    <cfRule type="expression" dxfId="72" priority="26">
      <formula>IF(OR(SUMPRODUCT(--(V75:V117=""),--(W75:W117=""))&gt;0,COUNTIF(W75:W117,"M")&gt;0,COUNTIF(W75:W117,"X")=43),"",SUM(V75:V117)) &lt;&gt; V118</formula>
    </cfRule>
  </conditionalFormatting>
  <conditionalFormatting sqref="W118 W344">
    <cfRule type="expression" dxfId="71" priority="27">
      <formula>OR(COUNTIF(W75:W117,"M")=43,COUNTIF(W75:W117,"X")=43)</formula>
    </cfRule>
    <cfRule type="expression" dxfId="70" priority="28">
      <formula>IF(AND(COUNTIF(W75:W117,"X")=43,SUM(V75:V117)=0,ISNUMBER(V118)),"",IF(COUNTIF(W75:W117,"M")&gt;0,"M",IF(AND(COUNTIF(W75:W117,W75)=43,OR(W75="X",W75="W",W75="Z")),UPPER(W75),""))) &lt;&gt; W118</formula>
    </cfRule>
  </conditionalFormatting>
  <conditionalFormatting sqref="V170 V396">
    <cfRule type="expression" dxfId="69" priority="29">
      <formula>OR(COUNTIF(W119:W169,"M")=51,COUNTIF(W119:W169,"X")=51)</formula>
    </cfRule>
    <cfRule type="expression" dxfId="68" priority="30">
      <formula>IF(OR(SUMPRODUCT(--(V119:V169=""),--(W119:W169=""))&gt;0,COUNTIF(W119:W169,"M")&gt;0,COUNTIF(W119:W169,"X")=51),"",SUM(V119:V169)) &lt;&gt; V170</formula>
    </cfRule>
  </conditionalFormatting>
  <conditionalFormatting sqref="W170 W396">
    <cfRule type="expression" dxfId="67" priority="31">
      <formula>OR(COUNTIF(W119:W169,"M")=51,COUNTIF(W119:W169,"X")=51)</formula>
    </cfRule>
    <cfRule type="expression" dxfId="66" priority="32">
      <formula>IF(AND(COUNTIF(W119:W169,"X")=51,SUM(V119:V169)=0,ISNUMBER(V170)),"",IF(COUNTIF(W119:W169,"M")&gt;0,"M",IF(AND(COUNTIF(W119:W169,W119)=51,OR(W119="X",W119="W",W119="Z")),UPPER(W119),""))) &lt;&gt; W170</formula>
    </cfRule>
  </conditionalFormatting>
  <conditionalFormatting sqref="V217 V443">
    <cfRule type="expression" dxfId="65" priority="33">
      <formula>OR(COUNTIF(W171:W216,"M")=46,COUNTIF(W171:W216,"X")=46)</formula>
    </cfRule>
    <cfRule type="expression" dxfId="64" priority="34">
      <formula>IF(OR(SUMPRODUCT(--(V171:V216=""),--(W171:W216=""))&gt;0,COUNTIF(W171:W216,"M")&gt;0,COUNTIF(W171:W216,"X")=46),"",SUM(V171:V216)) &lt;&gt; V217</formula>
    </cfRule>
  </conditionalFormatting>
  <conditionalFormatting sqref="W217 W443">
    <cfRule type="expression" dxfId="63" priority="35">
      <formula>OR(COUNTIF(W171:W216,"M")=46,COUNTIF(W171:W216,"X")=46)</formula>
    </cfRule>
    <cfRule type="expression" dxfId="62" priority="36">
      <formula>IF(AND(COUNTIF(W171:W216,"X")=46,SUM(V171:V216)=0,ISNUMBER(V217)),"",IF(COUNTIF(W171:W216,"M")&gt;0,"M",IF(AND(COUNTIF(W171:W216,W171)=46,OR(W171="X",W171="W",W171="Z")),UPPER(W171),""))) &lt;&gt; W217</formula>
    </cfRule>
  </conditionalFormatting>
  <conditionalFormatting sqref="V236 V462">
    <cfRule type="expression" dxfId="61" priority="37">
      <formula>OR(COUNTIF(W218:W235,"M")=18,COUNTIF(W218:W235,"X")=18)</formula>
    </cfRule>
    <cfRule type="expression" dxfId="60" priority="38">
      <formula>IF(OR(SUMPRODUCT(--(V218:V235=""),--(W218:W235=""))&gt;0,COUNTIF(W218:W235,"M")&gt;0,COUNTIF(W218:W235,"X")=18),"",SUM(V218:V235)) &lt;&gt; V236</formula>
    </cfRule>
  </conditionalFormatting>
  <conditionalFormatting sqref="W236 W462">
    <cfRule type="expression" dxfId="59" priority="39">
      <formula>OR(COUNTIF(W218:W235,"M")=18,COUNTIF(W218:W235,"X")=18)</formula>
    </cfRule>
    <cfRule type="expression" dxfId="58" priority="40">
      <formula>IF(AND(COUNTIF(W218:W235,"X")=18,SUM(V218:V235)=0,ISNUMBER(V236)),"",IF(COUNTIF(W218:W235,"M")&gt;0,"M",IF(AND(COUNTIF(W218:W235,W218)=18,OR(W218="X",W218="W",W218="Z")),UPPER(W218),""))) &lt;&gt; W236</formula>
    </cfRule>
  </conditionalFormatting>
  <conditionalFormatting sqref="V238 V464">
    <cfRule type="expression" dxfId="57" priority="41">
      <formula>OR(AND(W69="X",W74="X",W118="X",W170="X",W217="X",W236="X",W237="X"),AND(W69="M",W74="M",W118="M",W170="M",W217="M",W236="M",W237="M"))</formula>
    </cfRule>
    <cfRule type="expression" dxfId="56" priority="42">
      <formula>IF(OR(AND(V69="",W69=""),AND(V74="",W74=""),,AND(V118="",W118=""),AND(V170="",W170=""),AND(V217="",W217=""),AND(V236="",W236=""),AND(V237="",W237=""),AND(W69="X",W74="X",W118="X",W170="X",W217="X",W236="X",W237="X"),OR(W69="M",W74="M",W118="M",W170="M",W217="M",W236="M",W237="M")),"",SUM(V69,V74,V118,V170,V217,V236,V237)) &lt;&gt; V238</formula>
    </cfRule>
  </conditionalFormatting>
  <conditionalFormatting sqref="W238 W464">
    <cfRule type="expression" dxfId="55" priority="43">
      <formula>OR(AND(W69="X",W74="X",W118="X",W170="X",W217="X",W236="X",W237="X"),AND(W69="M",W74="M",W118="M",W170="M",W217="M",W236="M",W237="M"))</formula>
    </cfRule>
    <cfRule type="expression" dxfId="54" priority="44">
      <formula>IF(AND(AND(W69="X",W74="X",W118="X",W170="X",W217="X",W236="X",W237="X"),SUM(V69,V74,V118,V170,V217,V236,V237)=0,ISNUMBER(V238)),"",IF(OR(W69="M",W74="M",W118="M",W170="M",W217="M",W236="M",W237="M"),"M",IF(AND(W69=W74, W69=W118, W69=W170, W69=W217, W69=W236, W69=W237,OR(W69="X", W69="W", W69="Z")),UPPER(W69),""))) &lt;&gt; W238</formula>
    </cfRule>
  </conditionalFormatting>
  <conditionalFormatting sqref="V466:V483">
    <cfRule type="expression" dxfId="53" priority="45">
      <formula>OR(AND(W14="X",W240="X"),AND(W14="M",W240="M"))</formula>
    </cfRule>
  </conditionalFormatting>
  <conditionalFormatting sqref="V466:V483">
    <cfRule type="expression" dxfId="52" priority="46">
      <formula>IF(OR(AND(V14="",W14=""),AND(V240="",W240=""),AND(W14="X",W240="X"),OR(W14="M",W240="M")),"",SUM(V14,V240)) &lt;&gt; V466</formula>
    </cfRule>
  </conditionalFormatting>
  <conditionalFormatting sqref="W466:W483">
    <cfRule type="expression" dxfId="51" priority="47">
      <formula>OR(AND(W14="X",W240="X"),AND(W14="M",W240="M"))</formula>
    </cfRule>
  </conditionalFormatting>
  <conditionalFormatting sqref="W466:W483 W485:W690">
    <cfRule type="expression" dxfId="50" priority="48">
      <formula>IF(AND(AND(W14="X",W240="X"),SUM(V14,V240)=0,ISNUMBER(V466)),"",IF(OR(W14="M",W240="M"),"M",IF(AND(W14=W240,OR(W14="X",W14="W",W14="Z")),UPPER(W14),""))) &lt;&gt; W466</formula>
    </cfRule>
  </conditionalFormatting>
  <conditionalFormatting sqref="V32">
    <cfRule type="expression" dxfId="49" priority="13">
      <formula xml:space="preserve"> OR(AND(V32=0,V32&lt;&gt;"",W32&lt;&gt;"Z",W32&lt;&gt;""),AND(V32&gt;0,V32&lt;&gt;"",W32&lt;&gt;"W",W32&lt;&gt;""),AND(V32="", W32="W"))</formula>
    </cfRule>
  </conditionalFormatting>
  <conditionalFormatting sqref="W32">
    <cfRule type="expression" dxfId="48" priority="12">
      <formula xml:space="preserve"> OR(AND(V32=0,V32&lt;&gt;"",W32&lt;&gt;"Z",W32&lt;&gt;""),AND(V32&gt;0,V32&lt;&gt;"",W32&lt;&gt;"W",W32&lt;&gt;""),AND(V32="", W32="W"))</formula>
    </cfRule>
  </conditionalFormatting>
  <conditionalFormatting sqref="X32">
    <cfRule type="expression" dxfId="47" priority="11">
      <formula xml:space="preserve"> AND(OR(W32="X",W32="W"),X32="")</formula>
    </cfRule>
  </conditionalFormatting>
  <conditionalFormatting sqref="V485:V513">
    <cfRule type="expression" dxfId="46" priority="104">
      <formula>OR(AND(W33="X",W259="X"),AND(W33="M",W259="M"))</formula>
    </cfRule>
  </conditionalFormatting>
  <conditionalFormatting sqref="V485:V513">
    <cfRule type="expression" dxfId="45" priority="105">
      <formula>IF(OR(AND(V33="",W33=""),AND(V259="",W259=""),AND(W33="X",W259="X"),OR(W33="M",W259="M")),"",SUM(V33,V259)) &lt;&gt; V485</formula>
    </cfRule>
  </conditionalFormatting>
  <conditionalFormatting sqref="W485:W513">
    <cfRule type="expression" dxfId="44" priority="106">
      <formula>OR(AND(W33="X",W259="X"),AND(W33="M",W259="M"))</formula>
    </cfRule>
  </conditionalFormatting>
  <conditionalFormatting sqref="V258">
    <cfRule type="expression" dxfId="43" priority="10">
      <formula xml:space="preserve"> OR(AND(V258=0,V258&lt;&gt;"",W258&lt;&gt;"Z",W258&lt;&gt;""),AND(V258&gt;0,V258&lt;&gt;"",W258&lt;&gt;"W",W258&lt;&gt;""),AND(V258="", W258="W"))</formula>
    </cfRule>
  </conditionalFormatting>
  <conditionalFormatting sqref="W258">
    <cfRule type="expression" dxfId="42" priority="9">
      <formula xml:space="preserve"> OR(AND(V258=0,V258&lt;&gt;"",W258&lt;&gt;"Z",W258&lt;&gt;""),AND(V258&gt;0,V258&lt;&gt;"",W258&lt;&gt;"W",W258&lt;&gt;""),AND(V258="", W258="W"))</formula>
    </cfRule>
  </conditionalFormatting>
  <conditionalFormatting sqref="X258">
    <cfRule type="expression" dxfId="41" priority="8">
      <formula xml:space="preserve"> AND(OR(W258="X",W258="W"),X258="")</formula>
    </cfRule>
  </conditionalFormatting>
  <conditionalFormatting sqref="V514:V690">
    <cfRule type="expression" dxfId="40" priority="115">
      <formula>OR(AND(W62="X",W288="X"),AND(W62="M",W288="M"))</formula>
    </cfRule>
  </conditionalFormatting>
  <conditionalFormatting sqref="V514:V690">
    <cfRule type="expression" dxfId="39" priority="116">
      <formula>IF(OR(AND(V62="",W62=""),AND(V288="",W288=""),AND(W62="X",W288="X"),OR(W62="M",W288="M")),"",SUM(V62,V288)) &lt;&gt; V514</formula>
    </cfRule>
  </conditionalFormatting>
  <conditionalFormatting sqref="W514:W690">
    <cfRule type="expression" dxfId="38" priority="117">
      <formula>OR(AND(W62="X",W288="X"),AND(W62="M",W288="M"))</formula>
    </cfRule>
  </conditionalFormatting>
  <conditionalFormatting sqref="V484">
    <cfRule type="expression" dxfId="37" priority="3">
      <formula xml:space="preserve"> OR(AND(V484=0,V484&lt;&gt;"",W484&lt;&gt;"Z",W484&lt;&gt;""),AND(V484&gt;0,V484&lt;&gt;"",W484&lt;&gt;"W",W484&lt;&gt;""),AND(V484="", W484="W"))</formula>
    </cfRule>
  </conditionalFormatting>
  <conditionalFormatting sqref="W484">
    <cfRule type="expression" dxfId="36" priority="2">
      <formula xml:space="preserve"> OR(AND(V484=0,V484&lt;&gt;"",W484&lt;&gt;"Z",W484&lt;&gt;""),AND(V484&gt;0,V484&lt;&gt;"",W484&lt;&gt;"W",W484&lt;&gt;""),AND(V484="", W484="W"))</formula>
    </cfRule>
  </conditionalFormatting>
  <conditionalFormatting sqref="X484">
    <cfRule type="expression" dxfId="35" priority="1">
      <formula xml:space="preserve"> AND(OR(W484="X",W484="W"),X484="")</formula>
    </cfRule>
  </conditionalFormatting>
  <conditionalFormatting sqref="V484">
    <cfRule type="expression" dxfId="34" priority="4">
      <formula>OR(AND(W32="X",W258="X"),AND(W32="M",W258="M"))</formula>
    </cfRule>
  </conditionalFormatting>
  <conditionalFormatting sqref="V484">
    <cfRule type="expression" dxfId="33" priority="5">
      <formula>IF(OR(AND(V32="",W32=""),AND(V258="",W258=""),AND(W32="X",W258="X"),OR(W32="M",W258="M")),"",SUM(V32,V258)) &lt;&gt; V484</formula>
    </cfRule>
  </conditionalFormatting>
  <conditionalFormatting sqref="W484">
    <cfRule type="expression" dxfId="32" priority="6">
      <formula>OR(AND(W32="X",W258="X"),AND(W32="M",W258="M"))</formula>
    </cfRule>
  </conditionalFormatting>
  <conditionalFormatting sqref="W484">
    <cfRule type="expression" dxfId="31" priority="7">
      <formula>IF(AND(AND(W32="X",W258="X"),SUM(V32,V258)=0,ISNUMBER(V484)),"",IF(OR(W32="M",W258="M"),"M",IF(AND(W32=W258,OR(W32="X",W32="W",W32="Z")),UPPER(W32),""))) &lt;&gt; W484</formula>
    </cfRule>
  </conditionalFormatting>
  <dataValidations count="4">
    <dataValidation allowBlank="1" showInputMessage="1" showErrorMessage="1" sqref="A1:U1048576 V691:V1048576 V1:V13 V239 V465 W691:W1048576 W1:W13 W239 W465 Y1:XFD1048576 X1:X13 X239 X465 X691:X1048576"/>
    <dataValidation type="decimal" operator="greaterThanOrEqual" allowBlank="1" showInputMessage="1" showErrorMessage="1" errorTitle="Entrée non valide" error="Veuillez entrer une valeur numérique" sqref="V14:V238 V240:V464 V466:V690">
      <formula1>0</formula1>
    </dataValidation>
    <dataValidation type="list" allowBlank="1" showDropDown="1" showInputMessage="1" showErrorMessage="1" errorTitle="Entrée non valide" error="Veuillez entrer l'un des codes suivants (majuscules seulement) :_x000a_M - Manquant_x000a_W - Inclut des données d'une autre catégorie_x000a_X - Données incluses dans une autre catégorie_x000a_Z - Ne s'applique pas" sqref="W14:W238 W240:W464 W466:W690">
      <formula1>"Z,M,X,W"</formula1>
    </dataValidation>
    <dataValidation type="textLength" allowBlank="1" showInputMessage="1" showErrorMessage="1" errorTitle="Entrée non valide" error="La longueur du texte devrait être comprise entre 2 et 500 caractères" sqref="X14:X238 X240:X464 X466:X690">
      <formula1>2</formula1>
      <formula2>500</formula2>
    </dataValidation>
  </dataValidations>
  <pageMargins left="0.23622047244094491" right="0.23622047244094491" top="0.74803149606299213" bottom="0.74803149606299213" header="0.31496062992125984" footer="0.31496062992125984"/>
  <pageSetup scale="93" fitToHeight="0" orientation="portrait"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Q61"/>
  <sheetViews>
    <sheetView showGridLines="0" topLeftCell="C1" zoomScaleNormal="100" workbookViewId="0">
      <pane xSplit="19" ySplit="13" topLeftCell="V14" activePane="bottomRight" state="frozen"/>
      <selection activeCell="B1" sqref="B1:N1"/>
      <selection pane="topRight" activeCell="B1" sqref="B1:N1"/>
      <selection pane="bottomLeft" activeCell="B1" sqref="B1:N1"/>
      <selection pane="bottomRight"/>
    </sheetView>
  </sheetViews>
  <sheetFormatPr defaultColWidth="9.140625" defaultRowHeight="15"/>
  <cols>
    <col min="1" max="1" width="18.28515625" style="66" hidden="1" customWidth="1"/>
    <col min="2" max="2" width="5" style="66" hidden="1" customWidth="1"/>
    <col min="3" max="3" width="5.7109375" style="66" customWidth="1"/>
    <col min="4" max="4" width="10.7109375" style="66" customWidth="1"/>
    <col min="5" max="5" width="60.28515625" style="66" customWidth="1"/>
    <col min="6" max="6" width="5.28515625" style="66" hidden="1" customWidth="1"/>
    <col min="7" max="7" width="4.140625" style="66" hidden="1" customWidth="1"/>
    <col min="8" max="8" width="3" style="66" hidden="1" customWidth="1"/>
    <col min="9" max="9" width="5.85546875" style="66" hidden="1" customWidth="1"/>
    <col min="10" max="10" width="3" style="66" hidden="1" customWidth="1"/>
    <col min="11" max="11" width="5.28515625" style="66" hidden="1" customWidth="1"/>
    <col min="12" max="12" width="3.7109375" style="66" hidden="1" customWidth="1"/>
    <col min="13" max="13" width="6.7109375" style="66" hidden="1" customWidth="1"/>
    <col min="14" max="20" width="4.140625" style="66" hidden="1" customWidth="1"/>
    <col min="21" max="21" width="11.28515625" style="66" hidden="1" customWidth="1"/>
    <col min="22" max="22" width="12.7109375" style="286" customWidth="1"/>
    <col min="23" max="23" width="2.7109375" style="66" customWidth="1"/>
    <col min="24" max="24" width="5.7109375" style="66" customWidth="1"/>
    <col min="25" max="25" width="12.7109375" style="286" customWidth="1"/>
    <col min="26" max="26" width="2.7109375" style="66" customWidth="1"/>
    <col min="27" max="27" width="5.7109375" style="66" customWidth="1"/>
    <col min="28" max="28" width="12.7109375" style="286" customWidth="1"/>
    <col min="29" max="29" width="2.7109375" style="66" customWidth="1"/>
    <col min="30" max="30" width="5.7109375" style="66" customWidth="1"/>
    <col min="31" max="31" width="12.7109375" style="286" customWidth="1"/>
    <col min="32" max="32" width="2.7109375" style="66" customWidth="1"/>
    <col min="33" max="33" width="5.7109375" style="66" customWidth="1"/>
    <col min="34" max="34" width="12.7109375" style="286" customWidth="1"/>
    <col min="35" max="35" width="2.7109375" style="66" customWidth="1"/>
    <col min="36" max="36" width="5.7109375" style="66" customWidth="1"/>
    <col min="37" max="37" width="12.7109375" style="286" customWidth="1"/>
    <col min="38" max="38" width="2.7109375" style="66" customWidth="1"/>
    <col min="39" max="39" width="5.7109375" style="66" customWidth="1"/>
    <col min="40" max="40" width="12.7109375" style="286" customWidth="1"/>
    <col min="41" max="41" width="2.7109375" style="66" customWidth="1"/>
    <col min="42" max="43" width="5.7109375" style="66" customWidth="1"/>
    <col min="44" max="44" width="2.7109375" style="66" customWidth="1"/>
    <col min="45" max="45" width="4.7109375" style="66" customWidth="1"/>
    <col min="46" max="16384" width="9.140625" style="66"/>
  </cols>
  <sheetData>
    <row r="1" spans="1:43" s="65" customFormat="1" ht="45" customHeight="1">
      <c r="A1" s="191" t="s">
        <v>80</v>
      </c>
      <c r="B1" s="192" t="s">
        <v>402</v>
      </c>
      <c r="C1" s="29"/>
      <c r="D1" s="403" t="s">
        <v>2553</v>
      </c>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row>
    <row r="2" spans="1:43" ht="3.75" customHeight="1">
      <c r="A2" s="191" t="s">
        <v>86</v>
      </c>
      <c r="B2" s="194" t="str">
        <f>VLOOKUP(VAL_C1!$B$2,VAL_Drop_Down_Lists!$A$3:$B$214,2,FALSE)</f>
        <v>_X</v>
      </c>
      <c r="C2" s="196"/>
      <c r="D2" s="196"/>
      <c r="E2" s="196"/>
      <c r="F2" s="196"/>
      <c r="G2" s="196"/>
      <c r="H2" s="196"/>
      <c r="I2" s="196"/>
      <c r="J2" s="196"/>
      <c r="K2" s="196"/>
      <c r="L2" s="196"/>
      <c r="M2" s="196"/>
      <c r="N2" s="196"/>
      <c r="O2" s="196"/>
      <c r="P2" s="196"/>
      <c r="Q2" s="196"/>
      <c r="R2" s="196"/>
      <c r="S2" s="196"/>
      <c r="T2" s="196"/>
      <c r="U2" s="196"/>
      <c r="V2" s="281"/>
      <c r="W2" s="196"/>
      <c r="X2" s="196"/>
      <c r="Y2" s="281"/>
      <c r="Z2" s="196"/>
      <c r="AA2" s="196"/>
      <c r="AB2" s="281"/>
      <c r="AC2" s="196"/>
      <c r="AD2" s="196"/>
      <c r="AE2" s="281"/>
      <c r="AF2" s="196"/>
      <c r="AG2" s="196"/>
      <c r="AH2" s="281"/>
      <c r="AI2" s="196"/>
      <c r="AJ2" s="196"/>
      <c r="AK2" s="281"/>
      <c r="AL2" s="196"/>
      <c r="AM2" s="196"/>
      <c r="AN2" s="281"/>
      <c r="AO2" s="196"/>
      <c r="AP2" s="196"/>
      <c r="AQ2" s="196"/>
    </row>
    <row r="3" spans="1:43" ht="45" customHeight="1">
      <c r="A3" s="191" t="s">
        <v>90</v>
      </c>
      <c r="B3" s="194" t="str">
        <f>IF(VAL_C1!$H$32&lt;&gt;"", YEAR(VAL_C1!$H$32),"")</f>
        <v/>
      </c>
      <c r="C3" s="196"/>
      <c r="D3" s="409" t="s">
        <v>2330</v>
      </c>
      <c r="E3" s="408"/>
      <c r="F3" s="282"/>
      <c r="G3" s="112"/>
      <c r="H3" s="112"/>
      <c r="I3" s="112"/>
      <c r="J3" s="112"/>
      <c r="K3" s="112"/>
      <c r="L3" s="112"/>
      <c r="M3" s="112"/>
      <c r="N3" s="112"/>
      <c r="O3" s="112"/>
      <c r="P3" s="112"/>
      <c r="Q3" s="112"/>
      <c r="R3" s="112"/>
      <c r="S3" s="112"/>
      <c r="T3" s="112"/>
      <c r="U3" s="283"/>
      <c r="V3" s="439" t="s">
        <v>2340</v>
      </c>
      <c r="W3" s="439"/>
      <c r="X3" s="439"/>
      <c r="Y3" s="439" t="s">
        <v>2341</v>
      </c>
      <c r="Z3" s="439"/>
      <c r="AA3" s="439"/>
      <c r="AB3" s="439"/>
      <c r="AC3" s="439"/>
      <c r="AD3" s="439"/>
      <c r="AE3" s="439" t="s">
        <v>2342</v>
      </c>
      <c r="AF3" s="439"/>
      <c r="AG3" s="439"/>
      <c r="AH3" s="439"/>
      <c r="AI3" s="439"/>
      <c r="AJ3" s="439"/>
      <c r="AK3" s="439" t="s">
        <v>2343</v>
      </c>
      <c r="AL3" s="439"/>
      <c r="AM3" s="439"/>
      <c r="AN3" s="440" t="s">
        <v>2344</v>
      </c>
      <c r="AO3" s="440"/>
      <c r="AP3" s="440"/>
      <c r="AQ3" s="196"/>
    </row>
    <row r="4" spans="1:43" ht="30" customHeight="1">
      <c r="A4" s="191" t="s">
        <v>93</v>
      </c>
      <c r="B4" s="194" t="str">
        <f>IF(VAL_C1!$H$33&lt;&gt;"", YEAR(VAL_C1!$H$33),"")</f>
        <v/>
      </c>
      <c r="C4" s="196"/>
      <c r="D4" s="408"/>
      <c r="E4" s="408"/>
      <c r="F4" s="282"/>
      <c r="G4" s="112"/>
      <c r="H4" s="112"/>
      <c r="I4" s="112"/>
      <c r="J4" s="112"/>
      <c r="K4" s="112"/>
      <c r="L4" s="112"/>
      <c r="M4" s="112"/>
      <c r="N4" s="112"/>
      <c r="O4" s="112"/>
      <c r="P4" s="112"/>
      <c r="Q4" s="112"/>
      <c r="R4" s="112"/>
      <c r="S4" s="112"/>
      <c r="T4" s="112"/>
      <c r="U4" s="283"/>
      <c r="V4" s="439" t="s">
        <v>2345</v>
      </c>
      <c r="W4" s="439"/>
      <c r="X4" s="439"/>
      <c r="Y4" s="439" t="s">
        <v>2345</v>
      </c>
      <c r="Z4" s="439"/>
      <c r="AA4" s="439"/>
      <c r="AB4" s="441" t="s">
        <v>2393</v>
      </c>
      <c r="AC4" s="441"/>
      <c r="AD4" s="441"/>
      <c r="AE4" s="439" t="s">
        <v>2345</v>
      </c>
      <c r="AF4" s="439"/>
      <c r="AG4" s="439"/>
      <c r="AH4" s="441" t="s">
        <v>2393</v>
      </c>
      <c r="AI4" s="441"/>
      <c r="AJ4" s="441"/>
      <c r="AK4" s="439" t="s">
        <v>2345</v>
      </c>
      <c r="AL4" s="439"/>
      <c r="AM4" s="439"/>
      <c r="AN4" s="440" t="s">
        <v>2345</v>
      </c>
      <c r="AO4" s="440"/>
      <c r="AP4" s="440"/>
      <c r="AQ4" s="196"/>
    </row>
    <row r="5" spans="1:43" s="3" customFormat="1" ht="22.5" customHeight="1">
      <c r="A5" s="191" t="s">
        <v>95</v>
      </c>
      <c r="B5" s="192" t="s">
        <v>0</v>
      </c>
      <c r="C5" s="196"/>
      <c r="D5" s="190" t="s">
        <v>2361</v>
      </c>
      <c r="E5" s="284" t="s">
        <v>2567</v>
      </c>
      <c r="F5" s="282"/>
      <c r="G5" s="112"/>
      <c r="H5" s="112"/>
      <c r="I5" s="112"/>
      <c r="J5" s="112"/>
      <c r="K5" s="112"/>
      <c r="L5" s="112"/>
      <c r="M5" s="112"/>
      <c r="N5" s="112"/>
      <c r="O5" s="112"/>
      <c r="P5" s="112"/>
      <c r="Q5" s="112"/>
      <c r="R5" s="112"/>
      <c r="S5" s="112"/>
      <c r="T5" s="112"/>
      <c r="U5" s="283"/>
      <c r="V5" s="439" t="s">
        <v>2347</v>
      </c>
      <c r="W5" s="439"/>
      <c r="X5" s="439"/>
      <c r="Y5" s="439" t="s">
        <v>2348</v>
      </c>
      <c r="Z5" s="439"/>
      <c r="AA5" s="439"/>
      <c r="AB5" s="439" t="s">
        <v>2394</v>
      </c>
      <c r="AC5" s="439"/>
      <c r="AD5" s="439"/>
      <c r="AE5" s="439" t="s">
        <v>2350</v>
      </c>
      <c r="AF5" s="439"/>
      <c r="AG5" s="439"/>
      <c r="AH5" s="439" t="s">
        <v>2395</v>
      </c>
      <c r="AI5" s="439"/>
      <c r="AJ5" s="439"/>
      <c r="AK5" s="439" t="s">
        <v>2352</v>
      </c>
      <c r="AL5" s="439"/>
      <c r="AM5" s="439"/>
      <c r="AN5" s="440" t="s">
        <v>2353</v>
      </c>
      <c r="AO5" s="440"/>
      <c r="AP5" s="440"/>
      <c r="AQ5" s="196"/>
    </row>
    <row r="6" spans="1:43" s="3" customFormat="1" ht="15" hidden="1" customHeight="1">
      <c r="A6" s="191" t="s">
        <v>97</v>
      </c>
      <c r="B6" s="192"/>
      <c r="C6" s="196"/>
      <c r="D6" s="285"/>
      <c r="E6" s="285"/>
      <c r="F6" s="112"/>
      <c r="G6" s="112"/>
      <c r="H6" s="112"/>
      <c r="I6" s="112"/>
      <c r="J6" s="112"/>
      <c r="K6" s="112"/>
      <c r="L6" s="112"/>
      <c r="M6" s="112"/>
      <c r="N6" s="112"/>
      <c r="O6" s="48"/>
      <c r="P6" s="48"/>
      <c r="Q6" s="48"/>
      <c r="R6" s="48"/>
      <c r="S6" s="48"/>
      <c r="T6" s="48"/>
      <c r="U6" s="48" t="s">
        <v>1</v>
      </c>
      <c r="V6" s="233" t="s">
        <v>398</v>
      </c>
      <c r="W6" s="233"/>
      <c r="X6" s="233"/>
      <c r="Y6" s="233" t="s">
        <v>398</v>
      </c>
      <c r="Z6" s="233"/>
      <c r="AA6" s="233"/>
      <c r="AB6" s="233" t="s">
        <v>398</v>
      </c>
      <c r="AC6" s="233"/>
      <c r="AD6" s="233"/>
      <c r="AE6" s="233" t="s">
        <v>398</v>
      </c>
      <c r="AF6" s="233"/>
      <c r="AG6" s="233"/>
      <c r="AH6" s="233" t="s">
        <v>398</v>
      </c>
      <c r="AI6" s="233"/>
      <c r="AJ6" s="233"/>
      <c r="AK6" s="233" t="s">
        <v>398</v>
      </c>
      <c r="AL6" s="233"/>
      <c r="AM6" s="233"/>
      <c r="AN6" s="233" t="s">
        <v>398</v>
      </c>
      <c r="AO6" s="233"/>
      <c r="AP6" s="233"/>
      <c r="AQ6" s="196"/>
    </row>
    <row r="7" spans="1:43" s="3" customFormat="1" ht="15" hidden="1" customHeight="1">
      <c r="A7" s="191" t="s">
        <v>99</v>
      </c>
      <c r="B7" s="194" t="str">
        <f>IF(VAL_C1!$H$33&lt;&gt;"", YEAR(VAL_C1!$H$33),"")</f>
        <v/>
      </c>
      <c r="C7" s="196"/>
      <c r="D7" s="112"/>
      <c r="E7" s="112"/>
      <c r="F7" s="112"/>
      <c r="G7" s="112"/>
      <c r="H7" s="112"/>
      <c r="I7" s="112"/>
      <c r="J7" s="112"/>
      <c r="K7" s="112"/>
      <c r="L7" s="112"/>
      <c r="M7" s="112"/>
      <c r="N7" s="112"/>
      <c r="O7" s="48"/>
      <c r="P7" s="48"/>
      <c r="Q7" s="48"/>
      <c r="R7" s="48"/>
      <c r="S7" s="48"/>
      <c r="T7" s="48"/>
      <c r="U7" s="48" t="s">
        <v>121</v>
      </c>
      <c r="V7" s="48" t="s">
        <v>135</v>
      </c>
      <c r="W7" s="48"/>
      <c r="X7" s="48"/>
      <c r="Y7" s="48" t="s">
        <v>136</v>
      </c>
      <c r="Z7" s="48"/>
      <c r="AA7" s="48"/>
      <c r="AB7" s="48" t="s">
        <v>136</v>
      </c>
      <c r="AC7" s="48"/>
      <c r="AD7" s="48"/>
      <c r="AE7" s="48" t="s">
        <v>137</v>
      </c>
      <c r="AF7" s="48"/>
      <c r="AG7" s="48"/>
      <c r="AH7" s="48" t="s">
        <v>137</v>
      </c>
      <c r="AI7" s="48"/>
      <c r="AJ7" s="48"/>
      <c r="AK7" s="48" t="s">
        <v>138</v>
      </c>
      <c r="AL7" s="48"/>
      <c r="AM7" s="48"/>
      <c r="AN7" s="48" t="s">
        <v>139</v>
      </c>
      <c r="AO7" s="48"/>
      <c r="AP7" s="48"/>
      <c r="AQ7" s="196"/>
    </row>
    <row r="8" spans="1:43" s="3" customFormat="1" ht="15" hidden="1" customHeight="1">
      <c r="A8" s="191" t="s">
        <v>101</v>
      </c>
      <c r="B8" s="194" t="str">
        <f>IF(VAL_C1!$H$34&lt;&gt;"", YEAR(VAL_C1!$H$34),"")</f>
        <v/>
      </c>
      <c r="C8" s="196"/>
      <c r="D8" s="112"/>
      <c r="E8" s="112"/>
      <c r="F8" s="112"/>
      <c r="G8" s="112"/>
      <c r="H8" s="112"/>
      <c r="I8" s="112"/>
      <c r="J8" s="112"/>
      <c r="K8" s="112"/>
      <c r="L8" s="112"/>
      <c r="M8" s="112"/>
      <c r="N8" s="112"/>
      <c r="O8" s="48"/>
      <c r="P8" s="48"/>
      <c r="Q8" s="48"/>
      <c r="R8" s="48"/>
      <c r="S8" s="48"/>
      <c r="T8" s="48"/>
      <c r="U8" s="48" t="s">
        <v>122</v>
      </c>
      <c r="V8" s="48" t="s">
        <v>0</v>
      </c>
      <c r="W8" s="48"/>
      <c r="X8" s="48"/>
      <c r="Y8" s="48" t="s">
        <v>0</v>
      </c>
      <c r="Z8" s="48"/>
      <c r="AA8" s="48"/>
      <c r="AB8" s="48" t="s">
        <v>0</v>
      </c>
      <c r="AC8" s="48"/>
      <c r="AD8" s="48"/>
      <c r="AE8" s="48" t="s">
        <v>0</v>
      </c>
      <c r="AF8" s="48"/>
      <c r="AG8" s="48"/>
      <c r="AH8" s="48" t="s">
        <v>0</v>
      </c>
      <c r="AI8" s="48"/>
      <c r="AJ8" s="48"/>
      <c r="AK8" s="48" t="s">
        <v>0</v>
      </c>
      <c r="AL8" s="48"/>
      <c r="AM8" s="48"/>
      <c r="AN8" s="48" t="s">
        <v>0</v>
      </c>
      <c r="AO8" s="48"/>
      <c r="AP8" s="48"/>
      <c r="AQ8" s="196"/>
    </row>
    <row r="9" spans="1:43" s="62" customFormat="1" ht="15" hidden="1" customHeight="1">
      <c r="A9" s="191" t="s">
        <v>103</v>
      </c>
      <c r="B9" s="192" t="s">
        <v>445</v>
      </c>
      <c r="C9" s="196"/>
      <c r="D9" s="112"/>
      <c r="E9" s="112"/>
      <c r="F9" s="112"/>
      <c r="G9" s="112"/>
      <c r="H9" s="112"/>
      <c r="I9" s="112"/>
      <c r="J9" s="112"/>
      <c r="K9" s="112"/>
      <c r="L9" s="112"/>
      <c r="M9" s="112"/>
      <c r="N9" s="112"/>
      <c r="O9" s="48"/>
      <c r="P9" s="48"/>
      <c r="Q9" s="48"/>
      <c r="R9" s="48"/>
      <c r="S9" s="48"/>
      <c r="T9" s="48"/>
      <c r="U9" s="48" t="s">
        <v>123</v>
      </c>
      <c r="V9" s="48" t="s">
        <v>0</v>
      </c>
      <c r="W9" s="48"/>
      <c r="X9" s="48"/>
      <c r="Y9" s="48" t="s">
        <v>0</v>
      </c>
      <c r="Z9" s="48"/>
      <c r="AA9" s="48"/>
      <c r="AB9" s="48" t="s">
        <v>397</v>
      </c>
      <c r="AC9" s="48"/>
      <c r="AD9" s="48"/>
      <c r="AE9" s="48" t="s">
        <v>0</v>
      </c>
      <c r="AF9" s="48"/>
      <c r="AG9" s="48"/>
      <c r="AH9" s="48" t="s">
        <v>397</v>
      </c>
      <c r="AI9" s="48"/>
      <c r="AJ9" s="48"/>
      <c r="AK9" s="48" t="s">
        <v>0</v>
      </c>
      <c r="AL9" s="48"/>
      <c r="AM9" s="48"/>
      <c r="AN9" s="48" t="s">
        <v>0</v>
      </c>
      <c r="AO9" s="48"/>
      <c r="AP9" s="48"/>
      <c r="AQ9" s="196"/>
    </row>
    <row r="10" spans="1:43" s="62" customFormat="1" ht="21" hidden="1" customHeight="1">
      <c r="A10" s="191" t="s">
        <v>105</v>
      </c>
      <c r="B10" s="192">
        <v>0</v>
      </c>
      <c r="C10" s="196"/>
      <c r="D10" s="112"/>
      <c r="E10" s="112"/>
      <c r="F10" s="92"/>
      <c r="G10" s="92"/>
      <c r="H10" s="92"/>
      <c r="I10" s="92"/>
      <c r="J10" s="92"/>
      <c r="K10" s="92"/>
      <c r="L10" s="92"/>
      <c r="M10" s="92"/>
      <c r="N10" s="92"/>
      <c r="O10" s="48"/>
      <c r="P10" s="48"/>
      <c r="Q10" s="48"/>
      <c r="R10" s="48"/>
      <c r="S10" s="48"/>
      <c r="T10" s="48"/>
      <c r="U10" s="48" t="s">
        <v>2</v>
      </c>
      <c r="V10" s="48" t="s">
        <v>0</v>
      </c>
      <c r="W10" s="48"/>
      <c r="X10" s="48"/>
      <c r="Y10" s="48" t="s">
        <v>0</v>
      </c>
      <c r="Z10" s="48"/>
      <c r="AA10" s="48"/>
      <c r="AB10" s="48" t="s">
        <v>0</v>
      </c>
      <c r="AC10" s="48"/>
      <c r="AD10" s="48"/>
      <c r="AE10" s="48" t="s">
        <v>0</v>
      </c>
      <c r="AF10" s="48"/>
      <c r="AG10" s="48"/>
      <c r="AH10" s="48" t="s">
        <v>0</v>
      </c>
      <c r="AI10" s="48"/>
      <c r="AJ10" s="48"/>
      <c r="AK10" s="48" t="s">
        <v>0</v>
      </c>
      <c r="AL10" s="48"/>
      <c r="AM10" s="48"/>
      <c r="AN10" s="48" t="s">
        <v>0</v>
      </c>
      <c r="AO10" s="48"/>
      <c r="AP10" s="48"/>
      <c r="AQ10" s="196"/>
    </row>
    <row r="11" spans="1:43" s="62" customFormat="1" ht="21" hidden="1" customHeight="1">
      <c r="A11" s="191" t="s">
        <v>107</v>
      </c>
      <c r="B11" s="192">
        <v>0</v>
      </c>
      <c r="C11" s="196"/>
      <c r="D11" s="112"/>
      <c r="E11" s="112"/>
      <c r="F11" s="92"/>
      <c r="G11" s="92"/>
      <c r="H11" s="92"/>
      <c r="I11" s="92"/>
      <c r="J11" s="92"/>
      <c r="K11" s="92"/>
      <c r="L11" s="92"/>
      <c r="M11" s="92"/>
      <c r="N11" s="92"/>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196"/>
    </row>
    <row r="12" spans="1:43" s="62" customFormat="1" ht="21" hidden="1" customHeight="1">
      <c r="A12" s="16"/>
      <c r="B12" s="202"/>
      <c r="C12" s="196"/>
      <c r="D12" s="112"/>
      <c r="E12" s="112"/>
      <c r="F12" s="92"/>
      <c r="G12" s="92"/>
      <c r="H12" s="92"/>
      <c r="I12" s="92"/>
      <c r="J12" s="92"/>
      <c r="K12" s="92"/>
      <c r="L12" s="92"/>
      <c r="M12" s="92"/>
      <c r="N12" s="92"/>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196"/>
    </row>
    <row r="13" spans="1:43" s="62" customFormat="1" ht="3.75" customHeight="1">
      <c r="C13" s="196"/>
      <c r="D13" s="196"/>
      <c r="E13" s="196"/>
      <c r="F13" s="236"/>
      <c r="G13" s="48"/>
      <c r="H13" s="95" t="s">
        <v>108</v>
      </c>
      <c r="I13" s="95" t="s">
        <v>111</v>
      </c>
      <c r="J13" s="95" t="s">
        <v>113</v>
      </c>
      <c r="K13" s="95" t="s">
        <v>115</v>
      </c>
      <c r="L13" s="95" t="s">
        <v>116</v>
      </c>
      <c r="M13" s="95" t="s">
        <v>117</v>
      </c>
      <c r="N13" s="95" t="s">
        <v>118</v>
      </c>
      <c r="O13" s="102" t="s">
        <v>455</v>
      </c>
      <c r="P13" s="102" t="s">
        <v>457</v>
      </c>
      <c r="Q13" s="95"/>
      <c r="R13" s="95"/>
      <c r="S13" s="95"/>
      <c r="T13" s="95"/>
      <c r="U13" s="93"/>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row>
    <row r="14" spans="1:43" s="49" customFormat="1" ht="21" customHeight="1">
      <c r="C14" s="196"/>
      <c r="D14" s="439" t="s">
        <v>2355</v>
      </c>
      <c r="E14" s="215" t="s">
        <v>2398</v>
      </c>
      <c r="F14" s="236"/>
      <c r="G14" s="48"/>
      <c r="H14" s="48" t="s">
        <v>127</v>
      </c>
      <c r="I14" s="48" t="s">
        <v>131</v>
      </c>
      <c r="J14" s="48" t="s">
        <v>0</v>
      </c>
      <c r="K14" s="48" t="s">
        <v>132</v>
      </c>
      <c r="L14" s="48" t="s">
        <v>435</v>
      </c>
      <c r="M14" s="48" t="s">
        <v>400</v>
      </c>
      <c r="N14" s="48" t="s">
        <v>400</v>
      </c>
      <c r="O14" s="48" t="s">
        <v>0</v>
      </c>
      <c r="P14" s="48" t="s">
        <v>445</v>
      </c>
      <c r="Q14" s="48"/>
      <c r="R14" s="48"/>
      <c r="S14" s="48"/>
      <c r="T14" s="48"/>
      <c r="U14" s="104"/>
      <c r="V14" s="73"/>
      <c r="W14" s="74"/>
      <c r="X14" s="75"/>
      <c r="Y14" s="73"/>
      <c r="Z14" s="74"/>
      <c r="AA14" s="75"/>
      <c r="AB14" s="73"/>
      <c r="AC14" s="74"/>
      <c r="AD14" s="75"/>
      <c r="AE14" s="73"/>
      <c r="AF14" s="74"/>
      <c r="AG14" s="75"/>
      <c r="AH14" s="73"/>
      <c r="AI14" s="74"/>
      <c r="AJ14" s="75"/>
      <c r="AK14" s="73"/>
      <c r="AL14" s="74"/>
      <c r="AM14" s="75"/>
      <c r="AN14" s="21" t="str">
        <f t="shared" ref="AN14:AN24" si="0">IF(OR(EXACT(V14,W14),EXACT(Y14,Z14),EXACT(AE14,AF14),EXACT(AK14,AL14),AND(W14=Z14,Z14=AF14,AF14=AL14,W14="X"),OR(W14="M",Z14="M",AF14="M",AL14="M")),"",SUM(V14,Y14,AE14,AK14))</f>
        <v/>
      </c>
      <c r="AO14" s="22" t="str">
        <f t="shared" ref="AO14:AO24" si="1" xml:space="preserve"> IF(AND(AND(W14="X",Z14="X",AF14="X",AL14="X"),SUM(V14,Y14,AE14,AK14)=0,ISNUMBER(AN14)),"",IF(OR(W14="M",Z14="M",AF14="M",AL14="M"),"M",IF(AND(W14=Z14,Z14=AF14,AF14=AL14,OR(W14="W",W14="Z",W14="X")),UPPER(W14),"")))</f>
        <v/>
      </c>
      <c r="AP14" s="23"/>
      <c r="AQ14" s="196"/>
    </row>
    <row r="15" spans="1:43" s="49" customFormat="1" ht="21" customHeight="1">
      <c r="C15" s="196"/>
      <c r="D15" s="439"/>
      <c r="E15" s="215" t="s">
        <v>2399</v>
      </c>
      <c r="F15" s="236"/>
      <c r="G15" s="48"/>
      <c r="H15" s="48" t="s">
        <v>127</v>
      </c>
      <c r="I15" s="48" t="s">
        <v>131</v>
      </c>
      <c r="J15" s="48" t="s">
        <v>0</v>
      </c>
      <c r="K15" s="48" t="s">
        <v>132</v>
      </c>
      <c r="L15" s="48" t="s">
        <v>436</v>
      </c>
      <c r="M15" s="48" t="s">
        <v>400</v>
      </c>
      <c r="N15" s="48" t="s">
        <v>400</v>
      </c>
      <c r="O15" s="48" t="s">
        <v>0</v>
      </c>
      <c r="P15" s="48" t="s">
        <v>445</v>
      </c>
      <c r="Q15" s="48"/>
      <c r="R15" s="48"/>
      <c r="S15" s="48"/>
      <c r="T15" s="48"/>
      <c r="U15" s="104"/>
      <c r="V15" s="73"/>
      <c r="W15" s="74"/>
      <c r="X15" s="75"/>
      <c r="Y15" s="73"/>
      <c r="Z15" s="74"/>
      <c r="AA15" s="75"/>
      <c r="AB15" s="73"/>
      <c r="AC15" s="74"/>
      <c r="AD15" s="75"/>
      <c r="AE15" s="73"/>
      <c r="AF15" s="74"/>
      <c r="AG15" s="75"/>
      <c r="AH15" s="73"/>
      <c r="AI15" s="74"/>
      <c r="AJ15" s="75"/>
      <c r="AK15" s="73"/>
      <c r="AL15" s="74"/>
      <c r="AM15" s="75"/>
      <c r="AN15" s="21" t="str">
        <f t="shared" si="0"/>
        <v/>
      </c>
      <c r="AO15" s="22" t="str">
        <f t="shared" si="1"/>
        <v/>
      </c>
      <c r="AP15" s="23"/>
      <c r="AQ15" s="196"/>
    </row>
    <row r="16" spans="1:43" s="49" customFormat="1" ht="21" customHeight="1">
      <c r="C16" s="196"/>
      <c r="D16" s="439"/>
      <c r="E16" s="215" t="s">
        <v>2400</v>
      </c>
      <c r="F16" s="236"/>
      <c r="G16" s="48"/>
      <c r="H16" s="48" t="s">
        <v>127</v>
      </c>
      <c r="I16" s="48" t="s">
        <v>131</v>
      </c>
      <c r="J16" s="48" t="s">
        <v>0</v>
      </c>
      <c r="K16" s="48" t="s">
        <v>132</v>
      </c>
      <c r="L16" s="48" t="s">
        <v>437</v>
      </c>
      <c r="M16" s="48" t="s">
        <v>400</v>
      </c>
      <c r="N16" s="48" t="s">
        <v>400</v>
      </c>
      <c r="O16" s="48" t="s">
        <v>0</v>
      </c>
      <c r="P16" s="48" t="s">
        <v>445</v>
      </c>
      <c r="Q16" s="48"/>
      <c r="R16" s="48"/>
      <c r="S16" s="48"/>
      <c r="T16" s="48"/>
      <c r="U16" s="104"/>
      <c r="V16" s="73"/>
      <c r="W16" s="74"/>
      <c r="X16" s="75"/>
      <c r="Y16" s="73"/>
      <c r="Z16" s="74"/>
      <c r="AA16" s="75"/>
      <c r="AB16" s="73"/>
      <c r="AC16" s="74"/>
      <c r="AD16" s="75"/>
      <c r="AE16" s="73"/>
      <c r="AF16" s="74"/>
      <c r="AG16" s="75"/>
      <c r="AH16" s="73"/>
      <c r="AI16" s="74"/>
      <c r="AJ16" s="75"/>
      <c r="AK16" s="73"/>
      <c r="AL16" s="74"/>
      <c r="AM16" s="75"/>
      <c r="AN16" s="21" t="str">
        <f t="shared" si="0"/>
        <v/>
      </c>
      <c r="AO16" s="22" t="str">
        <f t="shared" si="1"/>
        <v/>
      </c>
      <c r="AP16" s="23"/>
      <c r="AQ16" s="196"/>
    </row>
    <row r="17" spans="3:43" s="49" customFormat="1" ht="21" customHeight="1">
      <c r="C17" s="196"/>
      <c r="D17" s="439"/>
      <c r="E17" s="215" t="s">
        <v>2401</v>
      </c>
      <c r="F17" s="236"/>
      <c r="G17" s="48"/>
      <c r="H17" s="48" t="s">
        <v>127</v>
      </c>
      <c r="I17" s="48" t="s">
        <v>131</v>
      </c>
      <c r="J17" s="48" t="s">
        <v>0</v>
      </c>
      <c r="K17" s="48" t="s">
        <v>132</v>
      </c>
      <c r="L17" s="48" t="s">
        <v>438</v>
      </c>
      <c r="M17" s="48" t="s">
        <v>400</v>
      </c>
      <c r="N17" s="48" t="s">
        <v>400</v>
      </c>
      <c r="O17" s="48" t="s">
        <v>0</v>
      </c>
      <c r="P17" s="48" t="s">
        <v>445</v>
      </c>
      <c r="Q17" s="48"/>
      <c r="R17" s="48"/>
      <c r="S17" s="48"/>
      <c r="T17" s="48"/>
      <c r="U17" s="104"/>
      <c r="V17" s="73"/>
      <c r="W17" s="74"/>
      <c r="X17" s="75"/>
      <c r="Y17" s="73"/>
      <c r="Z17" s="74"/>
      <c r="AA17" s="75"/>
      <c r="AB17" s="73"/>
      <c r="AC17" s="74"/>
      <c r="AD17" s="75"/>
      <c r="AE17" s="73"/>
      <c r="AF17" s="74"/>
      <c r="AG17" s="75"/>
      <c r="AH17" s="73"/>
      <c r="AI17" s="74"/>
      <c r="AJ17" s="75"/>
      <c r="AK17" s="73"/>
      <c r="AL17" s="74"/>
      <c r="AM17" s="75"/>
      <c r="AN17" s="21" t="str">
        <f t="shared" si="0"/>
        <v/>
      </c>
      <c r="AO17" s="22" t="str">
        <f t="shared" si="1"/>
        <v/>
      </c>
      <c r="AP17" s="23"/>
      <c r="AQ17" s="196"/>
    </row>
    <row r="18" spans="3:43" s="49" customFormat="1" ht="21" customHeight="1">
      <c r="C18" s="196"/>
      <c r="D18" s="439"/>
      <c r="E18" s="215" t="s">
        <v>2402</v>
      </c>
      <c r="F18" s="236"/>
      <c r="G18" s="48"/>
      <c r="H18" s="48" t="s">
        <v>127</v>
      </c>
      <c r="I18" s="48" t="s">
        <v>131</v>
      </c>
      <c r="J18" s="48" t="s">
        <v>0</v>
      </c>
      <c r="K18" s="48" t="s">
        <v>132</v>
      </c>
      <c r="L18" s="48" t="s">
        <v>439</v>
      </c>
      <c r="M18" s="48" t="s">
        <v>400</v>
      </c>
      <c r="N18" s="48" t="s">
        <v>400</v>
      </c>
      <c r="O18" s="48" t="s">
        <v>0</v>
      </c>
      <c r="P18" s="48" t="s">
        <v>445</v>
      </c>
      <c r="Q18" s="48"/>
      <c r="R18" s="48"/>
      <c r="S18" s="48"/>
      <c r="T18" s="48"/>
      <c r="U18" s="104"/>
      <c r="V18" s="73"/>
      <c r="W18" s="74"/>
      <c r="X18" s="75"/>
      <c r="Y18" s="73"/>
      <c r="Z18" s="74"/>
      <c r="AA18" s="75"/>
      <c r="AB18" s="73"/>
      <c r="AC18" s="74"/>
      <c r="AD18" s="75"/>
      <c r="AE18" s="73"/>
      <c r="AF18" s="74"/>
      <c r="AG18" s="75"/>
      <c r="AH18" s="73"/>
      <c r="AI18" s="74"/>
      <c r="AJ18" s="75"/>
      <c r="AK18" s="73"/>
      <c r="AL18" s="74"/>
      <c r="AM18" s="75"/>
      <c r="AN18" s="21" t="str">
        <f t="shared" si="0"/>
        <v/>
      </c>
      <c r="AO18" s="22" t="str">
        <f t="shared" si="1"/>
        <v/>
      </c>
      <c r="AP18" s="23"/>
      <c r="AQ18" s="196"/>
    </row>
    <row r="19" spans="3:43" s="49" customFormat="1" ht="21" customHeight="1">
      <c r="C19" s="196"/>
      <c r="D19" s="439"/>
      <c r="E19" s="215" t="s">
        <v>2403</v>
      </c>
      <c r="F19" s="236"/>
      <c r="G19" s="48"/>
      <c r="H19" s="48" t="s">
        <v>127</v>
      </c>
      <c r="I19" s="48" t="s">
        <v>131</v>
      </c>
      <c r="J19" s="48" t="s">
        <v>0</v>
      </c>
      <c r="K19" s="48" t="s">
        <v>132</v>
      </c>
      <c r="L19" s="48" t="s">
        <v>440</v>
      </c>
      <c r="M19" s="48" t="s">
        <v>400</v>
      </c>
      <c r="N19" s="48" t="s">
        <v>400</v>
      </c>
      <c r="O19" s="48" t="s">
        <v>0</v>
      </c>
      <c r="P19" s="48" t="s">
        <v>445</v>
      </c>
      <c r="Q19" s="48"/>
      <c r="R19" s="48"/>
      <c r="S19" s="48"/>
      <c r="T19" s="48"/>
      <c r="U19" s="104"/>
      <c r="V19" s="73"/>
      <c r="W19" s="74"/>
      <c r="X19" s="75"/>
      <c r="Y19" s="73"/>
      <c r="Z19" s="74"/>
      <c r="AA19" s="75"/>
      <c r="AB19" s="73"/>
      <c r="AC19" s="74"/>
      <c r="AD19" s="75"/>
      <c r="AE19" s="73"/>
      <c r="AF19" s="74"/>
      <c r="AG19" s="75"/>
      <c r="AH19" s="73"/>
      <c r="AI19" s="74"/>
      <c r="AJ19" s="75"/>
      <c r="AK19" s="73"/>
      <c r="AL19" s="74"/>
      <c r="AM19" s="75"/>
      <c r="AN19" s="21" t="str">
        <f t="shared" si="0"/>
        <v/>
      </c>
      <c r="AO19" s="22" t="str">
        <f t="shared" si="1"/>
        <v/>
      </c>
      <c r="AP19" s="23"/>
      <c r="AQ19" s="196"/>
    </row>
    <row r="20" spans="3:43" s="49" customFormat="1" ht="21" customHeight="1">
      <c r="C20" s="196"/>
      <c r="D20" s="439"/>
      <c r="E20" s="215" t="s">
        <v>2404</v>
      </c>
      <c r="F20" s="236"/>
      <c r="G20" s="48"/>
      <c r="H20" s="48" t="s">
        <v>127</v>
      </c>
      <c r="I20" s="48" t="s">
        <v>131</v>
      </c>
      <c r="J20" s="48" t="s">
        <v>0</v>
      </c>
      <c r="K20" s="48" t="s">
        <v>132</v>
      </c>
      <c r="L20" s="48" t="s">
        <v>441</v>
      </c>
      <c r="M20" s="48" t="s">
        <v>400</v>
      </c>
      <c r="N20" s="48" t="s">
        <v>400</v>
      </c>
      <c r="O20" s="48" t="s">
        <v>0</v>
      </c>
      <c r="P20" s="48" t="s">
        <v>445</v>
      </c>
      <c r="Q20" s="48"/>
      <c r="R20" s="48"/>
      <c r="S20" s="48"/>
      <c r="T20" s="48"/>
      <c r="U20" s="104"/>
      <c r="V20" s="73"/>
      <c r="W20" s="74"/>
      <c r="X20" s="75"/>
      <c r="Y20" s="73"/>
      <c r="Z20" s="74"/>
      <c r="AA20" s="75"/>
      <c r="AB20" s="73"/>
      <c r="AC20" s="74"/>
      <c r="AD20" s="75"/>
      <c r="AE20" s="73"/>
      <c r="AF20" s="74"/>
      <c r="AG20" s="75"/>
      <c r="AH20" s="73"/>
      <c r="AI20" s="74"/>
      <c r="AJ20" s="75"/>
      <c r="AK20" s="73"/>
      <c r="AL20" s="74"/>
      <c r="AM20" s="75"/>
      <c r="AN20" s="21" t="str">
        <f t="shared" si="0"/>
        <v/>
      </c>
      <c r="AO20" s="22" t="str">
        <f t="shared" si="1"/>
        <v/>
      </c>
      <c r="AP20" s="23"/>
      <c r="AQ20" s="196"/>
    </row>
    <row r="21" spans="3:43" s="49" customFormat="1" ht="21" customHeight="1">
      <c r="C21" s="196"/>
      <c r="D21" s="439"/>
      <c r="E21" s="215" t="s">
        <v>2405</v>
      </c>
      <c r="F21" s="236"/>
      <c r="G21" s="48"/>
      <c r="H21" s="48" t="s">
        <v>127</v>
      </c>
      <c r="I21" s="48" t="s">
        <v>131</v>
      </c>
      <c r="J21" s="48" t="s">
        <v>0</v>
      </c>
      <c r="K21" s="48" t="s">
        <v>132</v>
      </c>
      <c r="L21" s="48" t="s">
        <v>442</v>
      </c>
      <c r="M21" s="48" t="s">
        <v>400</v>
      </c>
      <c r="N21" s="48" t="s">
        <v>400</v>
      </c>
      <c r="O21" s="48" t="s">
        <v>0</v>
      </c>
      <c r="P21" s="48" t="s">
        <v>445</v>
      </c>
      <c r="Q21" s="48"/>
      <c r="R21" s="48"/>
      <c r="S21" s="48"/>
      <c r="T21" s="48"/>
      <c r="U21" s="104"/>
      <c r="V21" s="73"/>
      <c r="W21" s="74"/>
      <c r="X21" s="75"/>
      <c r="Y21" s="73"/>
      <c r="Z21" s="74"/>
      <c r="AA21" s="75"/>
      <c r="AB21" s="73"/>
      <c r="AC21" s="74"/>
      <c r="AD21" s="75"/>
      <c r="AE21" s="73"/>
      <c r="AF21" s="74"/>
      <c r="AG21" s="75"/>
      <c r="AH21" s="73"/>
      <c r="AI21" s="74"/>
      <c r="AJ21" s="75"/>
      <c r="AK21" s="73"/>
      <c r="AL21" s="74"/>
      <c r="AM21" s="75"/>
      <c r="AN21" s="21" t="str">
        <f t="shared" si="0"/>
        <v/>
      </c>
      <c r="AO21" s="22" t="str">
        <f t="shared" si="1"/>
        <v/>
      </c>
      <c r="AP21" s="23"/>
      <c r="AQ21" s="196"/>
    </row>
    <row r="22" spans="3:43" s="49" customFormat="1" ht="21" customHeight="1">
      <c r="C22" s="196"/>
      <c r="D22" s="439"/>
      <c r="E22" s="215" t="s">
        <v>2406</v>
      </c>
      <c r="F22" s="236"/>
      <c r="G22" s="48"/>
      <c r="H22" s="48" t="s">
        <v>127</v>
      </c>
      <c r="I22" s="48" t="s">
        <v>131</v>
      </c>
      <c r="J22" s="48" t="s">
        <v>0</v>
      </c>
      <c r="K22" s="48" t="s">
        <v>132</v>
      </c>
      <c r="L22" s="48" t="s">
        <v>443</v>
      </c>
      <c r="M22" s="48" t="s">
        <v>400</v>
      </c>
      <c r="N22" s="48" t="s">
        <v>400</v>
      </c>
      <c r="O22" s="48" t="s">
        <v>0</v>
      </c>
      <c r="P22" s="48" t="s">
        <v>445</v>
      </c>
      <c r="Q22" s="48"/>
      <c r="R22" s="48"/>
      <c r="S22" s="48"/>
      <c r="T22" s="48"/>
      <c r="U22" s="104"/>
      <c r="V22" s="73"/>
      <c r="W22" s="74"/>
      <c r="X22" s="75"/>
      <c r="Y22" s="73"/>
      <c r="Z22" s="74"/>
      <c r="AA22" s="75"/>
      <c r="AB22" s="73"/>
      <c r="AC22" s="74"/>
      <c r="AD22" s="75"/>
      <c r="AE22" s="73"/>
      <c r="AF22" s="74"/>
      <c r="AG22" s="75"/>
      <c r="AH22" s="73"/>
      <c r="AI22" s="74"/>
      <c r="AJ22" s="75"/>
      <c r="AK22" s="73"/>
      <c r="AL22" s="74"/>
      <c r="AM22" s="75"/>
      <c r="AN22" s="21" t="str">
        <f t="shared" si="0"/>
        <v/>
      </c>
      <c r="AO22" s="22" t="str">
        <f t="shared" si="1"/>
        <v/>
      </c>
      <c r="AP22" s="23"/>
      <c r="AQ22" s="196"/>
    </row>
    <row r="23" spans="3:43" s="49" customFormat="1" ht="21" customHeight="1">
      <c r="C23" s="196"/>
      <c r="D23" s="439"/>
      <c r="E23" s="215" t="s">
        <v>2407</v>
      </c>
      <c r="F23" s="236"/>
      <c r="G23" s="48"/>
      <c r="H23" s="48" t="s">
        <v>127</v>
      </c>
      <c r="I23" s="48" t="s">
        <v>131</v>
      </c>
      <c r="J23" s="48" t="s">
        <v>0</v>
      </c>
      <c r="K23" s="48" t="s">
        <v>132</v>
      </c>
      <c r="L23" s="48" t="s">
        <v>444</v>
      </c>
      <c r="M23" s="48" t="s">
        <v>400</v>
      </c>
      <c r="N23" s="48" t="s">
        <v>400</v>
      </c>
      <c r="O23" s="48" t="s">
        <v>0</v>
      </c>
      <c r="P23" s="48" t="s">
        <v>445</v>
      </c>
      <c r="Q23" s="48"/>
      <c r="R23" s="48"/>
      <c r="S23" s="48"/>
      <c r="T23" s="48"/>
      <c r="U23" s="104"/>
      <c r="V23" s="73"/>
      <c r="W23" s="74"/>
      <c r="X23" s="75"/>
      <c r="Y23" s="73"/>
      <c r="Z23" s="74"/>
      <c r="AA23" s="75"/>
      <c r="AB23" s="73"/>
      <c r="AC23" s="74"/>
      <c r="AD23" s="75"/>
      <c r="AE23" s="73"/>
      <c r="AF23" s="74"/>
      <c r="AG23" s="75"/>
      <c r="AH23" s="73"/>
      <c r="AI23" s="74"/>
      <c r="AJ23" s="75"/>
      <c r="AK23" s="73"/>
      <c r="AL23" s="74"/>
      <c r="AM23" s="75"/>
      <c r="AN23" s="21" t="str">
        <f t="shared" si="0"/>
        <v/>
      </c>
      <c r="AO23" s="22" t="str">
        <f t="shared" si="1"/>
        <v/>
      </c>
      <c r="AP23" s="23"/>
      <c r="AQ23" s="196"/>
    </row>
    <row r="24" spans="3:43" s="49" customFormat="1" ht="21" customHeight="1">
      <c r="C24" s="196"/>
      <c r="D24" s="439"/>
      <c r="E24" s="215" t="s">
        <v>2363</v>
      </c>
      <c r="F24" s="236"/>
      <c r="G24" s="48"/>
      <c r="H24" s="48" t="s">
        <v>127</v>
      </c>
      <c r="I24" s="48" t="s">
        <v>131</v>
      </c>
      <c r="J24" s="48" t="s">
        <v>0</v>
      </c>
      <c r="K24" s="48" t="s">
        <v>132</v>
      </c>
      <c r="L24" s="48" t="s">
        <v>134</v>
      </c>
      <c r="M24" s="48" t="s">
        <v>400</v>
      </c>
      <c r="N24" s="48" t="s">
        <v>400</v>
      </c>
      <c r="O24" s="48" t="s">
        <v>0</v>
      </c>
      <c r="P24" s="48" t="s">
        <v>445</v>
      </c>
      <c r="Q24" s="48"/>
      <c r="R24" s="48"/>
      <c r="S24" s="48"/>
      <c r="T24" s="48"/>
      <c r="U24" s="104"/>
      <c r="V24" s="73"/>
      <c r="W24" s="74"/>
      <c r="X24" s="75"/>
      <c r="Y24" s="73"/>
      <c r="Z24" s="74"/>
      <c r="AA24" s="75"/>
      <c r="AB24" s="73"/>
      <c r="AC24" s="74"/>
      <c r="AD24" s="75"/>
      <c r="AE24" s="73"/>
      <c r="AF24" s="74"/>
      <c r="AG24" s="75"/>
      <c r="AH24" s="73"/>
      <c r="AI24" s="74"/>
      <c r="AJ24" s="75"/>
      <c r="AK24" s="73"/>
      <c r="AL24" s="74"/>
      <c r="AM24" s="75"/>
      <c r="AN24" s="21" t="str">
        <f t="shared" si="0"/>
        <v/>
      </c>
      <c r="AO24" s="22" t="str">
        <f t="shared" si="1"/>
        <v/>
      </c>
      <c r="AP24" s="23"/>
      <c r="AQ24" s="196"/>
    </row>
    <row r="25" spans="3:43" s="49" customFormat="1" ht="21" customHeight="1">
      <c r="C25" s="196"/>
      <c r="D25" s="439"/>
      <c r="E25" s="217" t="s">
        <v>2364</v>
      </c>
      <c r="F25" s="236"/>
      <c r="G25" s="48"/>
      <c r="H25" s="48" t="s">
        <v>127</v>
      </c>
      <c r="I25" s="48" t="s">
        <v>131</v>
      </c>
      <c r="J25" s="48" t="s">
        <v>0</v>
      </c>
      <c r="K25" s="48" t="s">
        <v>132</v>
      </c>
      <c r="L25" s="48" t="s">
        <v>0</v>
      </c>
      <c r="M25" s="48" t="s">
        <v>400</v>
      </c>
      <c r="N25" s="48" t="s">
        <v>400</v>
      </c>
      <c r="O25" s="48" t="s">
        <v>0</v>
      </c>
      <c r="P25" s="48" t="s">
        <v>445</v>
      </c>
      <c r="Q25" s="48"/>
      <c r="R25" s="48"/>
      <c r="S25" s="48"/>
      <c r="T25" s="48"/>
      <c r="U25" s="107"/>
      <c r="V25" s="21" t="str">
        <f>IF(OR(SUMPRODUCT(--(V14:V24=""),--(W14:W24=""))&gt;0,COUNTIF(W14:W24,"M")&gt;0,COUNTIF(W14:W24,"X")=11),"",SUM(V14:V24))</f>
        <v/>
      </c>
      <c r="W25" s="22" t="str">
        <f>IF(AND(COUNTIF(W14:W24,"X")=11,SUM(V14:V24)=0,ISNUMBER(V25)),"",IF(COUNTIF(W14:W24,"M")&gt;0,"M",IF(AND(COUNTIF(W14:W24,W14)=11,OR(W14="X",W14="W",W14="Z")),UPPER(W14),"")))</f>
        <v/>
      </c>
      <c r="X25" s="23"/>
      <c r="Y25" s="21" t="str">
        <f>IF(OR(SUMPRODUCT(--(Y14:Y24=""),--(Z14:Z24=""))&gt;0,COUNTIF(Z14:Z24,"M")&gt;0,COUNTIF(Z14:Z24,"X")=11),"",SUM(Y14:Y24))</f>
        <v/>
      </c>
      <c r="Z25" s="22" t="str">
        <f>IF(AND(COUNTIF(Z14:Z24,"X")=11,SUM(Y14:Y24)=0,ISNUMBER(Y25)),"",IF(COUNTIF(Z14:Z24,"M")&gt;0,"M",IF(AND(COUNTIF(Z14:Z24,Z14)=11,OR(Z14="X",Z14="W",Z14="Z")),UPPER(Z14),"")))</f>
        <v/>
      </c>
      <c r="AA25" s="23"/>
      <c r="AB25" s="21" t="str">
        <f>IF(OR(SUMPRODUCT(--(AB14:AB24=""),--(AC14:AC24=""))&gt;0,COUNTIF(AC14:AC24,"M")&gt;0,COUNTIF(AC14:AC24,"X")=11),"",SUM(AB14:AB24))</f>
        <v/>
      </c>
      <c r="AC25" s="22" t="str">
        <f>IF(AND(COUNTIF(AC14:AC24,"X")=11,SUM(AB14:AB24)=0,ISNUMBER(AB25)),"",IF(COUNTIF(AC14:AC24,"M")&gt;0,"M",IF(AND(COUNTIF(AC14:AC24,AC14)=11,OR(AC14="X",AC14="W",AC14="Z")),UPPER(AC14),"")))</f>
        <v/>
      </c>
      <c r="AD25" s="23"/>
      <c r="AE25" s="21" t="str">
        <f>IF(OR(SUMPRODUCT(--(AE14:AE24=""),--(AF14:AF24=""))&gt;0,COUNTIF(AF14:AF24,"M")&gt;0,COUNTIF(AF14:AF24,"X")=11),"",SUM(AE14:AE24))</f>
        <v/>
      </c>
      <c r="AF25" s="22" t="str">
        <f>IF(AND(COUNTIF(AF14:AF24,"X")=11,SUM(AE14:AE24)=0,ISNUMBER(AE25)),"",IF(COUNTIF(AF14:AF24,"M")&gt;0,"M",IF(AND(COUNTIF(AF14:AF24,AF14)=11,OR(AF14="X",AF14="W",AF14="Z")),UPPER(AF14),"")))</f>
        <v/>
      </c>
      <c r="AG25" s="23"/>
      <c r="AH25" s="21" t="str">
        <f>IF(OR(SUMPRODUCT(--(AH14:AH24=""),--(AI14:AI24=""))&gt;0,COUNTIF(AI14:AI24,"M")&gt;0,COUNTIF(AI14:AI24,"X")=11),"",SUM(AH14:AH24))</f>
        <v/>
      </c>
      <c r="AI25" s="22" t="str">
        <f>IF(AND(COUNTIF(AI14:AI24,"X")=11,SUM(AH14:AH24)=0,ISNUMBER(AH25)),"",IF(COUNTIF(AI14:AI24,"M")&gt;0,"M",IF(AND(COUNTIF(AI14:AI24,AI14)=11,OR(AI14="X",AI14="W",AI14="Z")),UPPER(AI14),"")))</f>
        <v/>
      </c>
      <c r="AJ25" s="23"/>
      <c r="AK25" s="21" t="str">
        <f>IF(OR(SUMPRODUCT(--(AK14:AK24=""),--(AL14:AL24=""))&gt;0,COUNTIF(AL14:AL24,"M")&gt;0,COUNTIF(AL14:AL24,"X")=11),"",SUM(AK14:AK24))</f>
        <v/>
      </c>
      <c r="AL25" s="22" t="str">
        <f>IF(AND(COUNTIF(AL14:AL24,"X")=11,SUM(AK14:AK24)=0,ISNUMBER(AK25)),"",IF(COUNTIF(AL14:AL24,"M")&gt;0,"M",IF(AND(COUNTIF(AL14:AL24,AL14)=11,OR(AL14="X",AL14="W",AL14="Z")),UPPER(AL14),"")))</f>
        <v/>
      </c>
      <c r="AM25" s="23"/>
      <c r="AN25" s="21" t="str">
        <f>IF(OR(SUMPRODUCT(--(AN14:AN24=""),--(AO14:AO24=""))&gt;0,COUNTIF(AO14:AO24,"M")&gt;0,COUNTIF(AO14:AO24,"X")=11),"",SUM(AN14:AN24))</f>
        <v/>
      </c>
      <c r="AO25" s="22" t="str">
        <f>IF(AND(COUNTIF(AO14:AO24,"X")=11,SUM(AN14:AN24)=0,ISNUMBER(AN25)),"",IF(COUNTIF(AO14:AO24,"M")&gt;0,"M",IF(AND(COUNTIF(AO14:AO24,AO14)=11,OR(AO14="X",AO14="W",AO14="Z")),UPPER(AO14),"")))</f>
        <v/>
      </c>
      <c r="AP25" s="23"/>
      <c r="AQ25" s="196"/>
    </row>
    <row r="26" spans="3:43" s="49" customFormat="1" ht="21" customHeight="1">
      <c r="C26" s="196"/>
      <c r="D26" s="439" t="s">
        <v>2356</v>
      </c>
      <c r="E26" s="215" t="s">
        <v>2398</v>
      </c>
      <c r="F26" s="236"/>
      <c r="G26" s="48"/>
      <c r="H26" s="48" t="s">
        <v>128</v>
      </c>
      <c r="I26" s="48" t="s">
        <v>131</v>
      </c>
      <c r="J26" s="48" t="s">
        <v>0</v>
      </c>
      <c r="K26" s="48" t="s">
        <v>132</v>
      </c>
      <c r="L26" s="48" t="s">
        <v>435</v>
      </c>
      <c r="M26" s="48" t="s">
        <v>400</v>
      </c>
      <c r="N26" s="48" t="s">
        <v>400</v>
      </c>
      <c r="O26" s="48" t="s">
        <v>0</v>
      </c>
      <c r="P26" s="48" t="s">
        <v>445</v>
      </c>
      <c r="Q26" s="48"/>
      <c r="R26" s="48"/>
      <c r="S26" s="48"/>
      <c r="T26" s="48"/>
      <c r="U26" s="104"/>
      <c r="V26" s="73"/>
      <c r="W26" s="74"/>
      <c r="X26" s="75"/>
      <c r="Y26" s="73"/>
      <c r="Z26" s="74"/>
      <c r="AA26" s="75"/>
      <c r="AB26" s="73"/>
      <c r="AC26" s="74"/>
      <c r="AD26" s="75"/>
      <c r="AE26" s="73"/>
      <c r="AF26" s="74"/>
      <c r="AG26" s="75"/>
      <c r="AH26" s="73"/>
      <c r="AI26" s="74"/>
      <c r="AJ26" s="75"/>
      <c r="AK26" s="73"/>
      <c r="AL26" s="74"/>
      <c r="AM26" s="75"/>
      <c r="AN26" s="21" t="str">
        <f t="shared" ref="AN26:AN36" si="2">IF(OR(EXACT(V26,W26),EXACT(Y26,Z26),EXACT(AE26,AF26),EXACT(AK26,AL26),AND(W26=Z26,Z26=AF26,AF26=AL26,W26="X"),OR(W26="M",Z26="M",AF26="M",AL26="M")),"",SUM(V26,Y26,AE26,AK26))</f>
        <v/>
      </c>
      <c r="AO26" s="22" t="str">
        <f t="shared" ref="AO26:AO36" si="3" xml:space="preserve"> IF(AND(AND(W26="X",Z26="X",AF26="X",AL26="X"),SUM(V26,Y26,AE26,AK26)=0,ISNUMBER(AN26)),"",IF(OR(W26="M",Z26="M",AF26="M",AL26="M"),"M",IF(AND(W26=Z26,Z26=AF26,AF26=AL26,OR(W26="W",W26="Z",W26="X")),UPPER(W26),"")))</f>
        <v/>
      </c>
      <c r="AP26" s="23"/>
      <c r="AQ26" s="196"/>
    </row>
    <row r="27" spans="3:43" s="49" customFormat="1" ht="21" customHeight="1">
      <c r="C27" s="196"/>
      <c r="D27" s="439"/>
      <c r="E27" s="215" t="s">
        <v>2399</v>
      </c>
      <c r="F27" s="236"/>
      <c r="G27" s="48"/>
      <c r="H27" s="48" t="s">
        <v>128</v>
      </c>
      <c r="I27" s="48" t="s">
        <v>131</v>
      </c>
      <c r="J27" s="48" t="s">
        <v>0</v>
      </c>
      <c r="K27" s="48" t="s">
        <v>132</v>
      </c>
      <c r="L27" s="48" t="s">
        <v>436</v>
      </c>
      <c r="M27" s="48" t="s">
        <v>400</v>
      </c>
      <c r="N27" s="48" t="s">
        <v>400</v>
      </c>
      <c r="O27" s="48" t="s">
        <v>0</v>
      </c>
      <c r="P27" s="48" t="s">
        <v>445</v>
      </c>
      <c r="Q27" s="48"/>
      <c r="R27" s="48"/>
      <c r="S27" s="48"/>
      <c r="T27" s="48"/>
      <c r="U27" s="104"/>
      <c r="V27" s="73"/>
      <c r="W27" s="74"/>
      <c r="X27" s="75"/>
      <c r="Y27" s="73"/>
      <c r="Z27" s="74"/>
      <c r="AA27" s="75"/>
      <c r="AB27" s="73"/>
      <c r="AC27" s="74"/>
      <c r="AD27" s="75"/>
      <c r="AE27" s="73"/>
      <c r="AF27" s="74"/>
      <c r="AG27" s="75"/>
      <c r="AH27" s="73"/>
      <c r="AI27" s="74"/>
      <c r="AJ27" s="75"/>
      <c r="AK27" s="73"/>
      <c r="AL27" s="74"/>
      <c r="AM27" s="75"/>
      <c r="AN27" s="21" t="str">
        <f t="shared" si="2"/>
        <v/>
      </c>
      <c r="AO27" s="22" t="str">
        <f t="shared" si="3"/>
        <v/>
      </c>
      <c r="AP27" s="23"/>
      <c r="AQ27" s="196"/>
    </row>
    <row r="28" spans="3:43" s="49" customFormat="1" ht="21" customHeight="1">
      <c r="C28" s="196"/>
      <c r="D28" s="439"/>
      <c r="E28" s="215" t="s">
        <v>2400</v>
      </c>
      <c r="F28" s="236"/>
      <c r="G28" s="48"/>
      <c r="H28" s="48" t="s">
        <v>128</v>
      </c>
      <c r="I28" s="48" t="s">
        <v>131</v>
      </c>
      <c r="J28" s="48" t="s">
        <v>0</v>
      </c>
      <c r="K28" s="48" t="s">
        <v>132</v>
      </c>
      <c r="L28" s="48" t="s">
        <v>437</v>
      </c>
      <c r="M28" s="48" t="s">
        <v>400</v>
      </c>
      <c r="N28" s="48" t="s">
        <v>400</v>
      </c>
      <c r="O28" s="48" t="s">
        <v>0</v>
      </c>
      <c r="P28" s="48" t="s">
        <v>445</v>
      </c>
      <c r="Q28" s="48"/>
      <c r="R28" s="48"/>
      <c r="S28" s="48"/>
      <c r="T28" s="48"/>
      <c r="U28" s="104"/>
      <c r="V28" s="73"/>
      <c r="W28" s="74"/>
      <c r="X28" s="75"/>
      <c r="Y28" s="73"/>
      <c r="Z28" s="74"/>
      <c r="AA28" s="75"/>
      <c r="AB28" s="73"/>
      <c r="AC28" s="74"/>
      <c r="AD28" s="75"/>
      <c r="AE28" s="73"/>
      <c r="AF28" s="74"/>
      <c r="AG28" s="75"/>
      <c r="AH28" s="73"/>
      <c r="AI28" s="74"/>
      <c r="AJ28" s="75"/>
      <c r="AK28" s="73"/>
      <c r="AL28" s="74"/>
      <c r="AM28" s="75"/>
      <c r="AN28" s="21" t="str">
        <f t="shared" si="2"/>
        <v/>
      </c>
      <c r="AO28" s="22" t="str">
        <f t="shared" si="3"/>
        <v/>
      </c>
      <c r="AP28" s="23"/>
      <c r="AQ28" s="196"/>
    </row>
    <row r="29" spans="3:43" s="49" customFormat="1" ht="21" customHeight="1">
      <c r="C29" s="196"/>
      <c r="D29" s="439"/>
      <c r="E29" s="215" t="s">
        <v>2401</v>
      </c>
      <c r="F29" s="236"/>
      <c r="G29" s="48"/>
      <c r="H29" s="48" t="s">
        <v>128</v>
      </c>
      <c r="I29" s="48" t="s">
        <v>131</v>
      </c>
      <c r="J29" s="48" t="s">
        <v>0</v>
      </c>
      <c r="K29" s="48" t="s">
        <v>132</v>
      </c>
      <c r="L29" s="48" t="s">
        <v>438</v>
      </c>
      <c r="M29" s="48" t="s">
        <v>400</v>
      </c>
      <c r="N29" s="48" t="s">
        <v>400</v>
      </c>
      <c r="O29" s="48" t="s">
        <v>0</v>
      </c>
      <c r="P29" s="48" t="s">
        <v>445</v>
      </c>
      <c r="Q29" s="48"/>
      <c r="R29" s="48"/>
      <c r="S29" s="48"/>
      <c r="T29" s="48"/>
      <c r="U29" s="104"/>
      <c r="V29" s="73"/>
      <c r="W29" s="74"/>
      <c r="X29" s="75"/>
      <c r="Y29" s="73"/>
      <c r="Z29" s="74"/>
      <c r="AA29" s="75"/>
      <c r="AB29" s="73"/>
      <c r="AC29" s="74"/>
      <c r="AD29" s="75"/>
      <c r="AE29" s="73"/>
      <c r="AF29" s="74"/>
      <c r="AG29" s="75"/>
      <c r="AH29" s="73"/>
      <c r="AI29" s="74"/>
      <c r="AJ29" s="75"/>
      <c r="AK29" s="73"/>
      <c r="AL29" s="74"/>
      <c r="AM29" s="75"/>
      <c r="AN29" s="21" t="str">
        <f t="shared" si="2"/>
        <v/>
      </c>
      <c r="AO29" s="22" t="str">
        <f t="shared" si="3"/>
        <v/>
      </c>
      <c r="AP29" s="23"/>
      <c r="AQ29" s="196"/>
    </row>
    <row r="30" spans="3:43" s="49" customFormat="1" ht="21" customHeight="1">
      <c r="C30" s="196"/>
      <c r="D30" s="439"/>
      <c r="E30" s="215" t="s">
        <v>2402</v>
      </c>
      <c r="F30" s="236"/>
      <c r="G30" s="48"/>
      <c r="H30" s="48" t="s">
        <v>128</v>
      </c>
      <c r="I30" s="48" t="s">
        <v>131</v>
      </c>
      <c r="J30" s="48" t="s">
        <v>0</v>
      </c>
      <c r="K30" s="48" t="s">
        <v>132</v>
      </c>
      <c r="L30" s="48" t="s">
        <v>439</v>
      </c>
      <c r="M30" s="48" t="s">
        <v>400</v>
      </c>
      <c r="N30" s="48" t="s">
        <v>400</v>
      </c>
      <c r="O30" s="48" t="s">
        <v>0</v>
      </c>
      <c r="P30" s="48" t="s">
        <v>445</v>
      </c>
      <c r="Q30" s="48"/>
      <c r="R30" s="48"/>
      <c r="S30" s="48"/>
      <c r="T30" s="48"/>
      <c r="U30" s="104"/>
      <c r="V30" s="73"/>
      <c r="W30" s="74"/>
      <c r="X30" s="75"/>
      <c r="Y30" s="73"/>
      <c r="Z30" s="74"/>
      <c r="AA30" s="75"/>
      <c r="AB30" s="73"/>
      <c r="AC30" s="74"/>
      <c r="AD30" s="75"/>
      <c r="AE30" s="73"/>
      <c r="AF30" s="74"/>
      <c r="AG30" s="75"/>
      <c r="AH30" s="73"/>
      <c r="AI30" s="74"/>
      <c r="AJ30" s="75"/>
      <c r="AK30" s="73"/>
      <c r="AL30" s="74"/>
      <c r="AM30" s="75"/>
      <c r="AN30" s="21" t="str">
        <f t="shared" si="2"/>
        <v/>
      </c>
      <c r="AO30" s="22" t="str">
        <f t="shared" si="3"/>
        <v/>
      </c>
      <c r="AP30" s="23"/>
      <c r="AQ30" s="196"/>
    </row>
    <row r="31" spans="3:43" s="49" customFormat="1" ht="21" customHeight="1">
      <c r="C31" s="196"/>
      <c r="D31" s="439"/>
      <c r="E31" s="215" t="s">
        <v>2403</v>
      </c>
      <c r="F31" s="236"/>
      <c r="G31" s="48"/>
      <c r="H31" s="48" t="s">
        <v>128</v>
      </c>
      <c r="I31" s="48" t="s">
        <v>131</v>
      </c>
      <c r="J31" s="48" t="s">
        <v>0</v>
      </c>
      <c r="K31" s="48" t="s">
        <v>132</v>
      </c>
      <c r="L31" s="48" t="s">
        <v>440</v>
      </c>
      <c r="M31" s="48" t="s">
        <v>400</v>
      </c>
      <c r="N31" s="48" t="s">
        <v>400</v>
      </c>
      <c r="O31" s="48" t="s">
        <v>0</v>
      </c>
      <c r="P31" s="48" t="s">
        <v>445</v>
      </c>
      <c r="Q31" s="48"/>
      <c r="R31" s="48"/>
      <c r="S31" s="48"/>
      <c r="T31" s="48"/>
      <c r="U31" s="104"/>
      <c r="V31" s="73"/>
      <c r="W31" s="74"/>
      <c r="X31" s="75"/>
      <c r="Y31" s="73"/>
      <c r="Z31" s="74"/>
      <c r="AA31" s="75"/>
      <c r="AB31" s="73"/>
      <c r="AC31" s="74"/>
      <c r="AD31" s="75"/>
      <c r="AE31" s="73"/>
      <c r="AF31" s="74"/>
      <c r="AG31" s="75"/>
      <c r="AH31" s="73"/>
      <c r="AI31" s="74"/>
      <c r="AJ31" s="75"/>
      <c r="AK31" s="73"/>
      <c r="AL31" s="74"/>
      <c r="AM31" s="75"/>
      <c r="AN31" s="21" t="str">
        <f t="shared" si="2"/>
        <v/>
      </c>
      <c r="AO31" s="22" t="str">
        <f t="shared" si="3"/>
        <v/>
      </c>
      <c r="AP31" s="23"/>
      <c r="AQ31" s="196"/>
    </row>
    <row r="32" spans="3:43" s="49" customFormat="1" ht="21" customHeight="1">
      <c r="C32" s="196"/>
      <c r="D32" s="439"/>
      <c r="E32" s="215" t="s">
        <v>2404</v>
      </c>
      <c r="F32" s="236"/>
      <c r="G32" s="48"/>
      <c r="H32" s="48" t="s">
        <v>128</v>
      </c>
      <c r="I32" s="48" t="s">
        <v>131</v>
      </c>
      <c r="J32" s="48" t="s">
        <v>0</v>
      </c>
      <c r="K32" s="48" t="s">
        <v>132</v>
      </c>
      <c r="L32" s="48" t="s">
        <v>441</v>
      </c>
      <c r="M32" s="48" t="s">
        <v>400</v>
      </c>
      <c r="N32" s="48" t="s">
        <v>400</v>
      </c>
      <c r="O32" s="48" t="s">
        <v>0</v>
      </c>
      <c r="P32" s="48" t="s">
        <v>445</v>
      </c>
      <c r="Q32" s="48"/>
      <c r="R32" s="48"/>
      <c r="S32" s="48"/>
      <c r="T32" s="48"/>
      <c r="U32" s="104"/>
      <c r="V32" s="73"/>
      <c r="W32" s="74"/>
      <c r="X32" s="75"/>
      <c r="Y32" s="73"/>
      <c r="Z32" s="74"/>
      <c r="AA32" s="75"/>
      <c r="AB32" s="73"/>
      <c r="AC32" s="74"/>
      <c r="AD32" s="75"/>
      <c r="AE32" s="73"/>
      <c r="AF32" s="74"/>
      <c r="AG32" s="75"/>
      <c r="AH32" s="73"/>
      <c r="AI32" s="74"/>
      <c r="AJ32" s="75"/>
      <c r="AK32" s="73"/>
      <c r="AL32" s="74"/>
      <c r="AM32" s="75"/>
      <c r="AN32" s="21" t="str">
        <f t="shared" si="2"/>
        <v/>
      </c>
      <c r="AO32" s="22" t="str">
        <f t="shared" si="3"/>
        <v/>
      </c>
      <c r="AP32" s="23"/>
      <c r="AQ32" s="196"/>
    </row>
    <row r="33" spans="3:43" s="49" customFormat="1" ht="21" customHeight="1">
      <c r="C33" s="196"/>
      <c r="D33" s="439"/>
      <c r="E33" s="215" t="s">
        <v>2405</v>
      </c>
      <c r="F33" s="236"/>
      <c r="G33" s="48"/>
      <c r="H33" s="48" t="s">
        <v>128</v>
      </c>
      <c r="I33" s="48" t="s">
        <v>131</v>
      </c>
      <c r="J33" s="48" t="s">
        <v>0</v>
      </c>
      <c r="K33" s="48" t="s">
        <v>132</v>
      </c>
      <c r="L33" s="48" t="s">
        <v>442</v>
      </c>
      <c r="M33" s="48" t="s">
        <v>400</v>
      </c>
      <c r="N33" s="48" t="s">
        <v>400</v>
      </c>
      <c r="O33" s="48" t="s">
        <v>0</v>
      </c>
      <c r="P33" s="48" t="s">
        <v>445</v>
      </c>
      <c r="Q33" s="48"/>
      <c r="R33" s="48"/>
      <c r="S33" s="48"/>
      <c r="T33" s="48"/>
      <c r="U33" s="104"/>
      <c r="V33" s="73"/>
      <c r="W33" s="74"/>
      <c r="X33" s="75"/>
      <c r="Y33" s="73"/>
      <c r="Z33" s="74"/>
      <c r="AA33" s="75"/>
      <c r="AB33" s="73"/>
      <c r="AC33" s="74"/>
      <c r="AD33" s="75"/>
      <c r="AE33" s="73"/>
      <c r="AF33" s="74"/>
      <c r="AG33" s="75"/>
      <c r="AH33" s="73"/>
      <c r="AI33" s="74"/>
      <c r="AJ33" s="75"/>
      <c r="AK33" s="73"/>
      <c r="AL33" s="74"/>
      <c r="AM33" s="75"/>
      <c r="AN33" s="21" t="str">
        <f t="shared" si="2"/>
        <v/>
      </c>
      <c r="AO33" s="22" t="str">
        <f t="shared" si="3"/>
        <v/>
      </c>
      <c r="AP33" s="23"/>
      <c r="AQ33" s="196"/>
    </row>
    <row r="34" spans="3:43" s="49" customFormat="1" ht="21" customHeight="1">
      <c r="C34" s="196"/>
      <c r="D34" s="439"/>
      <c r="E34" s="215" t="s">
        <v>2406</v>
      </c>
      <c r="F34" s="236"/>
      <c r="G34" s="48"/>
      <c r="H34" s="48" t="s">
        <v>128</v>
      </c>
      <c r="I34" s="48" t="s">
        <v>131</v>
      </c>
      <c r="J34" s="48" t="s">
        <v>0</v>
      </c>
      <c r="K34" s="48" t="s">
        <v>132</v>
      </c>
      <c r="L34" s="48" t="s">
        <v>443</v>
      </c>
      <c r="M34" s="48" t="s">
        <v>400</v>
      </c>
      <c r="N34" s="48" t="s">
        <v>400</v>
      </c>
      <c r="O34" s="48" t="s">
        <v>0</v>
      </c>
      <c r="P34" s="48" t="s">
        <v>445</v>
      </c>
      <c r="Q34" s="48"/>
      <c r="R34" s="48"/>
      <c r="S34" s="48"/>
      <c r="T34" s="48"/>
      <c r="U34" s="104"/>
      <c r="V34" s="73"/>
      <c r="W34" s="74"/>
      <c r="X34" s="75"/>
      <c r="Y34" s="73"/>
      <c r="Z34" s="74"/>
      <c r="AA34" s="75"/>
      <c r="AB34" s="73"/>
      <c r="AC34" s="74"/>
      <c r="AD34" s="75"/>
      <c r="AE34" s="73"/>
      <c r="AF34" s="74"/>
      <c r="AG34" s="75"/>
      <c r="AH34" s="73"/>
      <c r="AI34" s="74"/>
      <c r="AJ34" s="75"/>
      <c r="AK34" s="73"/>
      <c r="AL34" s="74"/>
      <c r="AM34" s="75"/>
      <c r="AN34" s="21" t="str">
        <f t="shared" si="2"/>
        <v/>
      </c>
      <c r="AO34" s="22" t="str">
        <f t="shared" si="3"/>
        <v/>
      </c>
      <c r="AP34" s="23"/>
      <c r="AQ34" s="196"/>
    </row>
    <row r="35" spans="3:43" s="49" customFormat="1" ht="21" customHeight="1">
      <c r="C35" s="196"/>
      <c r="D35" s="439"/>
      <c r="E35" s="215" t="s">
        <v>2407</v>
      </c>
      <c r="F35" s="236"/>
      <c r="G35" s="48"/>
      <c r="H35" s="48" t="s">
        <v>128</v>
      </c>
      <c r="I35" s="48" t="s">
        <v>131</v>
      </c>
      <c r="J35" s="48" t="s">
        <v>0</v>
      </c>
      <c r="K35" s="48" t="s">
        <v>132</v>
      </c>
      <c r="L35" s="48" t="s">
        <v>444</v>
      </c>
      <c r="M35" s="48" t="s">
        <v>400</v>
      </c>
      <c r="N35" s="48" t="s">
        <v>400</v>
      </c>
      <c r="O35" s="48" t="s">
        <v>0</v>
      </c>
      <c r="P35" s="48" t="s">
        <v>445</v>
      </c>
      <c r="Q35" s="48"/>
      <c r="R35" s="48"/>
      <c r="S35" s="48"/>
      <c r="T35" s="48"/>
      <c r="U35" s="104"/>
      <c r="V35" s="73"/>
      <c r="W35" s="74"/>
      <c r="X35" s="75"/>
      <c r="Y35" s="73"/>
      <c r="Z35" s="74"/>
      <c r="AA35" s="75"/>
      <c r="AB35" s="73"/>
      <c r="AC35" s="74"/>
      <c r="AD35" s="75"/>
      <c r="AE35" s="73"/>
      <c r="AF35" s="74"/>
      <c r="AG35" s="75"/>
      <c r="AH35" s="73"/>
      <c r="AI35" s="74"/>
      <c r="AJ35" s="75"/>
      <c r="AK35" s="73"/>
      <c r="AL35" s="74"/>
      <c r="AM35" s="75"/>
      <c r="AN35" s="21" t="str">
        <f t="shared" si="2"/>
        <v/>
      </c>
      <c r="AO35" s="22" t="str">
        <f t="shared" si="3"/>
        <v/>
      </c>
      <c r="AP35" s="23"/>
      <c r="AQ35" s="196"/>
    </row>
    <row r="36" spans="3:43" s="49" customFormat="1" ht="21" customHeight="1">
      <c r="C36" s="196"/>
      <c r="D36" s="439"/>
      <c r="E36" s="215" t="s">
        <v>2363</v>
      </c>
      <c r="F36" s="236"/>
      <c r="G36" s="48"/>
      <c r="H36" s="48" t="s">
        <v>128</v>
      </c>
      <c r="I36" s="48" t="s">
        <v>131</v>
      </c>
      <c r="J36" s="48" t="s">
        <v>0</v>
      </c>
      <c r="K36" s="48" t="s">
        <v>132</v>
      </c>
      <c r="L36" s="48" t="s">
        <v>134</v>
      </c>
      <c r="M36" s="48" t="s">
        <v>400</v>
      </c>
      <c r="N36" s="48" t="s">
        <v>400</v>
      </c>
      <c r="O36" s="48" t="s">
        <v>0</v>
      </c>
      <c r="P36" s="48" t="s">
        <v>445</v>
      </c>
      <c r="Q36" s="48"/>
      <c r="R36" s="48"/>
      <c r="S36" s="48"/>
      <c r="T36" s="48"/>
      <c r="U36" s="104"/>
      <c r="V36" s="73"/>
      <c r="W36" s="74"/>
      <c r="X36" s="75"/>
      <c r="Y36" s="73"/>
      <c r="Z36" s="74"/>
      <c r="AA36" s="75"/>
      <c r="AB36" s="73"/>
      <c r="AC36" s="74"/>
      <c r="AD36" s="75"/>
      <c r="AE36" s="73"/>
      <c r="AF36" s="74"/>
      <c r="AG36" s="75"/>
      <c r="AH36" s="73"/>
      <c r="AI36" s="74"/>
      <c r="AJ36" s="75"/>
      <c r="AK36" s="73"/>
      <c r="AL36" s="74"/>
      <c r="AM36" s="75"/>
      <c r="AN36" s="21" t="str">
        <f t="shared" si="2"/>
        <v/>
      </c>
      <c r="AO36" s="22" t="str">
        <f t="shared" si="3"/>
        <v/>
      </c>
      <c r="AP36" s="23"/>
      <c r="AQ36" s="196"/>
    </row>
    <row r="37" spans="3:43" s="49" customFormat="1" ht="21" customHeight="1">
      <c r="C37" s="196"/>
      <c r="D37" s="439"/>
      <c r="E37" s="217" t="s">
        <v>2364</v>
      </c>
      <c r="F37" s="236"/>
      <c r="G37" s="48"/>
      <c r="H37" s="48" t="s">
        <v>128</v>
      </c>
      <c r="I37" s="48" t="s">
        <v>131</v>
      </c>
      <c r="J37" s="48" t="s">
        <v>0</v>
      </c>
      <c r="K37" s="48" t="s">
        <v>132</v>
      </c>
      <c r="L37" s="48" t="s">
        <v>0</v>
      </c>
      <c r="M37" s="48" t="s">
        <v>400</v>
      </c>
      <c r="N37" s="48" t="s">
        <v>400</v>
      </c>
      <c r="O37" s="48" t="s">
        <v>0</v>
      </c>
      <c r="P37" s="48" t="s">
        <v>445</v>
      </c>
      <c r="Q37" s="48"/>
      <c r="R37" s="48"/>
      <c r="S37" s="48"/>
      <c r="T37" s="48"/>
      <c r="U37" s="113"/>
      <c r="V37" s="21" t="str">
        <f>IF(OR(SUMPRODUCT(--(V26:V36=""),--(W26:W36=""))&gt;0,COUNTIF(W26:W36,"M")&gt;0,COUNTIF(W26:W36,"X")=11),"",SUM(V26:V36))</f>
        <v/>
      </c>
      <c r="W37" s="22" t="str">
        <f>IF(AND(COUNTIF(W26:W36,"X")=11,SUM(V26:V36)=0,ISNUMBER(V37)),"",IF(COUNTIF(W26:W36,"M")&gt;0,"M",IF(AND(COUNTIF(W26:W36,W26)=11,OR(W26="X",W26="W",W26="Z")),UPPER(W26),"")))</f>
        <v/>
      </c>
      <c r="X37" s="23"/>
      <c r="Y37" s="21" t="str">
        <f>IF(OR(SUMPRODUCT(--(Y26:Y36=""),--(Z26:Z36=""))&gt;0,COUNTIF(Z26:Z36,"M")&gt;0,COUNTIF(Z26:Z36,"X")=11),"",SUM(Y26:Y36))</f>
        <v/>
      </c>
      <c r="Z37" s="22" t="str">
        <f>IF(AND(COUNTIF(Z26:Z36,"X")=11,SUM(Y26:Y36)=0,ISNUMBER(Y37)),"",IF(COUNTIF(Z26:Z36,"M")&gt;0,"M",IF(AND(COUNTIF(Z26:Z36,Z26)=11,OR(Z26="X",Z26="W",Z26="Z")),UPPER(Z26),"")))</f>
        <v/>
      </c>
      <c r="AA37" s="23"/>
      <c r="AB37" s="21" t="str">
        <f>IF(OR(SUMPRODUCT(--(AB26:AB36=""),--(AC26:AC36=""))&gt;0,COUNTIF(AC26:AC36,"M")&gt;0,COUNTIF(AC26:AC36,"X")=11),"",SUM(AB26:AB36))</f>
        <v/>
      </c>
      <c r="AC37" s="22" t="str">
        <f>IF(AND(COUNTIF(AC26:AC36,"X")=11,SUM(AB26:AB36)=0,ISNUMBER(AB37)),"",IF(COUNTIF(AC26:AC36,"M")&gt;0,"M",IF(AND(COUNTIF(AC26:AC36,AC26)=11,OR(AC26="X",AC26="W",AC26="Z")),UPPER(AC26),"")))</f>
        <v/>
      </c>
      <c r="AD37" s="23"/>
      <c r="AE37" s="21" t="str">
        <f>IF(OR(SUMPRODUCT(--(AE26:AE36=""),--(AF26:AF36=""))&gt;0,COUNTIF(AF26:AF36,"M")&gt;0,COUNTIF(AF26:AF36,"X")=11),"",SUM(AE26:AE36))</f>
        <v/>
      </c>
      <c r="AF37" s="22" t="str">
        <f>IF(AND(COUNTIF(AF26:AF36,"X")=11,SUM(AE26:AE36)=0,ISNUMBER(AE37)),"",IF(COUNTIF(AF26:AF36,"M")&gt;0,"M",IF(AND(COUNTIF(AF26:AF36,AF26)=11,OR(AF26="X",AF26="W",AF26="Z")),UPPER(AF26),"")))</f>
        <v/>
      </c>
      <c r="AG37" s="23"/>
      <c r="AH37" s="21" t="str">
        <f>IF(OR(SUMPRODUCT(--(AH26:AH36=""),--(AI26:AI36=""))&gt;0,COUNTIF(AI26:AI36,"M")&gt;0,COUNTIF(AI26:AI36,"X")=11),"",SUM(AH26:AH36))</f>
        <v/>
      </c>
      <c r="AI37" s="22" t="str">
        <f>IF(AND(COUNTIF(AI26:AI36,"X")=11,SUM(AH26:AH36)=0,ISNUMBER(AH37)),"",IF(COUNTIF(AI26:AI36,"M")&gt;0,"M",IF(AND(COUNTIF(AI26:AI36,AI26)=11,OR(AI26="X",AI26="W",AI26="Z")),UPPER(AI26),"")))</f>
        <v/>
      </c>
      <c r="AJ37" s="23"/>
      <c r="AK37" s="21" t="str">
        <f>IF(OR(SUMPRODUCT(--(AK26:AK36=""),--(AL26:AL36=""))&gt;0,COUNTIF(AL26:AL36,"M")&gt;0,COUNTIF(AL26:AL36,"X")=11),"",SUM(AK26:AK36))</f>
        <v/>
      </c>
      <c r="AL37" s="22" t="str">
        <f>IF(AND(COUNTIF(AL26:AL36,"X")=11,SUM(AK26:AK36)=0,ISNUMBER(AK37)),"",IF(COUNTIF(AL26:AL36,"M")&gt;0,"M",IF(AND(COUNTIF(AL26:AL36,AL26)=11,OR(AL26="X",AL26="W",AL26="Z")),UPPER(AL26),"")))</f>
        <v/>
      </c>
      <c r="AM37" s="23"/>
      <c r="AN37" s="21" t="str">
        <f>IF(OR(SUMPRODUCT(--(AN26:AN36=""),--(AO26:AO36=""))&gt;0,COUNTIF(AO26:AO36,"M")&gt;0,COUNTIF(AO26:AO36,"X")=11),"",SUM(AN26:AN36))</f>
        <v/>
      </c>
      <c r="AO37" s="22" t="str">
        <f>IF(AND(COUNTIF(AO26:AO36,"X")=11,SUM(AN26:AN36)=0,ISNUMBER(AN37)),"",IF(COUNTIF(AO26:AO36,"M")&gt;0,"M",IF(AND(COUNTIF(AO26:AO36,AO26)=11,OR(AO26="X",AO26="W",AO26="Z")),UPPER(AO26),"")))</f>
        <v/>
      </c>
      <c r="AP37" s="23"/>
      <c r="AQ37" s="196"/>
    </row>
    <row r="38" spans="3:43" s="49" customFormat="1" ht="21" customHeight="1">
      <c r="C38" s="196"/>
      <c r="D38" s="440" t="s">
        <v>2357</v>
      </c>
      <c r="E38" s="218" t="s">
        <v>2398</v>
      </c>
      <c r="F38" s="236"/>
      <c r="G38" s="48"/>
      <c r="H38" s="48" t="s">
        <v>0</v>
      </c>
      <c r="I38" s="48" t="s">
        <v>131</v>
      </c>
      <c r="J38" s="48" t="s">
        <v>0</v>
      </c>
      <c r="K38" s="48" t="s">
        <v>132</v>
      </c>
      <c r="L38" s="48" t="s">
        <v>435</v>
      </c>
      <c r="M38" s="48" t="s">
        <v>400</v>
      </c>
      <c r="N38" s="48" t="s">
        <v>400</v>
      </c>
      <c r="O38" s="48" t="s">
        <v>0</v>
      </c>
      <c r="P38" s="48" t="s">
        <v>445</v>
      </c>
      <c r="Q38" s="48"/>
      <c r="R38" s="48"/>
      <c r="S38" s="48"/>
      <c r="T38" s="48"/>
      <c r="U38" s="104"/>
      <c r="V38" s="21" t="str">
        <f t="shared" ref="V38:V49" si="4">IF(OR(AND(V14="",W14=""),AND(V26="",W26=""),AND(W14="X",W26="X"),OR(W14="M",W26="M")),"",SUM(V14,V26))</f>
        <v/>
      </c>
      <c r="W38" s="22" t="str">
        <f t="shared" ref="W38:W49" si="5">IF(AND(AND(W14="X",W26="X"),SUM(V14,V26)=0,ISNUMBER(V38)),"",IF(OR(W14="M",W26="M"),"M",IF(AND(W14=W26,OR(W14="X",W14="W",W14="Z")),UPPER(W14),"")))</f>
        <v/>
      </c>
      <c r="X38" s="23"/>
      <c r="Y38" s="21" t="str">
        <f t="shared" ref="Y38:Y49" si="6">IF(OR(AND(Y14="",Z14=""),AND(Y26="",Z26=""),AND(Z14="X",Z26="X"),OR(Z14="M",Z26="M")),"",SUM(Y14,Y26))</f>
        <v/>
      </c>
      <c r="Z38" s="22" t="str">
        <f t="shared" ref="Z38:Z49" si="7">IF(AND(AND(Z14="X",Z26="X"),SUM(Y14,Y26)=0,ISNUMBER(Y38)),"",IF(OR(Z14="M",Z26="M"),"M",IF(AND(Z14=Z26,OR(Z14="X",Z14="W",Z14="Z")),UPPER(Z14),"")))</f>
        <v/>
      </c>
      <c r="AA38" s="23"/>
      <c r="AB38" s="21" t="str">
        <f t="shared" ref="AB38:AB49" si="8">IF(OR(AND(AB14="",AC14=""),AND(AB26="",AC26=""),AND(AC14="X",AC26="X"),OR(AC14="M",AC26="M")),"",SUM(AB14,AB26))</f>
        <v/>
      </c>
      <c r="AC38" s="22" t="str">
        <f t="shared" ref="AC38:AC49" si="9">IF(AND(AND(AC14="X",AC26="X"),SUM(AB14,AB26)=0,ISNUMBER(AB38)),"",IF(OR(AC14="M",AC26="M"),"M",IF(AND(AC14=AC26,OR(AC14="X",AC14="W",AC14="Z")),UPPER(AC14),"")))</f>
        <v/>
      </c>
      <c r="AD38" s="23"/>
      <c r="AE38" s="21" t="str">
        <f t="shared" ref="AE38:AE49" si="10">IF(OR(AND(AE14="",AF14=""),AND(AE26="",AF26=""),AND(AF14="X",AF26="X"),OR(AF14="M",AF26="M")),"",SUM(AE14,AE26))</f>
        <v/>
      </c>
      <c r="AF38" s="22" t="str">
        <f t="shared" ref="AF38:AF49" si="11">IF(AND(AND(AF14="X",AF26="X"),SUM(AE14,AE26)=0,ISNUMBER(AE38)),"",IF(OR(AF14="M",AF26="M"),"M",IF(AND(AF14=AF26,OR(AF14="X",AF14="W",AF14="Z")),UPPER(AF14),"")))</f>
        <v/>
      </c>
      <c r="AG38" s="23"/>
      <c r="AH38" s="21" t="str">
        <f t="shared" ref="AH38:AH49" si="12">IF(OR(AND(AH14="",AI14=""),AND(AH26="",AI26=""),AND(AI14="X",AI26="X"),OR(AI14="M",AI26="M")),"",SUM(AH14,AH26))</f>
        <v/>
      </c>
      <c r="AI38" s="22" t="str">
        <f t="shared" ref="AI38:AI49" si="13">IF(AND(AND(AI14="X",AI26="X"),SUM(AH14,AH26)=0,ISNUMBER(AH38)),"",IF(OR(AI14="M",AI26="M"),"M",IF(AND(AI14=AI26,OR(AI14="X",AI14="W",AI14="Z")),UPPER(AI14),"")))</f>
        <v/>
      </c>
      <c r="AJ38" s="23"/>
      <c r="AK38" s="21" t="str">
        <f t="shared" ref="AK38:AK49" si="14">IF(OR(AND(AK14="",AL14=""),AND(AK26="",AL26=""),AND(AL14="X",AL26="X"),OR(AL14="M",AL26="M")),"",SUM(AK14,AK26))</f>
        <v/>
      </c>
      <c r="AL38" s="22" t="str">
        <f t="shared" ref="AL38:AL49" si="15">IF(AND(AND(AL14="X",AL26="X"),SUM(AK14,AK26)=0,ISNUMBER(AK38)),"",IF(OR(AL14="M",AL26="M"),"M",IF(AND(AL14=AL26,OR(AL14="X",AL14="W",AL14="Z")),UPPER(AL14),"")))</f>
        <v/>
      </c>
      <c r="AM38" s="23"/>
      <c r="AN38" s="21" t="str">
        <f t="shared" ref="AN38:AN49" si="16">IF(OR(AND(AN14="",AO14=""),AND(AN26="",AO26=""),AND(AO14="X",AO26="X"),OR(AO14="M",AO26="M")),"",SUM(AN14,AN26))</f>
        <v/>
      </c>
      <c r="AO38" s="22" t="str">
        <f t="shared" ref="AO38:AO49" si="17">IF(AND(AND(AO14="X",AO26="X"),SUM(AN14,AN26)=0,ISNUMBER(AN38)),"",IF(OR(AO14="M",AO26="M"),"M",IF(AND(AO14=AO26,OR(AO14="X",AO14="W",AO14="Z")),UPPER(AO14),"")))</f>
        <v/>
      </c>
      <c r="AP38" s="23"/>
      <c r="AQ38" s="196"/>
    </row>
    <row r="39" spans="3:43" s="49" customFormat="1" ht="21" customHeight="1">
      <c r="C39" s="196"/>
      <c r="D39" s="440"/>
      <c r="E39" s="218" t="s">
        <v>2399</v>
      </c>
      <c r="F39" s="236"/>
      <c r="G39" s="48"/>
      <c r="H39" s="48" t="s">
        <v>0</v>
      </c>
      <c r="I39" s="48" t="s">
        <v>131</v>
      </c>
      <c r="J39" s="48" t="s">
        <v>0</v>
      </c>
      <c r="K39" s="48" t="s">
        <v>132</v>
      </c>
      <c r="L39" s="48" t="s">
        <v>436</v>
      </c>
      <c r="M39" s="48" t="s">
        <v>400</v>
      </c>
      <c r="N39" s="48" t="s">
        <v>400</v>
      </c>
      <c r="O39" s="48" t="s">
        <v>0</v>
      </c>
      <c r="P39" s="48" t="s">
        <v>445</v>
      </c>
      <c r="Q39" s="48"/>
      <c r="R39" s="48"/>
      <c r="S39" s="48"/>
      <c r="T39" s="48"/>
      <c r="U39" s="104"/>
      <c r="V39" s="21" t="str">
        <f t="shared" si="4"/>
        <v/>
      </c>
      <c r="W39" s="22" t="str">
        <f t="shared" si="5"/>
        <v/>
      </c>
      <c r="X39" s="23"/>
      <c r="Y39" s="21" t="str">
        <f t="shared" si="6"/>
        <v/>
      </c>
      <c r="Z39" s="22" t="str">
        <f t="shared" si="7"/>
        <v/>
      </c>
      <c r="AA39" s="23"/>
      <c r="AB39" s="21" t="str">
        <f t="shared" si="8"/>
        <v/>
      </c>
      <c r="AC39" s="22" t="str">
        <f t="shared" si="9"/>
        <v/>
      </c>
      <c r="AD39" s="23"/>
      <c r="AE39" s="21" t="str">
        <f t="shared" si="10"/>
        <v/>
      </c>
      <c r="AF39" s="22" t="str">
        <f t="shared" si="11"/>
        <v/>
      </c>
      <c r="AG39" s="23"/>
      <c r="AH39" s="21" t="str">
        <f t="shared" si="12"/>
        <v/>
      </c>
      <c r="AI39" s="22" t="str">
        <f t="shared" si="13"/>
        <v/>
      </c>
      <c r="AJ39" s="23"/>
      <c r="AK39" s="21" t="str">
        <f t="shared" si="14"/>
        <v/>
      </c>
      <c r="AL39" s="22" t="str">
        <f t="shared" si="15"/>
        <v/>
      </c>
      <c r="AM39" s="23"/>
      <c r="AN39" s="21" t="str">
        <f t="shared" si="16"/>
        <v/>
      </c>
      <c r="AO39" s="22" t="str">
        <f t="shared" si="17"/>
        <v/>
      </c>
      <c r="AP39" s="23"/>
      <c r="AQ39" s="196"/>
    </row>
    <row r="40" spans="3:43" s="49" customFormat="1" ht="21" customHeight="1">
      <c r="C40" s="196"/>
      <c r="D40" s="440"/>
      <c r="E40" s="218" t="s">
        <v>2400</v>
      </c>
      <c r="F40" s="236"/>
      <c r="G40" s="48"/>
      <c r="H40" s="48" t="s">
        <v>0</v>
      </c>
      <c r="I40" s="48" t="s">
        <v>131</v>
      </c>
      <c r="J40" s="48" t="s">
        <v>0</v>
      </c>
      <c r="K40" s="48" t="s">
        <v>132</v>
      </c>
      <c r="L40" s="48" t="s">
        <v>437</v>
      </c>
      <c r="M40" s="48" t="s">
        <v>400</v>
      </c>
      <c r="N40" s="48" t="s">
        <v>400</v>
      </c>
      <c r="O40" s="48" t="s">
        <v>0</v>
      </c>
      <c r="P40" s="48" t="s">
        <v>445</v>
      </c>
      <c r="Q40" s="48"/>
      <c r="R40" s="48"/>
      <c r="S40" s="48"/>
      <c r="T40" s="48"/>
      <c r="U40" s="104"/>
      <c r="V40" s="21" t="str">
        <f t="shared" si="4"/>
        <v/>
      </c>
      <c r="W40" s="22" t="str">
        <f t="shared" si="5"/>
        <v/>
      </c>
      <c r="X40" s="23"/>
      <c r="Y40" s="21" t="str">
        <f t="shared" si="6"/>
        <v/>
      </c>
      <c r="Z40" s="22" t="str">
        <f t="shared" si="7"/>
        <v/>
      </c>
      <c r="AA40" s="23"/>
      <c r="AB40" s="21" t="str">
        <f t="shared" si="8"/>
        <v/>
      </c>
      <c r="AC40" s="22" t="str">
        <f t="shared" si="9"/>
        <v/>
      </c>
      <c r="AD40" s="23"/>
      <c r="AE40" s="21" t="str">
        <f t="shared" si="10"/>
        <v/>
      </c>
      <c r="AF40" s="22" t="str">
        <f t="shared" si="11"/>
        <v/>
      </c>
      <c r="AG40" s="23"/>
      <c r="AH40" s="21" t="str">
        <f t="shared" si="12"/>
        <v/>
      </c>
      <c r="AI40" s="22" t="str">
        <f t="shared" si="13"/>
        <v/>
      </c>
      <c r="AJ40" s="23"/>
      <c r="AK40" s="21" t="str">
        <f t="shared" si="14"/>
        <v/>
      </c>
      <c r="AL40" s="22" t="str">
        <f t="shared" si="15"/>
        <v/>
      </c>
      <c r="AM40" s="23"/>
      <c r="AN40" s="21" t="str">
        <f t="shared" si="16"/>
        <v/>
      </c>
      <c r="AO40" s="22" t="str">
        <f t="shared" si="17"/>
        <v/>
      </c>
      <c r="AP40" s="23"/>
      <c r="AQ40" s="196"/>
    </row>
    <row r="41" spans="3:43" s="49" customFormat="1" ht="21" customHeight="1">
      <c r="C41" s="196"/>
      <c r="D41" s="440"/>
      <c r="E41" s="218" t="s">
        <v>2401</v>
      </c>
      <c r="F41" s="236"/>
      <c r="G41" s="48"/>
      <c r="H41" s="48" t="s">
        <v>0</v>
      </c>
      <c r="I41" s="48" t="s">
        <v>131</v>
      </c>
      <c r="J41" s="48" t="s">
        <v>0</v>
      </c>
      <c r="K41" s="48" t="s">
        <v>132</v>
      </c>
      <c r="L41" s="48" t="s">
        <v>438</v>
      </c>
      <c r="M41" s="48" t="s">
        <v>400</v>
      </c>
      <c r="N41" s="48" t="s">
        <v>400</v>
      </c>
      <c r="O41" s="48" t="s">
        <v>0</v>
      </c>
      <c r="P41" s="48" t="s">
        <v>445</v>
      </c>
      <c r="Q41" s="48"/>
      <c r="R41" s="48"/>
      <c r="S41" s="48"/>
      <c r="T41" s="48"/>
      <c r="U41" s="104"/>
      <c r="V41" s="21" t="str">
        <f t="shared" si="4"/>
        <v/>
      </c>
      <c r="W41" s="22" t="str">
        <f t="shared" si="5"/>
        <v/>
      </c>
      <c r="X41" s="23"/>
      <c r="Y41" s="21" t="str">
        <f t="shared" si="6"/>
        <v/>
      </c>
      <c r="Z41" s="22" t="str">
        <f t="shared" si="7"/>
        <v/>
      </c>
      <c r="AA41" s="23"/>
      <c r="AB41" s="21" t="str">
        <f t="shared" si="8"/>
        <v/>
      </c>
      <c r="AC41" s="22" t="str">
        <f t="shared" si="9"/>
        <v/>
      </c>
      <c r="AD41" s="23"/>
      <c r="AE41" s="21" t="str">
        <f t="shared" si="10"/>
        <v/>
      </c>
      <c r="AF41" s="22" t="str">
        <f t="shared" si="11"/>
        <v/>
      </c>
      <c r="AG41" s="23"/>
      <c r="AH41" s="21" t="str">
        <f t="shared" si="12"/>
        <v/>
      </c>
      <c r="AI41" s="22" t="str">
        <f t="shared" si="13"/>
        <v/>
      </c>
      <c r="AJ41" s="23"/>
      <c r="AK41" s="21" t="str">
        <f t="shared" si="14"/>
        <v/>
      </c>
      <c r="AL41" s="22" t="str">
        <f t="shared" si="15"/>
        <v/>
      </c>
      <c r="AM41" s="23"/>
      <c r="AN41" s="21" t="str">
        <f t="shared" si="16"/>
        <v/>
      </c>
      <c r="AO41" s="22" t="str">
        <f t="shared" si="17"/>
        <v/>
      </c>
      <c r="AP41" s="23"/>
      <c r="AQ41" s="196"/>
    </row>
    <row r="42" spans="3:43" s="49" customFormat="1" ht="21" customHeight="1">
      <c r="C42" s="196"/>
      <c r="D42" s="440"/>
      <c r="E42" s="218" t="s">
        <v>2402</v>
      </c>
      <c r="F42" s="236"/>
      <c r="G42" s="48"/>
      <c r="H42" s="48" t="s">
        <v>0</v>
      </c>
      <c r="I42" s="48" t="s">
        <v>131</v>
      </c>
      <c r="J42" s="48" t="s">
        <v>0</v>
      </c>
      <c r="K42" s="48" t="s">
        <v>132</v>
      </c>
      <c r="L42" s="48" t="s">
        <v>439</v>
      </c>
      <c r="M42" s="48" t="s">
        <v>400</v>
      </c>
      <c r="N42" s="48" t="s">
        <v>400</v>
      </c>
      <c r="O42" s="48" t="s">
        <v>0</v>
      </c>
      <c r="P42" s="48" t="s">
        <v>445</v>
      </c>
      <c r="Q42" s="48"/>
      <c r="R42" s="48"/>
      <c r="S42" s="48"/>
      <c r="T42" s="48"/>
      <c r="U42" s="104"/>
      <c r="V42" s="21" t="str">
        <f t="shared" si="4"/>
        <v/>
      </c>
      <c r="W42" s="22" t="str">
        <f t="shared" si="5"/>
        <v/>
      </c>
      <c r="X42" s="23"/>
      <c r="Y42" s="21" t="str">
        <f t="shared" si="6"/>
        <v/>
      </c>
      <c r="Z42" s="22" t="str">
        <f t="shared" si="7"/>
        <v/>
      </c>
      <c r="AA42" s="23"/>
      <c r="AB42" s="21" t="str">
        <f t="shared" si="8"/>
        <v/>
      </c>
      <c r="AC42" s="22" t="str">
        <f t="shared" si="9"/>
        <v/>
      </c>
      <c r="AD42" s="23"/>
      <c r="AE42" s="21" t="str">
        <f t="shared" si="10"/>
        <v/>
      </c>
      <c r="AF42" s="22" t="str">
        <f t="shared" si="11"/>
        <v/>
      </c>
      <c r="AG42" s="23"/>
      <c r="AH42" s="21" t="str">
        <f t="shared" si="12"/>
        <v/>
      </c>
      <c r="AI42" s="22" t="str">
        <f t="shared" si="13"/>
        <v/>
      </c>
      <c r="AJ42" s="23"/>
      <c r="AK42" s="21" t="str">
        <f t="shared" si="14"/>
        <v/>
      </c>
      <c r="AL42" s="22" t="str">
        <f t="shared" si="15"/>
        <v/>
      </c>
      <c r="AM42" s="23"/>
      <c r="AN42" s="21" t="str">
        <f t="shared" si="16"/>
        <v/>
      </c>
      <c r="AO42" s="22" t="str">
        <f t="shared" si="17"/>
        <v/>
      </c>
      <c r="AP42" s="23"/>
      <c r="AQ42" s="196"/>
    </row>
    <row r="43" spans="3:43" s="49" customFormat="1" ht="21" customHeight="1">
      <c r="C43" s="196"/>
      <c r="D43" s="440"/>
      <c r="E43" s="218" t="s">
        <v>2403</v>
      </c>
      <c r="F43" s="236"/>
      <c r="G43" s="48"/>
      <c r="H43" s="48" t="s">
        <v>0</v>
      </c>
      <c r="I43" s="48" t="s">
        <v>131</v>
      </c>
      <c r="J43" s="48" t="s">
        <v>0</v>
      </c>
      <c r="K43" s="48" t="s">
        <v>132</v>
      </c>
      <c r="L43" s="48" t="s">
        <v>440</v>
      </c>
      <c r="M43" s="48" t="s">
        <v>400</v>
      </c>
      <c r="N43" s="48" t="s">
        <v>400</v>
      </c>
      <c r="O43" s="48" t="s">
        <v>0</v>
      </c>
      <c r="P43" s="48" t="s">
        <v>445</v>
      </c>
      <c r="Q43" s="48"/>
      <c r="R43" s="48"/>
      <c r="S43" s="48"/>
      <c r="T43" s="48"/>
      <c r="U43" s="104"/>
      <c r="V43" s="21" t="str">
        <f t="shared" si="4"/>
        <v/>
      </c>
      <c r="W43" s="22" t="str">
        <f t="shared" si="5"/>
        <v/>
      </c>
      <c r="X43" s="23"/>
      <c r="Y43" s="21" t="str">
        <f t="shared" si="6"/>
        <v/>
      </c>
      <c r="Z43" s="22" t="str">
        <f t="shared" si="7"/>
        <v/>
      </c>
      <c r="AA43" s="23"/>
      <c r="AB43" s="21" t="str">
        <f t="shared" si="8"/>
        <v/>
      </c>
      <c r="AC43" s="22" t="str">
        <f t="shared" si="9"/>
        <v/>
      </c>
      <c r="AD43" s="23"/>
      <c r="AE43" s="21" t="str">
        <f t="shared" si="10"/>
        <v/>
      </c>
      <c r="AF43" s="22" t="str">
        <f t="shared" si="11"/>
        <v/>
      </c>
      <c r="AG43" s="23"/>
      <c r="AH43" s="21" t="str">
        <f t="shared" si="12"/>
        <v/>
      </c>
      <c r="AI43" s="22" t="str">
        <f t="shared" si="13"/>
        <v/>
      </c>
      <c r="AJ43" s="23"/>
      <c r="AK43" s="21" t="str">
        <f t="shared" si="14"/>
        <v/>
      </c>
      <c r="AL43" s="22" t="str">
        <f t="shared" si="15"/>
        <v/>
      </c>
      <c r="AM43" s="23"/>
      <c r="AN43" s="21" t="str">
        <f t="shared" si="16"/>
        <v/>
      </c>
      <c r="AO43" s="22" t="str">
        <f t="shared" si="17"/>
        <v/>
      </c>
      <c r="AP43" s="23"/>
      <c r="AQ43" s="196"/>
    </row>
    <row r="44" spans="3:43" s="49" customFormat="1" ht="21" customHeight="1">
      <c r="C44" s="196"/>
      <c r="D44" s="440"/>
      <c r="E44" s="218" t="s">
        <v>2404</v>
      </c>
      <c r="F44" s="236"/>
      <c r="G44" s="48"/>
      <c r="H44" s="48" t="s">
        <v>0</v>
      </c>
      <c r="I44" s="48" t="s">
        <v>131</v>
      </c>
      <c r="J44" s="48" t="s">
        <v>0</v>
      </c>
      <c r="K44" s="48" t="s">
        <v>132</v>
      </c>
      <c r="L44" s="48" t="s">
        <v>441</v>
      </c>
      <c r="M44" s="48" t="s">
        <v>400</v>
      </c>
      <c r="N44" s="48" t="s">
        <v>400</v>
      </c>
      <c r="O44" s="48" t="s">
        <v>0</v>
      </c>
      <c r="P44" s="48" t="s">
        <v>445</v>
      </c>
      <c r="Q44" s="48"/>
      <c r="R44" s="48"/>
      <c r="S44" s="48"/>
      <c r="T44" s="48"/>
      <c r="U44" s="104"/>
      <c r="V44" s="21" t="str">
        <f t="shared" si="4"/>
        <v/>
      </c>
      <c r="W44" s="22" t="str">
        <f t="shared" si="5"/>
        <v/>
      </c>
      <c r="X44" s="23"/>
      <c r="Y44" s="21" t="str">
        <f t="shared" si="6"/>
        <v/>
      </c>
      <c r="Z44" s="22" t="str">
        <f t="shared" si="7"/>
        <v/>
      </c>
      <c r="AA44" s="23"/>
      <c r="AB44" s="21" t="str">
        <f t="shared" si="8"/>
        <v/>
      </c>
      <c r="AC44" s="22" t="str">
        <f t="shared" si="9"/>
        <v/>
      </c>
      <c r="AD44" s="23"/>
      <c r="AE44" s="21" t="str">
        <f t="shared" si="10"/>
        <v/>
      </c>
      <c r="AF44" s="22" t="str">
        <f t="shared" si="11"/>
        <v/>
      </c>
      <c r="AG44" s="23"/>
      <c r="AH44" s="21" t="str">
        <f t="shared" si="12"/>
        <v/>
      </c>
      <c r="AI44" s="22" t="str">
        <f t="shared" si="13"/>
        <v/>
      </c>
      <c r="AJ44" s="23"/>
      <c r="AK44" s="21" t="str">
        <f t="shared" si="14"/>
        <v/>
      </c>
      <c r="AL44" s="22" t="str">
        <f t="shared" si="15"/>
        <v/>
      </c>
      <c r="AM44" s="23"/>
      <c r="AN44" s="21" t="str">
        <f t="shared" si="16"/>
        <v/>
      </c>
      <c r="AO44" s="22" t="str">
        <f t="shared" si="17"/>
        <v/>
      </c>
      <c r="AP44" s="23"/>
      <c r="AQ44" s="196"/>
    </row>
    <row r="45" spans="3:43" s="49" customFormat="1" ht="21" customHeight="1">
      <c r="C45" s="196"/>
      <c r="D45" s="440"/>
      <c r="E45" s="218" t="s">
        <v>2405</v>
      </c>
      <c r="F45" s="236"/>
      <c r="G45" s="48"/>
      <c r="H45" s="48" t="s">
        <v>0</v>
      </c>
      <c r="I45" s="48" t="s">
        <v>131</v>
      </c>
      <c r="J45" s="48" t="s">
        <v>0</v>
      </c>
      <c r="K45" s="48" t="s">
        <v>132</v>
      </c>
      <c r="L45" s="48" t="s">
        <v>442</v>
      </c>
      <c r="M45" s="48" t="s">
        <v>400</v>
      </c>
      <c r="N45" s="48" t="s">
        <v>400</v>
      </c>
      <c r="O45" s="48" t="s">
        <v>0</v>
      </c>
      <c r="P45" s="48" t="s">
        <v>445</v>
      </c>
      <c r="Q45" s="48"/>
      <c r="R45" s="48"/>
      <c r="S45" s="48"/>
      <c r="T45" s="48"/>
      <c r="U45" s="104"/>
      <c r="V45" s="21" t="str">
        <f t="shared" si="4"/>
        <v/>
      </c>
      <c r="W45" s="22" t="str">
        <f t="shared" si="5"/>
        <v/>
      </c>
      <c r="X45" s="23"/>
      <c r="Y45" s="21" t="str">
        <f t="shared" si="6"/>
        <v/>
      </c>
      <c r="Z45" s="22" t="str">
        <f t="shared" si="7"/>
        <v/>
      </c>
      <c r="AA45" s="23"/>
      <c r="AB45" s="21" t="str">
        <f t="shared" si="8"/>
        <v/>
      </c>
      <c r="AC45" s="22" t="str">
        <f t="shared" si="9"/>
        <v/>
      </c>
      <c r="AD45" s="23"/>
      <c r="AE45" s="21" t="str">
        <f t="shared" si="10"/>
        <v/>
      </c>
      <c r="AF45" s="22" t="str">
        <f t="shared" si="11"/>
        <v/>
      </c>
      <c r="AG45" s="23"/>
      <c r="AH45" s="21" t="str">
        <f t="shared" si="12"/>
        <v/>
      </c>
      <c r="AI45" s="22" t="str">
        <f t="shared" si="13"/>
        <v/>
      </c>
      <c r="AJ45" s="23"/>
      <c r="AK45" s="21" t="str">
        <f t="shared" si="14"/>
        <v/>
      </c>
      <c r="AL45" s="22" t="str">
        <f t="shared" si="15"/>
        <v/>
      </c>
      <c r="AM45" s="23"/>
      <c r="AN45" s="21" t="str">
        <f t="shared" si="16"/>
        <v/>
      </c>
      <c r="AO45" s="22" t="str">
        <f t="shared" si="17"/>
        <v/>
      </c>
      <c r="AP45" s="23"/>
      <c r="AQ45" s="196"/>
    </row>
    <row r="46" spans="3:43" s="49" customFormat="1" ht="21" customHeight="1">
      <c r="C46" s="196"/>
      <c r="D46" s="440"/>
      <c r="E46" s="218" t="s">
        <v>2406</v>
      </c>
      <c r="F46" s="236"/>
      <c r="G46" s="48"/>
      <c r="H46" s="48" t="s">
        <v>0</v>
      </c>
      <c r="I46" s="48" t="s">
        <v>131</v>
      </c>
      <c r="J46" s="48" t="s">
        <v>0</v>
      </c>
      <c r="K46" s="48" t="s">
        <v>132</v>
      </c>
      <c r="L46" s="48" t="s">
        <v>443</v>
      </c>
      <c r="M46" s="48" t="s">
        <v>400</v>
      </c>
      <c r="N46" s="48" t="s">
        <v>400</v>
      </c>
      <c r="O46" s="48" t="s">
        <v>0</v>
      </c>
      <c r="P46" s="48" t="s">
        <v>445</v>
      </c>
      <c r="Q46" s="48"/>
      <c r="R46" s="48"/>
      <c r="S46" s="48"/>
      <c r="T46" s="48"/>
      <c r="U46" s="104"/>
      <c r="V46" s="21" t="str">
        <f t="shared" si="4"/>
        <v/>
      </c>
      <c r="W46" s="22" t="str">
        <f t="shared" si="5"/>
        <v/>
      </c>
      <c r="X46" s="23"/>
      <c r="Y46" s="21" t="str">
        <f t="shared" si="6"/>
        <v/>
      </c>
      <c r="Z46" s="22" t="str">
        <f t="shared" si="7"/>
        <v/>
      </c>
      <c r="AA46" s="23"/>
      <c r="AB46" s="21" t="str">
        <f t="shared" si="8"/>
        <v/>
      </c>
      <c r="AC46" s="22" t="str">
        <f t="shared" si="9"/>
        <v/>
      </c>
      <c r="AD46" s="23"/>
      <c r="AE46" s="21" t="str">
        <f t="shared" si="10"/>
        <v/>
      </c>
      <c r="AF46" s="22" t="str">
        <f t="shared" si="11"/>
        <v/>
      </c>
      <c r="AG46" s="23"/>
      <c r="AH46" s="21" t="str">
        <f t="shared" si="12"/>
        <v/>
      </c>
      <c r="AI46" s="22" t="str">
        <f t="shared" si="13"/>
        <v/>
      </c>
      <c r="AJ46" s="23"/>
      <c r="AK46" s="21" t="str">
        <f t="shared" si="14"/>
        <v/>
      </c>
      <c r="AL46" s="22" t="str">
        <f t="shared" si="15"/>
        <v/>
      </c>
      <c r="AM46" s="23"/>
      <c r="AN46" s="21" t="str">
        <f t="shared" si="16"/>
        <v/>
      </c>
      <c r="AO46" s="22" t="str">
        <f t="shared" si="17"/>
        <v/>
      </c>
      <c r="AP46" s="23"/>
      <c r="AQ46" s="196"/>
    </row>
    <row r="47" spans="3:43" s="49" customFormat="1" ht="21" customHeight="1">
      <c r="C47" s="196"/>
      <c r="D47" s="440"/>
      <c r="E47" s="218" t="s">
        <v>2407</v>
      </c>
      <c r="F47" s="236"/>
      <c r="G47" s="48"/>
      <c r="H47" s="48" t="s">
        <v>0</v>
      </c>
      <c r="I47" s="48" t="s">
        <v>131</v>
      </c>
      <c r="J47" s="48" t="s">
        <v>0</v>
      </c>
      <c r="K47" s="48" t="s">
        <v>132</v>
      </c>
      <c r="L47" s="48" t="s">
        <v>444</v>
      </c>
      <c r="M47" s="48" t="s">
        <v>400</v>
      </c>
      <c r="N47" s="48" t="s">
        <v>400</v>
      </c>
      <c r="O47" s="48" t="s">
        <v>0</v>
      </c>
      <c r="P47" s="48" t="s">
        <v>445</v>
      </c>
      <c r="Q47" s="48"/>
      <c r="R47" s="48"/>
      <c r="S47" s="48"/>
      <c r="T47" s="48"/>
      <c r="U47" s="104"/>
      <c r="V47" s="21" t="str">
        <f t="shared" si="4"/>
        <v/>
      </c>
      <c r="W47" s="22" t="str">
        <f t="shared" si="5"/>
        <v/>
      </c>
      <c r="X47" s="23"/>
      <c r="Y47" s="21" t="str">
        <f t="shared" si="6"/>
        <v/>
      </c>
      <c r="Z47" s="22" t="str">
        <f t="shared" si="7"/>
        <v/>
      </c>
      <c r="AA47" s="23"/>
      <c r="AB47" s="21" t="str">
        <f t="shared" si="8"/>
        <v/>
      </c>
      <c r="AC47" s="22" t="str">
        <f t="shared" si="9"/>
        <v/>
      </c>
      <c r="AD47" s="23"/>
      <c r="AE47" s="21" t="str">
        <f t="shared" si="10"/>
        <v/>
      </c>
      <c r="AF47" s="22" t="str">
        <f t="shared" si="11"/>
        <v/>
      </c>
      <c r="AG47" s="23"/>
      <c r="AH47" s="21" t="str">
        <f t="shared" si="12"/>
        <v/>
      </c>
      <c r="AI47" s="22" t="str">
        <f t="shared" si="13"/>
        <v/>
      </c>
      <c r="AJ47" s="23"/>
      <c r="AK47" s="21" t="str">
        <f t="shared" si="14"/>
        <v/>
      </c>
      <c r="AL47" s="22" t="str">
        <f t="shared" si="15"/>
        <v/>
      </c>
      <c r="AM47" s="23"/>
      <c r="AN47" s="21" t="str">
        <f t="shared" si="16"/>
        <v/>
      </c>
      <c r="AO47" s="22" t="str">
        <f t="shared" si="17"/>
        <v/>
      </c>
      <c r="AP47" s="23"/>
      <c r="AQ47" s="196"/>
    </row>
    <row r="48" spans="3:43" s="49" customFormat="1" ht="21" customHeight="1">
      <c r="C48" s="196"/>
      <c r="D48" s="440"/>
      <c r="E48" s="217" t="s">
        <v>2363</v>
      </c>
      <c r="F48" s="236"/>
      <c r="G48" s="48"/>
      <c r="H48" s="48" t="s">
        <v>0</v>
      </c>
      <c r="I48" s="48" t="s">
        <v>131</v>
      </c>
      <c r="J48" s="48" t="s">
        <v>0</v>
      </c>
      <c r="K48" s="48" t="s">
        <v>132</v>
      </c>
      <c r="L48" s="48" t="s">
        <v>134</v>
      </c>
      <c r="M48" s="48" t="s">
        <v>400</v>
      </c>
      <c r="N48" s="48" t="s">
        <v>400</v>
      </c>
      <c r="O48" s="48" t="s">
        <v>0</v>
      </c>
      <c r="P48" s="48" t="s">
        <v>445</v>
      </c>
      <c r="Q48" s="48"/>
      <c r="R48" s="48"/>
      <c r="S48" s="48"/>
      <c r="T48" s="48"/>
      <c r="U48" s="104"/>
      <c r="V48" s="21" t="str">
        <f t="shared" si="4"/>
        <v/>
      </c>
      <c r="W48" s="22" t="str">
        <f t="shared" si="5"/>
        <v/>
      </c>
      <c r="X48" s="23"/>
      <c r="Y48" s="21" t="str">
        <f t="shared" si="6"/>
        <v/>
      </c>
      <c r="Z48" s="22" t="str">
        <f t="shared" si="7"/>
        <v/>
      </c>
      <c r="AA48" s="23"/>
      <c r="AB48" s="21" t="str">
        <f t="shared" si="8"/>
        <v/>
      </c>
      <c r="AC48" s="22" t="str">
        <f t="shared" si="9"/>
        <v/>
      </c>
      <c r="AD48" s="23"/>
      <c r="AE48" s="21" t="str">
        <f t="shared" si="10"/>
        <v/>
      </c>
      <c r="AF48" s="22" t="str">
        <f t="shared" si="11"/>
        <v/>
      </c>
      <c r="AG48" s="23"/>
      <c r="AH48" s="21" t="str">
        <f t="shared" si="12"/>
        <v/>
      </c>
      <c r="AI48" s="22" t="str">
        <f t="shared" si="13"/>
        <v/>
      </c>
      <c r="AJ48" s="23"/>
      <c r="AK48" s="21" t="str">
        <f t="shared" si="14"/>
        <v/>
      </c>
      <c r="AL48" s="22" t="str">
        <f t="shared" si="15"/>
        <v/>
      </c>
      <c r="AM48" s="23"/>
      <c r="AN48" s="21" t="str">
        <f t="shared" si="16"/>
        <v/>
      </c>
      <c r="AO48" s="22" t="str">
        <f t="shared" si="17"/>
        <v/>
      </c>
      <c r="AP48" s="23"/>
      <c r="AQ48" s="196"/>
    </row>
    <row r="49" spans="3:43" s="49" customFormat="1" ht="21" customHeight="1">
      <c r="C49" s="196"/>
      <c r="D49" s="440"/>
      <c r="E49" s="217" t="s">
        <v>2364</v>
      </c>
      <c r="F49" s="236"/>
      <c r="G49" s="48"/>
      <c r="H49" s="48" t="s">
        <v>0</v>
      </c>
      <c r="I49" s="48" t="s">
        <v>131</v>
      </c>
      <c r="J49" s="48" t="s">
        <v>0</v>
      </c>
      <c r="K49" s="48" t="s">
        <v>132</v>
      </c>
      <c r="L49" s="48" t="s">
        <v>0</v>
      </c>
      <c r="M49" s="48" t="s">
        <v>400</v>
      </c>
      <c r="N49" s="48" t="s">
        <v>400</v>
      </c>
      <c r="O49" s="48" t="s">
        <v>0</v>
      </c>
      <c r="P49" s="48" t="s">
        <v>445</v>
      </c>
      <c r="Q49" s="48"/>
      <c r="R49" s="48"/>
      <c r="S49" s="48"/>
      <c r="T49" s="48"/>
      <c r="U49" s="104"/>
      <c r="V49" s="21" t="str">
        <f t="shared" si="4"/>
        <v/>
      </c>
      <c r="W49" s="22" t="str">
        <f t="shared" si="5"/>
        <v/>
      </c>
      <c r="X49" s="23"/>
      <c r="Y49" s="21" t="str">
        <f t="shared" si="6"/>
        <v/>
      </c>
      <c r="Z49" s="22" t="str">
        <f t="shared" si="7"/>
        <v/>
      </c>
      <c r="AA49" s="23"/>
      <c r="AB49" s="21" t="str">
        <f t="shared" si="8"/>
        <v/>
      </c>
      <c r="AC49" s="22" t="str">
        <f t="shared" si="9"/>
        <v/>
      </c>
      <c r="AD49" s="23"/>
      <c r="AE49" s="21" t="str">
        <f t="shared" si="10"/>
        <v/>
      </c>
      <c r="AF49" s="22" t="str">
        <f t="shared" si="11"/>
        <v/>
      </c>
      <c r="AG49" s="23"/>
      <c r="AH49" s="21" t="str">
        <f t="shared" si="12"/>
        <v/>
      </c>
      <c r="AI49" s="22" t="str">
        <f t="shared" si="13"/>
        <v/>
      </c>
      <c r="AJ49" s="23"/>
      <c r="AK49" s="21" t="str">
        <f t="shared" si="14"/>
        <v/>
      </c>
      <c r="AL49" s="22" t="str">
        <f t="shared" si="15"/>
        <v/>
      </c>
      <c r="AM49" s="23"/>
      <c r="AN49" s="21" t="str">
        <f t="shared" si="16"/>
        <v/>
      </c>
      <c r="AO49" s="22" t="str">
        <f t="shared" si="17"/>
        <v/>
      </c>
      <c r="AP49" s="23"/>
      <c r="AQ49" s="196"/>
    </row>
    <row r="50" spans="3:43">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row>
    <row r="51" spans="3:43" ht="14.45" customHeight="1">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row>
    <row r="52" spans="3:43" hidden="1">
      <c r="C52" s="49"/>
    </row>
    <row r="53" spans="3:43" hidden="1">
      <c r="V53" s="211">
        <f>SUMPRODUCT(--(V14:V49=0),--(V14:V49&lt;&gt;""),--(W14:W49="Z"))+SUMPRODUCT(--(V14:V49=0),--(V14:V49&lt;&gt;""),--(W14:W49=""))+SUMPRODUCT(--(V14:V49&gt;0),--(W14:W49="W"))+SUMPRODUCT(--(V14:V49&gt;0), --(V14:V49&lt;&gt;""),--(W14:W49=""))+SUMPRODUCT(--(V14:V49=""),--(W14:W49="Z"))</f>
        <v>0</v>
      </c>
      <c r="W53" s="212"/>
      <c r="X53" s="212"/>
      <c r="Y53" s="211">
        <f t="shared" ref="Y53" si="18">SUMPRODUCT(--(Y14:Y49=0),--(Y14:Y49&lt;&gt;""),--(Z14:Z49="Z"))+SUMPRODUCT(--(Y14:Y49=0),--(Y14:Y49&lt;&gt;""),--(Z14:Z49=""))+SUMPRODUCT(--(Y14:Y49&gt;0),--(Z14:Z49="W"))+SUMPRODUCT(--(Y14:Y49&gt;0), --(Y14:Y49&lt;&gt;""),--(Z14:Z49=""))+SUMPRODUCT(--(Y14:Y49=""),--(Z14:Z49="Z"))</f>
        <v>0</v>
      </c>
      <c r="Z53" s="212"/>
      <c r="AA53" s="212"/>
      <c r="AB53" s="211">
        <f t="shared" ref="AB53" si="19">SUMPRODUCT(--(AB14:AB49=0),--(AB14:AB49&lt;&gt;""),--(AC14:AC49="Z"))+SUMPRODUCT(--(AB14:AB49=0),--(AB14:AB49&lt;&gt;""),--(AC14:AC49=""))+SUMPRODUCT(--(AB14:AB49&gt;0),--(AC14:AC49="W"))+SUMPRODUCT(--(AB14:AB49&gt;0), --(AB14:AB49&lt;&gt;""),--(AC14:AC49=""))+SUMPRODUCT(--(AB14:AB49=""),--(AC14:AC49="Z"))</f>
        <v>0</v>
      </c>
      <c r="AC53" s="212"/>
      <c r="AD53" s="212"/>
      <c r="AE53" s="211">
        <f t="shared" ref="AE53" si="20">SUMPRODUCT(--(AE14:AE49=0),--(AE14:AE49&lt;&gt;""),--(AF14:AF49="Z"))+SUMPRODUCT(--(AE14:AE49=0),--(AE14:AE49&lt;&gt;""),--(AF14:AF49=""))+SUMPRODUCT(--(AE14:AE49&gt;0),--(AF14:AF49="W"))+SUMPRODUCT(--(AE14:AE49&gt;0), --(AE14:AE49&lt;&gt;""),--(AF14:AF49=""))+SUMPRODUCT(--(AE14:AE49=""),--(AF14:AF49="Z"))</f>
        <v>0</v>
      </c>
      <c r="AF53" s="212"/>
      <c r="AG53" s="212"/>
      <c r="AH53" s="211">
        <f t="shared" ref="AH53" si="21">SUMPRODUCT(--(AH14:AH49=0),--(AH14:AH49&lt;&gt;""),--(AI14:AI49="Z"))+SUMPRODUCT(--(AH14:AH49=0),--(AH14:AH49&lt;&gt;""),--(AI14:AI49=""))+SUMPRODUCT(--(AH14:AH49&gt;0),--(AI14:AI49="W"))+SUMPRODUCT(--(AH14:AH49&gt;0), --(AH14:AH49&lt;&gt;""),--(AI14:AI49=""))+SUMPRODUCT(--(AH14:AH49=""),--(AI14:AI49="Z"))</f>
        <v>0</v>
      </c>
      <c r="AI53" s="212"/>
      <c r="AJ53" s="212"/>
      <c r="AK53" s="211">
        <f t="shared" ref="AK53" si="22">SUMPRODUCT(--(AK14:AK49=0),--(AK14:AK49&lt;&gt;""),--(AL14:AL49="Z"))+SUMPRODUCT(--(AK14:AK49=0),--(AK14:AK49&lt;&gt;""),--(AL14:AL49=""))+SUMPRODUCT(--(AK14:AK49&gt;0),--(AL14:AL49="W"))+SUMPRODUCT(--(AK14:AK49&gt;0), --(AK14:AK49&lt;&gt;""),--(AL14:AL49=""))+SUMPRODUCT(--(AK14:AK49=""),--(AL14:AL49="Z"))</f>
        <v>0</v>
      </c>
      <c r="AL53" s="212"/>
      <c r="AM53" s="212"/>
      <c r="AN53" s="211">
        <f t="shared" ref="AN53" si="23">SUMPRODUCT(--(AN14:AN49=0),--(AN14:AN49&lt;&gt;""),--(AO14:AO49="Z"))+SUMPRODUCT(--(AN14:AN49=0),--(AN14:AN49&lt;&gt;""),--(AO14:AO49=""))+SUMPRODUCT(--(AN14:AN49&gt;0),--(AO14:AO49="W"))+SUMPRODUCT(--(AN14:AN49&gt;0), --(AN14:AN49&lt;&gt;""),--(AO14:AO49=""))+SUMPRODUCT(--(AN14:AN49=""),--(AO14:AO49="Z"))</f>
        <v>0</v>
      </c>
      <c r="AO53" s="212"/>
      <c r="AP53" s="212"/>
    </row>
    <row r="54" spans="3:43" hidden="1"/>
    <row r="55" spans="3:43" hidden="1"/>
    <row r="56" spans="3:43" hidden="1"/>
    <row r="57" spans="3:43" hidden="1"/>
    <row r="58" spans="3:43" hidden="1"/>
    <row r="59" spans="3:43" hidden="1"/>
    <row r="60" spans="3:43" hidden="1"/>
    <row r="61" spans="3:43" hidden="1"/>
  </sheetData>
  <sheetProtection algorithmName="SHA-512" hashValue="4qkYnu3nU6HnijJgnrczanHwTPvOiSOvote/BFnqjPpJedEOSd1P8JTAQubD/9GBBsNo7cCa/VM68enYEyNu+Q==" saltValue="FfT4SZGWWmz/3kQ5DbreTA==" spinCount="100000" sheet="1" objects="1" scenarios="1" formatCells="0" formatColumns="0" formatRows="0" sort="0" autoFilter="0"/>
  <mergeCells count="24">
    <mergeCell ref="AK5:AM5"/>
    <mergeCell ref="AN5:AP5"/>
    <mergeCell ref="D38:D49"/>
    <mergeCell ref="D14:D25"/>
    <mergeCell ref="D26:D37"/>
    <mergeCell ref="V5:X5"/>
    <mergeCell ref="Y5:AA5"/>
    <mergeCell ref="AB5:AD5"/>
    <mergeCell ref="AE5:AG5"/>
    <mergeCell ref="AH5:AJ5"/>
    <mergeCell ref="D3:E4"/>
    <mergeCell ref="D1:AQ1"/>
    <mergeCell ref="V4:X4"/>
    <mergeCell ref="Y4:AA4"/>
    <mergeCell ref="AE4:AG4"/>
    <mergeCell ref="AK4:AM4"/>
    <mergeCell ref="AN4:AP4"/>
    <mergeCell ref="AB4:AD4"/>
    <mergeCell ref="AH4:AJ4"/>
    <mergeCell ref="V3:X3"/>
    <mergeCell ref="Y3:AD3"/>
    <mergeCell ref="AE3:AJ3"/>
    <mergeCell ref="AK3:AM3"/>
    <mergeCell ref="AN3:AP3"/>
  </mergeCells>
  <conditionalFormatting sqref="V14:V49 Y14:Y49 AB14:AB49 AE14:AE49 AH14:AH49 AK14:AK49 AN14:AN49">
    <cfRule type="expression" dxfId="30" priority="3">
      <formula xml:space="preserve"> OR(AND(V14=0,V14&lt;&gt;"",W14&lt;&gt;"Z",W14&lt;&gt;""),AND(V14&gt;0,V14&lt;&gt;"",W14&lt;&gt;"W",W14&lt;&gt;""),AND(V14="", W14="W"))</formula>
    </cfRule>
  </conditionalFormatting>
  <conditionalFormatting sqref="W14:W49 Z14:Z49 AC14:AC49 AF14:AF49 AI14:AI49 AL14:AL49 AO14:AO49">
    <cfRule type="expression" dxfId="29" priority="2">
      <formula xml:space="preserve"> OR(AND(V14=0,V14&lt;&gt;"",W14&lt;&gt;"Z",W14&lt;&gt;""),AND(V14&gt;0,V14&lt;&gt;"",W14&lt;&gt;"W",W14&lt;&gt;""),AND(V14="", W14="W"))</formula>
    </cfRule>
  </conditionalFormatting>
  <conditionalFormatting sqref="X14:X49 AA14:AA49 AD14:AD49 AG14:AG49 AJ14:AJ49 AM14:AM49 AP14:AP49">
    <cfRule type="expression" dxfId="28" priority="1">
      <formula xml:space="preserve"> AND(OR(W14="X",W14="W"),X14="")</formula>
    </cfRule>
  </conditionalFormatting>
  <conditionalFormatting sqref="AN25 AN37 V25 Y25 AB25 AE25 AH25 AK25 V37 Y37 AB37 AE37 AH37 AK37">
    <cfRule type="expression" dxfId="27" priority="4">
      <formula>OR(COUNTIF(W14:W24,"M")=11,COUNTIF(W14:W24,"X")=11)</formula>
    </cfRule>
    <cfRule type="expression" dxfId="26" priority="5">
      <formula>IF(OR(SUMPRODUCT(--(V14:V24=""),--(W14:W24=""))&gt;0,COUNTIF(W14:W24,"M")&gt;0,COUNTIF(W14:W24,"X")=11),"",SUM(V14:V24)) &lt;&gt; V25</formula>
    </cfRule>
  </conditionalFormatting>
  <conditionalFormatting sqref="AO25 AO37 W25 Z25 AC25 AF25 AI25 AL25 W37 Z37 AC37 AF37 AI37 AL37">
    <cfRule type="expression" dxfId="25" priority="6">
      <formula>OR(COUNTIF(W14:W24,"M")=11,COUNTIF(W14:W24,"X")=11)</formula>
    </cfRule>
    <cfRule type="expression" dxfId="24" priority="7">
      <formula>IF(AND(COUNTIF(W14:W24,"X")=11,SUM(V14:V24)=0,ISNUMBER(V25)),"",IF(COUNTIF(W14:W24,"M")&gt;0,"M",IF(AND(COUNTIF(W14:W24,W14)=11,OR(W14="X",W14="W",W14="Z")),UPPER(W14),""))) &lt;&gt; W25</formula>
    </cfRule>
  </conditionalFormatting>
  <conditionalFormatting sqref="AN38:AN49 V38:V49 Y38:Y49 AB38:AB49 AE38:AE49 AH38:AH49 AK38:AK49">
    <cfRule type="expression" dxfId="23" priority="8">
      <formula>OR(AND(W14="X",W26="X"),AND(W14="M",W26="M"))</formula>
    </cfRule>
    <cfRule type="expression" dxfId="22" priority="9">
      <formula>IF(OR(AND(V14="",W14=""),AND(V26="",W26=""),AND(W14="X",W26="X"),OR(W14="M",W26="M")),"",SUM(V14,V26)) &lt;&gt; V38</formula>
    </cfRule>
  </conditionalFormatting>
  <conditionalFormatting sqref="AO38:AO49 W38:W49 Z38:Z49 AC38:AC49 AF38:AF49 AI38:AI49 AL38:AL49">
    <cfRule type="expression" dxfId="21" priority="10">
      <formula>OR(AND(W14="X",W26="X"),AND(W14="M",W26="M"))</formula>
    </cfRule>
    <cfRule type="expression" dxfId="20" priority="11">
      <formula>IF(AND(AND(W14="X",W26="X"),SUM(V14,V26)=0,ISNUMBER(V38)),"",IF(OR(W14="M",W26="M"),"M",IF(AND(W14=W26,OR(W14="X",W14="W",W14="Z")),UPPER(W14),""))) &lt;&gt; W38</formula>
    </cfRule>
  </conditionalFormatting>
  <conditionalFormatting sqref="AN14:AN24 AN26:AN36">
    <cfRule type="expression" dxfId="19" priority="12">
      <formula>OR(AND(W14=Z14,Z14=AF14,AF14=AL14,W14="X"),AND(W14="M",Z14="M",AF14="M",AL14="M"))</formula>
    </cfRule>
  </conditionalFormatting>
  <conditionalFormatting sqref="AN14:AN24 AN26:AN36">
    <cfRule type="expression" dxfId="18" priority="13">
      <formula>IF(OR(EXACT(V14,W14),EXACT(Y14,Z14),EXACT(AE14,AF14),EXACT(AK14,AL14),AND(W14=Z14,Z14=AF14,AF14=AL14,W14="X"),OR(W14="M",Z14="M",AF14="M",AL14="M")),"",SUM(V14,Y14,AE14,AK14)) &lt;&gt; AN14</formula>
    </cfRule>
  </conditionalFormatting>
  <conditionalFormatting sqref="AO14:AO24 AO26:AO36">
    <cfRule type="expression" dxfId="17" priority="14">
      <formula>OR(AND(W14=Z14,Z14=AF14,AF14=AL14,W14="X"),AND(W14="M",Z14="M",AF14="M",AL14="M"))</formula>
    </cfRule>
  </conditionalFormatting>
  <conditionalFormatting sqref="AO14:AO24 AO26:AO36">
    <cfRule type="expression" dxfId="16" priority="15">
      <formula xml:space="preserve"> IF(AND(AND(W14="X",Z14="X",AF14="X",AL14="X"),SUM(V14,Y14,AE14,AK14)=0,ISNUMBER(AN14)),"",IF(OR(W14="M",Z14="M",AF14="M",AL14="M"),"M",IF(AND(W14=Z14,Z14=AF14,AF14=AL14,OR(W14="W",W14="Z",W14="X")),UPPER(W14),""))) &lt;&gt; AO14</formula>
    </cfRule>
  </conditionalFormatting>
  <dataValidations count="4">
    <dataValidation allowBlank="1" showInputMessage="1" showErrorMessage="1" sqref="V50:AP1048576 AQ1:XFD1048576 V1:AP13 A1:U1048576"/>
    <dataValidation type="decimal" operator="greaterThanOrEqual" allowBlank="1" showInputMessage="1" showErrorMessage="1" errorTitle="Invalid input" error="Please enter a numeric value" sqref="V14:V49 Y14:Y49 AB14:AB49 AE14:AE49 AH14:AH49 AK14:AK49 AN14:AN49">
      <formula1>0</formula1>
    </dataValidation>
    <dataValidation type="list" allowBlank="1" showDropDown="1" showInputMessage="1" showErrorMessage="1" errorTitle="Invalid input" error="Please enter one of the following codes (capital letters only):_x000a_Z - Not applicable_x000a_M - Missing_x000a_X - Included in another category_x000a_W - Includes another category" sqref="W14:W49 Z14:Z49 AC14:AC49 AF14:AF49 AI14:AI49 AL14:AL49 AO14:AO49">
      <formula1>"Z,M,X,W"</formula1>
    </dataValidation>
    <dataValidation type="textLength" allowBlank="1" showInputMessage="1" showErrorMessage="1" errorTitle="Invalid input" error="The length of the text should be between 2 and 500 characters" sqref="X14:X49 AA14:AA49 AD14:AD49 AG14:AG49 AJ14:AJ49 AM14:AM49 AP14:AP49">
      <formula1>2</formula1>
      <formula2>500</formula2>
    </dataValidation>
  </dataValidations>
  <pageMargins left="0.23622047244094491" right="0.23622047244094491" top="0.74803149606299213" bottom="0.74803149606299213" header="0.31496062992125984" footer="0.31496062992125984"/>
  <pageSetup scale="56" orientation="landscape" r:id="rId1"/>
  <headerFooter>
    <oddFooter>&amp;C&amp;P&amp;R&amp;F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39"/>
  <sheetViews>
    <sheetView showGridLines="0" topLeftCell="C1" zoomScaleNormal="100" workbookViewId="0"/>
  </sheetViews>
  <sheetFormatPr defaultColWidth="8.85546875" defaultRowHeight="15"/>
  <cols>
    <col min="1" max="1" width="18.28515625" style="3" hidden="1" customWidth="1"/>
    <col min="2" max="2" width="5" style="3" hidden="1" customWidth="1"/>
    <col min="3" max="3" width="5.7109375" style="3" customWidth="1"/>
    <col min="4" max="4" width="14.42578125" style="3" customWidth="1"/>
    <col min="5" max="5" width="31.5703125" style="3" customWidth="1"/>
    <col min="6" max="6" width="4.140625" style="3" hidden="1" customWidth="1"/>
    <col min="7" max="7" width="3.5703125" style="3" hidden="1" customWidth="1"/>
    <col min="8" max="8" width="3" style="3" hidden="1" customWidth="1"/>
    <col min="9" max="9" width="8.28515625" style="3" hidden="1" customWidth="1"/>
    <col min="10" max="10" width="3" style="3" hidden="1" customWidth="1"/>
    <col min="11" max="11" width="5.28515625" style="3" hidden="1" customWidth="1"/>
    <col min="12" max="12" width="3.7109375" style="3" hidden="1" customWidth="1"/>
    <col min="13" max="13" width="3" style="3" hidden="1" customWidth="1"/>
    <col min="14" max="20" width="4.140625" style="3" hidden="1" customWidth="1"/>
    <col min="21" max="21" width="10.42578125" style="3" hidden="1" customWidth="1"/>
    <col min="22" max="22" width="12.7109375" style="3" customWidth="1"/>
    <col min="23" max="23" width="2.7109375" style="3" customWidth="1"/>
    <col min="24" max="24" width="5.7109375" style="3" customWidth="1"/>
    <col min="25" max="25" width="12.7109375" style="3" customWidth="1"/>
    <col min="26" max="26" width="2.7109375" style="3" customWidth="1"/>
    <col min="27" max="28" width="5.7109375" style="3" customWidth="1"/>
    <col min="29" max="29" width="3.28515625" style="3" customWidth="1"/>
    <col min="30" max="36" width="8.85546875" style="42"/>
    <col min="37" max="16384" width="8.85546875" style="3"/>
  </cols>
  <sheetData>
    <row r="1" spans="1:37" ht="45" customHeight="1">
      <c r="A1" s="191" t="s">
        <v>80</v>
      </c>
      <c r="B1" s="192" t="s">
        <v>403</v>
      </c>
      <c r="C1" s="29"/>
      <c r="D1" s="444" t="s">
        <v>2568</v>
      </c>
      <c r="E1" s="444"/>
      <c r="F1" s="444"/>
      <c r="G1" s="444"/>
      <c r="H1" s="444"/>
      <c r="I1" s="444"/>
      <c r="J1" s="444"/>
      <c r="K1" s="444"/>
      <c r="L1" s="444"/>
      <c r="M1" s="444"/>
      <c r="N1" s="444"/>
      <c r="O1" s="444"/>
      <c r="P1" s="444"/>
      <c r="Q1" s="444"/>
      <c r="R1" s="444"/>
      <c r="S1" s="444"/>
      <c r="T1" s="444"/>
      <c r="U1" s="444"/>
      <c r="V1" s="444"/>
      <c r="W1" s="444"/>
      <c r="X1" s="444"/>
      <c r="Y1" s="444"/>
      <c r="Z1" s="444"/>
      <c r="AA1" s="444"/>
      <c r="AB1" s="444"/>
      <c r="AC1" s="42"/>
    </row>
    <row r="2" spans="1:37" ht="3.75" customHeight="1">
      <c r="A2" s="191" t="s">
        <v>86</v>
      </c>
      <c r="B2" s="194" t="str">
        <f>VLOOKUP(VAL_C1!$B$2,VAL_Drop_Down_Lists!$A$3:$B$214,2,FALSE)</f>
        <v>_X</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210"/>
      <c r="AC2" s="42"/>
    </row>
    <row r="3" spans="1:37" s="42" customFormat="1" ht="45" customHeight="1">
      <c r="A3" s="191" t="s">
        <v>90</v>
      </c>
      <c r="B3" s="194" t="str">
        <f>IF(VAL_C1!$H$32&lt;&gt;"", YEAR(VAL_C1!$H$32),"")</f>
        <v/>
      </c>
      <c r="C3" s="196"/>
      <c r="D3" s="439" t="s">
        <v>2554</v>
      </c>
      <c r="E3" s="439"/>
      <c r="F3" s="287"/>
      <c r="G3" s="197"/>
      <c r="H3" s="197"/>
      <c r="I3" s="197"/>
      <c r="J3" s="197"/>
      <c r="K3" s="197"/>
      <c r="L3" s="197"/>
      <c r="M3" s="197"/>
      <c r="N3" s="197"/>
      <c r="O3" s="197"/>
      <c r="P3" s="197"/>
      <c r="Q3" s="197"/>
      <c r="R3" s="197"/>
      <c r="S3" s="197"/>
      <c r="T3" s="197"/>
      <c r="U3" s="288"/>
      <c r="V3" s="439" t="s">
        <v>2344</v>
      </c>
      <c r="W3" s="439"/>
      <c r="X3" s="439"/>
      <c r="Y3" s="445" t="s">
        <v>2555</v>
      </c>
      <c r="Z3" s="445"/>
      <c r="AA3" s="445"/>
      <c r="AB3" s="210"/>
      <c r="AK3" s="3"/>
    </row>
    <row r="4" spans="1:37" s="42" customFormat="1">
      <c r="A4" s="191" t="s">
        <v>93</v>
      </c>
      <c r="B4" s="194" t="str">
        <f>IF(VAL_C1!$H$33&lt;&gt;"", YEAR(VAL_C1!$H$33),"")</f>
        <v/>
      </c>
      <c r="C4" s="196"/>
      <c r="D4" s="439"/>
      <c r="E4" s="439"/>
      <c r="F4" s="289"/>
      <c r="G4" s="290"/>
      <c r="H4" s="290"/>
      <c r="I4" s="290"/>
      <c r="J4" s="290"/>
      <c r="K4" s="290"/>
      <c r="L4" s="290"/>
      <c r="M4" s="290"/>
      <c r="N4" s="290"/>
      <c r="O4" s="290"/>
      <c r="P4" s="290"/>
      <c r="Q4" s="290"/>
      <c r="R4" s="290"/>
      <c r="S4" s="290"/>
      <c r="T4" s="290"/>
      <c r="U4" s="291"/>
      <c r="V4" s="439" t="s">
        <v>2353</v>
      </c>
      <c r="W4" s="439"/>
      <c r="X4" s="439"/>
      <c r="Y4" s="439" t="s">
        <v>2347</v>
      </c>
      <c r="Z4" s="439"/>
      <c r="AA4" s="439"/>
      <c r="AB4" s="263"/>
      <c r="AK4" s="3"/>
    </row>
    <row r="5" spans="1:37" s="42" customFormat="1" hidden="1">
      <c r="A5" s="191" t="s">
        <v>95</v>
      </c>
      <c r="B5" s="192" t="s">
        <v>0</v>
      </c>
      <c r="C5" s="196"/>
      <c r="D5" s="292"/>
      <c r="E5" s="292"/>
      <c r="F5" s="290"/>
      <c r="G5" s="48"/>
      <c r="H5" s="48"/>
      <c r="I5" s="48"/>
      <c r="J5" s="48"/>
      <c r="K5" s="48"/>
      <c r="L5" s="48"/>
      <c r="M5" s="48"/>
      <c r="N5" s="48"/>
      <c r="O5" s="48"/>
      <c r="P5" s="48"/>
      <c r="Q5" s="48"/>
      <c r="R5" s="48"/>
      <c r="S5" s="48"/>
      <c r="T5" s="48"/>
      <c r="U5" s="48"/>
      <c r="V5" s="233"/>
      <c r="W5" s="233"/>
      <c r="X5" s="233"/>
      <c r="Y5" s="233"/>
      <c r="Z5" s="233"/>
      <c r="AA5" s="233"/>
      <c r="AB5" s="263"/>
      <c r="AK5" s="3"/>
    </row>
    <row r="6" spans="1:37" s="42" customFormat="1" hidden="1">
      <c r="A6" s="191" t="s">
        <v>97</v>
      </c>
      <c r="B6" s="192"/>
      <c r="C6" s="196"/>
      <c r="D6" s="290"/>
      <c r="E6" s="290"/>
      <c r="F6" s="290"/>
      <c r="G6" s="48"/>
      <c r="H6" s="48"/>
      <c r="I6" s="48"/>
      <c r="J6" s="48"/>
      <c r="K6" s="48"/>
      <c r="L6" s="48"/>
      <c r="M6" s="48"/>
      <c r="N6" s="48"/>
      <c r="O6" s="48"/>
      <c r="P6" s="48"/>
      <c r="Q6" s="48"/>
      <c r="R6" s="48"/>
      <c r="S6" s="48"/>
      <c r="T6" s="48"/>
      <c r="U6" s="48" t="s">
        <v>1</v>
      </c>
      <c r="V6" s="48" t="s">
        <v>399</v>
      </c>
      <c r="W6" s="48"/>
      <c r="X6" s="48"/>
      <c r="Y6" s="48" t="s">
        <v>399</v>
      </c>
      <c r="Z6" s="48"/>
      <c r="AA6" s="48"/>
      <c r="AB6" s="263"/>
      <c r="AK6" s="3"/>
    </row>
    <row r="7" spans="1:37" s="42" customFormat="1" ht="21" hidden="1">
      <c r="A7" s="191" t="s">
        <v>99</v>
      </c>
      <c r="B7" s="194" t="str">
        <f>IF(VAL_C1!$H$33&lt;&gt;"", YEAR(VAL_C1!$H$33),"")</f>
        <v/>
      </c>
      <c r="C7" s="196"/>
      <c r="D7" s="290"/>
      <c r="E7" s="290"/>
      <c r="F7" s="290"/>
      <c r="G7" s="92"/>
      <c r="H7" s="92"/>
      <c r="I7" s="92"/>
      <c r="J7" s="92"/>
      <c r="K7" s="92"/>
      <c r="L7" s="92"/>
      <c r="M7" s="92"/>
      <c r="N7" s="48"/>
      <c r="O7" s="48"/>
      <c r="P7" s="48"/>
      <c r="Q7" s="48"/>
      <c r="R7" s="48"/>
      <c r="S7" s="48"/>
      <c r="T7" s="48"/>
      <c r="U7" s="48" t="s">
        <v>121</v>
      </c>
      <c r="V7" s="48" t="s">
        <v>139</v>
      </c>
      <c r="W7" s="48"/>
      <c r="X7" s="48"/>
      <c r="Y7" s="48" t="s">
        <v>135</v>
      </c>
      <c r="Z7" s="48"/>
      <c r="AA7" s="48"/>
      <c r="AB7" s="263"/>
      <c r="AK7" s="3"/>
    </row>
    <row r="8" spans="1:37" s="42" customFormat="1" ht="21" hidden="1">
      <c r="A8" s="191" t="s">
        <v>101</v>
      </c>
      <c r="B8" s="194" t="str">
        <f>IF(VAL_C1!$H$34&lt;&gt;"", YEAR(VAL_C1!$H$34),"")</f>
        <v/>
      </c>
      <c r="C8" s="196"/>
      <c r="D8" s="290"/>
      <c r="E8" s="290"/>
      <c r="F8" s="290"/>
      <c r="G8" s="92"/>
      <c r="H8" s="92"/>
      <c r="I8" s="92"/>
      <c r="J8" s="92"/>
      <c r="K8" s="92"/>
      <c r="L8" s="92"/>
      <c r="M8" s="92"/>
      <c r="N8" s="48"/>
      <c r="O8" s="48"/>
      <c r="P8" s="48"/>
      <c r="Q8" s="48"/>
      <c r="R8" s="48"/>
      <c r="S8" s="48"/>
      <c r="T8" s="48"/>
      <c r="U8" s="48" t="s">
        <v>122</v>
      </c>
      <c r="V8" s="48" t="s">
        <v>0</v>
      </c>
      <c r="W8" s="48"/>
      <c r="X8" s="48"/>
      <c r="Y8" s="48" t="s">
        <v>0</v>
      </c>
      <c r="Z8" s="48"/>
      <c r="AA8" s="48"/>
      <c r="AB8" s="263"/>
      <c r="AK8" s="3"/>
    </row>
    <row r="9" spans="1:37" s="42" customFormat="1" ht="21" hidden="1">
      <c r="A9" s="191" t="s">
        <v>103</v>
      </c>
      <c r="B9" s="192" t="s">
        <v>445</v>
      </c>
      <c r="C9" s="196"/>
      <c r="D9" s="290"/>
      <c r="E9" s="290"/>
      <c r="F9" s="290"/>
      <c r="G9" s="92"/>
      <c r="H9" s="92"/>
      <c r="I9" s="92"/>
      <c r="J9" s="92"/>
      <c r="K9" s="92"/>
      <c r="L9" s="92"/>
      <c r="M9" s="92"/>
      <c r="N9" s="48"/>
      <c r="O9" s="48"/>
      <c r="P9" s="48"/>
      <c r="Q9" s="48"/>
      <c r="R9" s="48"/>
      <c r="S9" s="48"/>
      <c r="T9" s="48"/>
      <c r="U9" s="48" t="s">
        <v>123</v>
      </c>
      <c r="V9" s="48" t="s">
        <v>0</v>
      </c>
      <c r="W9" s="48"/>
      <c r="X9" s="48"/>
      <c r="Y9" s="48" t="s">
        <v>0</v>
      </c>
      <c r="Z9" s="48"/>
      <c r="AA9" s="48"/>
      <c r="AB9" s="263"/>
      <c r="AK9" s="3"/>
    </row>
    <row r="10" spans="1:37" s="42" customFormat="1" ht="21" hidden="1">
      <c r="A10" s="191" t="s">
        <v>105</v>
      </c>
      <c r="B10" s="192">
        <v>0</v>
      </c>
      <c r="C10" s="196"/>
      <c r="D10" s="290"/>
      <c r="E10" s="290"/>
      <c r="F10" s="290"/>
      <c r="G10" s="92"/>
      <c r="H10" s="92"/>
      <c r="I10" s="92"/>
      <c r="J10" s="92"/>
      <c r="K10" s="92"/>
      <c r="L10" s="92"/>
      <c r="M10" s="92"/>
      <c r="N10" s="48"/>
      <c r="O10" s="48"/>
      <c r="P10" s="48"/>
      <c r="Q10" s="48"/>
      <c r="R10" s="48"/>
      <c r="S10" s="48"/>
      <c r="T10" s="48"/>
      <c r="U10" s="48" t="s">
        <v>2</v>
      </c>
      <c r="V10" s="48" t="s">
        <v>0</v>
      </c>
      <c r="W10" s="48"/>
      <c r="X10" s="48"/>
      <c r="Y10" s="48" t="s">
        <v>0</v>
      </c>
      <c r="Z10" s="48"/>
      <c r="AA10" s="48"/>
      <c r="AB10" s="263"/>
      <c r="AK10" s="3"/>
    </row>
    <row r="11" spans="1:37" s="42" customFormat="1" ht="21" hidden="1">
      <c r="A11" s="191" t="s">
        <v>107</v>
      </c>
      <c r="B11" s="192">
        <v>0</v>
      </c>
      <c r="C11" s="196"/>
      <c r="D11" s="290"/>
      <c r="E11" s="290"/>
      <c r="F11" s="290"/>
      <c r="G11" s="92"/>
      <c r="H11" s="92"/>
      <c r="I11" s="92"/>
      <c r="J11" s="92"/>
      <c r="K11" s="92"/>
      <c r="L11" s="92"/>
      <c r="M11" s="92"/>
      <c r="N11" s="48"/>
      <c r="O11" s="48"/>
      <c r="P11" s="48"/>
      <c r="Q11" s="48"/>
      <c r="R11" s="48"/>
      <c r="S11" s="48"/>
      <c r="T11" s="48"/>
      <c r="U11" s="48"/>
      <c r="V11" s="48"/>
      <c r="W11" s="48"/>
      <c r="X11" s="48"/>
      <c r="Y11" s="48"/>
      <c r="Z11" s="48"/>
      <c r="AA11" s="48"/>
      <c r="AB11" s="263"/>
      <c r="AK11" s="3"/>
    </row>
    <row r="12" spans="1:37" s="42" customFormat="1" ht="21" hidden="1">
      <c r="A12" s="62"/>
      <c r="B12" s="62"/>
      <c r="C12" s="196"/>
      <c r="D12" s="290"/>
      <c r="E12" s="290"/>
      <c r="F12" s="290"/>
      <c r="G12" s="92"/>
      <c r="H12" s="92"/>
      <c r="I12" s="92"/>
      <c r="J12" s="92"/>
      <c r="K12" s="92"/>
      <c r="L12" s="92"/>
      <c r="M12" s="92"/>
      <c r="N12" s="48"/>
      <c r="O12" s="48"/>
      <c r="P12" s="48"/>
      <c r="Q12" s="48"/>
      <c r="R12" s="48"/>
      <c r="S12" s="48"/>
      <c r="T12" s="48"/>
      <c r="U12" s="48"/>
      <c r="V12" s="48"/>
      <c r="W12" s="48"/>
      <c r="X12" s="48"/>
      <c r="Y12" s="48"/>
      <c r="Z12" s="48"/>
      <c r="AA12" s="48"/>
      <c r="AB12" s="263"/>
      <c r="AK12" s="3"/>
    </row>
    <row r="13" spans="1:37" s="42" customFormat="1" ht="3.75" customHeight="1">
      <c r="A13" s="62"/>
      <c r="B13" s="62"/>
      <c r="C13" s="226"/>
      <c r="D13" s="226"/>
      <c r="E13" s="226"/>
      <c r="F13" s="290"/>
      <c r="G13" s="95"/>
      <c r="H13" s="95" t="s">
        <v>108</v>
      </c>
      <c r="I13" s="95" t="s">
        <v>111</v>
      </c>
      <c r="J13" s="95" t="s">
        <v>113</v>
      </c>
      <c r="K13" s="95" t="s">
        <v>115</v>
      </c>
      <c r="L13" s="95" t="s">
        <v>116</v>
      </c>
      <c r="M13" s="95" t="s">
        <v>117</v>
      </c>
      <c r="N13" s="95" t="s">
        <v>118</v>
      </c>
      <c r="O13" s="102" t="s">
        <v>455</v>
      </c>
      <c r="P13" s="102" t="s">
        <v>457</v>
      </c>
      <c r="Q13" s="95"/>
      <c r="R13" s="95"/>
      <c r="S13" s="95"/>
      <c r="T13" s="95"/>
      <c r="U13" s="48"/>
      <c r="V13" s="226"/>
      <c r="W13" s="226"/>
      <c r="X13" s="226"/>
      <c r="Y13" s="226"/>
      <c r="Z13" s="226"/>
      <c r="AA13" s="226"/>
      <c r="AB13" s="226"/>
      <c r="AK13" s="3"/>
    </row>
    <row r="14" spans="1:37" s="42" customFormat="1" ht="21" customHeight="1">
      <c r="A14" s="293"/>
      <c r="B14" s="293"/>
      <c r="C14" s="196"/>
      <c r="D14" s="393" t="s">
        <v>2354</v>
      </c>
      <c r="E14" s="205" t="s">
        <v>2355</v>
      </c>
      <c r="F14" s="289"/>
      <c r="G14" s="48"/>
      <c r="H14" s="48" t="s">
        <v>127</v>
      </c>
      <c r="I14" s="48" t="s">
        <v>129</v>
      </c>
      <c r="J14" s="48" t="s">
        <v>0</v>
      </c>
      <c r="K14" s="48" t="s">
        <v>132</v>
      </c>
      <c r="L14" s="48" t="s">
        <v>0</v>
      </c>
      <c r="M14" s="48" t="s">
        <v>400</v>
      </c>
      <c r="N14" s="48" t="s">
        <v>400</v>
      </c>
      <c r="O14" s="48" t="s">
        <v>0</v>
      </c>
      <c r="P14" s="48" t="s">
        <v>445</v>
      </c>
      <c r="Q14" s="48"/>
      <c r="R14" s="48"/>
      <c r="S14" s="48"/>
      <c r="T14" s="48"/>
      <c r="U14" s="104"/>
      <c r="V14" s="73"/>
      <c r="W14" s="76"/>
      <c r="X14" s="77"/>
      <c r="Y14" s="73"/>
      <c r="Z14" s="76"/>
      <c r="AA14" s="77"/>
      <c r="AB14" s="226"/>
      <c r="AK14" s="3"/>
    </row>
    <row r="15" spans="1:37" s="42" customFormat="1" ht="21" customHeight="1">
      <c r="A15" s="293"/>
      <c r="B15" s="293"/>
      <c r="C15" s="196"/>
      <c r="D15" s="394"/>
      <c r="E15" s="205" t="s">
        <v>2356</v>
      </c>
      <c r="F15" s="289"/>
      <c r="G15" s="48"/>
      <c r="H15" s="48" t="s">
        <v>128</v>
      </c>
      <c r="I15" s="48" t="s">
        <v>129</v>
      </c>
      <c r="J15" s="48" t="s">
        <v>0</v>
      </c>
      <c r="K15" s="48" t="s">
        <v>132</v>
      </c>
      <c r="L15" s="48" t="s">
        <v>0</v>
      </c>
      <c r="M15" s="48" t="s">
        <v>400</v>
      </c>
      <c r="N15" s="48" t="s">
        <v>400</v>
      </c>
      <c r="O15" s="48" t="s">
        <v>0</v>
      </c>
      <c r="P15" s="48" t="s">
        <v>445</v>
      </c>
      <c r="Q15" s="48"/>
      <c r="R15" s="48"/>
      <c r="S15" s="48"/>
      <c r="T15" s="48"/>
      <c r="U15" s="104"/>
      <c r="V15" s="73"/>
      <c r="W15" s="76"/>
      <c r="X15" s="77"/>
      <c r="Y15" s="73"/>
      <c r="Z15" s="76"/>
      <c r="AA15" s="77"/>
      <c r="AB15" s="226"/>
      <c r="AK15" s="3"/>
    </row>
    <row r="16" spans="1:37" s="42" customFormat="1" ht="21" customHeight="1">
      <c r="A16" s="293"/>
      <c r="B16" s="293"/>
      <c r="C16" s="196"/>
      <c r="D16" s="395"/>
      <c r="E16" s="208" t="s">
        <v>2357</v>
      </c>
      <c r="F16" s="289"/>
      <c r="G16" s="48"/>
      <c r="H16" s="48" t="s">
        <v>0</v>
      </c>
      <c r="I16" s="48" t="s">
        <v>129</v>
      </c>
      <c r="J16" s="48" t="s">
        <v>0</v>
      </c>
      <c r="K16" s="48" t="s">
        <v>132</v>
      </c>
      <c r="L16" s="48" t="s">
        <v>0</v>
      </c>
      <c r="M16" s="48" t="s">
        <v>400</v>
      </c>
      <c r="N16" s="48" t="s">
        <v>400</v>
      </c>
      <c r="O16" s="48" t="s">
        <v>0</v>
      </c>
      <c r="P16" s="48" t="s">
        <v>445</v>
      </c>
      <c r="Q16" s="48"/>
      <c r="R16" s="48"/>
      <c r="S16" s="48"/>
      <c r="T16" s="48"/>
      <c r="U16" s="104"/>
      <c r="V16" s="21" t="str">
        <f>IF(OR(AND(V14="",W14=""),AND(V15="",W15=""),AND(W14="X",W15="X"),OR(W14="M",W15="M")),"",SUM(V14,V15))</f>
        <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26"/>
      <c r="AK16" s="3"/>
    </row>
    <row r="17" spans="1:37" s="42" customFormat="1" ht="21" customHeight="1">
      <c r="A17" s="293"/>
      <c r="B17" s="293"/>
      <c r="C17" s="196"/>
      <c r="D17" s="393" t="s">
        <v>2358</v>
      </c>
      <c r="E17" s="205" t="s">
        <v>2355</v>
      </c>
      <c r="F17" s="289"/>
      <c r="G17" s="48"/>
      <c r="H17" s="48" t="s">
        <v>127</v>
      </c>
      <c r="I17" s="48" t="s">
        <v>130</v>
      </c>
      <c r="J17" s="48" t="s">
        <v>0</v>
      </c>
      <c r="K17" s="48" t="s">
        <v>132</v>
      </c>
      <c r="L17" s="48" t="s">
        <v>0</v>
      </c>
      <c r="M17" s="48" t="s">
        <v>400</v>
      </c>
      <c r="N17" s="48" t="s">
        <v>400</v>
      </c>
      <c r="O17" s="48" t="s">
        <v>0</v>
      </c>
      <c r="P17" s="48" t="s">
        <v>445</v>
      </c>
      <c r="Q17" s="48"/>
      <c r="R17" s="48"/>
      <c r="S17" s="48"/>
      <c r="T17" s="48"/>
      <c r="U17" s="104"/>
      <c r="V17" s="73"/>
      <c r="W17" s="76"/>
      <c r="X17" s="77"/>
      <c r="Y17" s="73"/>
      <c r="Z17" s="76"/>
      <c r="AA17" s="77"/>
      <c r="AB17" s="226"/>
      <c r="AK17" s="3"/>
    </row>
    <row r="18" spans="1:37" s="42" customFormat="1" ht="21" customHeight="1">
      <c r="A18" s="293"/>
      <c r="B18" s="293"/>
      <c r="C18" s="196"/>
      <c r="D18" s="394"/>
      <c r="E18" s="205" t="s">
        <v>2356</v>
      </c>
      <c r="F18" s="289"/>
      <c r="G18" s="48"/>
      <c r="H18" s="48" t="s">
        <v>128</v>
      </c>
      <c r="I18" s="48" t="s">
        <v>130</v>
      </c>
      <c r="J18" s="48" t="s">
        <v>0</v>
      </c>
      <c r="K18" s="48" t="s">
        <v>132</v>
      </c>
      <c r="L18" s="48" t="s">
        <v>0</v>
      </c>
      <c r="M18" s="48" t="s">
        <v>400</v>
      </c>
      <c r="N18" s="48" t="s">
        <v>400</v>
      </c>
      <c r="O18" s="48" t="s">
        <v>0</v>
      </c>
      <c r="P18" s="48" t="s">
        <v>445</v>
      </c>
      <c r="Q18" s="48"/>
      <c r="R18" s="48"/>
      <c r="S18" s="48"/>
      <c r="T18" s="48"/>
      <c r="U18" s="104"/>
      <c r="V18" s="73"/>
      <c r="W18" s="76"/>
      <c r="X18" s="77"/>
      <c r="Y18" s="73"/>
      <c r="Z18" s="76"/>
      <c r="AA18" s="77"/>
      <c r="AB18" s="226"/>
      <c r="AK18" s="3"/>
    </row>
    <row r="19" spans="1:37" s="42" customFormat="1" ht="21" customHeight="1">
      <c r="A19" s="293"/>
      <c r="B19" s="293"/>
      <c r="C19" s="196"/>
      <c r="D19" s="395"/>
      <c r="E19" s="208" t="s">
        <v>2357</v>
      </c>
      <c r="F19" s="289"/>
      <c r="G19" s="48"/>
      <c r="H19" s="48" t="s">
        <v>0</v>
      </c>
      <c r="I19" s="48" t="s">
        <v>130</v>
      </c>
      <c r="J19" s="48" t="s">
        <v>0</v>
      </c>
      <c r="K19" s="48" t="s">
        <v>132</v>
      </c>
      <c r="L19" s="48" t="s">
        <v>0</v>
      </c>
      <c r="M19" s="48" t="s">
        <v>400</v>
      </c>
      <c r="N19" s="48" t="s">
        <v>400</v>
      </c>
      <c r="O19" s="48" t="s">
        <v>0</v>
      </c>
      <c r="P19" s="48" t="s">
        <v>445</v>
      </c>
      <c r="Q19" s="48"/>
      <c r="R19" s="48"/>
      <c r="S19" s="48"/>
      <c r="T19" s="48"/>
      <c r="U19" s="104"/>
      <c r="V19" s="21" t="str">
        <f>IF(OR(AND(V17="",W17=""),AND(V18="",W18=""),AND(W17="X",W18="X"),OR(W17="M",W18="M")),"",SUM(V17,V18))</f>
        <v/>
      </c>
      <c r="W19" s="22" t="str">
        <f>IF(AND(AND(W17="X",W18="X"),SUM(V17,V18)=0,ISNUMBER(V19)),"",IF(OR(W17="M",W18="M"),"M",IF(AND(W17=W18,OR(W17="X",W17="W",W17="Z")),UPPER(W17),"")))</f>
        <v/>
      </c>
      <c r="X19" s="23"/>
      <c r="Y19" s="21" t="str">
        <f>IF(OR(AND(Y17="",Z17=""),AND(Y18="",Z18=""),AND(Z17="X",Z18="X"),OR(Z17="M",Z18="M")),"",SUM(Y17,Y18))</f>
        <v/>
      </c>
      <c r="Z19" s="22" t="str">
        <f>IF(AND(AND(Z17="X",Z18="X"),SUM(Y17,Y18)=0,ISNUMBER(Y19)),"",IF(OR(Z17="M",Z18="M"),"M",IF(AND(Z17=Z18,OR(Z17="X",Z17="W",Z17="Z")),UPPER(Z17),"")))</f>
        <v/>
      </c>
      <c r="AA19" s="23"/>
      <c r="AB19" s="226"/>
      <c r="AK19" s="3"/>
    </row>
    <row r="20" spans="1:37" s="42" customFormat="1" ht="21" customHeight="1">
      <c r="A20" s="293"/>
      <c r="B20" s="293"/>
      <c r="C20" s="196"/>
      <c r="D20" s="371" t="s">
        <v>2359</v>
      </c>
      <c r="E20" s="208" t="s">
        <v>2355</v>
      </c>
      <c r="F20" s="289"/>
      <c r="G20" s="48"/>
      <c r="H20" s="48" t="s">
        <v>127</v>
      </c>
      <c r="I20" s="50" t="s">
        <v>131</v>
      </c>
      <c r="J20" s="48" t="s">
        <v>0</v>
      </c>
      <c r="K20" s="48" t="s">
        <v>132</v>
      </c>
      <c r="L20" s="48" t="s">
        <v>0</v>
      </c>
      <c r="M20" s="48" t="s">
        <v>400</v>
      </c>
      <c r="N20" s="48" t="s">
        <v>400</v>
      </c>
      <c r="O20" s="48" t="s">
        <v>0</v>
      </c>
      <c r="P20" s="48" t="s">
        <v>445</v>
      </c>
      <c r="Q20" s="48"/>
      <c r="R20" s="48"/>
      <c r="S20" s="48"/>
      <c r="T20" s="48"/>
      <c r="U20" s="104"/>
      <c r="V20" s="21" t="str">
        <f>IF(OR(AND(V14="",W14=""),AND(V17="",W17=""),AND(W14="X",W17="X"),OR(W14="M",W17="M")),"",SUM(V14,V17))</f>
        <v/>
      </c>
      <c r="W20" s="22" t="str">
        <f>IF(AND(AND(W14="X",W17="X"),SUM(V14,V17)=0,ISNUMBER(V20)),"",IF(OR(W14="M",W17="M"),"M",IF(AND(W14=W17,OR(W14="X",W14="W",W14="Z")),UPPER(W14),"")))</f>
        <v/>
      </c>
      <c r="X20" s="23"/>
      <c r="Y20" s="21" t="str">
        <f>IF(OR(AND(Y14="",Z14=""),AND(Y17="",Z17=""),AND(Z14="X",Z17="X"),OR(Z14="M",Z17="M")),"",SUM(Y14,Y17))</f>
        <v/>
      </c>
      <c r="Z20" s="22" t="str">
        <f>IF(AND(AND(Z14="X",Z17="X"),SUM(Y14,Y17)=0,ISNUMBER(Y20)),"",IF(OR(Z14="M",Z17="M"),"M",IF(AND(Z14=Z17,OR(Z14="X",Z14="W",Z14="Z")),UPPER(Z14),"")))</f>
        <v/>
      </c>
      <c r="AA20" s="23"/>
      <c r="AB20" s="226"/>
      <c r="AK20" s="3"/>
    </row>
    <row r="21" spans="1:37" s="42" customFormat="1" ht="21" customHeight="1">
      <c r="A21" s="293"/>
      <c r="B21" s="293"/>
      <c r="C21" s="196"/>
      <c r="D21" s="372"/>
      <c r="E21" s="208" t="s">
        <v>2356</v>
      </c>
      <c r="F21" s="289"/>
      <c r="G21" s="48"/>
      <c r="H21" s="48" t="s">
        <v>128</v>
      </c>
      <c r="I21" s="50" t="s">
        <v>131</v>
      </c>
      <c r="J21" s="48" t="s">
        <v>0</v>
      </c>
      <c r="K21" s="48" t="s">
        <v>132</v>
      </c>
      <c r="L21" s="48" t="s">
        <v>0</v>
      </c>
      <c r="M21" s="48" t="s">
        <v>400</v>
      </c>
      <c r="N21" s="48" t="s">
        <v>400</v>
      </c>
      <c r="O21" s="48" t="s">
        <v>0</v>
      </c>
      <c r="P21" s="48" t="s">
        <v>445</v>
      </c>
      <c r="Q21" s="48"/>
      <c r="R21" s="48"/>
      <c r="S21" s="48"/>
      <c r="T21" s="48"/>
      <c r="U21" s="104"/>
      <c r="V21" s="21" t="str">
        <f>IF(OR(AND(V15="",W15=""),AND(V18="",W18=""),AND(W15="X",W18="X"),OR(W15="M",W18="M")),"",SUM(V15,V18))</f>
        <v/>
      </c>
      <c r="W21" s="22" t="str">
        <f>IF(AND(AND(W15="X",W18="X"),SUM(V15,V18)=0,ISNUMBER(V21)),"",IF(OR(W15="M",W18="M"),"M",IF(AND(W15=W18,OR(W15="X",W15="W",W15="Z")),UPPER(W15),"")))</f>
        <v/>
      </c>
      <c r="X21" s="23"/>
      <c r="Y21" s="21" t="str">
        <f>IF(OR(AND(Y15="",Z15=""),AND(Y18="",Z18=""),AND(Z15="X",Z18="X"),OR(Z15="M",Z18="M")),"",SUM(Y15,Y18))</f>
        <v/>
      </c>
      <c r="Z21" s="22" t="str">
        <f>IF(AND(AND(Z15="X",Z18="X"),SUM(Y15,Y18)=0,ISNUMBER(Y21)),"",IF(OR(Z15="M",Z18="M"),"M",IF(AND(Z15=Z18,OR(Z15="X",Z15="W",Z15="Z")),UPPER(Z15),"")))</f>
        <v/>
      </c>
      <c r="AA21" s="23"/>
      <c r="AB21" s="210"/>
      <c r="AK21" s="3"/>
    </row>
    <row r="22" spans="1:37" s="42" customFormat="1" ht="21" customHeight="1">
      <c r="A22" s="293"/>
      <c r="B22" s="293"/>
      <c r="C22" s="196"/>
      <c r="D22" s="373"/>
      <c r="E22" s="208" t="s">
        <v>2357</v>
      </c>
      <c r="F22" s="289"/>
      <c r="G22" s="48"/>
      <c r="H22" s="48" t="s">
        <v>0</v>
      </c>
      <c r="I22" s="50" t="s">
        <v>131</v>
      </c>
      <c r="J22" s="48" t="s">
        <v>0</v>
      </c>
      <c r="K22" s="48" t="s">
        <v>132</v>
      </c>
      <c r="L22" s="48" t="s">
        <v>0</v>
      </c>
      <c r="M22" s="48" t="s">
        <v>400</v>
      </c>
      <c r="N22" s="48" t="s">
        <v>400</v>
      </c>
      <c r="O22" s="48" t="s">
        <v>0</v>
      </c>
      <c r="P22" s="48" t="s">
        <v>445</v>
      </c>
      <c r="Q22" s="48"/>
      <c r="R22" s="48"/>
      <c r="S22" s="48"/>
      <c r="T22" s="48"/>
      <c r="U22" s="104"/>
      <c r="V22" s="21" t="str">
        <f>IF(OR(AND(V16="",W16=""),AND(V19="",W19=""),AND(W16="X",W19="X"),OR(W16="M",W19="M")),"",SUM(V16,V19))</f>
        <v/>
      </c>
      <c r="W22" s="22" t="str">
        <f>IF(AND(AND(W16="X",W19="X"),SUM(V16,V19)=0,ISNUMBER(V22)),"",IF(OR(W16="M",W19="M"),"M",IF(AND(W16=W19,OR(W16="X",W16="W",W16="Z")),UPPER(W16),"")))</f>
        <v/>
      </c>
      <c r="X22" s="23"/>
      <c r="Y22" s="21" t="str">
        <f>IF(OR(AND(Y16="",Z16=""),AND(Y19="",Z19=""),AND(Z16="X",Z19="X"),OR(Z16="M",Z19="M")),"",SUM(Y16,Y19))</f>
        <v/>
      </c>
      <c r="Z22" s="22" t="str">
        <f>IF(AND(AND(Z16="X",Z19="X"),SUM(Y16,Y19)=0,ISNUMBER(Y22)),"",IF(OR(Z16="M",Z19="M"),"M",IF(AND(Z16=Z19,OR(Z16="X",Z16="W",Z16="Z")),UPPER(Z16),"")))</f>
        <v/>
      </c>
      <c r="AA22" s="23"/>
      <c r="AB22" s="210"/>
      <c r="AK22" s="3"/>
    </row>
    <row r="23" spans="1:37" s="42" customFormat="1" ht="21" customHeight="1">
      <c r="A23" s="293"/>
      <c r="B23" s="293"/>
      <c r="C23" s="196"/>
      <c r="D23" s="442" t="s">
        <v>2360</v>
      </c>
      <c r="E23" s="443"/>
      <c r="F23" s="289"/>
      <c r="G23" s="48"/>
      <c r="H23" s="48" t="s">
        <v>0</v>
      </c>
      <c r="I23" s="50" t="s">
        <v>131</v>
      </c>
      <c r="J23" s="48" t="s">
        <v>0</v>
      </c>
      <c r="K23" s="294" t="s">
        <v>133</v>
      </c>
      <c r="L23" s="48" t="s">
        <v>0</v>
      </c>
      <c r="M23" s="48" t="s">
        <v>400</v>
      </c>
      <c r="N23" s="48" t="s">
        <v>400</v>
      </c>
      <c r="O23" s="48" t="s">
        <v>0</v>
      </c>
      <c r="P23" s="48" t="s">
        <v>445</v>
      </c>
      <c r="Q23" s="48"/>
      <c r="R23" s="48"/>
      <c r="S23" s="48"/>
      <c r="T23" s="48"/>
      <c r="U23" s="104"/>
      <c r="V23" s="73"/>
      <c r="W23" s="76"/>
      <c r="X23" s="77"/>
      <c r="Y23" s="73"/>
      <c r="Z23" s="76"/>
      <c r="AA23" s="77"/>
      <c r="AB23" s="210"/>
      <c r="AK23" s="3"/>
    </row>
    <row r="24" spans="1:37" s="42" customFormat="1">
      <c r="A24" s="66"/>
      <c r="B24" s="66"/>
      <c r="C24" s="196"/>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K24" s="3"/>
    </row>
    <row r="25" spans="1:37" s="42" customFormat="1">
      <c r="A25" s="66"/>
      <c r="B25" s="66"/>
      <c r="C25" s="196"/>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K25" s="3"/>
    </row>
    <row r="26" spans="1:37" s="42" customFormat="1" hidden="1"/>
    <row r="27" spans="1:37" s="42" customFormat="1" hidden="1">
      <c r="V27" s="211">
        <f>SUMPRODUCT(--(V14:V23=0),--(V14:V23&lt;&gt;""),--(W14:W23="Z"))+SUMPRODUCT(--(V14:V23=0),--(V14:V23&lt;&gt;""),--(W14:W23=""))+SUMPRODUCT(--(V14:V23&gt;0),--(W14:W23="W"))+SUMPRODUCT(--(V14:V23&gt;0), --(V14:V23&lt;&gt;""),--(W14:W23=""))+SUMPRODUCT(--(V14:V23=""),--(W14:W23="Z"))</f>
        <v>0</v>
      </c>
      <c r="W27" s="212"/>
      <c r="X27" s="212"/>
      <c r="Y27" s="211">
        <f>SUMPRODUCT(--(Y14:Y23=0),--(Y14:Y23&lt;&gt;""),--(Z14:Z23="Z"))+SUMPRODUCT(--(Y14:Y23=0),--(Y14:Y23&lt;&gt;""),--(Z14:Z23=""))+SUMPRODUCT(--(Y14:Y23&gt;0),--(Z14:Z23="W"))+SUMPRODUCT(--(Y14:Y23&gt;0), --(Y14:Y23&lt;&gt;""),--(Z14:Z23=""))+SUMPRODUCT(--(Y14:Y23=""),--(Z14:Z23="Z"))</f>
        <v>0</v>
      </c>
      <c r="Z27" s="212"/>
      <c r="AA27" s="212"/>
    </row>
    <row r="28" spans="1:37" s="42" customFormat="1" hidden="1"/>
    <row r="29" spans="1:37" s="42" customFormat="1" hidden="1"/>
    <row r="30" spans="1:37" s="42" customFormat="1" hidden="1"/>
    <row r="31" spans="1:37" s="42" customFormat="1" hidden="1"/>
    <row r="32" spans="1:37" s="42" customFormat="1" hidden="1"/>
    <row r="33" s="42" customFormat="1" hidden="1"/>
    <row r="34" s="42" customFormat="1" hidden="1"/>
    <row r="35" s="42" customFormat="1" hidden="1"/>
    <row r="36" s="42" customFormat="1"/>
    <row r="37" s="42" customFormat="1"/>
    <row r="38" s="42" customFormat="1"/>
    <row r="39" s="42" customFormat="1"/>
  </sheetData>
  <sheetProtection algorithmName="SHA-512" hashValue="BsXuiwGF3T/cGkusuu4RvTwkswDNW/pmgVJ6Nt7/R/1gqCREjQwMpmCL/4ikFqdS/LuouHIfdstjVG4wFKI7bQ==" saltValue="qcs5Aeh02+HQvm5YCd0PgA==" spinCount="100000" sheet="1" objects="1" scenarios="1" formatCells="0" formatColumns="0" formatRows="0" sort="0" autoFilter="0"/>
  <mergeCells count="10">
    <mergeCell ref="D20:D22"/>
    <mergeCell ref="D23:E23"/>
    <mergeCell ref="D14:D16"/>
    <mergeCell ref="D17:D19"/>
    <mergeCell ref="D1:AB1"/>
    <mergeCell ref="V3:X3"/>
    <mergeCell ref="Y3:AA3"/>
    <mergeCell ref="V4:X4"/>
    <mergeCell ref="Y4:AA4"/>
    <mergeCell ref="D3:E4"/>
  </mergeCells>
  <conditionalFormatting sqref="V14:V23 Y14:Y23">
    <cfRule type="expression" dxfId="15" priority="3">
      <formula xml:space="preserve"> OR(AND(V14=0,V14&lt;&gt;"",W14&lt;&gt;"Z",W14&lt;&gt;""),AND(V14&gt;0,V14&lt;&gt;"",W14&lt;&gt;"W",W14&lt;&gt;""),AND(V14="", W14="W"))</formula>
    </cfRule>
  </conditionalFormatting>
  <conditionalFormatting sqref="W14:W23 Z14:Z23">
    <cfRule type="expression" dxfId="14" priority="2">
      <formula xml:space="preserve"> OR(AND(V14=0,V14&lt;&gt;"",W14&lt;&gt;"Z",W14&lt;&gt;""),AND(V14&gt;0,V14&lt;&gt;"",W14&lt;&gt;"W",W14&lt;&gt;""),AND(V14="", W14="W"))</formula>
    </cfRule>
  </conditionalFormatting>
  <conditionalFormatting sqref="X14:X23 AA14:AA23">
    <cfRule type="expression" dxfId="13" priority="1">
      <formula xml:space="preserve"> AND(OR(W14="X",W14="W"),X14="")</formula>
    </cfRule>
  </conditionalFormatting>
  <conditionalFormatting sqref="V16 Y16 V19 Y19">
    <cfRule type="expression" dxfId="12" priority="4">
      <formula>OR(AND(W14="X",W15="X"),AND(W14="M",W15="M"))</formula>
    </cfRule>
    <cfRule type="expression" dxfId="11" priority="5">
      <formula>IF(OR(AND(V14="",W14=""),AND(V15="",W15=""),AND(W14="X",W15="X"),OR(W14="M",W15="M")),"",SUM(V14,V15)) &lt;&gt; V16</formula>
    </cfRule>
  </conditionalFormatting>
  <conditionalFormatting sqref="W16 Z16 W19 Z19">
    <cfRule type="expression" dxfId="10" priority="6">
      <formula>OR(AND(W14="X",W15="X"),AND(W14="M",W15="M"))</formula>
    </cfRule>
    <cfRule type="expression" dxfId="9" priority="7">
      <formula>IF(AND(AND(W14="X",W15="X"),SUM(V14,V15)=0,ISNUMBER(V16)),"",IF(OR(W14="M",W15="M"),"M",IF(AND(W14=W15,OR(W14="X",W14="W",W14="Z")),UPPER(W14),""))) &lt;&gt; W16</formula>
    </cfRule>
  </conditionalFormatting>
  <conditionalFormatting sqref="V20:V22 Y20:Y22">
    <cfRule type="expression" dxfId="8" priority="8">
      <formula>OR(AND(W14="X",W17="X"),AND(W14="M",W17="M"))</formula>
    </cfRule>
    <cfRule type="expression" dxfId="7" priority="9">
      <formula>IF(OR(AND(V14="",W14=""),AND(V17="",W17=""),AND(W14="X",W17="X"),OR(W14="M",W17="M")),"",SUM(V14,V17)) &lt;&gt; V20</formula>
    </cfRule>
  </conditionalFormatting>
  <conditionalFormatting sqref="W20:W22 Z20:Z22">
    <cfRule type="expression" dxfId="6" priority="10">
      <formula>OR(AND(W14="X",W17="X"),AND(W14="M",W17="M"))</formula>
    </cfRule>
    <cfRule type="expression" dxfId="5" priority="11">
      <formula>IF(AND(AND(W14="X",W17="X"),SUM(V14,V17)=0,ISNUMBER(V20)),"",IF(OR(W14="M",W17="M"),"M",IF(AND(W14=W17,OR(W14="X",W14="W",W14="Z")),UPPER(W14),""))) &lt;&gt; W20</formula>
    </cfRule>
  </conditionalFormatting>
  <dataValidations count="4">
    <dataValidation allowBlank="1" showInputMessage="1" showErrorMessage="1" sqref="A1:U1048576 V24:AA1048576 AB1:XFD1048576 V1:AA13"/>
    <dataValidation type="decimal" operator="greaterThanOrEqual" allowBlank="1" showInputMessage="1" showErrorMessage="1" errorTitle="Invalid input" error="Please enter a numeric value" sqref="V14:V23 Y14:Y23">
      <formula1>0</formula1>
    </dataValidation>
    <dataValidation type="list" allowBlank="1" showDropDown="1" showInputMessage="1" showErrorMessage="1" errorTitle="Invalid input" error="Please enter one of the following codes (capital letters only):_x000a_Z - Not applicable_x000a_M - Missing_x000a_X - Included in another category_x000a_W - Includes another category" sqref="W14:W23 Z14:Z23">
      <formula1>"Z,M,X,W"</formula1>
    </dataValidation>
    <dataValidation type="textLength" allowBlank="1" showInputMessage="1" showErrorMessage="1" errorTitle="Invalid input" error="The length of the text should be between 2 and 500 characters" sqref="X14:X23 AA14:AA23">
      <formula1>2</formula1>
      <formula2>500</formula2>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FR_x0020_version xmlns="e43e7fac-2171-4148-b12d-342e5320e17b">502</FR_x0020_version>
    <SharePoint_Item_Language xmlns="e43e7fac-2171-4148-b12d-342e5320e17b">SPS_LNG_EN</SharePoint_Item_Language>
    <RU_x0020_version xmlns="e43e7fac-2171-4148-b12d-342e5320e17b">503</RU_x0020_version>
    <PublishingExpirationDate xmlns="http://schemas.microsoft.com/sharepoint/v3" xsi:nil="true"/>
    <SharePoint_Group_Language xmlns="e43e7fac-2171-4148-b12d-342e5320e17b">499</SharePoint_Group_Language>
    <PublishingStartDate xmlns="http://schemas.microsoft.com/sharepoint/v3" xsi:nil="true"/>
    <CH_x0020_version xmlns="e43e7fac-2171-4148-b12d-342e5320e17b" xsi:nil="true"/>
    <EN_x0020_version xmlns="e43e7fac-2171-4148-b12d-342e5320e17b">499</EN_x0020_version>
    <ES_x0020_version xmlns="e43e7fac-2171-4148-b12d-342e5320e17b">501</ES_x0020_version>
    <AR_x0020_version xmlns="e43e7fac-2171-4148-b12d-342e5320e17b">500</AR_x0020_vers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72821CC-3CFE-4B30-8680-2DCB7E223CF7}">
  <ds:schemaRefs>
    <ds:schemaRef ds:uri="http://purl.org/dc/dcmitype/"/>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elements/1.1/"/>
    <ds:schemaRef ds:uri="e43e7fac-2171-4148-b12d-342e5320e17b"/>
  </ds:schemaRefs>
</ds:datastoreItem>
</file>

<file path=customXml/itemProps2.xml><?xml version="1.0" encoding="utf-8"?>
<ds:datastoreItem xmlns:ds="http://schemas.openxmlformats.org/officeDocument/2006/customXml" ds:itemID="{29E89C5B-8156-4529-841F-51F00C369578}">
  <ds:schemaRefs>
    <ds:schemaRef ds:uri="http://schemas.microsoft.com/sharepoint/v3/contenttype/forms"/>
  </ds:schemaRefs>
</ds:datastoreItem>
</file>

<file path=customXml/itemProps3.xml><?xml version="1.0" encoding="utf-8"?>
<ds:datastoreItem xmlns:ds="http://schemas.openxmlformats.org/officeDocument/2006/customXml" ds:itemID="{B304E59D-901C-4E2C-8313-E60210377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VAL_Instructions</vt:lpstr>
      <vt:lpstr>VAL_C1</vt:lpstr>
      <vt:lpstr>C2</vt:lpstr>
      <vt:lpstr>C3</vt:lpstr>
      <vt:lpstr>C4</vt:lpstr>
      <vt:lpstr>C5</vt:lpstr>
      <vt:lpstr>C6</vt:lpstr>
      <vt:lpstr>C7</vt:lpstr>
      <vt:lpstr>C8</vt:lpstr>
      <vt:lpstr>VAL_Data Check</vt:lpstr>
      <vt:lpstr>VAL_Changes</vt:lpstr>
      <vt:lpstr>Parameters</vt:lpstr>
      <vt:lpstr>VAL_Drop_Down_Lists</vt:lpstr>
      <vt:lpstr>OBS_COMMENT</vt:lpstr>
      <vt:lpstr>OBS_FIGURE</vt:lpstr>
      <vt:lpstr>OBS_STATUS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Frostell, Katja</cp:lastModifiedBy>
  <cp:lastPrinted>2017-03-07T13:17:22Z</cp:lastPrinted>
  <dcterms:created xsi:type="dcterms:W3CDTF">2013-06-17T20:44:55Z</dcterms:created>
  <dcterms:modified xsi:type="dcterms:W3CDTF">2018-10-16T14:29:25Z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ies>
</file>