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defaultThemeVersion="124226"/>
  <mc:AlternateContent xmlns:mc="http://schemas.openxmlformats.org/markup-compatibility/2006">
    <mc:Choice Requires="x15">
      <x15ac:absPath xmlns:x15ac="http://schemas.microsoft.com/office/spreadsheetml/2010/11/ac" url="U:\ES\Survey Operations\Education\UIS_E_2023\10_Questionnaire_Manual\ISCED\Questionnare_pre-filling\AnglophoneAfrica\"/>
    </mc:Choice>
  </mc:AlternateContent>
  <xr:revisionPtr revIDLastSave="0" documentId="13_ncr:1_{2C193D41-A5BE-4F9B-92BB-9435D2DDDBBD}" xr6:coauthVersionLast="47" xr6:coauthVersionMax="47" xr10:uidLastSave="{00000000-0000-0000-0000-000000000000}"/>
  <workbookProtection workbookAlgorithmName="SHA-512" workbookHashValue="rN41ZfkgWYRwQn5fYbAOv2UeDSTJNz4Pk/QFMb/hSNwD55PkWIvtA1d6x2EICjRV7stxEtIupX3yLQaFEIE8Pw==" workbookSaltValue="LqZ/w7H/RvSGTziQFN6wNw==" workbookSpinCount="100000" lockStructure="1"/>
  <bookViews>
    <workbookView xWindow="28680" yWindow="270" windowWidth="25440" windowHeight="15540" tabRatio="783" activeTab="2" xr2:uid="{00000000-000D-0000-FFFF-FFFF00000000}"/>
  </bookViews>
  <sheets>
    <sheet name="Instructions" sheetId="22" r:id="rId1"/>
    <sheet name="Respondent Information" sheetId="12" r:id="rId2"/>
    <sheet name="Table 1 National Programmes" sheetId="9" r:id="rId3"/>
    <sheet name="Table 2 Free and compulsory" sheetId="18" r:id="rId4"/>
    <sheet name="Appendix 1.1 ISCED definitions" sheetId="15" r:id="rId5"/>
    <sheet name="Appendix 1.2 ISCED programmes" sheetId="16" r:id="rId6"/>
    <sheet name="drop-downs" sheetId="3" state="hidden" r:id="rId7"/>
    <sheet name="Codes-LOOKUP" sheetId="5" state="hidden" r:id="rId8"/>
  </sheets>
  <externalReferences>
    <externalReference r:id="rId9"/>
  </externalReferences>
  <definedNames>
    <definedName name="_xlnm._FilterDatabase" localSheetId="6" hidden="1">'drop-downs'!$M$4:$Q$218</definedName>
    <definedName name="altnext2">'drop-downs'!$A$35:$A$37</definedName>
    <definedName name="altnext3">'drop-downs'!$B$35:$B$39</definedName>
    <definedName name="altnext4">'drop-downs'!$C$35:$C$37</definedName>
    <definedName name="CountryEN">'drop-downs'!$I$4:$I$218</definedName>
    <definedName name="DataEntryBlock1">#REF!</definedName>
    <definedName name="ISCED">'drop-downs'!$A$4:$A$13</definedName>
    <definedName name="ISCED0">'drop-downs'!$B$4:$B$6</definedName>
    <definedName name="ISCED1">'drop-downs'!#REF!</definedName>
    <definedName name="ISCED1458">'drop-downs'!$B$19:$B$21</definedName>
    <definedName name="ISCED23">'drop-downs'!$A$19:$A$22</definedName>
    <definedName name="ISCED458">'drop-downs'!$B$19:$B$21</definedName>
    <definedName name="Metadata">'drop-downs'!$A$44:$A$47</definedName>
    <definedName name="NA">[1]LISTS!#REF!</definedName>
    <definedName name="orientation">'drop-downs'!$C$4:$C$6</definedName>
    <definedName name="other">'drop-downs'!$A$29</definedName>
    <definedName name="posi6">'drop-downs'!$C$19:$C$23</definedName>
    <definedName name="posi7">'drop-downs'!$D$19:$D$23</definedName>
    <definedName name="_xlnm.Print_Area" localSheetId="4">'Appendix 1.1 ISCED definitions'!$B$1:$E$23</definedName>
    <definedName name="_xlnm.Print_Area" localSheetId="5">'Appendix 1.2 ISCED programmes'!$B$1:$K$31</definedName>
    <definedName name="_xlnm.Print_Area" localSheetId="6">'drop-downs'!$A$1:$F$45</definedName>
    <definedName name="_xlnm.Print_Area" localSheetId="1">'Respondent Information'!$A$1:$E$27</definedName>
    <definedName name="_xlnm.Print_Area" localSheetId="3">'Table 2 Free and compulsory'!$A$1:$G$36</definedName>
    <definedName name="_xlnm.Print_Titles" localSheetId="5">'Appendix 1.2 ISCED programmes'!$4:$4</definedName>
    <definedName name="_xlnm.Print_Titles" localSheetId="2">'Table 1 National Programmes'!$5:$6</definedName>
    <definedName name="question011">'drop-downs'!$A$56:$A$58</definedName>
    <definedName name="question021">'drop-downs'!$A$51:$A$53</definedName>
    <definedName name="training">'drop-downs'!$D$35:$D$45</definedName>
    <definedName name="Unspecified">'drop-downs'!$D$4:$D$5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9" l="1"/>
  <c r="C6" i="12"/>
  <c r="W21" i="9"/>
  <c r="X21" i="9"/>
  <c r="V21" i="9"/>
  <c r="U21" i="9"/>
  <c r="W22" i="9"/>
  <c r="X22" i="9"/>
  <c r="U22" i="9"/>
  <c r="V22" i="9"/>
  <c r="W23" i="9"/>
  <c r="X23" i="9"/>
  <c r="V23" i="9"/>
  <c r="U23" i="9"/>
  <c r="W24" i="9"/>
  <c r="X24" i="9"/>
  <c r="U24" i="9"/>
  <c r="V24" i="9"/>
  <c r="W25" i="9"/>
  <c r="X25" i="9"/>
  <c r="V25" i="9"/>
  <c r="U25" i="9"/>
  <c r="W26" i="9"/>
  <c r="X26" i="9"/>
  <c r="U26" i="9"/>
  <c r="V26" i="9"/>
  <c r="W27" i="9"/>
  <c r="X27" i="9"/>
  <c r="V27" i="9"/>
  <c r="U27" i="9"/>
  <c r="W28" i="9"/>
  <c r="X28" i="9"/>
  <c r="U28" i="9"/>
  <c r="V28" i="9"/>
  <c r="W29" i="9"/>
  <c r="X29" i="9"/>
  <c r="V29" i="9"/>
  <c r="U29" i="9"/>
  <c r="W30" i="9"/>
  <c r="X30" i="9"/>
  <c r="U30" i="9"/>
  <c r="V30" i="9"/>
  <c r="W31" i="9"/>
  <c r="X31" i="9"/>
  <c r="V31" i="9"/>
  <c r="U31" i="9"/>
  <c r="W32" i="9"/>
  <c r="X32" i="9"/>
  <c r="U32" i="9"/>
  <c r="V32" i="9"/>
  <c r="W33" i="9"/>
  <c r="X33" i="9"/>
  <c r="V33" i="9"/>
  <c r="U33" i="9"/>
  <c r="W34" i="9"/>
  <c r="X34" i="9"/>
  <c r="U34" i="9"/>
  <c r="V34" i="9"/>
  <c r="W35" i="9"/>
  <c r="X35" i="9"/>
  <c r="V35" i="9"/>
  <c r="U35" i="9"/>
  <c r="W36" i="9"/>
  <c r="X36" i="9"/>
  <c r="U36" i="9"/>
  <c r="V36" i="9"/>
  <c r="W37" i="9"/>
  <c r="X37" i="9"/>
  <c r="V37" i="9"/>
  <c r="U37" i="9"/>
  <c r="W38" i="9"/>
  <c r="X38" i="9"/>
  <c r="U38" i="9"/>
  <c r="V38" i="9"/>
  <c r="W39" i="9"/>
  <c r="X39" i="9"/>
  <c r="V39" i="9"/>
  <c r="U39" i="9"/>
  <c r="W40" i="9"/>
  <c r="X40" i="9"/>
  <c r="U40" i="9"/>
  <c r="V40" i="9"/>
  <c r="W41" i="9"/>
  <c r="X41" i="9"/>
  <c r="V41" i="9"/>
  <c r="U41" i="9"/>
  <c r="W42" i="9"/>
  <c r="X42" i="9"/>
  <c r="U42" i="9"/>
  <c r="V42" i="9"/>
  <c r="W43" i="9"/>
  <c r="X43" i="9"/>
  <c r="V43" i="9"/>
  <c r="U43" i="9"/>
  <c r="W44" i="9"/>
  <c r="X44" i="9"/>
  <c r="U44" i="9"/>
  <c r="V44" i="9"/>
  <c r="W45" i="9"/>
  <c r="X45" i="9"/>
  <c r="V45" i="9"/>
  <c r="U45" i="9"/>
  <c r="W46" i="9"/>
  <c r="X46" i="9"/>
  <c r="U46" i="9"/>
  <c r="V46" i="9"/>
  <c r="W47" i="9"/>
  <c r="X47" i="9"/>
  <c r="V47" i="9"/>
  <c r="U47" i="9"/>
  <c r="W48" i="9"/>
  <c r="X48" i="9"/>
  <c r="U48" i="9"/>
  <c r="V48" i="9"/>
  <c r="W49" i="9"/>
  <c r="X49" i="9"/>
  <c r="V49" i="9"/>
  <c r="U49" i="9"/>
  <c r="W50" i="9"/>
  <c r="X50" i="9"/>
  <c r="U50" i="9"/>
  <c r="V50" i="9"/>
  <c r="W51" i="9"/>
  <c r="X51" i="9"/>
  <c r="V51" i="9"/>
  <c r="U51" i="9"/>
  <c r="W52" i="9"/>
  <c r="X52" i="9"/>
  <c r="U52" i="9"/>
  <c r="V52" i="9"/>
  <c r="W53" i="9"/>
  <c r="X53" i="9"/>
  <c r="V53" i="9"/>
  <c r="U53" i="9"/>
  <c r="W54" i="9"/>
  <c r="X54" i="9"/>
  <c r="U54" i="9"/>
  <c r="V54" i="9"/>
  <c r="W55" i="9"/>
  <c r="X55" i="9"/>
  <c r="V55" i="9"/>
  <c r="U55" i="9"/>
  <c r="W56" i="9"/>
  <c r="X56" i="9"/>
  <c r="U56" i="9"/>
  <c r="V56" i="9"/>
  <c r="W57" i="9"/>
  <c r="X57" i="9"/>
  <c r="V57" i="9"/>
  <c r="U57" i="9"/>
  <c r="W58" i="9"/>
  <c r="X58" i="9"/>
  <c r="U58" i="9"/>
  <c r="V58" i="9"/>
  <c r="W59" i="9"/>
  <c r="X59" i="9"/>
  <c r="V59" i="9"/>
  <c r="U59" i="9"/>
  <c r="W60" i="9"/>
  <c r="X60" i="9"/>
  <c r="U60" i="9"/>
  <c r="V60" i="9"/>
  <c r="W61" i="9"/>
  <c r="X61" i="9"/>
  <c r="V61" i="9"/>
  <c r="U61" i="9"/>
  <c r="W62" i="9"/>
  <c r="X62" i="9"/>
  <c r="U62" i="9"/>
  <c r="V62" i="9"/>
  <c r="W63" i="9"/>
  <c r="X63" i="9"/>
  <c r="V63" i="9"/>
  <c r="U63" i="9"/>
  <c r="W64" i="9"/>
  <c r="X64" i="9"/>
  <c r="U64" i="9"/>
  <c r="V64" i="9"/>
  <c r="W65" i="9"/>
  <c r="X65" i="9"/>
  <c r="V65" i="9"/>
  <c r="U65" i="9"/>
  <c r="W66" i="9"/>
  <c r="X66" i="9"/>
  <c r="U66" i="9"/>
  <c r="V66" i="9"/>
  <c r="W67" i="9"/>
  <c r="X67" i="9"/>
  <c r="V67" i="9"/>
  <c r="U67" i="9"/>
  <c r="W68" i="9"/>
  <c r="X68" i="9"/>
  <c r="U68" i="9"/>
  <c r="V68" i="9"/>
  <c r="W69" i="9"/>
  <c r="X69" i="9"/>
  <c r="V69" i="9"/>
  <c r="U69" i="9"/>
  <c r="W70" i="9"/>
  <c r="X70" i="9"/>
  <c r="U70" i="9"/>
  <c r="V70" i="9"/>
  <c r="W71" i="9"/>
  <c r="X71" i="9"/>
  <c r="V71" i="9"/>
  <c r="U71" i="9"/>
  <c r="W72" i="9"/>
  <c r="X72" i="9"/>
  <c r="U72" i="9"/>
  <c r="V72" i="9"/>
  <c r="W73" i="9"/>
  <c r="X73" i="9"/>
  <c r="V73" i="9"/>
  <c r="U73" i="9"/>
  <c r="W74" i="9"/>
  <c r="X74" i="9"/>
  <c r="U74" i="9"/>
  <c r="V74" i="9"/>
  <c r="W75" i="9"/>
  <c r="X75" i="9"/>
  <c r="V75" i="9"/>
  <c r="U75" i="9"/>
  <c r="W76" i="9"/>
  <c r="X76" i="9"/>
  <c r="U76" i="9"/>
  <c r="V76" i="9"/>
  <c r="W77" i="9"/>
  <c r="X77" i="9"/>
  <c r="V77" i="9"/>
  <c r="U77" i="9"/>
  <c r="W78" i="9"/>
  <c r="X78" i="9"/>
  <c r="U78" i="9"/>
  <c r="V78" i="9"/>
  <c r="W79" i="9"/>
  <c r="X79" i="9"/>
  <c r="V79" i="9"/>
  <c r="U79" i="9"/>
  <c r="W80" i="9"/>
  <c r="X80" i="9"/>
  <c r="U80" i="9"/>
  <c r="V80" i="9"/>
  <c r="W81" i="9"/>
  <c r="X81" i="9"/>
  <c r="V81" i="9"/>
  <c r="U81" i="9"/>
  <c r="W82" i="9"/>
  <c r="X82" i="9"/>
  <c r="V82" i="9"/>
  <c r="U82" i="9"/>
  <c r="W83" i="9"/>
  <c r="X83" i="9"/>
  <c r="V83" i="9"/>
  <c r="U83" i="9"/>
  <c r="W84" i="9"/>
  <c r="X84" i="9"/>
  <c r="V84" i="9"/>
  <c r="U84" i="9"/>
  <c r="W85" i="9"/>
  <c r="X85" i="9"/>
  <c r="V85" i="9"/>
  <c r="U85" i="9"/>
  <c r="W86" i="9"/>
  <c r="X86" i="9"/>
  <c r="V86" i="9"/>
  <c r="U86" i="9"/>
  <c r="W87" i="9"/>
  <c r="X87" i="9"/>
  <c r="V87" i="9"/>
  <c r="U87" i="9"/>
  <c r="W88" i="9"/>
  <c r="X88" i="9"/>
  <c r="V88" i="9"/>
  <c r="U88" i="9"/>
  <c r="W89" i="9"/>
  <c r="X89" i="9"/>
  <c r="U89" i="9"/>
  <c r="V89"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P89" i="9"/>
  <c r="P88" i="9"/>
  <c r="P87" i="9"/>
  <c r="P86" i="9"/>
  <c r="P85" i="9"/>
  <c r="P84" i="9"/>
  <c r="P83" i="9"/>
  <c r="P82" i="9"/>
  <c r="P81" i="9"/>
  <c r="P80" i="9"/>
  <c r="P79" i="9"/>
  <c r="P78" i="9"/>
  <c r="P77" i="9"/>
  <c r="P76" i="9"/>
  <c r="P75" i="9"/>
  <c r="P74" i="9"/>
  <c r="P73" i="9"/>
  <c r="P72" i="9"/>
  <c r="P71" i="9"/>
  <c r="P70" i="9"/>
  <c r="P69" i="9"/>
  <c r="P68" i="9"/>
  <c r="P67" i="9"/>
  <c r="P66" i="9"/>
  <c r="P65" i="9"/>
  <c r="P64" i="9"/>
  <c r="P63" i="9"/>
  <c r="P62" i="9"/>
  <c r="P61" i="9"/>
  <c r="P60" i="9"/>
  <c r="P59" i="9"/>
  <c r="P58" i="9"/>
  <c r="P57" i="9"/>
  <c r="P56" i="9"/>
  <c r="P55" i="9"/>
  <c r="P54" i="9"/>
  <c r="P53" i="9"/>
  <c r="P52" i="9"/>
  <c r="P51" i="9"/>
  <c r="P43" i="9"/>
  <c r="P44" i="9"/>
  <c r="P45" i="9"/>
  <c r="P46" i="9"/>
  <c r="P47" i="9"/>
  <c r="P48" i="9"/>
  <c r="P49" i="9"/>
  <c r="P50" i="9"/>
  <c r="P28" i="9"/>
  <c r="P29" i="9"/>
  <c r="P30" i="9"/>
  <c r="P31" i="9"/>
  <c r="P32" i="9"/>
  <c r="P33" i="9"/>
  <c r="P34" i="9"/>
  <c r="P35" i="9"/>
  <c r="P36" i="9"/>
  <c r="P37" i="9"/>
  <c r="P38" i="9"/>
  <c r="P39" i="9"/>
  <c r="P40" i="9"/>
  <c r="P41" i="9"/>
  <c r="P42" i="9"/>
  <c r="P21" i="9"/>
  <c r="P22" i="9"/>
  <c r="P23" i="9"/>
  <c r="P24" i="9"/>
  <c r="P25" i="9"/>
  <c r="P26" i="9"/>
  <c r="P27" i="9"/>
  <c r="T57" i="9" l="1"/>
  <c r="Y57" i="9" s="1"/>
  <c r="T41" i="9"/>
  <c r="Y41" i="9" s="1"/>
  <c r="T25" i="9"/>
  <c r="Y25" i="9" s="1"/>
  <c r="T80" i="9"/>
  <c r="Y80" i="9" s="1"/>
  <c r="T72" i="9"/>
  <c r="Y72" i="9" s="1"/>
  <c r="T64" i="9"/>
  <c r="Y64" i="9" s="1"/>
  <c r="T56" i="9"/>
  <c r="Y56" i="9" s="1"/>
  <c r="T48" i="9"/>
  <c r="Y48" i="9" s="1"/>
  <c r="T40" i="9"/>
  <c r="Y40" i="9" s="1"/>
  <c r="T32" i="9"/>
  <c r="Y32" i="9" s="1"/>
  <c r="T24" i="9"/>
  <c r="Y24" i="9" s="1"/>
  <c r="T84" i="9"/>
  <c r="Y84" i="9" s="1"/>
  <c r="T73" i="9"/>
  <c r="Y73" i="9" s="1"/>
  <c r="T77" i="9"/>
  <c r="Y77" i="9" s="1"/>
  <c r="T63" i="9"/>
  <c r="Y63" i="9" s="1"/>
  <c r="T61" i="9"/>
  <c r="Y61" i="9" s="1"/>
  <c r="T55" i="9"/>
  <c r="Y55" i="9" s="1"/>
  <c r="T45" i="9"/>
  <c r="Y45" i="9" s="1"/>
  <c r="T39" i="9"/>
  <c r="Y39" i="9" s="1"/>
  <c r="T31" i="9"/>
  <c r="Y31" i="9" s="1"/>
  <c r="T29" i="9"/>
  <c r="Y29" i="9" s="1"/>
  <c r="T21" i="9"/>
  <c r="Y21" i="9" s="1"/>
  <c r="T85" i="9"/>
  <c r="Y85" i="9" s="1"/>
  <c r="T83" i="9"/>
  <c r="Y83" i="9" s="1"/>
  <c r="T79" i="9"/>
  <c r="Y79" i="9" s="1"/>
  <c r="T69" i="9"/>
  <c r="Y69" i="9" s="1"/>
  <c r="T65" i="9"/>
  <c r="Y65" i="9" s="1"/>
  <c r="T53" i="9"/>
  <c r="Y53" i="9" s="1"/>
  <c r="T49" i="9"/>
  <c r="Y49" i="9" s="1"/>
  <c r="T37" i="9"/>
  <c r="Y37" i="9" s="1"/>
  <c r="T33" i="9"/>
  <c r="Y33" i="9" s="1"/>
  <c r="T71" i="9"/>
  <c r="Y71" i="9" s="1"/>
  <c r="T47" i="9"/>
  <c r="Y47" i="9" s="1"/>
  <c r="T23" i="9"/>
  <c r="Y23" i="9" s="1"/>
  <c r="T89" i="9"/>
  <c r="Y89" i="9" s="1"/>
  <c r="T87" i="9"/>
  <c r="Y87" i="9" s="1"/>
  <c r="T81" i="9"/>
  <c r="Y81" i="9" s="1"/>
  <c r="T50" i="9"/>
  <c r="Y50" i="9" s="1"/>
  <c r="T42" i="9"/>
  <c r="Y42" i="9" s="1"/>
  <c r="T34" i="9"/>
  <c r="Y34" i="9" s="1"/>
  <c r="T76" i="9"/>
  <c r="Y76" i="9" s="1"/>
  <c r="T75" i="9"/>
  <c r="Y75" i="9" s="1"/>
  <c r="T68" i="9"/>
  <c r="Y68" i="9" s="1"/>
  <c r="T67" i="9"/>
  <c r="Y67" i="9" s="1"/>
  <c r="T60" i="9"/>
  <c r="Y60" i="9" s="1"/>
  <c r="T59" i="9"/>
  <c r="Y59" i="9" s="1"/>
  <c r="T52" i="9"/>
  <c r="Y52" i="9" s="1"/>
  <c r="T51" i="9"/>
  <c r="Y51" i="9" s="1"/>
  <c r="T44" i="9"/>
  <c r="Y44" i="9" s="1"/>
  <c r="T43" i="9"/>
  <c r="Y43" i="9" s="1"/>
  <c r="T36" i="9"/>
  <c r="Y36" i="9" s="1"/>
  <c r="T35" i="9"/>
  <c r="Y35" i="9" s="1"/>
  <c r="T28" i="9"/>
  <c r="Y28" i="9" s="1"/>
  <c r="T27" i="9"/>
  <c r="Y27" i="9" s="1"/>
  <c r="T88" i="9"/>
  <c r="Y88" i="9" s="1"/>
  <c r="T86" i="9"/>
  <c r="Y86" i="9" s="1"/>
  <c r="T82" i="9"/>
  <c r="Y82" i="9" s="1"/>
  <c r="T74" i="9"/>
  <c r="Y74" i="9" s="1"/>
  <c r="T66" i="9"/>
  <c r="Y66" i="9" s="1"/>
  <c r="T58" i="9"/>
  <c r="Y58" i="9" s="1"/>
  <c r="T26" i="9"/>
  <c r="Y26" i="9" s="1"/>
  <c r="T78" i="9"/>
  <c r="Y78" i="9" s="1"/>
  <c r="T70" i="9"/>
  <c r="Y70" i="9" s="1"/>
  <c r="T62" i="9"/>
  <c r="Y62" i="9" s="1"/>
  <c r="T54" i="9"/>
  <c r="Y54" i="9" s="1"/>
  <c r="T46" i="9"/>
  <c r="Y46" i="9" s="1"/>
  <c r="T38" i="9"/>
  <c r="Y38" i="9" s="1"/>
  <c r="T30" i="9"/>
  <c r="Y30" i="9" s="1"/>
  <c r="T22" i="9"/>
  <c r="Y2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a.gagnon</author>
  </authors>
  <commentList>
    <comment ref="A4" authorId="0" shapeId="0" xr:uid="{00000000-0006-0000-0700-000001000000}">
      <text>
        <r>
          <rPr>
            <b/>
            <sz val="9"/>
            <color indexed="81"/>
            <rFont val="Tahoma"/>
            <family val="2"/>
          </rPr>
          <t>a.gagnon:</t>
        </r>
        <r>
          <rPr>
            <sz val="9"/>
            <color indexed="81"/>
            <rFont val="Tahoma"/>
            <family val="2"/>
          </rPr>
          <t xml:space="preserve">
this codes does not exist under ISCED 2011. 
It is included here only for the matter of extracting the correct ISCED-A code (030)</t>
        </r>
      </text>
    </comment>
  </commentList>
</comments>
</file>

<file path=xl/sharedStrings.xml><?xml version="1.0" encoding="utf-8"?>
<sst xmlns="http://schemas.openxmlformats.org/spreadsheetml/2006/main" count="1660" uniqueCount="987">
  <si>
    <t>Notes</t>
  </si>
  <si>
    <t>Theoretical entrance age</t>
  </si>
  <si>
    <t>Theoretical duration</t>
  </si>
  <si>
    <t>ISCED 2011 level</t>
  </si>
  <si>
    <t>ECED</t>
  </si>
  <si>
    <t>Pre-primary</t>
  </si>
  <si>
    <t>HIDE</t>
  </si>
  <si>
    <t>ISCED0</t>
  </si>
  <si>
    <t>other</t>
  </si>
  <si>
    <t>-</t>
  </si>
  <si>
    <t>name</t>
  </si>
  <si>
    <t>orientation</t>
  </si>
  <si>
    <t>General</t>
  </si>
  <si>
    <t>ISCED23</t>
  </si>
  <si>
    <t>No</t>
  </si>
  <si>
    <t>ISCED</t>
  </si>
  <si>
    <t>posi6</t>
  </si>
  <si>
    <t>posi7</t>
  </si>
  <si>
    <t>Vocational</t>
  </si>
  <si>
    <t>Unspecified</t>
  </si>
  <si>
    <t>training</t>
  </si>
  <si>
    <t>010</t>
  </si>
  <si>
    <t>020</t>
  </si>
  <si>
    <t>Yes, to ISCED 3</t>
  </si>
  <si>
    <t>Yes, to ISCED 4 only</t>
  </si>
  <si>
    <t>altnext2</t>
  </si>
  <si>
    <t>altnext3</t>
  </si>
  <si>
    <t>altnext4</t>
  </si>
  <si>
    <t>Full completion</t>
  </si>
  <si>
    <t>Partial completion</t>
  </si>
  <si>
    <t>Yes, to ISCED 5, 6, 7 (tertiary) only</t>
  </si>
  <si>
    <t>Yes, to ISCED 4 and 5, 6, 7 (tertiary)</t>
  </si>
  <si>
    <t>Full completion: First degree (3-4 years)</t>
  </si>
  <si>
    <t>Full completion: Long first degree (&gt;4 years)</t>
  </si>
  <si>
    <t>Full completion: Second or further degree (after bachelor)</t>
  </si>
  <si>
    <t>Full completion: Long first degree (≥5 years)</t>
  </si>
  <si>
    <t>Full completion: Second or further degree (after master)</t>
  </si>
  <si>
    <t>Yes, to ISCED 5, 6, 7 (tertiary)</t>
  </si>
  <si>
    <t>What is the minimum ISCED 2011 level of training required to teach the programme?</t>
  </si>
  <si>
    <t>"other" option</t>
  </si>
  <si>
    <t>243</t>
  </si>
  <si>
    <t>100</t>
  </si>
  <si>
    <t>241</t>
  </si>
  <si>
    <t>242</t>
  </si>
  <si>
    <t>244</t>
  </si>
  <si>
    <t>251</t>
  </si>
  <si>
    <t>252</t>
  </si>
  <si>
    <t>253</t>
  </si>
  <si>
    <t>254</t>
  </si>
  <si>
    <t>341</t>
  </si>
  <si>
    <t>342</t>
  </si>
  <si>
    <t>343</t>
  </si>
  <si>
    <t>344</t>
  </si>
  <si>
    <t>351</t>
  </si>
  <si>
    <t>352</t>
  </si>
  <si>
    <t>353</t>
  </si>
  <si>
    <t>354</t>
  </si>
  <si>
    <t>441</t>
  </si>
  <si>
    <t>443</t>
  </si>
  <si>
    <t>444</t>
  </si>
  <si>
    <t>451</t>
  </si>
  <si>
    <t>453</t>
  </si>
  <si>
    <t>454</t>
  </si>
  <si>
    <t>541</t>
  </si>
  <si>
    <t>544</t>
  </si>
  <si>
    <t>551</t>
  </si>
  <si>
    <t>554</t>
  </si>
  <si>
    <t>661</t>
  </si>
  <si>
    <t>665</t>
  </si>
  <si>
    <t>666</t>
  </si>
  <si>
    <t>667</t>
  </si>
  <si>
    <t>761</t>
  </si>
  <si>
    <t>766</t>
  </si>
  <si>
    <t>767</t>
  </si>
  <si>
    <t>768</t>
  </si>
  <si>
    <t>861</t>
  </si>
  <si>
    <t>864</t>
  </si>
  <si>
    <t>15.3.1</t>
  </si>
  <si>
    <t>15.3.2</t>
  </si>
  <si>
    <t>ISCED 2011 Programme code: 
Third digit
(1/2)</t>
  </si>
  <si>
    <t>ISCED 2011 Programme code: 
Third digit
(2/2)</t>
  </si>
  <si>
    <t>ISCED 2011 Programme code: 
Second digit</t>
  </si>
  <si>
    <t>ISCED 2011 Programme code:
First digit</t>
  </si>
  <si>
    <t>None</t>
  </si>
  <si>
    <t>Name of the programme in national language</t>
  </si>
  <si>
    <t>Minimum entrance requirements if applicable, in national language</t>
  </si>
  <si>
    <t>Direct access to higher ISCED 2011 level(s)? (for levels 2-4 only)</t>
  </si>
  <si>
    <t>ISCED 2011 type 
(for ISCED 0 only)</t>
  </si>
  <si>
    <t>ISCED 2011 orientation 
(for levels 2-8 only)</t>
  </si>
  <si>
    <t>ISCED 2011 level completion (for levels 2-8 only)</t>
  </si>
  <si>
    <t>ISCED 2011 position in the national degree / qualification structure (for ISCED 6-7 only)</t>
  </si>
  <si>
    <t>ISCED 2011 
Programme 
three-digit code</t>
  </si>
  <si>
    <t>ISCED 2011 Educational Attainment 
three-digit code</t>
  </si>
  <si>
    <t>ISCED 2011 Programme three-digit code</t>
  </si>
  <si>
    <t>ISCED 2011 Attainment three-digit code</t>
  </si>
  <si>
    <t>Name of the programme in English</t>
  </si>
  <si>
    <t>Minimum entrance requirements if applicable, in English</t>
  </si>
  <si>
    <t>Country names</t>
  </si>
  <si>
    <t>Programme information</t>
  </si>
  <si>
    <t>Column 1</t>
  </si>
  <si>
    <t>Column 2</t>
  </si>
  <si>
    <t>Column 3</t>
  </si>
  <si>
    <t>Column 4</t>
  </si>
  <si>
    <t>Column 5</t>
  </si>
  <si>
    <t>Column 6</t>
  </si>
  <si>
    <t>Column 7</t>
  </si>
  <si>
    <t>Column 8</t>
  </si>
  <si>
    <t>Classification according to ISCED 2011</t>
  </si>
  <si>
    <t>Note that the response drop-down options for Columns 10-13 are conditional based on the response in Column 9. See Appendix for more details on corresponding categories and sub-categories by ISCED 2011 levels.</t>
  </si>
  <si>
    <t>Column 9</t>
  </si>
  <si>
    <t>Column 10</t>
  </si>
  <si>
    <t>Column 11</t>
  </si>
  <si>
    <t>Column 12</t>
  </si>
  <si>
    <t>Column 13</t>
  </si>
  <si>
    <t>Column 14</t>
  </si>
  <si>
    <t>Column 15</t>
  </si>
  <si>
    <t>Column 16</t>
  </si>
  <si>
    <t>Description / Criteria</t>
  </si>
  <si>
    <t>0 -  Early childhood education</t>
  </si>
  <si>
    <t>Education designed to support early development in preparation for participation in school and society.</t>
  </si>
  <si>
    <t>For children below the entry age to primary education.</t>
  </si>
  <si>
    <t>Institutionalised (school-, centre- or community-based).</t>
  </si>
  <si>
    <t>Educational component: equivalent to at least 2 hours/day and 100 days/year.</t>
  </si>
  <si>
    <t>1 - Early childhood educational development (for ages 0-2 years)</t>
  </si>
  <si>
    <t>0 - None</t>
  </si>
  <si>
    <t>2 - Pre-primary education (for 3 years of age to the start of primary education)</t>
  </si>
  <si>
    <t>1 - Primary education</t>
  </si>
  <si>
    <t>2 - Lower secondary education</t>
  </si>
  <si>
    <t>First stage of secondary education building on primary education.</t>
  </si>
  <si>
    <t>More subject-oriented curriculum.</t>
  </si>
  <si>
    <t>Teachers often have pedagogical training in specific subjects.</t>
  </si>
  <si>
    <t>Orientation</t>
  </si>
  <si>
    <t>Completion / Access</t>
  </si>
  <si>
    <t>3 - Upper secondary education</t>
  </si>
  <si>
    <t>Second/final stage of secondary education preparing for tertiary education and/or providing skills relevant to employment.</t>
  </si>
  <si>
    <t>Teachers often highly qualified in subjects.</t>
  </si>
  <si>
    <t>4 - Post-secondary non-tertiary education</t>
  </si>
  <si>
    <t>Prepares for labour market entry and/or tertiary education.</t>
  </si>
  <si>
    <t>Broadens knowledge from secondary but less complex than tertiary education.</t>
  </si>
  <si>
    <t>5 - Short-cycle tertiary education</t>
  </si>
  <si>
    <t>Typically practically-based, occupationally-specific and prepares for labour market entry.</t>
  </si>
  <si>
    <t>May provide access to other tertiary programmes possibly giving credit for first programmes at ISCED level 6 or 7.</t>
  </si>
  <si>
    <t>4 - Completion of ISCED level (≥ 2 years)</t>
  </si>
  <si>
    <t>6 - Bachelor’s or equivalent level</t>
  </si>
  <si>
    <t>Provides intermediate academic and/or professional knowledge, skills and competencies.</t>
  </si>
  <si>
    <t>Typically theoretically-based but may include practical components.</t>
  </si>
  <si>
    <t>Completion and position in national degree structure</t>
  </si>
  <si>
    <t>7 - Master’s or equivalent level</t>
  </si>
  <si>
    <t>Provides advanced academic and/or professional knowledge, skills and competencies.</t>
  </si>
  <si>
    <t>Provides access to level 8.</t>
  </si>
  <si>
    <t>May require submission of a short dissertation or thesis.</t>
  </si>
  <si>
    <t>8 - Doctoral or equivalent level</t>
  </si>
  <si>
    <t>Leads to an advanced research qualification.</t>
  </si>
  <si>
    <t>Requires submission of a substantive dissertation of publishable quality based on original research.</t>
  </si>
  <si>
    <t>4 - Completion of ISCED level (≥ 3 years)</t>
  </si>
  <si>
    <t>Level of education
(first digit)</t>
  </si>
  <si>
    <t>Type of education
(second digit)</t>
  </si>
  <si>
    <t>Sub-categories
(third digit)</t>
  </si>
  <si>
    <t>2 - Partial completion of ISCED level, no direct access to higher ISCED level*</t>
  </si>
  <si>
    <t>3 – Full completion of ISCED level, no direct access to higher ISCED level*</t>
  </si>
  <si>
    <t>4 – Full completion of ISCED level, direct access to higher ISCED level*</t>
  </si>
  <si>
    <t>6 - Long first degree
(˃ 4 years)</t>
  </si>
  <si>
    <t>6 - Long first degree
(≥ 5 years)</t>
  </si>
  <si>
    <t>7 - Second or further degree following Bachelor’s or equivalent</t>
  </si>
  <si>
    <t>8 - Second  or further degree following Master’s or equivalent</t>
  </si>
  <si>
    <t xml:space="preserve"> </t>
  </si>
  <si>
    <t>5 - First degree 
(3-4 years)</t>
  </si>
  <si>
    <t>10/11/12</t>
  </si>
  <si>
    <t>CountryEN</t>
  </si>
  <si>
    <t>Abreviation</t>
  </si>
  <si>
    <t>code</t>
  </si>
  <si>
    <t>AFG</t>
  </si>
  <si>
    <t>ALB</t>
  </si>
  <si>
    <t>DZA</t>
  </si>
  <si>
    <t>AND</t>
  </si>
  <si>
    <t>AGO</t>
  </si>
  <si>
    <t>AIA</t>
  </si>
  <si>
    <t>ATG</t>
  </si>
  <si>
    <t>ARG</t>
  </si>
  <si>
    <t>ARM</t>
  </si>
  <si>
    <t>ABW</t>
  </si>
  <si>
    <t>AUS</t>
  </si>
  <si>
    <t>AUT</t>
  </si>
  <si>
    <t>AZE</t>
  </si>
  <si>
    <t>BHS</t>
  </si>
  <si>
    <t>BHR</t>
  </si>
  <si>
    <t>BGD</t>
  </si>
  <si>
    <t>BRB</t>
  </si>
  <si>
    <t>BLR</t>
  </si>
  <si>
    <t>BEL</t>
  </si>
  <si>
    <t>BLZ</t>
  </si>
  <si>
    <t>BEN</t>
  </si>
  <si>
    <t>BMU</t>
  </si>
  <si>
    <t>BTN</t>
  </si>
  <si>
    <t>BOL</t>
  </si>
  <si>
    <t>BIH</t>
  </si>
  <si>
    <t>BWA</t>
  </si>
  <si>
    <t>BRA</t>
  </si>
  <si>
    <t>VGB</t>
  </si>
  <si>
    <t>BRN</t>
  </si>
  <si>
    <t>BGR</t>
  </si>
  <si>
    <t>BFA</t>
  </si>
  <si>
    <t>BDI</t>
  </si>
  <si>
    <t>KHM</t>
  </si>
  <si>
    <t>CMR</t>
  </si>
  <si>
    <t>CAN</t>
  </si>
  <si>
    <t>CPV</t>
  </si>
  <si>
    <t>CYM</t>
  </si>
  <si>
    <t>CAF</t>
  </si>
  <si>
    <t>TCD</t>
  </si>
  <si>
    <t>CHL</t>
  </si>
  <si>
    <t>CHN</t>
  </si>
  <si>
    <t>HKG</t>
  </si>
  <si>
    <t>MAC</t>
  </si>
  <si>
    <t>COL</t>
  </si>
  <si>
    <t>COM</t>
  </si>
  <si>
    <t>COG</t>
  </si>
  <si>
    <t>COK</t>
  </si>
  <si>
    <t>CRI</t>
  </si>
  <si>
    <t>CIV</t>
  </si>
  <si>
    <t>HRV</t>
  </si>
  <si>
    <t>CUB</t>
  </si>
  <si>
    <t>CUW</t>
  </si>
  <si>
    <t>CYP</t>
  </si>
  <si>
    <t>CZE</t>
  </si>
  <si>
    <t>PRK</t>
  </si>
  <si>
    <t>COD</t>
  </si>
  <si>
    <t>DNK</t>
  </si>
  <si>
    <t>DJI</t>
  </si>
  <si>
    <t>DMA</t>
  </si>
  <si>
    <t>DOM</t>
  </si>
  <si>
    <t>ECU</t>
  </si>
  <si>
    <t>EGY</t>
  </si>
  <si>
    <t>SLV</t>
  </si>
  <si>
    <t>GNQ</t>
  </si>
  <si>
    <t>ERI</t>
  </si>
  <si>
    <t>EST</t>
  </si>
  <si>
    <t>ETH</t>
  </si>
  <si>
    <t>FJI</t>
  </si>
  <si>
    <t>FIN</t>
  </si>
  <si>
    <t>FRA</t>
  </si>
  <si>
    <t>GAB</t>
  </si>
  <si>
    <t>GMB</t>
  </si>
  <si>
    <t>GEO</t>
  </si>
  <si>
    <t>DEU</t>
  </si>
  <si>
    <t>GHA</t>
  </si>
  <si>
    <t>GIB</t>
  </si>
  <si>
    <t>GRC</t>
  </si>
  <si>
    <t>GRD</t>
  </si>
  <si>
    <t>GTM</t>
  </si>
  <si>
    <t>GIN</t>
  </si>
  <si>
    <t>GNB</t>
  </si>
  <si>
    <t>GUY</t>
  </si>
  <si>
    <t>HTI</t>
  </si>
  <si>
    <t>VAT</t>
  </si>
  <si>
    <t>HND</t>
  </si>
  <si>
    <t>HUN</t>
  </si>
  <si>
    <t>ISL</t>
  </si>
  <si>
    <t>IND</t>
  </si>
  <si>
    <t>IDN</t>
  </si>
  <si>
    <t>IRN</t>
  </si>
  <si>
    <t>IRQ</t>
  </si>
  <si>
    <t>IRL</t>
  </si>
  <si>
    <t>ISR</t>
  </si>
  <si>
    <t>ITA</t>
  </si>
  <si>
    <t>JAM</t>
  </si>
  <si>
    <t>JPN</t>
  </si>
  <si>
    <t>JOR</t>
  </si>
  <si>
    <t>KAZ</t>
  </si>
  <si>
    <t>KEN</t>
  </si>
  <si>
    <t>KIR</t>
  </si>
  <si>
    <t>KWT</t>
  </si>
  <si>
    <t>KGZ</t>
  </si>
  <si>
    <t>LAO</t>
  </si>
  <si>
    <t>LVA</t>
  </si>
  <si>
    <t>LBN</t>
  </si>
  <si>
    <t>LSO</t>
  </si>
  <si>
    <t>LBR</t>
  </si>
  <si>
    <t>LBY</t>
  </si>
  <si>
    <t>LIE</t>
  </si>
  <si>
    <t>LTU</t>
  </si>
  <si>
    <t>LUX</t>
  </si>
  <si>
    <t>MDG</t>
  </si>
  <si>
    <t>MWI</t>
  </si>
  <si>
    <t>MYS</t>
  </si>
  <si>
    <t>MDV</t>
  </si>
  <si>
    <t>MLI</t>
  </si>
  <si>
    <t>MLT</t>
  </si>
  <si>
    <t>MHL</t>
  </si>
  <si>
    <t>MRT</t>
  </si>
  <si>
    <t>MUS</t>
  </si>
  <si>
    <t>MEX</t>
  </si>
  <si>
    <t>FSM</t>
  </si>
  <si>
    <t>MCO</t>
  </si>
  <si>
    <t>MNG</t>
  </si>
  <si>
    <t>MNE</t>
  </si>
  <si>
    <t>MSR</t>
  </si>
  <si>
    <t>MAR</t>
  </si>
  <si>
    <t>MOZ</t>
  </si>
  <si>
    <t>MMR</t>
  </si>
  <si>
    <t>NAM</t>
  </si>
  <si>
    <t>NRU</t>
  </si>
  <si>
    <t>NPL</t>
  </si>
  <si>
    <t>NLD</t>
  </si>
  <si>
    <t>NZL</t>
  </si>
  <si>
    <t>NIC</t>
  </si>
  <si>
    <t>NER</t>
  </si>
  <si>
    <t>NGA</t>
  </si>
  <si>
    <t>NIU</t>
  </si>
  <si>
    <t>NOR</t>
  </si>
  <si>
    <t>OMN</t>
  </si>
  <si>
    <t>PAK</t>
  </si>
  <si>
    <t>PLW</t>
  </si>
  <si>
    <t>PSE</t>
  </si>
  <si>
    <t>PAN</t>
  </si>
  <si>
    <t>PNG</t>
  </si>
  <si>
    <t>PRY</t>
  </si>
  <si>
    <t>PER</t>
  </si>
  <si>
    <t>PHL</t>
  </si>
  <si>
    <t>POL</t>
  </si>
  <si>
    <t>PRT</t>
  </si>
  <si>
    <t>PRI</t>
  </si>
  <si>
    <t>QAT</t>
  </si>
  <si>
    <t>KOR</t>
  </si>
  <si>
    <t>MDA</t>
  </si>
  <si>
    <t>ROU</t>
  </si>
  <si>
    <t>RUS</t>
  </si>
  <si>
    <t>RWA</t>
  </si>
  <si>
    <t>KNA</t>
  </si>
  <si>
    <t>LCA</t>
  </si>
  <si>
    <t>VCT</t>
  </si>
  <si>
    <t>WSM</t>
  </si>
  <si>
    <t>SMR</t>
  </si>
  <si>
    <t>STP</t>
  </si>
  <si>
    <t>SAU</t>
  </si>
  <si>
    <t>SEN</t>
  </si>
  <si>
    <t>SRB</t>
  </si>
  <si>
    <t>SYC</t>
  </si>
  <si>
    <t>SLE</t>
  </si>
  <si>
    <t>SGP</t>
  </si>
  <si>
    <t>SXM</t>
  </si>
  <si>
    <t>SVK</t>
  </si>
  <si>
    <t>SVN</t>
  </si>
  <si>
    <t>SLB</t>
  </si>
  <si>
    <t>SOM</t>
  </si>
  <si>
    <t>ZAF</t>
  </si>
  <si>
    <t>SSD</t>
  </si>
  <si>
    <t>ESP</t>
  </si>
  <si>
    <t>LKA</t>
  </si>
  <si>
    <t>SDN</t>
  </si>
  <si>
    <t>SUR</t>
  </si>
  <si>
    <t>SWZ</t>
  </si>
  <si>
    <t>SWE</t>
  </si>
  <si>
    <t>CHE</t>
  </si>
  <si>
    <t>SYR</t>
  </si>
  <si>
    <t>TJK</t>
  </si>
  <si>
    <t>THA</t>
  </si>
  <si>
    <t>MKD</t>
  </si>
  <si>
    <t>TLS</t>
  </si>
  <si>
    <t>TGO</t>
  </si>
  <si>
    <t>TKL</t>
  </si>
  <si>
    <t>TON</t>
  </si>
  <si>
    <t>TTO</t>
  </si>
  <si>
    <t>TUN</t>
  </si>
  <si>
    <t>TUR</t>
  </si>
  <si>
    <t>TKM</t>
  </si>
  <si>
    <t>TCA</t>
  </si>
  <si>
    <t>TUV</t>
  </si>
  <si>
    <t>UGA</t>
  </si>
  <si>
    <t>UKR</t>
  </si>
  <si>
    <t>ARE</t>
  </si>
  <si>
    <t>GBR</t>
  </si>
  <si>
    <t>TZA</t>
  </si>
  <si>
    <t>USA</t>
  </si>
  <si>
    <t>URY</t>
  </si>
  <si>
    <t>UZB</t>
  </si>
  <si>
    <t>VUT</t>
  </si>
  <si>
    <t>VEN</t>
  </si>
  <si>
    <t>VNM</t>
  </si>
  <si>
    <t>YEM</t>
  </si>
  <si>
    <t>ZMB</t>
  </si>
  <si>
    <t>ZWE</t>
  </si>
  <si>
    <t>abr</t>
  </si>
  <si>
    <t>co_code</t>
  </si>
  <si>
    <t>Afghanistan</t>
  </si>
  <si>
    <t>Albania</t>
  </si>
  <si>
    <t>Algeria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</si>
  <si>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</si>
  <si>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</si>
  <si>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</si>
  <si>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</si>
  <si>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</si>
  <si>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</si>
  <si>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</si>
  <si>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</si>
  <si>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</si>
  <si>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</si>
  <si>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</si>
  <si>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</si>
  <si>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</si>
  <si>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</si>
  <si>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</si>
  <si>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</si>
  <si>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</si>
  <si>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</si>
  <si>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</si>
  <si>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</si>
  <si>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</si>
  <si>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</si>
  <si>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</si>
  <si>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</si>
  <si>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</si>
  <si>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</si>
  <si>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</si>
  <si>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</si>
  <si>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</si>
  <si>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Cambodia</t>
  </si>
  <si>
    <t>Cameroon</t>
  </si>
  <si>
    <t>Canada</t>
  </si>
  <si>
    <t>Cayman Islands</t>
  </si>
  <si>
    <t>Central African Republic</t>
  </si>
  <si>
    <t>Chad</t>
  </si>
  <si>
    <t>Chile</t>
  </si>
  <si>
    <t>China</t>
  </si>
  <si>
    <t>China, Hong Kong Special Administrative Region</t>
  </si>
  <si>
    <t>China, Macao Special Administrative Region</t>
  </si>
  <si>
    <t>Colombia</t>
  </si>
  <si>
    <t>Comoros</t>
  </si>
  <si>
    <t>Congo</t>
  </si>
  <si>
    <t>Cook Islands</t>
  </si>
  <si>
    <t>Costa Rica</t>
  </si>
  <si>
    <t>Côte d'Ivoire</t>
  </si>
  <si>
    <t>Croatia</t>
  </si>
  <si>
    <t>Cuba</t>
  </si>
  <si>
    <t>Curaçao</t>
  </si>
  <si>
    <t>Cyprus</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</si>
  <si>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</si>
  <si>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</si>
  <si>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</si>
  <si>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</si>
  <si>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</si>
  <si>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</si>
  <si>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</si>
  <si>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</si>
  <si>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</si>
  <si>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</si>
  <si>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</si>
  <si>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</si>
  <si>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</si>
  <si>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</si>
  <si>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</si>
  <si>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</si>
  <si>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</si>
  <si>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</si>
  <si>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</si>
  <si>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</si>
  <si>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</si>
  <si>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Gibraltar</t>
  </si>
  <si>
    <t>Greece</t>
  </si>
  <si>
    <t>Grenada</t>
  </si>
  <si>
    <t>Guatemala</t>
  </si>
  <si>
    <t>Guinea</t>
  </si>
  <si>
    <t>Guinea-Bissau</t>
  </si>
  <si>
    <t>Guyana</t>
  </si>
  <si>
    <t>Haiti</t>
  </si>
  <si>
    <t>Holy See</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</si>
  <si>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</si>
  <si>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</si>
  <si>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</si>
  <si>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</si>
  <si>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</si>
  <si>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</si>
  <si>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</si>
  <si>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</si>
  <si>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</si>
  <si>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</si>
  <si>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</si>
  <si>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</si>
  <si>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</si>
  <si>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</si>
  <si>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</si>
  <si>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</si>
  <si>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</si>
  <si>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</si>
  <si>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</si>
  <si>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</si>
  <si>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</si>
  <si>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</si>
  <si>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</si>
  <si>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</si>
  <si>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</si>
  <si>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</si>
  <si>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</si>
  <si>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</si>
  <si>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</si>
  <si>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</si>
  <si>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</si>
  <si>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</si>
  <si>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</si>
  <si>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</si>
  <si>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</si>
  <si>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</si>
  <si>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</si>
  <si>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</si>
  <si>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</si>
  <si>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</si>
  <si>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</si>
  <si>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Montserrat</t>
  </si>
  <si>
    <t>Morocco</t>
  </si>
  <si>
    <t>Mozambique</t>
  </si>
  <si>
    <t>Myanmar</t>
  </si>
  <si>
    <t>Namibia</t>
  </si>
  <si>
    <t>Nauru</t>
  </si>
  <si>
    <t>Nepal</t>
  </si>
  <si>
    <t>Netherlands</t>
  </si>
  <si>
    <t>New Zealand</t>
  </si>
  <si>
    <t>Nicaragua</t>
  </si>
  <si>
    <t>Niger</t>
  </si>
  <si>
    <t>Nigeria</t>
  </si>
  <si>
    <t>Niue</t>
  </si>
  <si>
    <t>Norway</t>
  </si>
  <si>
    <t>Oman</t>
  </si>
  <si>
    <t>Pakistan</t>
  </si>
  <si>
    <t>Palau</t>
  </si>
  <si>
    <t>Palestine</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</si>
  <si>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</si>
  <si>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</si>
  <si>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</si>
  <si>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</si>
  <si>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</si>
  <si>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</si>
  <si>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</si>
  <si>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</si>
  <si>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</si>
  <si>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</si>
  <si>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</si>
  <si>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</si>
  <si>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</si>
  <si>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</si>
  <si>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</si>
  <si>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</si>
  <si>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</si>
  <si>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</si>
  <si>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</si>
  <si>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</si>
  <si>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</si>
  <si>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</si>
  <si>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</si>
  <si>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</si>
  <si>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</si>
  <si>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</si>
  <si>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</si>
  <si>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</si>
  <si>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</si>
  <si>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</si>
  <si>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</si>
  <si>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</si>
  <si>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Sudan</t>
  </si>
  <si>
    <t>Spain</t>
  </si>
  <si>
    <t>Sri Lanka</t>
  </si>
  <si>
    <t>Sudan</t>
  </si>
  <si>
    <t>Suriname</t>
  </si>
  <si>
    <t>Sweden</t>
  </si>
  <si>
    <t>Switzerland</t>
  </si>
  <si>
    <t>Syrian Arab Republic</t>
  </si>
  <si>
    <t>Tajikistan</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</si>
  <si>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</si>
  <si>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</si>
  <si>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</si>
  <si>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</si>
  <si>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</si>
  <si>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</si>
  <si>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</si>
  <si>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</si>
  <si>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</si>
  <si>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</si>
  <si>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</si>
  <si>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</si>
  <si>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</si>
  <si>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</si>
  <si>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</si>
  <si>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</si>
  <si>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</si>
  <si>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</si>
  <si>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</si>
  <si>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</si>
  <si>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</si>
  <si>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</si>
  <si>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</si>
  <si>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</si>
  <si>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</si>
  <si>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Please add any additional comments on this section, if needed:</t>
  </si>
  <si>
    <t>(please select)</t>
  </si>
  <si>
    <t>DEFINITIONS USED IN THE NATIONAL PROGRAMMES TABLE</t>
  </si>
  <si>
    <t>If information is available online, please also provide a website address</t>
  </si>
  <si>
    <t>FREE AND COMPULSORY EDUCATION</t>
  </si>
  <si>
    <t>question021</t>
  </si>
  <si>
    <t>question011</t>
  </si>
  <si>
    <t>Insufficient for completion</t>
  </si>
  <si>
    <t>1 - Insufficient for completion of ISCED level, no direct access to higher ISCED level*</t>
  </si>
  <si>
    <t>1 - Insufficient for completion of ISCED level</t>
  </si>
  <si>
    <r>
      <rPr>
        <i/>
        <sz val="11"/>
        <rFont val="Calibri"/>
        <family val="2"/>
        <scheme val="minor"/>
      </rPr>
      <t>Name of the programme in national language</t>
    </r>
    <r>
      <rPr>
        <sz val="11"/>
        <rFont val="Calibri"/>
        <family val="2"/>
        <scheme val="minor"/>
      </rPr>
      <t xml:space="preserve">
Provide the name of the education programme in the national language of your country if different from the language of this questionnaire.</t>
    </r>
  </si>
  <si>
    <r>
      <rPr>
        <i/>
        <sz val="11"/>
        <rFont val="Calibri"/>
        <family val="2"/>
        <scheme val="minor"/>
      </rPr>
      <t xml:space="preserve">Name of the qualification awarded at end of programme in English (fill in multiple lines if more than one qualification)
</t>
    </r>
    <r>
      <rPr>
        <sz val="11"/>
        <rFont val="Calibri"/>
        <family val="2"/>
        <scheme val="minor"/>
      </rPr>
      <t>Provide the name of the qualification indicated in Column 5 in English.</t>
    </r>
  </si>
  <si>
    <r>
      <rPr>
        <i/>
        <sz val="11"/>
        <rFont val="Calibri"/>
        <family val="2"/>
        <scheme val="minor"/>
      </rPr>
      <t xml:space="preserve">Theoretical entrance age
</t>
    </r>
    <r>
      <rPr>
        <sz val="11"/>
        <rFont val="Calibri"/>
        <family val="2"/>
        <scheme val="minor"/>
      </rPr>
      <t>Provide the age at which pupils or students would enter the education programme assuming that they had started at the official entrance age for the lowest level of education, had studied full-time throughout and had progressed through the system without repeating or skipping a grade. The theoretical entrance age to a given programme is often but not always the typical or most common one.</t>
    </r>
  </si>
  <si>
    <r>
      <rPr>
        <i/>
        <sz val="11"/>
        <rFont val="Calibri"/>
        <family val="2"/>
        <scheme val="minor"/>
      </rPr>
      <t xml:space="preserve">Theoretical duration
</t>
    </r>
    <r>
      <rPr>
        <sz val="11"/>
        <rFont val="Calibri"/>
        <family val="2"/>
        <scheme val="minor"/>
      </rPr>
      <t>Provide the number of years the education programme is designed to last. If the programme is designed for part-time attendance please express the theoretical duration in full-time equivalent years (i.e. assuming full-time attendance). Please note that the theoretical duration of a programme is often but not always the typical or most common one.</t>
    </r>
  </si>
  <si>
    <r>
      <rPr>
        <i/>
        <sz val="11"/>
        <rFont val="Calibri"/>
        <family val="2"/>
        <scheme val="minor"/>
      </rPr>
      <t xml:space="preserve">ISCED 2011 level
</t>
    </r>
    <r>
      <rPr>
        <sz val="11"/>
        <rFont val="Calibri"/>
        <family val="2"/>
        <scheme val="minor"/>
      </rPr>
      <t>Select the ISCED programme level as per the ISCED 2011 criteria. See Section 9 in the ISCED 2011 classification.</t>
    </r>
  </si>
  <si>
    <r>
      <rPr>
        <i/>
        <sz val="11"/>
        <rFont val="Calibri"/>
        <family val="2"/>
        <scheme val="minor"/>
      </rPr>
      <t xml:space="preserve">ISCED 2011 level completion and position in national degree structure (for levels 2-8 only)
</t>
    </r>
    <r>
      <rPr>
        <sz val="11"/>
        <rFont val="Calibri"/>
        <family val="2"/>
        <scheme val="minor"/>
      </rPr>
      <t>For ISCED levels 2-8, indicate whether successful completion of the programme is also completion of the ISCED level or not. 
For ISCED levels 2-3, programmes not giving level completion but which are part of a sequence of programmes at one of these levels which eventually lead to level completion may be classified as ‘partial level completion’ if they meet the following criteria: the equivalent of 2 years cumulative duration at the respective ISCED level; and cumulative duration since the start of primary education of 8 years for ISCED level 2 and 11 years for ISCED level 3.
For ISCED levels 6-7, programmes that give level completion may also be classified by their position in the national tertiary degree structure with the following possibilities: ‘first degree’, ‘long first degree’, ‘second or further degree following a Bachelor’s or equivalent programme’, ‘second or further degree following a Master’s or equivalent programme’.</t>
    </r>
  </si>
  <si>
    <r>
      <rPr>
        <i/>
        <sz val="11"/>
        <rFont val="Calibri"/>
        <family val="2"/>
        <scheme val="minor"/>
      </rPr>
      <t xml:space="preserve">Notes
</t>
    </r>
    <r>
      <rPr>
        <sz val="11"/>
        <rFont val="Calibri"/>
        <family val="2"/>
        <scheme val="minor"/>
      </rPr>
      <t>Add any additional information about the programme or qualification which may be relevant.</t>
    </r>
  </si>
  <si>
    <r>
      <rPr>
        <i/>
        <sz val="11"/>
        <rFont val="Calibri"/>
        <family val="2"/>
        <scheme val="minor"/>
      </rPr>
      <t xml:space="preserve">ISCED 2011 Programme three-digit code
</t>
    </r>
    <r>
      <rPr>
        <sz val="11"/>
        <rFont val="Calibri"/>
        <family val="2"/>
        <scheme val="minor"/>
      </rPr>
      <t>This three-digit code is automatically generated based on the information provided in Columns 9-12. Please refer to the coding of education programmes (ISCED-P) in the ISCED 2011 classification (Annex II). The code may be over-written if needed.</t>
    </r>
  </si>
  <si>
    <r>
      <rPr>
        <i/>
        <sz val="11"/>
        <rFont val="Calibri"/>
        <family val="2"/>
        <scheme val="minor"/>
      </rPr>
      <t xml:space="preserve">ISCED 2011 Educational Attainment three-digit code
</t>
    </r>
    <r>
      <rPr>
        <sz val="11"/>
        <rFont val="Calibri"/>
        <family val="2"/>
        <scheme val="minor"/>
      </rPr>
      <t>This three-digit code is automatically generated based on the information provided in Columns 9-12. Please refer to the coding of educational attainment (ISCED-A) in the ISCED 2011 classification (Annex III). The code may be over-written if needed.</t>
    </r>
  </si>
  <si>
    <r>
      <rPr>
        <i/>
        <sz val="11"/>
        <rFont val="Calibri"/>
        <family val="2"/>
        <scheme val="minor"/>
      </rPr>
      <t>Name of the programme in English</t>
    </r>
    <r>
      <rPr>
        <sz val="11"/>
        <rFont val="Calibri"/>
        <family val="2"/>
        <scheme val="minor"/>
      </rPr>
      <t xml:space="preserve">
Provide the name of the education programme indicated in Column 1 in English.</t>
    </r>
  </si>
  <si>
    <r>
      <rPr>
        <i/>
        <sz val="11"/>
        <rFont val="Calibri"/>
        <family val="2"/>
        <scheme val="minor"/>
      </rPr>
      <t>Minimum entry requirements if applicable, in national language</t>
    </r>
    <r>
      <rPr>
        <sz val="11"/>
        <rFont val="Calibri"/>
        <family val="2"/>
        <scheme val="minor"/>
      </rPr>
      <t xml:space="preserve">
In order to participate in an education programme, students usually have to meet certain minimum criteria. For example, be 6 years of age to enter primary school or have a secondary diploma to enrol in a specific teacher training programme. Provide this information in the language of your country, if different from the language of this questionnaire.</t>
    </r>
  </si>
  <si>
    <r>
      <rPr>
        <i/>
        <sz val="11"/>
        <rFont val="Calibri"/>
        <family val="2"/>
        <scheme val="minor"/>
      </rPr>
      <t>Minimum entrance requirements if applicable, in English</t>
    </r>
    <r>
      <rPr>
        <sz val="11"/>
        <rFont val="Calibri"/>
        <family val="2"/>
        <scheme val="minor"/>
      </rPr>
      <t xml:space="preserve">
Provide the information on minimum entry requirements indicated in Column 3 in English.</t>
    </r>
  </si>
  <si>
    <r>
      <rPr>
        <i/>
        <sz val="11"/>
        <rFont val="Calibri"/>
        <family val="2"/>
        <scheme val="minor"/>
      </rPr>
      <t>Name of the qualification awarded at end of programme in national language (fill in multiple lines if more than one qualification)</t>
    </r>
    <r>
      <rPr>
        <sz val="11"/>
        <rFont val="Calibri"/>
        <family val="2"/>
        <scheme val="minor"/>
      </rPr>
      <t xml:space="preserve">
Provide the name of any qualification (for example, certificate, degree or diploma) that a student can obtain on successful completion of the education programme, in the national language of your country if different from the language of this questionnaire. If a programme provides more than one qualification, enter the full information in Columns 1-4 for this programme in as many rows as there are qualifications.</t>
    </r>
  </si>
  <si>
    <t>Questionnaire code:</t>
  </si>
  <si>
    <t>Country:</t>
  </si>
  <si>
    <t>Contact 1: Person in charge of completing the questionnaire:</t>
  </si>
  <si>
    <t>Full name:</t>
  </si>
  <si>
    <t>Organization:</t>
  </si>
  <si>
    <t>Organization unit:</t>
  </si>
  <si>
    <t>Function:</t>
  </si>
  <si>
    <t>Email address:</t>
  </si>
  <si>
    <t>Phone number:</t>
  </si>
  <si>
    <t>Fax number:</t>
  </si>
  <si>
    <t>Contact 2: Head of the organization (if different from Contact 1):</t>
  </si>
  <si>
    <t>Name of the qualification awarded at end of programme in national language
 (fill in multiple lines if more than one qualification)</t>
  </si>
  <si>
    <t>Name of the qualification awarded at end of programme in English 
(fill in multiple lines if more than one qualification)</t>
  </si>
  <si>
    <t>ISO code:</t>
  </si>
  <si>
    <t>TABLE 2:  FREE AND COMPULSORY EDUCATION</t>
  </si>
  <si>
    <t>General information on the data collected in the questionnaire</t>
  </si>
  <si>
    <t>1. Please provide information on the person(s) responsible for completing this questionnaire.</t>
  </si>
  <si>
    <t>EN</t>
  </si>
  <si>
    <t>Does the programme provide direct access to higher ISCED 2011 level(s)? (for levels 2-4 only)</t>
  </si>
  <si>
    <t>Minimum ISCED 2011 level of training required to teach that programme</t>
  </si>
  <si>
    <r>
      <rPr>
        <i/>
        <sz val="11"/>
        <rFont val="Calibri"/>
        <family val="2"/>
        <scheme val="minor"/>
      </rPr>
      <t xml:space="preserve">ISCED 2011 type or orientation (Where applicable) 
</t>
    </r>
    <r>
      <rPr>
        <sz val="11"/>
        <rFont val="Calibri"/>
        <family val="2"/>
        <scheme val="minor"/>
      </rPr>
      <t>For ISCED level 0, indicate whether the programme is early childhood educational development (designed for children aged 0-2 years) or pre-primary education (designed for children from 3 years of age to the start of primary education).
For ISCED level 1, this column should be left blank as there are no categories for this level.
For ISCED levels 2-5, indicate whether the programme orientation is ‘general’ or ‘vocational’. See the Glossary of the ISCED 2011 classification for the definitions of general and vocational education.
For ISCED levels 6-8, the orientation should be indicated as ‘unspecified’, as there are not yet internationally agreed definitions for academic and professional orientations at the tertiary level.</t>
    </r>
  </si>
  <si>
    <r>
      <rPr>
        <i/>
        <sz val="11"/>
        <rFont val="Calibri"/>
        <family val="2"/>
        <scheme val="minor"/>
      </rPr>
      <t xml:space="preserve">Does the programme provide direct access to higher ISCED 2011 level(s)? (for levels 2-4 only)
</t>
    </r>
    <r>
      <rPr>
        <sz val="11"/>
        <rFont val="Calibri"/>
        <family val="2"/>
        <scheme val="minor"/>
      </rPr>
      <t>For ISCED levels 2-4, indicate if successful completion of the programme provides access to a higher level of education as follows:
For ISCED level 2: ‘No access to ISCED level 3’ or ‘Access to ISCED level 3’.
For ISCED level 3: ‘No access to ISCED levels 4 or 5, 6, 7’, ‘Access to ISCED level 4 only’, ‘Access to ISCED levels 5, 6, 7’, or ‘Access to ISCED levels 4 and 5, 6, 7’.
For ISCED level 4: ‘No access to ISCED level 5, 6, 7’ or ‘Access to ISCED level 5, 6, 7’.</t>
    </r>
  </si>
  <si>
    <r>
      <rPr>
        <i/>
        <sz val="11"/>
        <rFont val="Calibri"/>
        <family val="2"/>
        <scheme val="minor"/>
      </rPr>
      <t xml:space="preserve">Minimum ISCED 2011 level of training required to teach that programme
</t>
    </r>
    <r>
      <rPr>
        <sz val="11"/>
        <rFont val="Calibri"/>
        <family val="2"/>
        <scheme val="minor"/>
      </rPr>
      <t>Record the minimum ISCED level that teachers of this programme are expected to have successfully completed.</t>
    </r>
  </si>
  <si>
    <t>[not applicable]</t>
  </si>
  <si>
    <t>APPENDIX 1.2</t>
  </si>
  <si>
    <r>
      <t>ISCED 2011 level completion and position in national degree structure
(</t>
    </r>
    <r>
      <rPr>
        <sz val="11"/>
        <color theme="1"/>
        <rFont val="Calibri"/>
        <family val="2"/>
        <scheme val="minor"/>
      </rPr>
      <t>where applicable)</t>
    </r>
  </si>
  <si>
    <t>ISCED1458</t>
  </si>
  <si>
    <t>101</t>
  </si>
  <si>
    <t>030</t>
  </si>
  <si>
    <t>Systematic instruction in fundamental knowledge, skills and competencies. Basic level of complexity.
Instruction typically organised by one main class teacher.
Entry age usually 5-7 years.</t>
  </si>
  <si>
    <t>Duration</t>
  </si>
  <si>
    <t>Compulsory education</t>
  </si>
  <si>
    <t>Free education</t>
  </si>
  <si>
    <t>Ending age</t>
  </si>
  <si>
    <t>Primary 
ISCED 1</t>
  </si>
  <si>
    <t>Secondary
ISCED 2 and 3</t>
  </si>
  <si>
    <t>1: Compulsory education</t>
  </si>
  <si>
    <t>2: Free education</t>
  </si>
  <si>
    <t>http://www.uis.unesco.org</t>
  </si>
  <si>
    <t>Web:</t>
  </si>
  <si>
    <t>CANADA</t>
  </si>
  <si>
    <t>UNESCO Institute for Statistics</t>
  </si>
  <si>
    <t>Mail:</t>
  </si>
  <si>
    <t>+1 514 343 5740</t>
  </si>
  <si>
    <t>Fax:</t>
  </si>
  <si>
    <t>+1 514 343 6880</t>
  </si>
  <si>
    <t>Tel:</t>
  </si>
  <si>
    <t>uis.survey@unesco.org</t>
  </si>
  <si>
    <t>Email:</t>
  </si>
  <si>
    <t>Using the Excel questionnaire</t>
  </si>
  <si>
    <t>Coverage</t>
  </si>
  <si>
    <t>http://www.uis.unesco.org/UISQuestionnaires/Pages/country.aspx</t>
  </si>
  <si>
    <t>National education systems</t>
  </si>
  <si>
    <t>Table 1: National education programmes</t>
  </si>
  <si>
    <t>Table 2: Free and compulsory education</t>
  </si>
  <si>
    <t>Starting age</t>
  </si>
  <si>
    <t>Pre-primary 
ISCED 02</t>
  </si>
  <si>
    <t>Age-span of compulsory education</t>
  </si>
  <si>
    <t>Yes</t>
  </si>
  <si>
    <t>Please select a country</t>
  </si>
  <si>
    <t>_X</t>
  </si>
  <si>
    <r>
      <t xml:space="preserve">4 - </t>
    </r>
    <r>
      <rPr>
        <b/>
        <sz val="11"/>
        <color indexed="8"/>
        <rFont val="Calibri"/>
        <family val="2"/>
        <scheme val="minor"/>
      </rPr>
      <t>General</t>
    </r>
    <r>
      <rPr>
        <sz val="11"/>
        <color indexed="8"/>
        <rFont val="Calibri"/>
        <family val="2"/>
        <scheme val="minor"/>
      </rPr>
      <t xml:space="preserve">: Programmes designed to develop learners’ general knowledge, skills and competencies, as well as literacy and numeracy skills, often to prepare for more advanced education programmes at the same or a higher ISCED level and to lay the foundation for lifelong learning. Can also contain vocational elements but do not lead directly to the labour market.
5 - </t>
    </r>
    <r>
      <rPr>
        <b/>
        <sz val="11"/>
        <color indexed="8"/>
        <rFont val="Calibri"/>
        <family val="2"/>
        <scheme val="minor"/>
      </rPr>
      <t>Vocational</t>
    </r>
    <r>
      <rPr>
        <sz val="11"/>
        <color indexed="8"/>
        <rFont val="Calibri"/>
        <family val="2"/>
        <scheme val="minor"/>
      </rPr>
      <t>: Programmes designed for learners to acquire the knowledge, skills and competencies specific to a particular occupation, trade, or class or occupations or trades. Results in a recognised labour market relevant qualification.</t>
    </r>
  </si>
  <si>
    <r>
      <t xml:space="preserve">6 - Orientation </t>
    </r>
    <r>
      <rPr>
        <b/>
        <sz val="11"/>
        <color indexed="8"/>
        <rFont val="Calibri"/>
        <family val="2"/>
        <scheme val="minor"/>
      </rPr>
      <t>unspecified</t>
    </r>
    <r>
      <rPr>
        <sz val="11"/>
        <color indexed="8"/>
        <rFont val="Calibri"/>
        <family val="2"/>
        <scheme val="minor"/>
      </rPr>
      <t>: To be used at ISCED levels 6, 7 and 8 in the absence of internationally agreed definitions for academic and professional orientations at the tertiary level.</t>
    </r>
  </si>
  <si>
    <t/>
  </si>
  <si>
    <t>http://uis.unesco.org/en/isced-mappings</t>
  </si>
  <si>
    <r>
      <t xml:space="preserve">Programme information (All formal education programmes (including formal adult </t>
    </r>
    <r>
      <rPr>
        <b/>
        <sz val="12"/>
        <rFont val="Calibri"/>
        <family val="2"/>
        <scheme val="minor"/>
      </rPr>
      <t>education))</t>
    </r>
  </si>
  <si>
    <t>Please ensure that all formal education programmes included in the Survey of Formal Education, including ISCED 01 category ‘early childhood educational development’, as well as formal adult education programmes are listed in this questionnaire. For pre-filled questionnaires, new programmes can be entered at the end of the pre-filled section and changes to existing programmes should be clearly indicated.
It is recommended to fill in the rows starting from the lowest level of education (ISCED 2011 level 0) to the highest level (ISCED 2011 level 8). Each row should be filled in from left to right. A new row should be used for each distinct programme and qualification that would result in different ISCED programme (ISCED-P) and educational attainment (ISCED-A) codes. Where one programme leads to two or more qualifications, please list it once for each qualification as the ISCED-A codes for each qualification may be different.</t>
  </si>
  <si>
    <t>This questionnaire collects information on the national education programmes and their classifications according to the 2011 revision of the International Standard Classification of Education (ISCED 2011). This information is used to ensure the production of internationally comparable data and indicators that are gathered through the UIS education questionnaires and to produce ISCED mappings which are essential tools for comparing national education systems. The questionnaire is also used to collect the provision of free and compulsory education as per national legislation and/or educational laws.</t>
  </si>
  <si>
    <t>3. Reference period for the information provided in this questionnaire:</t>
  </si>
  <si>
    <t>Free education refers to the years or grades during which children and young people are entitled to education which is free of tuition fees.</t>
  </si>
  <si>
    <t>2.1 Is the provision of free education (i.e. free from tuition fees) part of the legislation or education laws in this country?</t>
  </si>
  <si>
    <t>1.1 Is compulsory education part of the legislation or education laws in this country?</t>
  </si>
  <si>
    <t>Number of tuition-free years/grades</t>
  </si>
  <si>
    <t>Completed questionnaires should be sent by email as an attachment to:</t>
  </si>
  <si>
    <t>Validated ISCED mappings are available at:</t>
  </si>
  <si>
    <t>All UIS questionnaires and manuals are available at:</t>
  </si>
  <si>
    <t>Submitting this questionnaire</t>
  </si>
  <si>
    <t>Completing the questionnaire</t>
  </si>
  <si>
    <t>For more information</t>
  </si>
  <si>
    <t>School year starts (dd/mm/yyyy):</t>
  </si>
  <si>
    <t>School year ends (dd/mm/yyyy):</t>
  </si>
  <si>
    <t>1.3 Please provide the reference (article, section, etc.) to the legislation or education laws related to compulsory education:</t>
  </si>
  <si>
    <t>2.3 Please provide the reference (article, section, etc.) to the legislation or education laws related to free education:</t>
  </si>
  <si>
    <t>2.2 If yes, please provide number of years/grades in pre-primary, primary and secondary covered by this legislation or law:</t>
  </si>
  <si>
    <t>Increased range of subject options and streams.</t>
  </si>
  <si>
    <t>*For ISCED level 3, direct access to a higher level means to first tertiary education programmes at ISCED level 5, 6 or 7.</t>
  </si>
  <si>
    <r>
      <rPr>
        <b/>
        <sz val="12"/>
        <rFont val="Calibri"/>
        <family val="2"/>
        <scheme val="minor"/>
      </rPr>
      <t>1.2 If yes, w</t>
    </r>
    <r>
      <rPr>
        <b/>
        <sz val="12"/>
        <color theme="1"/>
        <rFont val="Calibri"/>
        <family val="2"/>
        <scheme val="minor"/>
      </rPr>
      <t xml:space="preserve">hat is the age-span </t>
    </r>
    <r>
      <rPr>
        <b/>
        <sz val="12"/>
        <color theme="1"/>
        <rFont val="Calibri"/>
        <family val="2"/>
        <scheme val="minor"/>
      </rPr>
      <t>that is covered by this legislation or law?</t>
    </r>
  </si>
  <si>
    <t>Compulsory education is defined as the age-span during which children and young people are legally obliged to attend school.</t>
  </si>
  <si>
    <t>ISCED 2011 type or orientation (where applicable)</t>
  </si>
  <si>
    <t>TABLE 1:  NATIONAL EDUCATION PROGRAMMES ACCORDING TO ISCED 2011</t>
  </si>
  <si>
    <t>This questionnaire has been designed for optimal functionality in Microsoft Excel 2010 but can also be used with other versions of Excel. It has been locked to preserve the layout and the integrity of automatically filled cells.</t>
  </si>
  <si>
    <t>This part of the questionnaire compiles information on free and compulsory education, as prescribed in national legislation and/or educational laws. While practice can be different from theory, the aim of this table is to gather information on the national legal frameworks that guide compulsory and free education, rather than on current practices.</t>
  </si>
  <si>
    <t>This questionnaire covers the entire formal education system from early childhood educational development to tertiary education in both public and private institutions within the borders of your country. The information provided should include both formal initial education programmes and formal adult education programmes.</t>
  </si>
  <si>
    <t>Czechia</t>
  </si>
  <si>
    <t>For any queries concerning the questionnaire, please contact the UNESCO Institute for Statistics by:</t>
  </si>
  <si>
    <t>AF</t>
  </si>
  <si>
    <t>AL</t>
  </si>
  <si>
    <t>DZ</t>
  </si>
  <si>
    <t>AD</t>
  </si>
  <si>
    <t>AO</t>
  </si>
  <si>
    <t>AI</t>
  </si>
  <si>
    <t>AG</t>
  </si>
  <si>
    <t>AR</t>
  </si>
  <si>
    <t>AM</t>
  </si>
  <si>
    <t>AW</t>
  </si>
  <si>
    <t>AU</t>
  </si>
  <si>
    <t>AT</t>
  </si>
  <si>
    <t>AZ</t>
  </si>
  <si>
    <t>BS</t>
  </si>
  <si>
    <t>BH</t>
  </si>
  <si>
    <t>BD</t>
  </si>
  <si>
    <t>BB</t>
  </si>
  <si>
    <t>BY</t>
  </si>
  <si>
    <t>BE</t>
  </si>
  <si>
    <t>BZ</t>
  </si>
  <si>
    <t>BJ</t>
  </si>
  <si>
    <t>BM</t>
  </si>
  <si>
    <t>BT</t>
  </si>
  <si>
    <t>BO</t>
  </si>
  <si>
    <t>BA</t>
  </si>
  <si>
    <t>BW</t>
  </si>
  <si>
    <t>BR</t>
  </si>
  <si>
    <t>VG</t>
  </si>
  <si>
    <t>BN</t>
  </si>
  <si>
    <t>BG</t>
  </si>
  <si>
    <t>BF</t>
  </si>
  <si>
    <t>BI</t>
  </si>
  <si>
    <t>Cabo Verde</t>
  </si>
  <si>
    <t>CV</t>
  </si>
  <si>
    <t>KH</t>
  </si>
  <si>
    <t>CM</t>
  </si>
  <si>
    <t>CA</t>
  </si>
  <si>
    <t>KY</t>
  </si>
  <si>
    <t>CF</t>
  </si>
  <si>
    <t>TD</t>
  </si>
  <si>
    <t>CL</t>
  </si>
  <si>
    <t>CN</t>
  </si>
  <si>
    <t>HK</t>
  </si>
  <si>
    <t>MO</t>
  </si>
  <si>
    <t>CO</t>
  </si>
  <si>
    <t>KM</t>
  </si>
  <si>
    <t>CG</t>
  </si>
  <si>
    <t>CK</t>
  </si>
  <si>
    <t>CR</t>
  </si>
  <si>
    <t>CI</t>
  </si>
  <si>
    <t>HR</t>
  </si>
  <si>
    <t>CU</t>
  </si>
  <si>
    <t>CW</t>
  </si>
  <si>
    <t>CY</t>
  </si>
  <si>
    <t>CZ</t>
  </si>
  <si>
    <t>KP</t>
  </si>
  <si>
    <t>CD</t>
  </si>
  <si>
    <t>DK</t>
  </si>
  <si>
    <t>DJ</t>
  </si>
  <si>
    <t>DM</t>
  </si>
  <si>
    <t>DO</t>
  </si>
  <si>
    <t>EC</t>
  </si>
  <si>
    <t>EG</t>
  </si>
  <si>
    <t>SV</t>
  </si>
  <si>
    <t>GQ</t>
  </si>
  <si>
    <t>ER</t>
  </si>
  <si>
    <t>EE</t>
  </si>
  <si>
    <t>ET</t>
  </si>
  <si>
    <t>FJ</t>
  </si>
  <si>
    <t>FI</t>
  </si>
  <si>
    <t>FR</t>
  </si>
  <si>
    <t>GA</t>
  </si>
  <si>
    <t>GM</t>
  </si>
  <si>
    <t>GE</t>
  </si>
  <si>
    <t>DE</t>
  </si>
  <si>
    <t>GH</t>
  </si>
  <si>
    <t>GI</t>
  </si>
  <si>
    <t>GR</t>
  </si>
  <si>
    <t>GD</t>
  </si>
  <si>
    <t>GT</t>
  </si>
  <si>
    <t>GN</t>
  </si>
  <si>
    <t>GW</t>
  </si>
  <si>
    <t>GY</t>
  </si>
  <si>
    <t>HT</t>
  </si>
  <si>
    <t>VA</t>
  </si>
  <si>
    <t>HN</t>
  </si>
  <si>
    <t>HU</t>
  </si>
  <si>
    <t>IS</t>
  </si>
  <si>
    <t>IN</t>
  </si>
  <si>
    <t>ID</t>
  </si>
  <si>
    <t>IR</t>
  </si>
  <si>
    <t>IQ</t>
  </si>
  <si>
    <t>IE</t>
  </si>
  <si>
    <t>IL</t>
  </si>
  <si>
    <t>IT</t>
  </si>
  <si>
    <t>JM</t>
  </si>
  <si>
    <t>JP</t>
  </si>
  <si>
    <t>JO</t>
  </si>
  <si>
    <t>KZ</t>
  </si>
  <si>
    <t>KE</t>
  </si>
  <si>
    <t>KI</t>
  </si>
  <si>
    <t>KW</t>
  </si>
  <si>
    <t>KG</t>
  </si>
  <si>
    <t>LA</t>
  </si>
  <si>
    <t>LV</t>
  </si>
  <si>
    <t>LB</t>
  </si>
  <si>
    <t>LS</t>
  </si>
  <si>
    <t>LR</t>
  </si>
  <si>
    <t>LY</t>
  </si>
  <si>
    <t>LI</t>
  </si>
  <si>
    <t>LT</t>
  </si>
  <si>
    <t>LU</t>
  </si>
  <si>
    <t>MG</t>
  </si>
  <si>
    <t>MW</t>
  </si>
  <si>
    <t>MY</t>
  </si>
  <si>
    <t>MV</t>
  </si>
  <si>
    <t>ML</t>
  </si>
  <si>
    <t>MT</t>
  </si>
  <si>
    <t>MH</t>
  </si>
  <si>
    <t>MR</t>
  </si>
  <si>
    <t>MU</t>
  </si>
  <si>
    <t>MX</t>
  </si>
  <si>
    <t>FM</t>
  </si>
  <si>
    <t>MC</t>
  </si>
  <si>
    <t>MN</t>
  </si>
  <si>
    <t>ME</t>
  </si>
  <si>
    <t>MS</t>
  </si>
  <si>
    <t>MA</t>
  </si>
  <si>
    <t>MZ</t>
  </si>
  <si>
    <t>MM</t>
  </si>
  <si>
    <t>NA</t>
  </si>
  <si>
    <t>NR</t>
  </si>
  <si>
    <t>NP</t>
  </si>
  <si>
    <t>NL</t>
  </si>
  <si>
    <t>NZ</t>
  </si>
  <si>
    <t>NI</t>
  </si>
  <si>
    <t>NE</t>
  </si>
  <si>
    <t>NG</t>
  </si>
  <si>
    <t>NU</t>
  </si>
  <si>
    <t>NO</t>
  </si>
  <si>
    <t>OM</t>
  </si>
  <si>
    <t>PK</t>
  </si>
  <si>
    <t>PW</t>
  </si>
  <si>
    <t>PS</t>
  </si>
  <si>
    <t>PA</t>
  </si>
  <si>
    <t>PG</t>
  </si>
  <si>
    <t>PY</t>
  </si>
  <si>
    <t>PE</t>
  </si>
  <si>
    <t>PH</t>
  </si>
  <si>
    <t>PL</t>
  </si>
  <si>
    <t>PT</t>
  </si>
  <si>
    <t>PR</t>
  </si>
  <si>
    <t>QA</t>
  </si>
  <si>
    <t>KR</t>
  </si>
  <si>
    <t>MD</t>
  </si>
  <si>
    <t>RO</t>
  </si>
  <si>
    <t>RU</t>
  </si>
  <si>
    <t>RW</t>
  </si>
  <si>
    <t>KN</t>
  </si>
  <si>
    <t>LC</t>
  </si>
  <si>
    <t>VC</t>
  </si>
  <si>
    <t>WS</t>
  </si>
  <si>
    <t>SM</t>
  </si>
  <si>
    <t>ST</t>
  </si>
  <si>
    <t>SA</t>
  </si>
  <si>
    <t>SN</t>
  </si>
  <si>
    <t>RS</t>
  </si>
  <si>
    <t>SC</t>
  </si>
  <si>
    <t>SL</t>
  </si>
  <si>
    <t>SG</t>
  </si>
  <si>
    <t>SX</t>
  </si>
  <si>
    <t>SK</t>
  </si>
  <si>
    <t>SI</t>
  </si>
  <si>
    <t>SB</t>
  </si>
  <si>
    <t>SO</t>
  </si>
  <si>
    <t>ZA</t>
  </si>
  <si>
    <t>SS</t>
  </si>
  <si>
    <t>ES</t>
  </si>
  <si>
    <t>LK</t>
  </si>
  <si>
    <t>SD</t>
  </si>
  <si>
    <t>SR</t>
  </si>
  <si>
    <t>SZ</t>
  </si>
  <si>
    <t>SE</t>
  </si>
  <si>
    <t>CH</t>
  </si>
  <si>
    <t>SY</t>
  </si>
  <si>
    <t>TJ</t>
  </si>
  <si>
    <t>TH</t>
  </si>
  <si>
    <t>MK</t>
  </si>
  <si>
    <t>TL</t>
  </si>
  <si>
    <t>TG</t>
  </si>
  <si>
    <t>TK</t>
  </si>
  <si>
    <t>TO</t>
  </si>
  <si>
    <t>TT</t>
  </si>
  <si>
    <t>TN</t>
  </si>
  <si>
    <t>TR</t>
  </si>
  <si>
    <t>TM</t>
  </si>
  <si>
    <t>TC</t>
  </si>
  <si>
    <t>TV</t>
  </si>
  <si>
    <t>UG</t>
  </si>
  <si>
    <t>UA</t>
  </si>
  <si>
    <t>AE</t>
  </si>
  <si>
    <t>GB</t>
  </si>
  <si>
    <t>TZ</t>
  </si>
  <si>
    <t>US</t>
  </si>
  <si>
    <t>UY</t>
  </si>
  <si>
    <t>UZ</t>
  </si>
  <si>
    <t>VU</t>
  </si>
  <si>
    <t>VE</t>
  </si>
  <si>
    <t>VN</t>
  </si>
  <si>
    <t>YE</t>
  </si>
  <si>
    <t>ZM</t>
  </si>
  <si>
    <t>ZW</t>
  </si>
  <si>
    <t>Eswatini</t>
  </si>
  <si>
    <t>Faeroe Islands</t>
  </si>
  <si>
    <t>FRO</t>
  </si>
  <si>
    <t>FO</t>
  </si>
  <si>
    <t>Greenland</t>
  </si>
  <si>
    <t>GRL</t>
  </si>
  <si>
    <t>GL</t>
  </si>
  <si>
    <t>Sudan (pre-secession)</t>
  </si>
  <si>
    <t>XDN</t>
  </si>
  <si>
    <t>XD</t>
  </si>
  <si>
    <t>Please refer to the International Standard Classification of Education (ISCED) 2011 and the Annexes before completing this questionnaire or for further information regarding the classification. 
This questionnaire may have been pre-filled with previously submitted details of national education programmes. If any information is missing or if there have been changes to your national education system, please update the relevant tables and resubmit the questionnaire. For more details please visit the following useful links:.</t>
  </si>
  <si>
    <t>International Standard Classification of Education (ISCED) 2011:</t>
  </si>
  <si>
    <t>DESCRIPTION OF ISCED 2011 LEVELS, CLASSIFICATION CRITERIA, CATEGORIES AND SUB-CATEGORIES</t>
  </si>
  <si>
    <t xml:space="preserve">Total </t>
  </si>
  <si>
    <t>North Macedonia</t>
  </si>
  <si>
    <t xml:space="preserve">http://uis.unesco.org/en/topic/international-standard-classification-education-isced </t>
  </si>
  <si>
    <t xml:space="preserve">P.O. Box 250, Succursale H </t>
  </si>
  <si>
    <t>Montreal, QC H3G 2K8</t>
  </si>
  <si>
    <t>2023 SURVEY OF FORMAL EDUCATION</t>
  </si>
  <si>
    <t>Data for the academic year ending in 2022</t>
  </si>
  <si>
    <t>Deadline for returning the completed questionnaire: 31 March 2023</t>
  </si>
  <si>
    <t>UIS_ED_ISC11_2023</t>
  </si>
  <si>
    <t>ECD programme</t>
  </si>
  <si>
    <t>&lt;3</t>
  </si>
  <si>
    <t>na</t>
  </si>
  <si>
    <t>6 months</t>
  </si>
  <si>
    <t>3</t>
  </si>
  <si>
    <t>The programme is basically provided by private sector.</t>
  </si>
  <si>
    <t>Kindergarten</t>
  </si>
  <si>
    <t>Age 4</t>
  </si>
  <si>
    <t>2</t>
  </si>
  <si>
    <t>Primary school</t>
  </si>
  <si>
    <t>Age 6</t>
  </si>
  <si>
    <t>6</t>
  </si>
  <si>
    <t>Junior high school</t>
  </si>
  <si>
    <t>Completed primary</t>
  </si>
  <si>
    <t>Basic education certificate examination (BECE)</t>
  </si>
  <si>
    <t>Senior high school</t>
  </si>
  <si>
    <t>BECE</t>
  </si>
  <si>
    <t>Senior secondary certificate / West African senior secondary school certificate examination (WASCE)</t>
  </si>
  <si>
    <t>Technical and vocational education</t>
  </si>
  <si>
    <t>Various</t>
  </si>
  <si>
    <t>4</t>
  </si>
  <si>
    <t>Polytechnics non-tertiary programmes</t>
  </si>
  <si>
    <t>Senior secondary certificate</t>
  </si>
  <si>
    <t>Diploma in Business Secretariat (DBS)</t>
  </si>
  <si>
    <t>Polytechnics run DBS courses for graduates mainly from Secretarial schools who are in Secretarial related vocations. 
There used to be a teacher training certificate programme (but this has been phased out) at ISCED 4. All Colleges of Education now run Diploma in Basic Education under the National Council for Tertiary Education (NCTE) with University of Cape Coast responsible for their certification.</t>
  </si>
  <si>
    <t>Polytechnics Tertiary programmes</t>
  </si>
  <si>
    <t>Higher National Diploma (HND)</t>
  </si>
  <si>
    <t>Polytechnics run Higher National Diploma (HND) courses for Senior Secondary Certificate (SSC) holders in different deciplines (general/technical) for 3 years. The idea is to prepare such graduates for middle level manpower requirement of the labour force. They are allowed to do 2 years top-up for a Bachelor's degree later.</t>
  </si>
  <si>
    <t>Teacher training diploma</t>
  </si>
  <si>
    <t>Diploma</t>
  </si>
  <si>
    <t>2 years academic training + 1 year internship in school.</t>
  </si>
  <si>
    <t>Professional bodies programmes</t>
  </si>
  <si>
    <t>Certification by professional bodies</t>
  </si>
  <si>
    <t>e.g. Institutes of Professional Studies (IPS); Institute of Management Studies (IMS); Ghana Institute of Language Studies.</t>
  </si>
  <si>
    <t xml:space="preserve">Bachelor's of Technology </t>
  </si>
  <si>
    <t xml:space="preserve">Bachelor's of Technology (BTech) is run for HND holders for 2 years. </t>
  </si>
  <si>
    <t>University education - first degree</t>
  </si>
  <si>
    <t>Bachelor's degree</t>
  </si>
  <si>
    <t>University education - second degree</t>
  </si>
  <si>
    <t>Master's degree</t>
  </si>
  <si>
    <t>PhD programme</t>
  </si>
  <si>
    <t>Master's</t>
  </si>
  <si>
    <t>PhD</t>
  </si>
  <si>
    <t>UIS: 1992 Constitution and 2008 Education Act state Basic education as free and compulsory. Education Reform of 2007 adds Kindergarten to Basic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</si>
</sst>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_ ;_ * \-#,##0_ ;_ * &quot;-&quot;_ ;_ @_ "/>
    <numFmt numFmtId="165" formatCode="_ * #,##0.00_ ;_ * \-#,##0.00_ ;_ * &quot;-&quot;??_ ;_ @_ "/>
    <numFmt numFmtId="166" formatCode="_ &quot;\&quot;* #,##0_ ;_ &quot;\&quot;* \-#,##0_ ;_ &quot;\&quot;* &quot;-&quot;_ ;_ @_ "/>
    <numFmt numFmtId="167" formatCode="_ &quot;\&quot;* #,##0.00_ ;_ &quot;\&quot;* \-#,##0.00_ ;_ &quot;\&quot;* &quot;-&quot;??_ ;_ @_ "/>
    <numFmt numFmtId="168" formatCode="&quot;\&quot;#,##0;&quot;\&quot;\-#,##0"/>
    <numFmt numFmtId="169" formatCode="&quot;*&quot;0"/>
  </numFmts>
  <fonts count="75" x14ac:knownFonts="1">
    <font>
      <sz val="11"/>
      <color theme="1"/>
      <name val="Calibri"/>
      <family val="2"/>
      <scheme val="minor"/>
    </font>
    <font>
      <sz val="10"/>
      <name val="Arial"/>
      <family val="2"/>
    </font>
    <font>
      <sz val="10"/>
      <color indexed="8"/>
      <name val="MS Sans Serif"/>
      <family val="2"/>
    </font>
    <font>
      <sz val="10"/>
      <color indexed="8"/>
      <name val="Arial"/>
      <family val="2"/>
    </font>
    <font>
      <b/>
      <sz val="8"/>
      <color indexed="8"/>
      <name val="MS Sans Serif"/>
      <family val="2"/>
    </font>
    <font>
      <b/>
      <sz val="12"/>
      <name val="Arial"/>
      <family val="2"/>
    </font>
    <font>
      <sz val="10"/>
      <name val="Arial"/>
      <family val="2"/>
    </font>
    <font>
      <sz val="8"/>
      <name val="Arial"/>
      <family val="2"/>
    </font>
    <font>
      <b/>
      <sz val="8"/>
      <name val="Arial"/>
      <family val="2"/>
    </font>
    <font>
      <b/>
      <sz val="8"/>
      <color indexed="12"/>
      <name val="Arial"/>
      <family val="2"/>
    </font>
    <font>
      <b/>
      <sz val="10"/>
      <name val="Arial"/>
      <family val="2"/>
    </font>
    <font>
      <b/>
      <u/>
      <sz val="8.5"/>
      <color indexed="8"/>
      <name val="MS Sans Serif"/>
      <family val="2"/>
    </font>
    <font>
      <b/>
      <sz val="8.5"/>
      <color indexed="12"/>
      <name val="MS Sans Serif"/>
      <family val="2"/>
    </font>
    <font>
      <sz val="8.5"/>
      <color indexed="8"/>
      <name val="MS Sans Serif"/>
      <family val="2"/>
    </font>
    <font>
      <sz val="8"/>
      <color indexed="8"/>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sz val="10"/>
      <name val="MS Sans Serif"/>
      <family val="2"/>
    </font>
    <font>
      <sz val="10"/>
      <color indexed="24"/>
      <name val="MS Sans Serif"/>
      <family val="2"/>
    </font>
    <font>
      <sz val="12"/>
      <name val="돋움체"/>
      <family val="3"/>
      <charset val="129"/>
    </font>
    <font>
      <sz val="11"/>
      <name val="Calibri"/>
      <family val="2"/>
      <scheme val="minor"/>
    </font>
    <font>
      <sz val="12"/>
      <color theme="1"/>
      <name val="Calibri"/>
      <family val="2"/>
      <scheme val="minor"/>
    </font>
    <font>
      <b/>
      <sz val="11"/>
      <name val="Calibri"/>
      <family val="2"/>
      <scheme val="minor"/>
    </font>
    <font>
      <sz val="10"/>
      <color theme="1"/>
      <name val="Arial"/>
      <family val="2"/>
    </font>
    <font>
      <sz val="10"/>
      <color theme="1"/>
      <name val="Times New Roman"/>
      <family val="1"/>
    </font>
    <font>
      <sz val="12"/>
      <color theme="1"/>
      <name val="Times New Roman"/>
      <family val="1"/>
    </font>
    <font>
      <b/>
      <sz val="10"/>
      <color theme="0"/>
      <name val="Arial"/>
      <family val="2"/>
    </font>
    <font>
      <sz val="9"/>
      <color theme="1"/>
      <name val="Calibri"/>
      <family val="2"/>
      <scheme val="minor"/>
    </font>
    <font>
      <sz val="9"/>
      <color theme="1"/>
      <name val="Arial"/>
      <family val="2"/>
    </font>
    <font>
      <b/>
      <sz val="10"/>
      <color rgb="FF7030A0"/>
      <name val="Arial"/>
      <family val="2"/>
    </font>
    <font>
      <u/>
      <sz val="11"/>
      <color theme="10"/>
      <name val="Calibri"/>
      <family val="2"/>
      <scheme val="minor"/>
    </font>
    <font>
      <b/>
      <sz val="11"/>
      <color theme="1"/>
      <name val="Calibri"/>
      <family val="2"/>
      <scheme val="minor"/>
    </font>
    <font>
      <b/>
      <sz val="11"/>
      <color indexed="9"/>
      <name val="Calibri"/>
      <family val="2"/>
      <scheme val="minor"/>
    </font>
    <font>
      <i/>
      <sz val="11"/>
      <name val="Calibri"/>
      <family val="2"/>
      <scheme val="minor"/>
    </font>
    <font>
      <b/>
      <sz val="16"/>
      <color indexed="9"/>
      <name val="Calibri"/>
      <family val="2"/>
      <scheme val="minor"/>
    </font>
    <font>
      <b/>
      <sz val="16"/>
      <color theme="0"/>
      <name val="Calibri"/>
      <family val="2"/>
      <scheme val="minor"/>
    </font>
    <font>
      <sz val="10"/>
      <name val="Verdana"/>
      <family val="2"/>
    </font>
    <font>
      <b/>
      <sz val="12"/>
      <color theme="0"/>
      <name val="Calibri"/>
      <family val="2"/>
      <scheme val="minor"/>
    </font>
    <font>
      <sz val="10"/>
      <name val="Calibri"/>
      <family val="2"/>
      <scheme val="minor"/>
    </font>
    <font>
      <b/>
      <sz val="12"/>
      <color indexed="9"/>
      <name val="Calibri"/>
      <family val="2"/>
      <scheme val="minor"/>
    </font>
    <font>
      <b/>
      <sz val="11"/>
      <color theme="3" tint="-0.499984740745262"/>
      <name val="Calibri"/>
      <family val="2"/>
      <scheme val="minor"/>
    </font>
    <font>
      <b/>
      <sz val="12"/>
      <name val="Calibri"/>
      <family val="2"/>
      <scheme val="minor"/>
    </font>
    <font>
      <sz val="12"/>
      <name val="Calibri"/>
      <family val="2"/>
      <scheme val="minor"/>
    </font>
    <font>
      <b/>
      <sz val="12"/>
      <color rgb="FF7030A0"/>
      <name val="Calibri"/>
      <family val="2"/>
      <scheme val="minor"/>
    </font>
    <font>
      <b/>
      <sz val="12"/>
      <color theme="1"/>
      <name val="Calibri"/>
      <family val="2"/>
      <scheme val="minor"/>
    </font>
    <font>
      <i/>
      <sz val="12"/>
      <color theme="1"/>
      <name val="Calibri"/>
      <family val="2"/>
      <scheme val="minor"/>
    </font>
    <font>
      <b/>
      <sz val="16"/>
      <color theme="1"/>
      <name val="Calibri"/>
      <family val="2"/>
      <scheme val="minor"/>
    </font>
    <font>
      <b/>
      <sz val="24"/>
      <color theme="0"/>
      <name val="Calibri"/>
      <family val="2"/>
      <scheme val="minor"/>
    </font>
    <font>
      <b/>
      <sz val="14"/>
      <color theme="0"/>
      <name val="Calibri"/>
      <family val="2"/>
      <scheme val="minor"/>
    </font>
    <font>
      <sz val="9"/>
      <color indexed="81"/>
      <name val="Tahoma"/>
      <family val="2"/>
    </font>
    <font>
      <b/>
      <sz val="9"/>
      <color indexed="81"/>
      <name val="Tahoma"/>
      <family val="2"/>
    </font>
    <font>
      <b/>
      <sz val="11"/>
      <color theme="0"/>
      <name val="Calibri"/>
      <family val="2"/>
      <scheme val="minor"/>
    </font>
    <font>
      <b/>
      <sz val="14"/>
      <name val="Calibri"/>
      <family val="2"/>
      <scheme val="minor"/>
    </font>
    <font>
      <u/>
      <sz val="12"/>
      <color theme="10"/>
      <name val="Calibri"/>
      <family val="2"/>
      <scheme val="minor"/>
    </font>
    <font>
      <sz val="11"/>
      <color rgb="FF000000"/>
      <name val="Calibri"/>
      <family val="2"/>
      <charset val="1"/>
    </font>
    <font>
      <b/>
      <sz val="12"/>
      <color theme="0" tint="-4.9989318521683403E-2"/>
      <name val="Calibri"/>
      <family val="2"/>
      <scheme val="minor"/>
    </font>
    <font>
      <b/>
      <sz val="12"/>
      <color theme="0" tint="-0.14999847407452621"/>
      <name val="Calibri"/>
      <family val="2"/>
      <scheme val="minor"/>
    </font>
    <font>
      <b/>
      <sz val="16"/>
      <color rgb="FF00B050"/>
      <name val="Calibri"/>
      <family val="2"/>
      <scheme val="minor"/>
    </font>
    <font>
      <b/>
      <sz val="12"/>
      <color rgb="FFFFFFFF"/>
      <name val="Calibri"/>
      <family val="2"/>
      <scheme val="minor"/>
    </font>
    <font>
      <b/>
      <sz val="11"/>
      <color rgb="FFFFFFFF"/>
      <name val="Calibri"/>
      <family val="2"/>
      <scheme val="minor"/>
    </font>
    <font>
      <b/>
      <sz val="11"/>
      <color indexed="8"/>
      <name val="Calibri"/>
      <family val="2"/>
      <scheme val="minor"/>
    </font>
    <font>
      <sz val="11"/>
      <color indexed="8"/>
      <name val="Calibri"/>
      <family val="2"/>
      <scheme val="minor"/>
    </font>
    <font>
      <sz val="11"/>
      <color theme="1"/>
      <name val="Calibri"/>
      <family val="2"/>
      <scheme val="minor"/>
    </font>
    <font>
      <b/>
      <sz val="12"/>
      <color rgb="FFFF0000"/>
      <name val="Calibri"/>
      <family val="2"/>
      <scheme val="minor"/>
    </font>
    <font>
      <sz val="10"/>
      <color theme="1"/>
      <name val="Calibri"/>
      <family val="2"/>
      <scheme val="minor"/>
    </font>
    <font>
      <b/>
      <sz val="10"/>
      <name val="Calibri"/>
      <family val="2"/>
      <scheme val="minor"/>
    </font>
    <font>
      <b/>
      <sz val="10"/>
      <color theme="1"/>
      <name val="Calibri"/>
      <family val="2"/>
      <scheme val="minor"/>
    </font>
    <font>
      <strike/>
      <sz val="12"/>
      <color rgb="FFFF0000"/>
      <name val="Calibri"/>
      <family val="2"/>
      <scheme val="minor"/>
    </font>
    <font>
      <strike/>
      <sz val="11"/>
      <color rgb="FFFF0000"/>
      <name val="Calibri"/>
      <family val="2"/>
      <scheme val="minor"/>
    </font>
    <font>
      <b/>
      <i/>
      <sz val="24"/>
      <color theme="0"/>
      <name val="Calibri"/>
      <family val="2"/>
      <scheme val="minor"/>
    </font>
    <font>
      <i/>
      <sz val="12"/>
      <name val="Calibri"/>
      <family val="2"/>
      <scheme val="minor"/>
    </font>
    <font>
      <u/>
      <sz val="12"/>
      <name val="Calibri"/>
      <family val="2"/>
      <scheme val="minor"/>
    </font>
    <font>
      <u/>
      <sz val="16"/>
      <color theme="10"/>
      <name val="Calibri"/>
      <family val="2"/>
      <scheme val="minor"/>
    </font>
  </fonts>
  <fills count="25">
    <fill>
      <patternFill patternType="none"/>
    </fill>
    <fill>
      <patternFill patternType="gray125"/>
    </fill>
    <fill>
      <patternFill patternType="solid">
        <fgColor indexed="31"/>
        <bgColor indexed="64"/>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9"/>
        <bgColor indexed="64"/>
      </patternFill>
    </fill>
    <fill>
      <patternFill patternType="solid">
        <fgColor indexed="10"/>
        <bgColor indexed="64"/>
      </patternFill>
    </fill>
    <fill>
      <patternFill patternType="solid">
        <fgColor indexed="65"/>
      </patternFill>
    </fill>
    <fill>
      <patternFill patternType="solid">
        <fgColor theme="0" tint="-0.14999847407452621"/>
        <bgColor indexed="64"/>
      </patternFill>
    </fill>
    <fill>
      <patternFill patternType="solid">
        <fgColor rgb="FFFFFF99"/>
        <bgColor indexed="64"/>
      </patternFill>
    </fill>
    <fill>
      <patternFill patternType="solid">
        <fgColor rgb="FFC7056B"/>
        <bgColor indexed="64"/>
      </patternFill>
    </fill>
    <fill>
      <patternFill patternType="solid">
        <fgColor theme="0" tint="-0.249977111117893"/>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rgb="FF605F5D"/>
        <bgColor indexed="64"/>
      </patternFill>
    </fill>
    <fill>
      <patternFill patternType="solid">
        <fgColor rgb="FF908F8C"/>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34998626667073579"/>
        <bgColor indexed="64"/>
      </patternFill>
    </fill>
  </fills>
  <borders count="42">
    <border>
      <left/>
      <right/>
      <top/>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theme="0"/>
      </left>
      <right style="medium">
        <color theme="0"/>
      </right>
      <top style="medium">
        <color theme="0"/>
      </top>
      <bottom style="medium">
        <color theme="0"/>
      </bottom>
      <diagonal/>
    </border>
    <border>
      <left/>
      <right style="thin">
        <color theme="0"/>
      </right>
      <top/>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style="medium">
        <color theme="0"/>
      </left>
      <right/>
      <top/>
      <bottom/>
      <diagonal/>
    </border>
    <border>
      <left/>
      <right style="medium">
        <color theme="0"/>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medium">
        <color theme="0"/>
      </top>
      <bottom style="medium">
        <color theme="0"/>
      </bottom>
      <diagonal/>
    </border>
    <border>
      <left/>
      <right/>
      <top style="medium">
        <color theme="0"/>
      </top>
      <bottom/>
      <diagonal/>
    </border>
    <border>
      <left/>
      <right/>
      <top/>
      <bottom style="medium">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s>
  <cellStyleXfs count="62">
    <xf numFmtId="0" fontId="0" fillId="0" borderId="0"/>
    <xf numFmtId="0" fontId="7" fillId="2" borderId="1"/>
    <xf numFmtId="0" fontId="7" fillId="3" borderId="1"/>
    <xf numFmtId="0" fontId="4" fillId="4" borderId="2">
      <alignment horizontal="right" vertical="top" wrapText="1"/>
    </xf>
    <xf numFmtId="0" fontId="7" fillId="0" borderId="3"/>
    <xf numFmtId="0" fontId="11" fillId="5" borderId="0">
      <alignment horizontal="center"/>
    </xf>
    <xf numFmtId="0" fontId="12" fillId="5" borderId="0">
      <alignment horizontal="center" vertical="center"/>
    </xf>
    <xf numFmtId="0" fontId="1" fillId="6" borderId="0">
      <alignment horizontal="center" wrapText="1"/>
    </xf>
    <xf numFmtId="0" fontId="6" fillId="6" borderId="0">
      <alignment horizontal="center" wrapText="1"/>
    </xf>
    <xf numFmtId="0" fontId="9" fillId="5" borderId="0">
      <alignment horizontal="center"/>
    </xf>
    <xf numFmtId="0" fontId="2" fillId="7" borderId="3">
      <protection locked="0"/>
    </xf>
    <xf numFmtId="0" fontId="2" fillId="7" borderId="1" applyBorder="0">
      <protection locked="0"/>
    </xf>
    <xf numFmtId="0" fontId="13" fillId="7" borderId="1">
      <protection locked="0"/>
    </xf>
    <xf numFmtId="0" fontId="1" fillId="7" borderId="3"/>
    <xf numFmtId="0" fontId="6" fillId="7" borderId="3"/>
    <xf numFmtId="0" fontId="1" fillId="5" borderId="0"/>
    <xf numFmtId="0" fontId="6" fillId="5" borderId="0"/>
    <xf numFmtId="0" fontId="14" fillId="5" borderId="3">
      <alignment horizontal="left"/>
    </xf>
    <xf numFmtId="0" fontId="3" fillId="5" borderId="0">
      <alignment horizontal="left"/>
    </xf>
    <xf numFmtId="0" fontId="4" fillId="8" borderId="0">
      <alignment horizontal="right" vertical="top" wrapText="1"/>
    </xf>
    <xf numFmtId="0" fontId="5" fillId="0" borderId="4" applyNumberFormat="0" applyAlignment="0" applyProtection="0">
      <alignment horizontal="left" vertical="center"/>
    </xf>
    <xf numFmtId="0" fontId="5" fillId="0" borderId="5">
      <alignment horizontal="left" vertical="center"/>
    </xf>
    <xf numFmtId="0" fontId="10" fillId="6" borderId="0">
      <alignment horizontal="center"/>
    </xf>
    <xf numFmtId="0" fontId="6" fillId="9" borderId="0" applyNumberFormat="0">
      <alignment horizontal="center" vertical="center"/>
    </xf>
    <xf numFmtId="0" fontId="6" fillId="5" borderId="3">
      <alignment horizontal="centerContinuous" wrapText="1"/>
    </xf>
    <xf numFmtId="0" fontId="15" fillId="10" borderId="0">
      <alignment horizontal="center" wrapText="1"/>
    </xf>
    <xf numFmtId="0" fontId="6" fillId="5" borderId="3">
      <alignment horizontal="centerContinuous" wrapText="1"/>
    </xf>
    <xf numFmtId="0" fontId="7" fillId="5" borderId="5">
      <alignment wrapText="1"/>
    </xf>
    <xf numFmtId="0" fontId="7" fillId="5" borderId="6"/>
    <xf numFmtId="0" fontId="7" fillId="5" borderId="7"/>
    <xf numFmtId="0" fontId="7" fillId="5" borderId="8">
      <alignment horizontal="center" wrapText="1"/>
    </xf>
    <xf numFmtId="0" fontId="1" fillId="0" borderId="0"/>
    <xf numFmtId="0" fontId="6" fillId="0" borderId="0"/>
    <xf numFmtId="0" fontId="1" fillId="0" borderId="0"/>
    <xf numFmtId="0" fontId="6" fillId="0" borderId="0"/>
    <xf numFmtId="0" fontId="19" fillId="0" borderId="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7" fillId="5" borderId="3"/>
    <xf numFmtId="0" fontId="12" fillId="5" borderId="0">
      <alignment horizontal="right"/>
    </xf>
    <xf numFmtId="0" fontId="16" fillId="10" borderId="0">
      <alignment horizontal="center"/>
    </xf>
    <xf numFmtId="0" fontId="17" fillId="8" borderId="3">
      <alignment horizontal="left" vertical="top" wrapText="1"/>
    </xf>
    <xf numFmtId="0" fontId="18" fillId="8" borderId="9">
      <alignment horizontal="left" vertical="top" wrapText="1"/>
    </xf>
    <xf numFmtId="0" fontId="17" fillId="8" borderId="10">
      <alignment horizontal="left" vertical="top" wrapText="1"/>
    </xf>
    <xf numFmtId="0" fontId="17" fillId="8" borderId="9">
      <alignment horizontal="left" vertical="top"/>
    </xf>
    <xf numFmtId="0" fontId="11" fillId="5" borderId="0">
      <alignment horizontal="center"/>
    </xf>
    <xf numFmtId="0" fontId="8" fillId="5" borderId="0"/>
    <xf numFmtId="4" fontId="20" fillId="0" borderId="0" applyFont="0" applyFill="0" applyBorder="0" applyAlignment="0" applyProtection="0"/>
    <xf numFmtId="3" fontId="20" fillId="0" borderId="0" applyFont="0" applyFill="0" applyBorder="0" applyAlignment="0" applyProtection="0"/>
    <xf numFmtId="164" fontId="21" fillId="0" borderId="0" applyFont="0" applyFill="0" applyBorder="0" applyAlignment="0" applyProtection="0"/>
    <xf numFmtId="165"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9" fontId="20" fillId="0" borderId="0" applyFont="0" applyFill="0" applyBorder="0" applyAlignment="0" applyProtection="0"/>
    <xf numFmtId="0" fontId="20" fillId="0" borderId="0"/>
    <xf numFmtId="168" fontId="20" fillId="0" borderId="0" applyFont="0" applyFill="0" applyBorder="0" applyAlignment="0" applyProtection="0"/>
    <xf numFmtId="168" fontId="20" fillId="0" borderId="0" applyFont="0" applyFill="0" applyBorder="0" applyAlignment="0" applyProtection="0"/>
    <xf numFmtId="0" fontId="32" fillId="0" borderId="0" applyNumberFormat="0" applyFill="0" applyBorder="0" applyAlignment="0" applyProtection="0"/>
    <xf numFmtId="0" fontId="25" fillId="0" borderId="0"/>
    <xf numFmtId="0" fontId="38" fillId="0" borderId="0"/>
    <xf numFmtId="0" fontId="56" fillId="0" borderId="0"/>
  </cellStyleXfs>
  <cellXfs count="243">
    <xf numFmtId="0" fontId="0" fillId="0" borderId="0" xfId="0"/>
    <xf numFmtId="0" fontId="44" fillId="0" borderId="37" xfId="0" applyFont="1" applyBorder="1" applyAlignment="1" applyProtection="1">
      <alignment horizontal="left" vertical="top" wrapText="1"/>
      <protection locked="0"/>
    </xf>
    <xf numFmtId="1" fontId="44" fillId="0" borderId="37" xfId="0" applyNumberFormat="1" applyFont="1" applyBorder="1" applyAlignment="1" applyProtection="1">
      <alignment horizontal="left" vertical="top" wrapText="1"/>
      <protection locked="0"/>
    </xf>
    <xf numFmtId="0" fontId="44" fillId="13" borderId="37" xfId="0" applyFont="1" applyFill="1" applyBorder="1" applyAlignment="1" applyProtection="1">
      <alignment horizontal="left" vertical="top"/>
      <protection locked="0"/>
    </xf>
    <xf numFmtId="0" fontId="44" fillId="12" borderId="37" xfId="0" applyFont="1" applyFill="1" applyBorder="1" applyAlignment="1" applyProtection="1">
      <alignment horizontal="left" vertical="top"/>
      <protection locked="0"/>
    </xf>
    <xf numFmtId="0" fontId="44" fillId="0" borderId="37" xfId="0" applyFont="1" applyBorder="1" applyAlignment="1" applyProtection="1">
      <alignment horizontal="left" vertical="top"/>
      <protection locked="0"/>
    </xf>
    <xf numFmtId="0" fontId="44" fillId="11" borderId="37" xfId="0" applyFont="1" applyFill="1" applyBorder="1" applyAlignment="1" applyProtection="1">
      <alignment horizontal="left" vertical="top"/>
      <protection locked="0"/>
    </xf>
    <xf numFmtId="0" fontId="44" fillId="11" borderId="37" xfId="0" applyFont="1" applyFill="1" applyBorder="1" applyAlignment="1" applyProtection="1">
      <alignment horizontal="left" vertical="top" wrapText="1"/>
      <protection locked="0"/>
    </xf>
    <xf numFmtId="1" fontId="44" fillId="0" borderId="37" xfId="0" quotePrefix="1" applyNumberFormat="1" applyFont="1" applyBorder="1" applyAlignment="1" applyProtection="1">
      <alignment horizontal="left" vertical="top" wrapText="1"/>
      <protection locked="0"/>
    </xf>
    <xf numFmtId="1" fontId="44" fillId="0" borderId="37" xfId="0" applyNumberFormat="1" applyFont="1" applyBorder="1" applyAlignment="1" applyProtection="1">
      <alignment horizontal="left" vertical="top"/>
      <protection locked="0"/>
    </xf>
    <xf numFmtId="0" fontId="24" fillId="19" borderId="37" xfId="0" applyFont="1" applyFill="1" applyBorder="1" applyAlignment="1" applyProtection="1">
      <alignment horizontal="center" vertical="center"/>
      <protection locked="0"/>
    </xf>
    <xf numFmtId="0" fontId="22" fillId="0" borderId="24" xfId="4" applyFont="1" applyBorder="1" applyAlignment="1" applyProtection="1">
      <alignment horizontal="center" vertical="center" wrapText="1"/>
      <protection locked="0"/>
    </xf>
    <xf numFmtId="0" fontId="22" fillId="0" borderId="37" xfId="0" applyFont="1" applyBorder="1" applyAlignment="1" applyProtection="1">
      <alignment vertical="center"/>
      <protection locked="0"/>
    </xf>
    <xf numFmtId="0" fontId="44" fillId="0" borderId="37" xfId="0" applyFont="1" applyBorder="1" applyAlignment="1" applyProtection="1">
      <alignment horizontal="center" vertical="top"/>
      <protection locked="0"/>
    </xf>
    <xf numFmtId="0" fontId="44" fillId="12" borderId="37" xfId="0" applyFont="1" applyFill="1" applyBorder="1" applyAlignment="1" applyProtection="1">
      <alignment vertical="top"/>
      <protection locked="0"/>
    </xf>
    <xf numFmtId="0" fontId="44" fillId="12" borderId="37" xfId="0" applyFont="1" applyFill="1" applyBorder="1" applyAlignment="1" applyProtection="1">
      <alignment vertical="top" wrapText="1"/>
      <protection locked="0"/>
    </xf>
    <xf numFmtId="0" fontId="1" fillId="5" borderId="3" xfId="0" applyFont="1" applyFill="1" applyBorder="1" applyAlignment="1" applyProtection="1">
      <alignment horizontal="center" vertical="center" wrapText="1"/>
      <protection locked="0"/>
    </xf>
    <xf numFmtId="0" fontId="25" fillId="0" borderId="0" xfId="0" applyFont="1" applyAlignment="1" applyProtection="1">
      <alignment vertical="center"/>
      <protection locked="0"/>
    </xf>
    <xf numFmtId="0" fontId="30" fillId="0" borderId="0" xfId="0" applyFont="1" applyAlignment="1" applyProtection="1">
      <alignment vertical="center"/>
      <protection locked="0"/>
    </xf>
    <xf numFmtId="0" fontId="31" fillId="5" borderId="3" xfId="0" applyFont="1" applyFill="1" applyBorder="1" applyAlignment="1" applyProtection="1">
      <alignment horizontal="center" vertical="center" wrapText="1"/>
      <protection locked="0"/>
    </xf>
    <xf numFmtId="14" fontId="31" fillId="5" borderId="3" xfId="0" applyNumberFormat="1" applyFont="1" applyFill="1" applyBorder="1" applyAlignment="1" applyProtection="1">
      <alignment horizontal="center" vertical="center" wrapText="1"/>
      <protection locked="0"/>
    </xf>
    <xf numFmtId="0" fontId="25" fillId="13" borderId="11" xfId="0" applyFont="1" applyFill="1" applyBorder="1" applyAlignment="1" applyProtection="1">
      <alignment vertical="center"/>
      <protection locked="0"/>
    </xf>
    <xf numFmtId="0" fontId="25" fillId="13" borderId="12" xfId="0" applyFont="1" applyFill="1" applyBorder="1" applyAlignment="1" applyProtection="1">
      <alignment vertical="center"/>
      <protection locked="0"/>
    </xf>
    <xf numFmtId="0" fontId="25" fillId="13" borderId="13" xfId="0" applyFont="1" applyFill="1" applyBorder="1" applyAlignment="1" applyProtection="1">
      <alignment vertical="center"/>
      <protection locked="0"/>
    </xf>
    <xf numFmtId="0" fontId="25" fillId="13" borderId="12" xfId="0" applyFont="1" applyFill="1" applyBorder="1" applyAlignment="1" applyProtection="1">
      <alignment horizontal="left" vertical="center"/>
      <protection locked="0"/>
    </xf>
    <xf numFmtId="0" fontId="25" fillId="0" borderId="14" xfId="0" applyFont="1" applyBorder="1" applyAlignment="1" applyProtection="1">
      <alignment horizontal="left" vertical="center"/>
      <protection locked="0"/>
    </xf>
    <xf numFmtId="0" fontId="25" fillId="0" borderId="6" xfId="0" applyFont="1" applyBorder="1" applyAlignment="1" applyProtection="1">
      <alignment horizontal="right" vertical="center"/>
      <protection locked="0"/>
    </xf>
    <xf numFmtId="0" fontId="25" fillId="0" borderId="15" xfId="0" applyFont="1" applyBorder="1" applyAlignment="1" applyProtection="1">
      <alignment horizontal="right" vertical="center"/>
      <protection locked="0"/>
    </xf>
    <xf numFmtId="0" fontId="30" fillId="0" borderId="6" xfId="0" applyFont="1" applyBorder="1" applyAlignment="1" applyProtection="1">
      <alignment horizontal="left" vertical="center"/>
      <protection locked="0"/>
    </xf>
    <xf numFmtId="0" fontId="25" fillId="0" borderId="6" xfId="0" applyFont="1" applyBorder="1" applyAlignment="1" applyProtection="1">
      <alignment horizontal="left" vertical="center"/>
      <protection locked="0"/>
    </xf>
    <xf numFmtId="0" fontId="30" fillId="0" borderId="6" xfId="0" quotePrefix="1" applyFont="1" applyBorder="1" applyAlignment="1" applyProtection="1">
      <alignment horizontal="left" vertical="center"/>
      <protection locked="0"/>
    </xf>
    <xf numFmtId="0" fontId="25" fillId="0" borderId="6" xfId="0" applyFont="1" applyBorder="1" applyAlignment="1" applyProtection="1">
      <alignment vertical="center"/>
      <protection locked="0"/>
    </xf>
    <xf numFmtId="0" fontId="25" fillId="0" borderId="16" xfId="0" applyFont="1" applyBorder="1" applyAlignment="1" applyProtection="1">
      <alignment vertical="center"/>
      <protection locked="0"/>
    </xf>
    <xf numFmtId="0" fontId="25" fillId="0" borderId="8" xfId="0" applyFont="1" applyBorder="1" applyAlignment="1" applyProtection="1">
      <alignment vertical="center"/>
      <protection locked="0"/>
    </xf>
    <xf numFmtId="0" fontId="25" fillId="0" borderId="11" xfId="0" applyFont="1" applyBorder="1" applyAlignment="1" applyProtection="1">
      <alignment vertical="center"/>
      <protection locked="0"/>
    </xf>
    <xf numFmtId="0" fontId="25" fillId="0" borderId="14" xfId="0" applyFont="1" applyBorder="1" applyAlignment="1" applyProtection="1">
      <alignment vertical="center"/>
      <protection locked="0"/>
    </xf>
    <xf numFmtId="0" fontId="25" fillId="0" borderId="17" xfId="0" applyFont="1" applyBorder="1" applyAlignment="1" applyProtection="1">
      <alignment horizontal="left" vertical="center"/>
      <protection locked="0"/>
    </xf>
    <xf numFmtId="0" fontId="25" fillId="0" borderId="0" xfId="0" applyFont="1" applyAlignment="1" applyProtection="1">
      <alignment horizontal="right" vertical="center"/>
      <protection locked="0"/>
    </xf>
    <xf numFmtId="0" fontId="31" fillId="5" borderId="6" xfId="0" applyFont="1" applyFill="1" applyBorder="1" applyAlignment="1" applyProtection="1">
      <alignment horizontal="center" vertical="center" wrapText="1"/>
      <protection locked="0"/>
    </xf>
    <xf numFmtId="0" fontId="25" fillId="0" borderId="15" xfId="0" applyFont="1" applyBorder="1" applyAlignment="1" applyProtection="1">
      <alignment horizontal="left" vertical="center"/>
      <protection locked="0"/>
    </xf>
    <xf numFmtId="0" fontId="25" fillId="0" borderId="16" xfId="0" applyFont="1" applyBorder="1" applyAlignment="1" applyProtection="1">
      <alignment horizontal="left" vertical="center"/>
      <protection locked="0"/>
    </xf>
    <xf numFmtId="0" fontId="25" fillId="0" borderId="0" xfId="0" applyFont="1" applyAlignment="1" applyProtection="1">
      <alignment horizontal="left" vertical="center"/>
      <protection locked="0"/>
    </xf>
    <xf numFmtId="0" fontId="25" fillId="0" borderId="8" xfId="0" applyFont="1" applyBorder="1" applyAlignment="1" applyProtection="1">
      <alignment horizontal="left" vertical="center"/>
      <protection locked="0"/>
    </xf>
    <xf numFmtId="14" fontId="31" fillId="15" borderId="3" xfId="0" quotePrefix="1" applyNumberFormat="1" applyFont="1" applyFill="1" applyBorder="1" applyAlignment="1" applyProtection="1">
      <alignment horizontal="center" vertical="center" wrapText="1"/>
      <protection locked="0"/>
    </xf>
    <xf numFmtId="0" fontId="25" fillId="0" borderId="8" xfId="0" applyFont="1" applyBorder="1" applyAlignment="1" applyProtection="1">
      <alignment horizontal="right" vertical="center"/>
      <protection locked="0"/>
    </xf>
    <xf numFmtId="1" fontId="1" fillId="5" borderId="3" xfId="0" applyNumberFormat="1" applyFont="1" applyFill="1" applyBorder="1" applyAlignment="1" applyProtection="1">
      <alignment horizontal="center" vertical="center" wrapText="1"/>
      <protection locked="0"/>
    </xf>
    <xf numFmtId="0" fontId="31" fillId="5" borderId="8" xfId="0" applyFont="1" applyFill="1" applyBorder="1" applyAlignment="1" applyProtection="1">
      <alignment horizontal="center" vertical="center" wrapText="1"/>
      <protection locked="0"/>
    </xf>
    <xf numFmtId="1" fontId="31" fillId="5" borderId="8" xfId="0" applyNumberFormat="1" applyFont="1" applyFill="1" applyBorder="1" applyAlignment="1" applyProtection="1">
      <alignment horizontal="center" vertical="center" wrapText="1"/>
      <protection locked="0"/>
    </xf>
    <xf numFmtId="0" fontId="25" fillId="0" borderId="17" xfId="0" applyFont="1" applyBorder="1" applyAlignment="1" applyProtection="1">
      <alignment vertical="center"/>
      <protection locked="0"/>
    </xf>
    <xf numFmtId="0" fontId="0" fillId="13" borderId="0" xfId="0" applyFill="1" applyProtection="1">
      <protection locked="0"/>
    </xf>
    <xf numFmtId="0" fontId="0" fillId="0" borderId="0" xfId="0" applyProtection="1">
      <protection locked="0"/>
    </xf>
    <xf numFmtId="0" fontId="30" fillId="0" borderId="8" xfId="0" applyFont="1" applyBorder="1" applyAlignment="1" applyProtection="1">
      <alignment horizontal="left" vertical="center"/>
      <protection locked="0"/>
    </xf>
    <xf numFmtId="1" fontId="28" fillId="14" borderId="3" xfId="0" applyNumberFormat="1" applyFont="1" applyFill="1" applyBorder="1" applyAlignment="1" applyProtection="1">
      <alignment horizontal="center" vertical="center" wrapText="1"/>
      <protection locked="0"/>
    </xf>
    <xf numFmtId="0" fontId="29" fillId="0" borderId="0" xfId="0" applyFont="1" applyProtection="1">
      <protection locked="0"/>
    </xf>
    <xf numFmtId="0" fontId="25" fillId="0" borderId="3" xfId="0" quotePrefix="1" applyFont="1" applyBorder="1" applyAlignment="1" applyProtection="1">
      <alignment horizontal="right"/>
      <protection locked="0"/>
    </xf>
    <xf numFmtId="0" fontId="25" fillId="0" borderId="8" xfId="0" quotePrefix="1" applyFont="1" applyBorder="1" applyAlignment="1" applyProtection="1">
      <alignment horizontal="right"/>
      <protection locked="0"/>
    </xf>
    <xf numFmtId="169" fontId="25" fillId="0" borderId="3" xfId="0" quotePrefix="1" applyNumberFormat="1" applyFont="1" applyBorder="1" applyAlignment="1" applyProtection="1">
      <alignment horizontal="right"/>
      <protection locked="0"/>
    </xf>
    <xf numFmtId="0" fontId="25" fillId="0" borderId="3" xfId="0" applyFont="1" applyBorder="1" applyAlignment="1" applyProtection="1">
      <alignment horizontal="right"/>
      <protection locked="0"/>
    </xf>
    <xf numFmtId="0" fontId="44" fillId="0" borderId="37" xfId="0" applyFont="1" applyBorder="1" applyAlignment="1" applyProtection="1">
      <alignment horizontal="left" vertical="center"/>
      <protection locked="0"/>
    </xf>
    <xf numFmtId="14" fontId="22" fillId="0" borderId="24" xfId="4" applyNumberFormat="1" applyFont="1" applyBorder="1" applyAlignment="1" applyProtection="1">
      <alignment horizontal="center" vertical="center" wrapText="1"/>
      <protection locked="0"/>
    </xf>
    <xf numFmtId="0" fontId="0" fillId="17" borderId="0" xfId="0" applyFill="1" applyAlignment="1">
      <alignment vertical="center"/>
    </xf>
    <xf numFmtId="0" fontId="0" fillId="0" borderId="0" xfId="0" applyAlignment="1">
      <alignment vertical="center"/>
    </xf>
    <xf numFmtId="0" fontId="22" fillId="17" borderId="0" xfId="61" applyFont="1" applyFill="1" applyAlignment="1">
      <alignment vertical="center"/>
    </xf>
    <xf numFmtId="0" fontId="53" fillId="17" borderId="0" xfId="60" applyFont="1" applyFill="1" applyAlignment="1">
      <alignment horizontal="center" vertical="center" wrapText="1"/>
    </xf>
    <xf numFmtId="0" fontId="22" fillId="0" borderId="0" xfId="61" applyFont="1" applyAlignment="1">
      <alignment vertical="center"/>
    </xf>
    <xf numFmtId="0" fontId="37" fillId="17" borderId="0" xfId="0" applyFont="1" applyFill="1" applyAlignment="1">
      <alignment horizontal="center" vertical="center"/>
    </xf>
    <xf numFmtId="0" fontId="44" fillId="17" borderId="0" xfId="61" applyFont="1" applyFill="1" applyAlignment="1">
      <alignment vertical="center"/>
    </xf>
    <xf numFmtId="0" fontId="44" fillId="0" borderId="0" xfId="61" applyFont="1" applyAlignment="1">
      <alignment vertical="center"/>
    </xf>
    <xf numFmtId="0" fontId="43" fillId="17" borderId="0" xfId="60" applyFont="1" applyFill="1" applyAlignment="1">
      <alignment horizontal="left" vertical="center" indent="4"/>
    </xf>
    <xf numFmtId="0" fontId="43" fillId="17" borderId="0" xfId="60" applyFont="1" applyFill="1" applyAlignment="1">
      <alignment vertical="center"/>
    </xf>
    <xf numFmtId="0" fontId="55" fillId="17" borderId="0" xfId="58" applyFont="1" applyFill="1" applyBorder="1" applyAlignment="1" applyProtection="1">
      <alignment vertical="center"/>
    </xf>
    <xf numFmtId="0" fontId="32" fillId="17" borderId="0" xfId="58" applyFill="1" applyBorder="1" applyAlignment="1" applyProtection="1">
      <alignment vertical="center"/>
    </xf>
    <xf numFmtId="0" fontId="73" fillId="17" borderId="0" xfId="58" applyFont="1" applyFill="1" applyBorder="1" applyAlignment="1" applyProtection="1">
      <alignment vertical="center"/>
    </xf>
    <xf numFmtId="0" fontId="22" fillId="17" borderId="0" xfId="61" applyFont="1" applyFill="1" applyAlignment="1">
      <alignment horizontal="left" vertical="center" wrapText="1"/>
    </xf>
    <xf numFmtId="0" fontId="57" fillId="17" borderId="0" xfId="0" applyFont="1" applyFill="1" applyAlignment="1">
      <alignment horizontal="center" vertical="center"/>
    </xf>
    <xf numFmtId="0" fontId="22" fillId="17" borderId="0" xfId="61" applyFont="1" applyFill="1"/>
    <xf numFmtId="0" fontId="22" fillId="0" borderId="0" xfId="61" applyFont="1"/>
    <xf numFmtId="0" fontId="44" fillId="17" borderId="0" xfId="60" applyFont="1" applyFill="1" applyAlignment="1">
      <alignment vertical="center" wrapText="1"/>
    </xf>
    <xf numFmtId="0" fontId="44" fillId="0" borderId="0" xfId="61" applyFont="1"/>
    <xf numFmtId="0" fontId="37" fillId="24" borderId="0" xfId="0" applyFont="1" applyFill="1" applyAlignment="1">
      <alignment vertical="center"/>
    </xf>
    <xf numFmtId="0" fontId="74" fillId="24" borderId="0" xfId="58" applyFont="1" applyFill="1" applyAlignment="1" applyProtection="1">
      <alignment horizontal="left" vertical="center"/>
    </xf>
    <xf numFmtId="0" fontId="70" fillId="17" borderId="0" xfId="61" applyFont="1" applyFill="1" applyAlignment="1">
      <alignment vertical="center"/>
    </xf>
    <xf numFmtId="0" fontId="43" fillId="17" borderId="0" xfId="58" applyFont="1" applyFill="1" applyAlignment="1" applyProtection="1">
      <alignment vertical="center"/>
    </xf>
    <xf numFmtId="0" fontId="70" fillId="0" borderId="0" xfId="61" applyFont="1" applyAlignment="1">
      <alignment vertical="center"/>
    </xf>
    <xf numFmtId="0" fontId="69" fillId="17" borderId="0" xfId="61" applyFont="1" applyFill="1" applyAlignment="1">
      <alignment vertical="center"/>
    </xf>
    <xf numFmtId="0" fontId="69" fillId="0" borderId="0" xfId="61" applyFont="1" applyAlignment="1">
      <alignment vertical="center"/>
    </xf>
    <xf numFmtId="0" fontId="23" fillId="17" borderId="0" xfId="0" applyFont="1" applyFill="1" applyAlignment="1">
      <alignment vertical="center"/>
    </xf>
    <xf numFmtId="0" fontId="23" fillId="0" borderId="0" xfId="0" applyFont="1" applyAlignment="1">
      <alignment vertical="center"/>
    </xf>
    <xf numFmtId="0" fontId="23" fillId="17" borderId="0" xfId="0" applyFont="1" applyFill="1" applyAlignment="1">
      <alignment horizontal="left" vertical="center"/>
    </xf>
    <xf numFmtId="0" fontId="23" fillId="17" borderId="0" xfId="0" applyFont="1" applyFill="1" applyAlignment="1">
      <alignment horizontal="left" vertical="center" indent="22"/>
    </xf>
    <xf numFmtId="0" fontId="55" fillId="17" borderId="0" xfId="58" applyFont="1" applyFill="1" applyAlignment="1" applyProtection="1">
      <alignment horizontal="left" vertical="center"/>
    </xf>
    <xf numFmtId="0" fontId="23" fillId="19" borderId="0" xfId="0" applyFont="1" applyFill="1" applyAlignment="1">
      <alignment vertical="center"/>
    </xf>
    <xf numFmtId="0" fontId="0" fillId="17" borderId="0" xfId="0" applyFill="1" applyAlignment="1">
      <alignment horizontal="left" vertical="center"/>
    </xf>
    <xf numFmtId="0" fontId="0" fillId="19" borderId="0" xfId="0" applyFill="1" applyAlignment="1">
      <alignment vertical="center"/>
    </xf>
    <xf numFmtId="0" fontId="0" fillId="19" borderId="0" xfId="0" applyFill="1" applyAlignment="1">
      <alignment horizontal="left" vertical="center"/>
    </xf>
    <xf numFmtId="0" fontId="48" fillId="17" borderId="0" xfId="0" applyFont="1" applyFill="1" applyAlignment="1">
      <alignment horizontal="left" vertical="center"/>
    </xf>
    <xf numFmtId="0" fontId="40" fillId="0" borderId="0" xfId="0" applyFont="1" applyAlignment="1">
      <alignment wrapText="1"/>
    </xf>
    <xf numFmtId="0" fontId="66" fillId="17" borderId="0" xfId="59" applyFont="1" applyFill="1" applyAlignment="1">
      <alignment vertical="center"/>
    </xf>
    <xf numFmtId="0" fontId="67" fillId="17" borderId="0" xfId="59" applyFont="1" applyFill="1" applyAlignment="1">
      <alignment vertical="center"/>
    </xf>
    <xf numFmtId="0" fontId="33" fillId="17" borderId="0" xfId="59" applyFont="1" applyFill="1" applyAlignment="1">
      <alignment vertical="center"/>
    </xf>
    <xf numFmtId="0" fontId="68" fillId="17" borderId="0" xfId="59" applyFont="1" applyFill="1" applyAlignment="1">
      <alignment vertical="center"/>
    </xf>
    <xf numFmtId="0" fontId="40" fillId="17" borderId="0" xfId="0" applyFont="1" applyFill="1" applyAlignment="1">
      <alignment wrapText="1"/>
    </xf>
    <xf numFmtId="0" fontId="24" fillId="12" borderId="24" xfId="4" applyFont="1" applyFill="1" applyBorder="1" applyAlignment="1">
      <alignment horizontal="left" vertical="center" wrapText="1"/>
    </xf>
    <xf numFmtId="0" fontId="64" fillId="12" borderId="33" xfId="59" applyFont="1" applyFill="1" applyBorder="1" applyAlignment="1">
      <alignment horizontal="center" vertical="center"/>
    </xf>
    <xf numFmtId="0" fontId="24" fillId="17" borderId="0" xfId="4" applyFont="1" applyFill="1" applyBorder="1" applyAlignment="1">
      <alignment horizontal="left" vertical="center" wrapText="1"/>
    </xf>
    <xf numFmtId="0" fontId="22" fillId="17" borderId="0" xfId="4" applyFont="1" applyFill="1" applyBorder="1" applyAlignment="1">
      <alignment horizontal="center" vertical="center" wrapText="1"/>
    </xf>
    <xf numFmtId="0" fontId="40" fillId="17" borderId="0" xfId="4" applyFont="1" applyFill="1" applyBorder="1" applyAlignment="1">
      <alignment horizontal="center" vertical="center" wrapText="1"/>
    </xf>
    <xf numFmtId="0" fontId="40" fillId="17" borderId="0" xfId="0" applyFont="1" applyFill="1" applyAlignment="1">
      <alignment vertical="center" wrapText="1"/>
    </xf>
    <xf numFmtId="0" fontId="40" fillId="0" borderId="0" xfId="0" applyFont="1" applyAlignment="1">
      <alignment vertical="center" wrapText="1"/>
    </xf>
    <xf numFmtId="0" fontId="22" fillId="17" borderId="24" xfId="4" applyFont="1" applyFill="1" applyBorder="1" applyAlignment="1">
      <alignment horizontal="center" vertical="center" wrapText="1"/>
    </xf>
    <xf numFmtId="0" fontId="37" fillId="17" borderId="0" xfId="0" applyFont="1" applyFill="1" applyAlignment="1">
      <alignment vertical="center"/>
    </xf>
    <xf numFmtId="0" fontId="24" fillId="17" borderId="0" xfId="0" applyFont="1" applyFill="1" applyAlignment="1">
      <alignment vertical="center"/>
    </xf>
    <xf numFmtId="0" fontId="37" fillId="17" borderId="0" xfId="0" applyFont="1" applyFill="1" applyAlignment="1">
      <alignment horizontal="left" vertical="center"/>
    </xf>
    <xf numFmtId="0" fontId="22" fillId="17" borderId="0" xfId="0" applyFont="1" applyFill="1" applyAlignment="1">
      <alignment vertical="center"/>
    </xf>
    <xf numFmtId="0" fontId="53" fillId="17" borderId="0" xfId="0" applyFont="1" applyFill="1" applyAlignment="1">
      <alignment vertical="center"/>
    </xf>
    <xf numFmtId="0" fontId="22" fillId="18" borderId="24" xfId="4" applyFont="1" applyFill="1" applyBorder="1" applyAlignment="1">
      <alignment horizontal="left" vertical="center" wrapText="1"/>
    </xf>
    <xf numFmtId="0" fontId="24" fillId="17" borderId="0" xfId="0" applyFont="1" applyFill="1" applyAlignment="1">
      <alignment horizontal="left" vertical="center" wrapText="1"/>
    </xf>
    <xf numFmtId="0" fontId="22" fillId="12" borderId="24" xfId="4" applyFont="1" applyFill="1" applyBorder="1" applyAlignment="1">
      <alignment horizontal="left" vertical="center" wrapText="1"/>
    </xf>
    <xf numFmtId="0" fontId="22" fillId="17" borderId="0" xfId="0" applyFont="1" applyFill="1" applyAlignment="1">
      <alignment wrapText="1"/>
    </xf>
    <xf numFmtId="0" fontId="22" fillId="0" borderId="0" xfId="0" applyFont="1" applyAlignment="1">
      <alignment wrapText="1"/>
    </xf>
    <xf numFmtId="0" fontId="36" fillId="16" borderId="0" xfId="0" applyFont="1" applyFill="1" applyAlignment="1">
      <alignment horizontal="left" vertical="center" indent="1"/>
    </xf>
    <xf numFmtId="0" fontId="36" fillId="16" borderId="0" xfId="0" applyFont="1" applyFill="1" applyAlignment="1">
      <alignment vertical="center"/>
    </xf>
    <xf numFmtId="0" fontId="50" fillId="16" borderId="0" xfId="0" applyFont="1" applyFill="1" applyAlignment="1">
      <alignment vertical="center"/>
    </xf>
    <xf numFmtId="14" fontId="65" fillId="16" borderId="0" xfId="0" applyNumberFormat="1" applyFont="1" applyFill="1" applyAlignment="1">
      <alignment vertical="center"/>
    </xf>
    <xf numFmtId="0" fontId="23" fillId="17" borderId="0" xfId="0" applyFont="1" applyFill="1"/>
    <xf numFmtId="0" fontId="23" fillId="0" borderId="0" xfId="0" applyFont="1"/>
    <xf numFmtId="0" fontId="43" fillId="17" borderId="0" xfId="0" applyFont="1" applyFill="1" applyAlignment="1">
      <alignment horizontal="center" vertical="center"/>
    </xf>
    <xf numFmtId="1" fontId="43" fillId="17" borderId="0" xfId="0" applyNumberFormat="1" applyFont="1" applyFill="1" applyAlignment="1">
      <alignment horizontal="center" vertical="center"/>
    </xf>
    <xf numFmtId="0" fontId="44" fillId="17" borderId="0" xfId="0" applyFont="1" applyFill="1" applyAlignment="1">
      <alignment horizontal="left" vertical="center"/>
    </xf>
    <xf numFmtId="0" fontId="22" fillId="12" borderId="37" xfId="0" applyFont="1" applyFill="1" applyBorder="1" applyAlignment="1">
      <alignment horizontal="center" vertical="center" wrapText="1"/>
    </xf>
    <xf numFmtId="1" fontId="22" fillId="12" borderId="37" xfId="0" applyNumberFormat="1" applyFont="1" applyFill="1" applyBorder="1" applyAlignment="1">
      <alignment horizontal="center" vertical="center" wrapText="1"/>
    </xf>
    <xf numFmtId="0" fontId="0" fillId="12" borderId="37" xfId="0" applyFill="1" applyBorder="1" applyAlignment="1">
      <alignment horizontal="center" vertical="center" wrapText="1"/>
    </xf>
    <xf numFmtId="1" fontId="42" fillId="12" borderId="37" xfId="0" applyNumberFormat="1" applyFont="1" applyFill="1" applyBorder="1" applyAlignment="1">
      <alignment horizontal="center" vertical="center" wrapText="1"/>
    </xf>
    <xf numFmtId="1" fontId="45" fillId="12" borderId="37" xfId="0" applyNumberFormat="1" applyFont="1" applyFill="1" applyBorder="1" applyAlignment="1">
      <alignment horizontal="center" vertical="center" wrapText="1"/>
    </xf>
    <xf numFmtId="0" fontId="45" fillId="12" borderId="37" xfId="0" applyFont="1" applyFill="1" applyBorder="1" applyAlignment="1">
      <alignment horizontal="center" vertical="center" wrapText="1"/>
    </xf>
    <xf numFmtId="1" fontId="45" fillId="12" borderId="37" xfId="0" quotePrefix="1" applyNumberFormat="1" applyFont="1" applyFill="1" applyBorder="1" applyAlignment="1">
      <alignment horizontal="center" vertical="center" wrapText="1"/>
    </xf>
    <xf numFmtId="0" fontId="44" fillId="17" borderId="0" xfId="0" applyFont="1" applyFill="1"/>
    <xf numFmtId="0" fontId="44" fillId="0" borderId="0" xfId="0" applyFont="1"/>
    <xf numFmtId="1" fontId="23" fillId="17" borderId="0" xfId="0" applyNumberFormat="1" applyFont="1" applyFill="1"/>
    <xf numFmtId="1" fontId="23" fillId="0" borderId="0" xfId="0" applyNumberFormat="1" applyFont="1"/>
    <xf numFmtId="0" fontId="37" fillId="16" borderId="0" xfId="0" applyFont="1" applyFill="1" applyAlignment="1">
      <alignment horizontal="left" vertical="center" indent="1"/>
    </xf>
    <xf numFmtId="0" fontId="59" fillId="16" borderId="0" xfId="0" applyFont="1" applyFill="1" applyAlignment="1">
      <alignment vertical="center"/>
    </xf>
    <xf numFmtId="0" fontId="41" fillId="17" borderId="0" xfId="0" applyFont="1" applyFill="1" applyAlignment="1">
      <alignment vertical="center"/>
    </xf>
    <xf numFmtId="0" fontId="41" fillId="0" borderId="0" xfId="0" applyFont="1" applyAlignment="1">
      <alignment vertical="center"/>
    </xf>
    <xf numFmtId="0" fontId="58" fillId="17" borderId="0" xfId="0" applyFont="1" applyFill="1" applyAlignment="1">
      <alignment horizontal="right" vertical="center" indent="1"/>
    </xf>
    <xf numFmtId="0" fontId="58" fillId="17" borderId="0" xfId="0" applyFont="1" applyFill="1" applyAlignment="1">
      <alignment horizontal="center" vertical="center"/>
    </xf>
    <xf numFmtId="0" fontId="43" fillId="17" borderId="0" xfId="0" applyFont="1" applyFill="1" applyAlignment="1">
      <alignment vertical="center"/>
    </xf>
    <xf numFmtId="0" fontId="43" fillId="17" borderId="0" xfId="0" applyFont="1" applyFill="1" applyAlignment="1">
      <alignment horizontal="right" vertical="center"/>
    </xf>
    <xf numFmtId="0" fontId="43" fillId="17" borderId="0" xfId="0" applyFont="1" applyFill="1" applyAlignment="1">
      <alignment horizontal="left" vertical="center"/>
    </xf>
    <xf numFmtId="0" fontId="50" fillId="16" borderId="0" xfId="0" applyFont="1" applyFill="1" applyAlignment="1">
      <alignment horizontal="left" vertical="center" indent="1"/>
    </xf>
    <xf numFmtId="0" fontId="39" fillId="16" borderId="0" xfId="0" applyFont="1" applyFill="1" applyAlignment="1">
      <alignment vertical="center"/>
    </xf>
    <xf numFmtId="0" fontId="35" fillId="17" borderId="0" xfId="0" applyFont="1" applyFill="1" applyAlignment="1">
      <alignment vertical="center" readingOrder="1"/>
    </xf>
    <xf numFmtId="0" fontId="47" fillId="17" borderId="0" xfId="0" applyFont="1" applyFill="1" applyAlignment="1">
      <alignment vertical="center"/>
    </xf>
    <xf numFmtId="0" fontId="46" fillId="17" borderId="0" xfId="0" applyFont="1" applyFill="1" applyAlignment="1">
      <alignment horizontal="left" vertical="center" indent="1"/>
    </xf>
    <xf numFmtId="0" fontId="46" fillId="17" borderId="0" xfId="0" applyFont="1" applyFill="1" applyAlignment="1">
      <alignment vertical="center"/>
    </xf>
    <xf numFmtId="0" fontId="53" fillId="23" borderId="37" xfId="0" applyFont="1" applyFill="1" applyBorder="1" applyAlignment="1">
      <alignment horizontal="center" vertical="center"/>
    </xf>
    <xf numFmtId="0" fontId="53" fillId="23" borderId="37" xfId="0" applyFont="1" applyFill="1" applyBorder="1" applyAlignment="1">
      <alignment horizontal="center" vertical="center" wrapText="1"/>
    </xf>
    <xf numFmtId="0" fontId="23" fillId="17" borderId="0" xfId="0" applyFont="1" applyFill="1" applyAlignment="1">
      <alignment horizontal="left" vertical="center" indent="1"/>
    </xf>
    <xf numFmtId="0" fontId="47" fillId="17" borderId="0" xfId="0" applyFont="1" applyFill="1" applyAlignment="1">
      <alignment horizontal="left" vertical="center" indent="3"/>
    </xf>
    <xf numFmtId="0" fontId="23" fillId="17" borderId="0" xfId="0" applyFont="1" applyFill="1" applyAlignment="1">
      <alignment horizontal="left" vertical="center" wrapText="1" indent="3"/>
    </xf>
    <xf numFmtId="0" fontId="46" fillId="17" borderId="0" xfId="0" applyFont="1" applyFill="1" applyAlignment="1">
      <alignment horizontal="left" vertical="center" wrapText="1" indent="2"/>
    </xf>
    <xf numFmtId="0" fontId="72" fillId="17" borderId="0" xfId="0" applyFont="1" applyFill="1" applyAlignment="1">
      <alignment horizontal="left" vertical="center" indent="1"/>
    </xf>
    <xf numFmtId="0" fontId="44" fillId="17" borderId="0" xfId="0" applyFont="1" applyFill="1" applyAlignment="1">
      <alignment vertical="center"/>
    </xf>
    <xf numFmtId="0" fontId="43" fillId="17" borderId="0" xfId="0" applyFont="1" applyFill="1" applyAlignment="1">
      <alignment horizontal="left" vertical="center" indent="1"/>
    </xf>
    <xf numFmtId="0" fontId="53" fillId="22" borderId="37" xfId="0" applyFont="1" applyFill="1" applyBorder="1" applyAlignment="1">
      <alignment horizontal="center" vertical="center" wrapText="1"/>
    </xf>
    <xf numFmtId="0" fontId="53" fillId="23" borderId="41" xfId="0" applyFont="1" applyFill="1" applyBorder="1" applyAlignment="1">
      <alignment horizontal="center" vertical="center" wrapText="1"/>
    </xf>
    <xf numFmtId="0" fontId="22" fillId="17" borderId="0" xfId="0" applyFont="1" applyFill="1"/>
    <xf numFmtId="0" fontId="22" fillId="0" borderId="0" xfId="0" applyFont="1"/>
    <xf numFmtId="0" fontId="34" fillId="17" borderId="0" xfId="0" applyFont="1" applyFill="1" applyAlignment="1">
      <alignment horizontal="center" vertical="center"/>
    </xf>
    <xf numFmtId="0" fontId="22" fillId="0" borderId="0" xfId="0" applyFont="1" applyAlignment="1">
      <alignment vertical="center"/>
    </xf>
    <xf numFmtId="0" fontId="24" fillId="17" borderId="0" xfId="0" applyFont="1" applyFill="1" applyAlignment="1">
      <alignment horizontal="left" vertical="center"/>
    </xf>
    <xf numFmtId="0" fontId="22" fillId="17" borderId="0" xfId="0" applyFont="1" applyFill="1" applyAlignment="1">
      <alignment horizontal="justify" vertical="center" wrapText="1"/>
    </xf>
    <xf numFmtId="0" fontId="33" fillId="17" borderId="26" xfId="0" applyFont="1" applyFill="1" applyBorder="1" applyAlignment="1">
      <alignment vertical="top"/>
    </xf>
    <xf numFmtId="0" fontId="33" fillId="17" borderId="27" xfId="0" applyFont="1" applyFill="1" applyBorder="1" applyAlignment="1">
      <alignment vertical="top"/>
    </xf>
    <xf numFmtId="0" fontId="22" fillId="17" borderId="27" xfId="0" applyFont="1" applyFill="1" applyBorder="1" applyAlignment="1">
      <alignment vertical="top" wrapText="1"/>
    </xf>
    <xf numFmtId="0" fontId="34" fillId="17" borderId="28" xfId="0" applyFont="1" applyFill="1" applyBorder="1" applyAlignment="1">
      <alignment horizontal="center" vertical="center"/>
    </xf>
    <xf numFmtId="0" fontId="34" fillId="17" borderId="29" xfId="0" applyFont="1" applyFill="1" applyBorder="1" applyAlignment="1">
      <alignment horizontal="center" vertical="center"/>
    </xf>
    <xf numFmtId="0" fontId="33" fillId="17" borderId="30" xfId="0" applyFont="1" applyFill="1" applyBorder="1" applyAlignment="1">
      <alignment vertical="top"/>
    </xf>
    <xf numFmtId="0" fontId="33" fillId="17" borderId="20" xfId="0" applyFont="1" applyFill="1" applyBorder="1" applyAlignment="1">
      <alignment vertical="top"/>
    </xf>
    <xf numFmtId="0" fontId="22" fillId="17" borderId="20" xfId="0" applyFont="1" applyFill="1" applyBorder="1" applyAlignment="1">
      <alignment vertical="top" wrapText="1"/>
    </xf>
    <xf numFmtId="0" fontId="33" fillId="17" borderId="0" xfId="0" applyFont="1" applyFill="1" applyAlignment="1">
      <alignment horizontal="left" vertical="top"/>
    </xf>
    <xf numFmtId="0" fontId="33" fillId="17" borderId="31" xfId="0" applyFont="1" applyFill="1" applyBorder="1" applyAlignment="1">
      <alignment vertical="top"/>
    </xf>
    <xf numFmtId="0" fontId="22" fillId="17" borderId="32" xfId="0" applyFont="1" applyFill="1" applyBorder="1" applyAlignment="1">
      <alignment vertical="top" wrapText="1"/>
    </xf>
    <xf numFmtId="0" fontId="25" fillId="17" borderId="0" xfId="0" applyFont="1" applyFill="1" applyAlignment="1">
      <alignment horizontal="justify" vertical="center"/>
    </xf>
    <xf numFmtId="0" fontId="25" fillId="17" borderId="0" xfId="0" applyFont="1" applyFill="1" applyAlignment="1">
      <alignment vertical="center"/>
    </xf>
    <xf numFmtId="0" fontId="61" fillId="16" borderId="18" xfId="0" applyFont="1" applyFill="1" applyBorder="1" applyAlignment="1">
      <alignment horizontal="left" vertical="center" wrapText="1"/>
    </xf>
    <xf numFmtId="0" fontId="26" fillId="17" borderId="0" xfId="0" applyFont="1" applyFill="1" applyAlignment="1">
      <alignment vertical="center" wrapText="1"/>
    </xf>
    <xf numFmtId="0" fontId="0" fillId="17" borderId="21" xfId="0" applyFill="1" applyBorder="1" applyAlignment="1">
      <alignment horizontal="left" vertical="center" wrapText="1"/>
    </xf>
    <xf numFmtId="0" fontId="0" fillId="17" borderId="22" xfId="0" applyFill="1" applyBorder="1" applyAlignment="1">
      <alignment horizontal="left" vertical="center" wrapText="1"/>
    </xf>
    <xf numFmtId="0" fontId="0" fillId="17" borderId="23" xfId="0" applyFill="1" applyBorder="1" applyAlignment="1">
      <alignment horizontal="left" vertical="center" wrapText="1"/>
    </xf>
    <xf numFmtId="0" fontId="0" fillId="17" borderId="20" xfId="0" applyFill="1" applyBorder="1" applyAlignment="1">
      <alignment horizontal="left" vertical="center" wrapText="1"/>
    </xf>
    <xf numFmtId="0" fontId="27" fillId="17" borderId="0" xfId="0" applyFont="1" applyFill="1" applyAlignment="1">
      <alignment vertical="center" wrapText="1"/>
    </xf>
    <xf numFmtId="0" fontId="61" fillId="16" borderId="19" xfId="0" applyFont="1" applyFill="1" applyBorder="1" applyAlignment="1">
      <alignment horizontal="left" vertical="center" wrapText="1"/>
    </xf>
    <xf numFmtId="0" fontId="26" fillId="12" borderId="0" xfId="0" applyFont="1" applyFill="1" applyAlignment="1">
      <alignment vertical="center" wrapText="1"/>
    </xf>
    <xf numFmtId="0" fontId="0" fillId="17" borderId="0" xfId="0" applyFill="1" applyAlignment="1">
      <alignment vertical="center" wrapText="1"/>
    </xf>
    <xf numFmtId="0" fontId="22" fillId="12" borderId="25" xfId="4" applyFont="1" applyFill="1" applyBorder="1" applyAlignment="1">
      <alignment horizontal="center" vertical="center" wrapText="1"/>
    </xf>
    <xf numFmtId="0" fontId="23" fillId="17" borderId="0" xfId="0" applyFont="1" applyFill="1" applyAlignment="1">
      <alignment horizontal="left" vertical="center"/>
    </xf>
    <xf numFmtId="0" fontId="54" fillId="17" borderId="0" xfId="61" applyFont="1" applyFill="1" applyAlignment="1">
      <alignment horizontal="left" vertical="center"/>
    </xf>
    <xf numFmtId="0" fontId="69" fillId="17" borderId="0" xfId="61" applyFont="1" applyFill="1" applyAlignment="1">
      <alignment horizontal="left" vertical="center" wrapText="1"/>
    </xf>
    <xf numFmtId="0" fontId="44" fillId="17" borderId="0" xfId="60" applyFont="1" applyFill="1" applyAlignment="1">
      <alignment horizontal="left" vertical="center" wrapText="1"/>
    </xf>
    <xf numFmtId="0" fontId="37" fillId="24" borderId="0" xfId="0" applyFont="1" applyFill="1" applyAlignment="1">
      <alignment vertical="center"/>
    </xf>
    <xf numFmtId="0" fontId="22" fillId="17" borderId="0" xfId="61" applyFont="1" applyFill="1" applyAlignment="1">
      <alignment horizontal="left" vertical="center" wrapText="1"/>
    </xf>
    <xf numFmtId="0" fontId="49" fillId="16" borderId="0" xfId="0" applyFont="1" applyFill="1" applyAlignment="1">
      <alignment horizontal="center" wrapText="1"/>
    </xf>
    <xf numFmtId="0" fontId="71" fillId="16" borderId="0" xfId="0" applyFont="1" applyFill="1" applyAlignment="1">
      <alignment horizontal="center" vertical="top" wrapText="1"/>
    </xf>
    <xf numFmtId="0" fontId="37" fillId="20" borderId="0" xfId="0" applyFont="1" applyFill="1" applyAlignment="1">
      <alignment horizontal="center" vertical="center"/>
    </xf>
    <xf numFmtId="0" fontId="37" fillId="21" borderId="0" xfId="0" applyFont="1" applyFill="1" applyAlignment="1">
      <alignment horizontal="center" vertical="center"/>
    </xf>
    <xf numFmtId="0" fontId="44" fillId="17" borderId="0" xfId="61" applyFont="1" applyFill="1" applyAlignment="1">
      <alignment horizontal="left" vertical="center" wrapText="1"/>
    </xf>
    <xf numFmtId="0" fontId="69" fillId="17" borderId="0" xfId="60" applyFont="1" applyFill="1" applyAlignment="1">
      <alignment horizontal="left" vertical="center" wrapText="1"/>
    </xf>
    <xf numFmtId="0" fontId="69" fillId="17" borderId="0" xfId="61" applyFont="1" applyFill="1" applyAlignment="1">
      <alignment horizontal="left" vertical="center"/>
    </xf>
    <xf numFmtId="0" fontId="44" fillId="17" borderId="0" xfId="0" quotePrefix="1" applyFont="1" applyFill="1" applyAlignment="1">
      <alignment horizontal="left" vertical="center"/>
    </xf>
    <xf numFmtId="0" fontId="44" fillId="17" borderId="0" xfId="0" applyFont="1" applyFill="1" applyAlignment="1">
      <alignment horizontal="left" vertical="center"/>
    </xf>
    <xf numFmtId="0" fontId="24" fillId="17" borderId="0" xfId="0" applyFont="1" applyFill="1" applyAlignment="1">
      <alignment horizontal="left" vertical="center"/>
    </xf>
    <xf numFmtId="0" fontId="48" fillId="17" borderId="0" xfId="0" applyFont="1" applyFill="1" applyAlignment="1">
      <alignment horizontal="left" vertical="center" wrapText="1"/>
    </xf>
    <xf numFmtId="0" fontId="43" fillId="17" borderId="0" xfId="0" applyFont="1" applyFill="1" applyAlignment="1">
      <alignment horizontal="center" vertical="center" readingOrder="1"/>
    </xf>
    <xf numFmtId="0" fontId="53" fillId="23" borderId="37" xfId="0" applyFont="1" applyFill="1" applyBorder="1" applyAlignment="1">
      <alignment horizontal="center" vertical="center" wrapText="1"/>
    </xf>
    <xf numFmtId="0" fontId="0" fillId="0" borderId="37" xfId="0"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53" fillId="23" borderId="38" xfId="0" applyFont="1" applyFill="1" applyBorder="1" applyAlignment="1">
      <alignment horizontal="center" vertical="center" wrapText="1"/>
    </xf>
    <xf numFmtId="0" fontId="53" fillId="23" borderId="39" xfId="0" applyFont="1" applyFill="1" applyBorder="1" applyAlignment="1">
      <alignment horizontal="center" vertical="center" wrapText="1"/>
    </xf>
    <xf numFmtId="0" fontId="53" fillId="23" borderId="40" xfId="0" applyFont="1" applyFill="1" applyBorder="1" applyAlignment="1">
      <alignment horizontal="center" vertical="center" wrapText="1"/>
    </xf>
    <xf numFmtId="0" fontId="36" fillId="16" borderId="0" xfId="0" applyFont="1" applyFill="1" applyAlignment="1">
      <alignment horizontal="center" vertical="center"/>
    </xf>
    <xf numFmtId="0" fontId="22" fillId="17" borderId="0" xfId="0" applyFont="1" applyFill="1" applyAlignment="1">
      <alignment horizontal="left" vertical="top" wrapText="1"/>
    </xf>
    <xf numFmtId="0" fontId="0" fillId="17" borderId="18" xfId="0" applyFill="1" applyBorder="1" applyAlignment="1">
      <alignment horizontal="left" vertical="center" wrapText="1"/>
    </xf>
    <xf numFmtId="0" fontId="26" fillId="17" borderId="0" xfId="0" applyFont="1" applyFill="1" applyAlignment="1">
      <alignment vertical="center" wrapText="1"/>
    </xf>
    <xf numFmtId="0" fontId="61" fillId="16" borderId="30" xfId="0" applyFont="1" applyFill="1" applyBorder="1" applyAlignment="1">
      <alignment horizontal="center" vertical="center" wrapText="1"/>
    </xf>
    <xf numFmtId="0" fontId="61" fillId="16" borderId="34" xfId="0" applyFont="1" applyFill="1" applyBorder="1" applyAlignment="1">
      <alignment horizontal="center" vertical="center" wrapText="1"/>
    </xf>
    <xf numFmtId="0" fontId="61" fillId="16" borderId="20" xfId="0" applyFont="1" applyFill="1" applyBorder="1" applyAlignment="1">
      <alignment horizontal="center" vertical="center" wrapText="1"/>
    </xf>
    <xf numFmtId="0" fontId="0" fillId="17" borderId="26" xfId="0" applyFill="1" applyBorder="1" applyAlignment="1">
      <alignment horizontal="left" vertical="center" wrapText="1"/>
    </xf>
    <xf numFmtId="0" fontId="0" fillId="17" borderId="35" xfId="0" applyFill="1" applyBorder="1" applyAlignment="1">
      <alignment horizontal="left" vertical="center" wrapText="1"/>
    </xf>
    <xf numFmtId="0" fontId="0" fillId="17" borderId="27" xfId="0" applyFill="1" applyBorder="1" applyAlignment="1">
      <alignment horizontal="left" vertical="center" wrapText="1"/>
    </xf>
    <xf numFmtId="0" fontId="0" fillId="17" borderId="28" xfId="0" applyFill="1" applyBorder="1" applyAlignment="1">
      <alignment horizontal="left" vertical="center" wrapText="1"/>
    </xf>
    <xf numFmtId="0" fontId="0" fillId="17" borderId="36" xfId="0" applyFill="1" applyBorder="1" applyAlignment="1">
      <alignment horizontal="left" vertical="center" wrapText="1"/>
    </xf>
    <xf numFmtId="0" fontId="0" fillId="17" borderId="29" xfId="0" applyFill="1" applyBorder="1" applyAlignment="1">
      <alignment horizontal="left" vertical="center" wrapText="1"/>
    </xf>
    <xf numFmtId="0" fontId="0" fillId="17" borderId="22" xfId="0" applyFill="1" applyBorder="1" applyAlignment="1">
      <alignment horizontal="left" vertical="center" wrapText="1"/>
    </xf>
    <xf numFmtId="0" fontId="0" fillId="17" borderId="23" xfId="0" applyFill="1" applyBorder="1" applyAlignment="1">
      <alignment horizontal="left" vertical="center" wrapText="1"/>
    </xf>
    <xf numFmtId="0" fontId="60" fillId="16" borderId="0" xfId="0" applyFont="1" applyFill="1" applyAlignment="1">
      <alignment horizontal="center" vertical="center" wrapText="1"/>
    </xf>
    <xf numFmtId="0" fontId="61" fillId="16" borderId="18" xfId="0" applyFont="1" applyFill="1" applyBorder="1" applyAlignment="1">
      <alignment horizontal="left" vertical="center" wrapText="1"/>
    </xf>
    <xf numFmtId="0" fontId="0" fillId="17" borderId="20" xfId="0" applyFill="1" applyBorder="1" applyAlignment="1">
      <alignment horizontal="left" vertical="center" wrapText="1"/>
    </xf>
    <xf numFmtId="0" fontId="0" fillId="17" borderId="21" xfId="0" applyFill="1" applyBorder="1" applyAlignment="1">
      <alignment horizontal="left" vertical="center" wrapText="1"/>
    </xf>
    <xf numFmtId="0" fontId="0" fillId="17" borderId="21" xfId="0" applyFill="1" applyBorder="1" applyAlignment="1">
      <alignment horizontal="left" vertical="top" wrapText="1"/>
    </xf>
    <xf numFmtId="0" fontId="0" fillId="17" borderId="23" xfId="0" applyFill="1" applyBorder="1" applyAlignment="1">
      <alignment horizontal="left" vertical="top" wrapText="1"/>
    </xf>
  </cellXfs>
  <cellStyles count="62">
    <cellStyle name="bin" xfId="1" xr:uid="{00000000-0005-0000-0000-000000000000}"/>
    <cellStyle name="bin 2" xfId="2" xr:uid="{00000000-0005-0000-0000-000001000000}"/>
    <cellStyle name="blue" xfId="3" xr:uid="{00000000-0005-0000-0000-000002000000}"/>
    <cellStyle name="cell" xfId="4" xr:uid="{00000000-0005-0000-0000-000003000000}"/>
    <cellStyle name="Col&amp;RowHeadings" xfId="5" xr:uid="{00000000-0005-0000-0000-000004000000}"/>
    <cellStyle name="ColCodes" xfId="6" xr:uid="{00000000-0005-0000-0000-000005000000}"/>
    <cellStyle name="ColTitles" xfId="7" xr:uid="{00000000-0005-0000-0000-000006000000}"/>
    <cellStyle name="ColTitles 2" xfId="8" xr:uid="{00000000-0005-0000-0000-000007000000}"/>
    <cellStyle name="column" xfId="9" xr:uid="{00000000-0005-0000-0000-000008000000}"/>
    <cellStyle name="DataEntryCells" xfId="10" xr:uid="{00000000-0005-0000-0000-000009000000}"/>
    <cellStyle name="DataEntryCells 2" xfId="11" xr:uid="{00000000-0005-0000-0000-00000A000000}"/>
    <cellStyle name="ErrRpt_DataEntryCells" xfId="12" xr:uid="{00000000-0005-0000-0000-00000B000000}"/>
    <cellStyle name="ErrRpt-DataEntryCells" xfId="13" xr:uid="{00000000-0005-0000-0000-00000C000000}"/>
    <cellStyle name="ErrRpt-DataEntryCells 2" xfId="14" xr:uid="{00000000-0005-0000-0000-00000D000000}"/>
    <cellStyle name="ErrRpt-GreyBackground" xfId="15" xr:uid="{00000000-0005-0000-0000-00000E000000}"/>
    <cellStyle name="ErrRpt-GreyBackground 2" xfId="16" xr:uid="{00000000-0005-0000-0000-00000F000000}"/>
    <cellStyle name="formula" xfId="17" xr:uid="{00000000-0005-0000-0000-000010000000}"/>
    <cellStyle name="gap" xfId="18" xr:uid="{00000000-0005-0000-0000-000011000000}"/>
    <cellStyle name="GreyBackground" xfId="19" xr:uid="{00000000-0005-0000-0000-000012000000}"/>
    <cellStyle name="Header1" xfId="20" xr:uid="{00000000-0005-0000-0000-000013000000}"/>
    <cellStyle name="Header2" xfId="21" xr:uid="{00000000-0005-0000-0000-000014000000}"/>
    <cellStyle name="Hyperlink" xfId="58" builtinId="8"/>
    <cellStyle name="ISC" xfId="22" xr:uid="{00000000-0005-0000-0000-000016000000}"/>
    <cellStyle name="ISCED" xfId="23" xr:uid="{00000000-0005-0000-0000-000017000000}"/>
    <cellStyle name="isced 2" xfId="24" xr:uid="{00000000-0005-0000-0000-000018000000}"/>
    <cellStyle name="ISCED Titles" xfId="25" xr:uid="{00000000-0005-0000-0000-000019000000}"/>
    <cellStyle name="isced_05enrl_REVISED_2" xfId="26" xr:uid="{00000000-0005-0000-0000-00001A000000}"/>
    <cellStyle name="level1a" xfId="27" xr:uid="{00000000-0005-0000-0000-00001B000000}"/>
    <cellStyle name="level2" xfId="28" xr:uid="{00000000-0005-0000-0000-00001C000000}"/>
    <cellStyle name="level2a" xfId="29" xr:uid="{00000000-0005-0000-0000-00001D000000}"/>
    <cellStyle name="level3" xfId="30" xr:uid="{00000000-0005-0000-0000-00001E000000}"/>
    <cellStyle name="Normal" xfId="0" builtinId="0"/>
    <cellStyle name="Normal 2" xfId="31" xr:uid="{00000000-0005-0000-0000-000020000000}"/>
    <cellStyle name="Normal 2 2" xfId="32" xr:uid="{00000000-0005-0000-0000-000021000000}"/>
    <cellStyle name="Normal 2 2 2" xfId="33" xr:uid="{00000000-0005-0000-0000-000022000000}"/>
    <cellStyle name="Normal 2 2 3" xfId="61" xr:uid="{00000000-0005-0000-0000-000023000000}"/>
    <cellStyle name="Normal 3" xfId="34" xr:uid="{00000000-0005-0000-0000-000024000000}"/>
    <cellStyle name="Normal 4" xfId="35" xr:uid="{00000000-0005-0000-0000-000025000000}"/>
    <cellStyle name="Normal 5" xfId="59" xr:uid="{00000000-0005-0000-0000-000026000000}"/>
    <cellStyle name="Normal_Sheet1" xfId="60" xr:uid="{00000000-0005-0000-0000-000027000000}"/>
    <cellStyle name="Percent 2" xfId="36" xr:uid="{00000000-0005-0000-0000-000028000000}"/>
    <cellStyle name="Percent 2 2" xfId="37" xr:uid="{00000000-0005-0000-0000-000029000000}"/>
    <cellStyle name="Percent 3" xfId="38" xr:uid="{00000000-0005-0000-0000-00002A000000}"/>
    <cellStyle name="row" xfId="39" xr:uid="{00000000-0005-0000-0000-00002B000000}"/>
    <cellStyle name="RowCodes" xfId="40" xr:uid="{00000000-0005-0000-0000-00002C000000}"/>
    <cellStyle name="Row-Col Headings" xfId="41" xr:uid="{00000000-0005-0000-0000-00002D000000}"/>
    <cellStyle name="RowTitles" xfId="42" xr:uid="{00000000-0005-0000-0000-00002E000000}"/>
    <cellStyle name="RowTitles1-Detail" xfId="43" xr:uid="{00000000-0005-0000-0000-00002F000000}"/>
    <cellStyle name="RowTitles-Col2" xfId="44" xr:uid="{00000000-0005-0000-0000-000030000000}"/>
    <cellStyle name="RowTitles-Detail" xfId="45" xr:uid="{00000000-0005-0000-0000-000031000000}"/>
    <cellStyle name="temp" xfId="46" xr:uid="{00000000-0005-0000-0000-000032000000}"/>
    <cellStyle name="title1" xfId="47" xr:uid="{00000000-0005-0000-0000-000033000000}"/>
    <cellStyle name="자리수" xfId="48" xr:uid="{00000000-0005-0000-0000-000034000000}"/>
    <cellStyle name="자리수0" xfId="49" xr:uid="{00000000-0005-0000-0000-000035000000}"/>
    <cellStyle name="콤마 [0]_ACCOUNT" xfId="50" xr:uid="{00000000-0005-0000-0000-000036000000}"/>
    <cellStyle name="콤마_ACCOUNT" xfId="51" xr:uid="{00000000-0005-0000-0000-000037000000}"/>
    <cellStyle name="통화 [0]_ACCOUNT" xfId="52" xr:uid="{00000000-0005-0000-0000-000038000000}"/>
    <cellStyle name="통화_ACCOUNT" xfId="53" xr:uid="{00000000-0005-0000-0000-000039000000}"/>
    <cellStyle name="퍼센트" xfId="54" xr:uid="{00000000-0005-0000-0000-00003A000000}"/>
    <cellStyle name="표준_9511REV" xfId="55" xr:uid="{00000000-0005-0000-0000-00003B000000}"/>
    <cellStyle name="화폐기호" xfId="56" xr:uid="{00000000-0005-0000-0000-00003C000000}"/>
    <cellStyle name="화폐기호0" xfId="57" xr:uid="{00000000-0005-0000-0000-00003D000000}"/>
  </cellStyles>
  <dxfs count="2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5"/>
      </font>
      <fill>
        <patternFill>
          <bgColor theme="5" tint="0.79998168889431442"/>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742950</xdr:colOff>
      <xdr:row>33</xdr:row>
      <xdr:rowOff>0</xdr:rowOff>
    </xdr:from>
    <xdr:ext cx="3810" cy="3810"/>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5245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742950</xdr:colOff>
      <xdr:row>33</xdr:row>
      <xdr:rowOff>0</xdr:rowOff>
    </xdr:from>
    <xdr:ext cx="3810" cy="3810"/>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87630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33</xdr:row>
      <xdr:rowOff>0</xdr:rowOff>
    </xdr:from>
    <xdr:ext cx="3810" cy="3810"/>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87630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33</xdr:row>
      <xdr:rowOff>0</xdr:rowOff>
    </xdr:from>
    <xdr:ext cx="3810" cy="3810"/>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8763000"/>
          <a:ext cx="3810" cy="38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742950</xdr:colOff>
      <xdr:row>28</xdr:row>
      <xdr:rowOff>0</xdr:rowOff>
    </xdr:from>
    <xdr:to>
      <xdr:col>3</xdr:col>
      <xdr:colOff>13169</xdr:colOff>
      <xdr:row>28</xdr:row>
      <xdr:rowOff>448</xdr:rowOff>
    </xdr:to>
    <xdr:pic>
      <xdr:nvPicPr>
        <xdr:cNvPr id="13" name="Picture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8950" y="5010150"/>
          <a:ext cx="13169" cy="4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742950</xdr:colOff>
      <xdr:row>28</xdr:row>
      <xdr:rowOff>0</xdr:rowOff>
    </xdr:from>
    <xdr:to>
      <xdr:col>1</xdr:col>
      <xdr:colOff>758190</xdr:colOff>
      <xdr:row>28</xdr:row>
      <xdr:rowOff>448</xdr:rowOff>
    </xdr:to>
    <xdr:pic>
      <xdr:nvPicPr>
        <xdr:cNvPr id="14" name="Picture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010150"/>
          <a:ext cx="15240" cy="4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9524</xdr:colOff>
      <xdr:row>0</xdr:row>
      <xdr:rowOff>0</xdr:rowOff>
    </xdr:from>
    <xdr:to>
      <xdr:col>1</xdr:col>
      <xdr:colOff>2326830</xdr:colOff>
      <xdr:row>1</xdr:row>
      <xdr:rowOff>828675</xdr:rowOff>
    </xdr:to>
    <xdr:pic>
      <xdr:nvPicPr>
        <xdr:cNvPr id="10" name="Picture 9">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4" y="0"/>
          <a:ext cx="2317306" cy="1714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28575</xdr:colOff>
      <xdr:row>2</xdr:row>
      <xdr:rowOff>76200</xdr:rowOff>
    </xdr:from>
    <xdr:to>
      <xdr:col>24</xdr:col>
      <xdr:colOff>809625</xdr:colOff>
      <xdr:row>3</xdr:row>
      <xdr:rowOff>104775</xdr:rowOff>
    </xdr:to>
    <xdr:sp macro="" textlink="">
      <xdr:nvSpPr>
        <xdr:cNvPr id="2066" name="AutoShape 4">
          <a:extLst>
            <a:ext uri="{FF2B5EF4-FFF2-40B4-BE49-F238E27FC236}">
              <a16:creationId xmlns:a16="http://schemas.microsoft.com/office/drawing/2014/main" id="{00000000-0008-0000-0200-000012080000}"/>
            </a:ext>
          </a:extLst>
        </xdr:cNvPr>
        <xdr:cNvSpPr>
          <a:spLocks/>
        </xdr:cNvSpPr>
      </xdr:nvSpPr>
      <xdr:spPr bwMode="auto">
        <a:xfrm rot="5400000">
          <a:off x="11791950" y="-3467100"/>
          <a:ext cx="219075" cy="9039225"/>
        </a:xfrm>
        <a:prstGeom prst="leftBrace">
          <a:avLst>
            <a:gd name="adj1" fmla="val 5043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xdr:row>
      <xdr:rowOff>9525</xdr:rowOff>
    </xdr:from>
    <xdr:to>
      <xdr:col>8</xdr:col>
      <xdr:colOff>0</xdr:colOff>
      <xdr:row>3</xdr:row>
      <xdr:rowOff>95250</xdr:rowOff>
    </xdr:to>
    <xdr:sp macro="" textlink="">
      <xdr:nvSpPr>
        <xdr:cNvPr id="2067" name="AutoShape 4">
          <a:extLst>
            <a:ext uri="{FF2B5EF4-FFF2-40B4-BE49-F238E27FC236}">
              <a16:creationId xmlns:a16="http://schemas.microsoft.com/office/drawing/2014/main" id="{00000000-0008-0000-0200-000013080000}"/>
            </a:ext>
          </a:extLst>
        </xdr:cNvPr>
        <xdr:cNvSpPr>
          <a:spLocks/>
        </xdr:cNvSpPr>
      </xdr:nvSpPr>
      <xdr:spPr bwMode="auto">
        <a:xfrm rot="5400000">
          <a:off x="5403198" y="-4586849"/>
          <a:ext cx="287430" cy="11093826"/>
        </a:xfrm>
        <a:prstGeom prst="leftBrace">
          <a:avLst>
            <a:gd name="adj1" fmla="val 4781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issv3\teams\Users\nh_truong\AppData\Local\Microsoft\Windows\Temporary%20Internet%20Files\Content.Outlook\LGU20AP6\ISCED_2011_Q_draft_for_Adriano_Excel97_2003_20130319_subm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uis.unesco.org/" TargetMode="External"/><Relationship Id="rId7" Type="http://schemas.openxmlformats.org/officeDocument/2006/relationships/printerSettings" Target="../printerSettings/printerSettings1.bin"/><Relationship Id="rId2" Type="http://schemas.openxmlformats.org/officeDocument/2006/relationships/hyperlink" Target="mailto:uis.survey@unesco.org" TargetMode="External"/><Relationship Id="rId1" Type="http://schemas.openxmlformats.org/officeDocument/2006/relationships/hyperlink" Target="http://www.uis.unesco.org/UISQuestionnaires/Pages/country.aspx" TargetMode="External"/><Relationship Id="rId6" Type="http://schemas.openxmlformats.org/officeDocument/2006/relationships/hyperlink" Target="mailto:uis.survey@unesco.org" TargetMode="External"/><Relationship Id="rId5" Type="http://schemas.openxmlformats.org/officeDocument/2006/relationships/hyperlink" Target="http://uis.unesco.org/en/isced-mappings" TargetMode="External"/><Relationship Id="rId4" Type="http://schemas.openxmlformats.org/officeDocument/2006/relationships/hyperlink" Target="http://uis.unesco.org/en/topic/international-standard-classification-education-isce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I47"/>
  <sheetViews>
    <sheetView showGridLines="0" zoomScaleNormal="100" zoomScaleSheetLayoutView="100" workbookViewId="0">
      <pane ySplit="2" topLeftCell="A3" activePane="bottomLeft" state="frozen"/>
      <selection pane="bottomLeft" activeCell="B1" sqref="B1:H1"/>
    </sheetView>
  </sheetViews>
  <sheetFormatPr defaultColWidth="9.1796875" defaultRowHeight="14.5" x14ac:dyDescent="0.35"/>
  <cols>
    <col min="1" max="1" width="3.7265625" style="93" customWidth="1"/>
    <col min="2" max="2" width="35.7265625" style="94" customWidth="1"/>
    <col min="3" max="3" width="6.7265625" style="94" customWidth="1"/>
    <col min="4" max="4" width="3.7265625" style="93" customWidth="1"/>
    <col min="5" max="6" width="9.81640625" style="93" customWidth="1"/>
    <col min="7" max="7" width="26.1796875" style="93" customWidth="1"/>
    <col min="8" max="8" width="76.7265625" style="93" customWidth="1"/>
    <col min="9" max="9" width="3.7265625" style="93" customWidth="1"/>
    <col min="10" max="16384" width="9.1796875" style="61"/>
  </cols>
  <sheetData>
    <row r="1" spans="1:9" ht="69.75" customHeight="1" x14ac:dyDescent="0.7">
      <c r="A1" s="60"/>
      <c r="B1" s="202" t="s">
        <v>939</v>
      </c>
      <c r="C1" s="202"/>
      <c r="D1" s="202"/>
      <c r="E1" s="202"/>
      <c r="F1" s="202"/>
      <c r="G1" s="202"/>
      <c r="H1" s="202"/>
      <c r="I1" s="60"/>
    </row>
    <row r="2" spans="1:9" ht="69.75" customHeight="1" x14ac:dyDescent="0.35">
      <c r="A2" s="60"/>
      <c r="B2" s="203" t="s">
        <v>666</v>
      </c>
      <c r="C2" s="203"/>
      <c r="D2" s="203"/>
      <c r="E2" s="203"/>
      <c r="F2" s="203"/>
      <c r="G2" s="203"/>
      <c r="H2" s="203"/>
      <c r="I2" s="60"/>
    </row>
    <row r="3" spans="1:9" s="64" customFormat="1" ht="5.15" customHeight="1" x14ac:dyDescent="0.35">
      <c r="A3" s="62"/>
      <c r="B3" s="63"/>
      <c r="C3" s="63"/>
      <c r="D3" s="63"/>
      <c r="E3" s="63"/>
      <c r="F3" s="63"/>
      <c r="G3" s="63"/>
      <c r="H3" s="63"/>
      <c r="I3" s="62"/>
    </row>
    <row r="4" spans="1:9" s="64" customFormat="1" ht="24" customHeight="1" x14ac:dyDescent="0.35">
      <c r="A4" s="62"/>
      <c r="B4" s="204" t="s">
        <v>940</v>
      </c>
      <c r="C4" s="204"/>
      <c r="D4" s="204"/>
      <c r="E4" s="204"/>
      <c r="F4" s="204"/>
      <c r="G4" s="204"/>
      <c r="H4" s="204"/>
      <c r="I4" s="62"/>
    </row>
    <row r="5" spans="1:9" s="64" customFormat="1" ht="5.15" customHeight="1" x14ac:dyDescent="0.35">
      <c r="A5" s="62"/>
      <c r="B5" s="63"/>
      <c r="C5" s="63"/>
      <c r="D5" s="63"/>
      <c r="E5" s="63"/>
      <c r="F5" s="63"/>
      <c r="G5" s="63"/>
      <c r="H5" s="63"/>
      <c r="I5" s="62"/>
    </row>
    <row r="6" spans="1:9" s="64" customFormat="1" ht="24" customHeight="1" x14ac:dyDescent="0.35">
      <c r="A6" s="62"/>
      <c r="B6" s="205" t="s">
        <v>941</v>
      </c>
      <c r="C6" s="205"/>
      <c r="D6" s="205"/>
      <c r="E6" s="205"/>
      <c r="F6" s="205"/>
      <c r="G6" s="205"/>
      <c r="H6" s="205"/>
      <c r="I6" s="62"/>
    </row>
    <row r="7" spans="1:9" s="64" customFormat="1" ht="5.15" customHeight="1" x14ac:dyDescent="0.35">
      <c r="A7" s="62"/>
      <c r="B7" s="65"/>
      <c r="C7" s="65"/>
      <c r="D7" s="65"/>
      <c r="E7" s="65"/>
      <c r="F7" s="65"/>
      <c r="G7" s="65"/>
      <c r="H7" s="65"/>
      <c r="I7" s="62"/>
    </row>
    <row r="8" spans="1:9" s="64" customFormat="1" ht="93" customHeight="1" x14ac:dyDescent="0.35">
      <c r="A8" s="62"/>
      <c r="B8" s="206" t="s">
        <v>681</v>
      </c>
      <c r="C8" s="206"/>
      <c r="D8" s="206"/>
      <c r="E8" s="206"/>
      <c r="F8" s="206"/>
      <c r="G8" s="206"/>
      <c r="H8" s="206"/>
      <c r="I8" s="62"/>
    </row>
    <row r="9" spans="1:9" s="64" customFormat="1" ht="7.5" customHeight="1" x14ac:dyDescent="0.35">
      <c r="A9" s="62"/>
      <c r="B9" s="63"/>
      <c r="C9" s="63"/>
      <c r="D9" s="63"/>
      <c r="E9" s="63"/>
      <c r="F9" s="63"/>
      <c r="G9" s="63"/>
      <c r="H9" s="63"/>
      <c r="I9" s="62"/>
    </row>
    <row r="10" spans="1:9" s="64" customFormat="1" ht="24" customHeight="1" x14ac:dyDescent="0.35">
      <c r="A10" s="62"/>
      <c r="B10" s="200" t="s">
        <v>691</v>
      </c>
      <c r="C10" s="200"/>
      <c r="D10" s="200"/>
      <c r="E10" s="200"/>
      <c r="F10" s="200"/>
      <c r="G10" s="200"/>
      <c r="H10" s="200"/>
      <c r="I10" s="62"/>
    </row>
    <row r="11" spans="1:9" s="64" customFormat="1" ht="5.15" customHeight="1" x14ac:dyDescent="0.35">
      <c r="A11" s="62"/>
      <c r="B11" s="201"/>
      <c r="C11" s="201"/>
      <c r="D11" s="201"/>
      <c r="E11" s="201"/>
      <c r="F11" s="201"/>
      <c r="G11" s="201"/>
      <c r="H11" s="201"/>
      <c r="I11" s="62"/>
    </row>
    <row r="12" spans="1:9" s="67" customFormat="1" ht="82.5" customHeight="1" x14ac:dyDescent="0.35">
      <c r="A12" s="66"/>
      <c r="B12" s="199" t="s">
        <v>931</v>
      </c>
      <c r="C12" s="199"/>
      <c r="D12" s="199"/>
      <c r="E12" s="199"/>
      <c r="F12" s="199"/>
      <c r="G12" s="199"/>
      <c r="H12" s="199"/>
      <c r="I12" s="66"/>
    </row>
    <row r="13" spans="1:9" s="67" customFormat="1" ht="23.25" customHeight="1" x14ac:dyDescent="0.35">
      <c r="A13" s="66"/>
      <c r="B13" s="68" t="s">
        <v>932</v>
      </c>
      <c r="C13" s="69"/>
      <c r="D13" s="66"/>
      <c r="E13" s="70"/>
      <c r="F13" s="66"/>
      <c r="G13" s="70"/>
      <c r="H13" s="71" t="s">
        <v>936</v>
      </c>
      <c r="I13" s="66"/>
    </row>
    <row r="14" spans="1:9" s="67" customFormat="1" ht="23.25" customHeight="1" x14ac:dyDescent="0.35">
      <c r="A14" s="66"/>
      <c r="B14" s="68" t="s">
        <v>688</v>
      </c>
      <c r="C14" s="69"/>
      <c r="D14" s="66"/>
      <c r="E14" s="72"/>
      <c r="F14" s="72"/>
      <c r="G14" s="70"/>
      <c r="H14" s="71" t="s">
        <v>678</v>
      </c>
      <c r="I14" s="66"/>
    </row>
    <row r="15" spans="1:9" s="67" customFormat="1" ht="23.25" customHeight="1" x14ac:dyDescent="0.35">
      <c r="A15" s="66"/>
      <c r="B15" s="68" t="s">
        <v>689</v>
      </c>
      <c r="C15" s="69"/>
      <c r="D15" s="66"/>
      <c r="E15" s="70"/>
      <c r="F15" s="70"/>
      <c r="G15" s="70"/>
      <c r="H15" s="71" t="s">
        <v>665</v>
      </c>
      <c r="I15" s="66"/>
    </row>
    <row r="16" spans="1:9" s="64" customFormat="1" ht="31.5" customHeight="1" x14ac:dyDescent="0.35">
      <c r="A16" s="62"/>
      <c r="B16" s="197" t="s">
        <v>664</v>
      </c>
      <c r="C16" s="197"/>
      <c r="D16" s="197"/>
      <c r="E16" s="197"/>
      <c r="F16" s="197"/>
      <c r="G16" s="197"/>
      <c r="H16" s="197"/>
      <c r="I16" s="62"/>
    </row>
    <row r="17" spans="1:9" s="67" customFormat="1" ht="41.25" customHeight="1" x14ac:dyDescent="0.35">
      <c r="A17" s="66"/>
      <c r="B17" s="206" t="s">
        <v>706</v>
      </c>
      <c r="C17" s="206"/>
      <c r="D17" s="206"/>
      <c r="E17" s="206"/>
      <c r="F17" s="206"/>
      <c r="G17" s="206"/>
      <c r="H17" s="206"/>
      <c r="I17" s="66"/>
    </row>
    <row r="18" spans="1:9" s="67" customFormat="1" ht="5.25" customHeight="1" x14ac:dyDescent="0.35">
      <c r="A18" s="66"/>
      <c r="B18" s="198"/>
      <c r="C18" s="198"/>
      <c r="D18" s="198"/>
      <c r="E18" s="198"/>
      <c r="F18" s="198"/>
      <c r="G18" s="198"/>
      <c r="H18" s="198"/>
      <c r="I18" s="66"/>
    </row>
    <row r="19" spans="1:9" s="64" customFormat="1" ht="5.25" customHeight="1" x14ac:dyDescent="0.35">
      <c r="A19" s="62"/>
      <c r="B19" s="73"/>
      <c r="C19" s="73"/>
      <c r="D19" s="73"/>
      <c r="E19" s="73"/>
      <c r="F19" s="73"/>
      <c r="G19" s="73"/>
      <c r="H19" s="73"/>
      <c r="I19" s="62"/>
    </row>
    <row r="20" spans="1:9" s="76" customFormat="1" ht="5.25" customHeight="1" x14ac:dyDescent="0.35">
      <c r="A20" s="74"/>
      <c r="B20" s="208"/>
      <c r="C20" s="208"/>
      <c r="D20" s="208"/>
      <c r="E20" s="208"/>
      <c r="F20" s="208"/>
      <c r="G20" s="208"/>
      <c r="H20" s="208"/>
      <c r="I20" s="75"/>
    </row>
    <row r="21" spans="1:9" s="78" customFormat="1" ht="5.25" customHeight="1" x14ac:dyDescent="0.35">
      <c r="A21" s="74"/>
      <c r="B21" s="207"/>
      <c r="C21" s="207"/>
      <c r="D21" s="207"/>
      <c r="E21" s="207"/>
      <c r="F21" s="207"/>
      <c r="G21" s="207"/>
      <c r="H21" s="207"/>
      <c r="I21" s="77"/>
    </row>
    <row r="22" spans="1:9" s="64" customFormat="1" ht="4.5" hidden="1" customHeight="1" x14ac:dyDescent="0.35">
      <c r="A22" s="62"/>
      <c r="B22" s="73"/>
      <c r="C22" s="73"/>
      <c r="D22" s="73"/>
      <c r="E22" s="73"/>
      <c r="F22" s="73"/>
      <c r="G22" s="73"/>
      <c r="H22" s="73"/>
      <c r="I22" s="62"/>
    </row>
    <row r="23" spans="1:9" s="76" customFormat="1" ht="18.5" x14ac:dyDescent="0.35">
      <c r="A23" s="74"/>
      <c r="B23" s="197" t="s">
        <v>667</v>
      </c>
      <c r="C23" s="197"/>
      <c r="D23" s="197"/>
      <c r="E23" s="197"/>
      <c r="F23" s="197"/>
      <c r="G23" s="197"/>
      <c r="H23" s="197"/>
      <c r="I23" s="75"/>
    </row>
    <row r="24" spans="1:9" s="78" customFormat="1" ht="144" customHeight="1" x14ac:dyDescent="0.35">
      <c r="A24" s="74"/>
      <c r="B24" s="199" t="s">
        <v>680</v>
      </c>
      <c r="C24" s="199"/>
      <c r="D24" s="199"/>
      <c r="E24" s="199"/>
      <c r="F24" s="199"/>
      <c r="G24" s="199"/>
      <c r="H24" s="199"/>
      <c r="I24" s="77"/>
    </row>
    <row r="25" spans="1:9" s="64" customFormat="1" ht="5.15" customHeight="1" x14ac:dyDescent="0.35">
      <c r="A25" s="62"/>
      <c r="B25" s="73"/>
      <c r="C25" s="73"/>
      <c r="D25" s="73"/>
      <c r="E25" s="73"/>
      <c r="F25" s="73"/>
      <c r="G25" s="73"/>
      <c r="H25" s="73"/>
      <c r="I25" s="62"/>
    </row>
    <row r="26" spans="1:9" s="76" customFormat="1" ht="18.5" x14ac:dyDescent="0.35">
      <c r="A26" s="74"/>
      <c r="B26" s="197" t="s">
        <v>668</v>
      </c>
      <c r="C26" s="197"/>
      <c r="D26" s="197"/>
      <c r="E26" s="197"/>
      <c r="F26" s="197"/>
      <c r="G26" s="197"/>
      <c r="H26" s="197"/>
      <c r="I26" s="75"/>
    </row>
    <row r="27" spans="1:9" s="78" customFormat="1" ht="45" customHeight="1" x14ac:dyDescent="0.35">
      <c r="A27" s="74"/>
      <c r="B27" s="199" t="s">
        <v>705</v>
      </c>
      <c r="C27" s="199"/>
      <c r="D27" s="199"/>
      <c r="E27" s="199"/>
      <c r="F27" s="199"/>
      <c r="G27" s="199"/>
      <c r="H27" s="199"/>
      <c r="I27" s="77"/>
    </row>
    <row r="28" spans="1:9" s="64" customFormat="1" ht="5.15" customHeight="1" x14ac:dyDescent="0.35">
      <c r="A28" s="62"/>
      <c r="B28" s="73"/>
      <c r="C28" s="73"/>
      <c r="D28" s="73"/>
      <c r="E28" s="73"/>
      <c r="F28" s="73"/>
      <c r="G28" s="73"/>
      <c r="H28" s="73"/>
      <c r="I28" s="62"/>
    </row>
    <row r="29" spans="1:9" s="64" customFormat="1" ht="18.5" x14ac:dyDescent="0.35">
      <c r="A29" s="62"/>
      <c r="B29" s="197" t="s">
        <v>663</v>
      </c>
      <c r="C29" s="197"/>
      <c r="D29" s="197"/>
      <c r="E29" s="197"/>
      <c r="F29" s="197"/>
      <c r="G29" s="197"/>
      <c r="H29" s="197"/>
      <c r="I29" s="62"/>
    </row>
    <row r="30" spans="1:9" s="67" customFormat="1" ht="57" customHeight="1" x14ac:dyDescent="0.35">
      <c r="A30" s="66"/>
      <c r="B30" s="206" t="s">
        <v>704</v>
      </c>
      <c r="C30" s="206"/>
      <c r="D30" s="206"/>
      <c r="E30" s="206"/>
      <c r="F30" s="206"/>
      <c r="G30" s="206"/>
      <c r="H30" s="206"/>
      <c r="I30" s="66"/>
    </row>
    <row r="31" spans="1:9" s="67" customFormat="1" ht="23.25" customHeight="1" x14ac:dyDescent="0.35">
      <c r="A31" s="66"/>
      <c r="B31" s="79" t="s">
        <v>690</v>
      </c>
      <c r="C31" s="79"/>
      <c r="D31" s="79"/>
      <c r="E31" s="79"/>
      <c r="F31" s="79"/>
      <c r="G31" s="79"/>
      <c r="H31" s="80"/>
      <c r="I31" s="66"/>
    </row>
    <row r="32" spans="1:9" s="83" customFormat="1" ht="27.75" customHeight="1" x14ac:dyDescent="0.35">
      <c r="A32" s="81"/>
      <c r="B32" s="82" t="s">
        <v>687</v>
      </c>
      <c r="C32" s="82"/>
      <c r="D32" s="82"/>
      <c r="E32" s="82"/>
      <c r="F32" s="82"/>
      <c r="G32" s="82"/>
      <c r="H32" s="90" t="s">
        <v>661</v>
      </c>
      <c r="I32" s="81"/>
    </row>
    <row r="33" spans="1:9" s="85" customFormat="1" ht="16.5" customHeight="1" x14ac:dyDescent="0.35">
      <c r="A33" s="84"/>
      <c r="B33" s="198"/>
      <c r="C33" s="198"/>
      <c r="D33" s="198"/>
      <c r="E33" s="198"/>
      <c r="F33" s="198"/>
      <c r="G33" s="198"/>
      <c r="H33" s="198"/>
      <c r="I33" s="84"/>
    </row>
    <row r="34" spans="1:9" s="64" customFormat="1" ht="5.15" customHeight="1" x14ac:dyDescent="0.35">
      <c r="A34" s="62"/>
      <c r="B34" s="73"/>
      <c r="C34" s="73"/>
      <c r="D34" s="73"/>
      <c r="E34" s="73"/>
      <c r="F34" s="73"/>
      <c r="G34" s="73"/>
      <c r="H34" s="62"/>
      <c r="I34" s="62"/>
    </row>
    <row r="35" spans="1:9" s="64" customFormat="1" ht="24" customHeight="1" x14ac:dyDescent="0.35">
      <c r="A35" s="62"/>
      <c r="B35" s="200" t="s">
        <v>692</v>
      </c>
      <c r="C35" s="200"/>
      <c r="D35" s="200"/>
      <c r="E35" s="200"/>
      <c r="F35" s="200"/>
      <c r="G35" s="200"/>
      <c r="H35" s="200"/>
      <c r="I35" s="62"/>
    </row>
    <row r="36" spans="1:9" s="64" customFormat="1" ht="5.15" customHeight="1" x14ac:dyDescent="0.35">
      <c r="A36" s="62"/>
      <c r="B36" s="201"/>
      <c r="C36" s="201"/>
      <c r="D36" s="201"/>
      <c r="E36" s="201"/>
      <c r="F36" s="201"/>
      <c r="G36" s="201"/>
      <c r="H36" s="201"/>
      <c r="I36" s="62"/>
    </row>
    <row r="37" spans="1:9" s="87" customFormat="1" ht="15.5" x14ac:dyDescent="0.35">
      <c r="A37" s="86"/>
      <c r="B37" s="196" t="s">
        <v>708</v>
      </c>
      <c r="C37" s="196"/>
      <c r="D37" s="196"/>
      <c r="E37" s="196"/>
      <c r="F37" s="196"/>
      <c r="G37" s="196"/>
      <c r="H37" s="196"/>
      <c r="I37" s="86"/>
    </row>
    <row r="38" spans="1:9" s="87" customFormat="1" ht="15.5" x14ac:dyDescent="0.35">
      <c r="A38" s="86"/>
      <c r="B38" s="88"/>
      <c r="C38" s="88"/>
      <c r="D38" s="86"/>
      <c r="E38" s="86"/>
      <c r="F38" s="86"/>
      <c r="G38" s="86"/>
      <c r="H38" s="86"/>
      <c r="I38" s="86"/>
    </row>
    <row r="39" spans="1:9" s="91" customFormat="1" ht="15.5" x14ac:dyDescent="0.35">
      <c r="A39" s="86"/>
      <c r="B39" s="89" t="s">
        <v>662</v>
      </c>
      <c r="C39" s="90" t="s">
        <v>661</v>
      </c>
      <c r="D39" s="86"/>
      <c r="E39" s="86"/>
      <c r="F39" s="86"/>
      <c r="G39" s="86"/>
      <c r="H39" s="86"/>
      <c r="I39" s="86"/>
    </row>
    <row r="40" spans="1:9" s="91" customFormat="1" ht="13" customHeight="1" x14ac:dyDescent="0.35">
      <c r="A40" s="86"/>
      <c r="B40" s="89" t="s">
        <v>660</v>
      </c>
      <c r="C40" s="209" t="s">
        <v>659</v>
      </c>
      <c r="D40" s="209"/>
      <c r="E40" s="209"/>
      <c r="F40" s="209"/>
      <c r="G40" s="86"/>
      <c r="H40" s="86"/>
      <c r="I40" s="86"/>
    </row>
    <row r="41" spans="1:9" s="91" customFormat="1" ht="20" customHeight="1" x14ac:dyDescent="0.35">
      <c r="A41" s="86"/>
      <c r="B41" s="89" t="s">
        <v>658</v>
      </c>
      <c r="C41" s="209" t="s">
        <v>657</v>
      </c>
      <c r="D41" s="210"/>
      <c r="E41" s="210"/>
      <c r="F41" s="210"/>
      <c r="G41" s="86"/>
      <c r="H41" s="86"/>
      <c r="I41" s="86"/>
    </row>
    <row r="42" spans="1:9" s="91" customFormat="1" ht="18.5" customHeight="1" x14ac:dyDescent="0.35">
      <c r="A42" s="86"/>
      <c r="B42" s="89" t="s">
        <v>656</v>
      </c>
      <c r="C42" s="210" t="s">
        <v>655</v>
      </c>
      <c r="D42" s="210"/>
      <c r="E42" s="210"/>
      <c r="F42" s="210"/>
      <c r="G42" s="86"/>
      <c r="H42" s="86"/>
      <c r="I42" s="86"/>
    </row>
    <row r="43" spans="1:9" s="91" customFormat="1" ht="13" customHeight="1" x14ac:dyDescent="0.35">
      <c r="A43" s="86"/>
      <c r="B43" s="89"/>
      <c r="C43" s="210" t="s">
        <v>937</v>
      </c>
      <c r="D43" s="210"/>
      <c r="E43" s="210"/>
      <c r="F43" s="210"/>
      <c r="G43" s="86"/>
      <c r="H43" s="86"/>
      <c r="I43" s="86"/>
    </row>
    <row r="44" spans="1:9" s="91" customFormat="1" ht="15" customHeight="1" x14ac:dyDescent="0.35">
      <c r="A44" s="86"/>
      <c r="B44" s="89"/>
      <c r="C44" s="136" t="s">
        <v>938</v>
      </c>
      <c r="D44" s="128"/>
      <c r="E44" s="128"/>
      <c r="F44" s="128"/>
      <c r="G44" s="86"/>
      <c r="H44" s="86"/>
      <c r="I44" s="86"/>
    </row>
    <row r="45" spans="1:9" s="91" customFormat="1" ht="17" customHeight="1" x14ac:dyDescent="0.35">
      <c r="A45" s="86"/>
      <c r="B45" s="89"/>
      <c r="C45" s="210" t="s">
        <v>654</v>
      </c>
      <c r="D45" s="210"/>
      <c r="E45" s="210"/>
      <c r="F45" s="210"/>
      <c r="G45" s="86"/>
      <c r="H45" s="86"/>
      <c r="I45" s="86"/>
    </row>
    <row r="46" spans="1:9" s="91" customFormat="1" ht="15.5" x14ac:dyDescent="0.35">
      <c r="A46" s="86"/>
      <c r="B46" s="89" t="s">
        <v>653</v>
      </c>
      <c r="C46" s="90" t="s">
        <v>652</v>
      </c>
      <c r="D46" s="86"/>
      <c r="E46" s="86"/>
      <c r="F46" s="86"/>
      <c r="G46" s="86"/>
      <c r="H46" s="86"/>
      <c r="I46" s="86"/>
    </row>
    <row r="47" spans="1:9" x14ac:dyDescent="0.35">
      <c r="A47" s="60"/>
      <c r="B47" s="92"/>
      <c r="C47" s="92"/>
      <c r="D47" s="60"/>
      <c r="E47" s="60"/>
      <c r="F47" s="60"/>
      <c r="G47" s="60"/>
      <c r="H47" s="60"/>
      <c r="I47" s="60"/>
    </row>
  </sheetData>
  <sheetProtection algorithmName="SHA-512" hashValue="bi9mFsaVJE+PmkTwDTQwraCzhoJQAwLxc0saoCW5lB6OAM7YlmHBLDE3GB1tPPaGImPnWDkMWlTWIdsGzSh9sw==" saltValue="XK6Mckqaujf3Ks+qHUwfNA==" spinCount="100000" sheet="1" formatCells="0" formatColumns="0" formatRows="0" sort="0" autoFilter="0"/>
  <mergeCells count="28">
    <mergeCell ref="C40:F40"/>
    <mergeCell ref="C41:F41"/>
    <mergeCell ref="C42:F42"/>
    <mergeCell ref="C43:F43"/>
    <mergeCell ref="C45:F45"/>
    <mergeCell ref="B10:H10"/>
    <mergeCell ref="B35:H35"/>
    <mergeCell ref="B36:H36"/>
    <mergeCell ref="B1:H1"/>
    <mergeCell ref="B2:H2"/>
    <mergeCell ref="B4:H4"/>
    <mergeCell ref="B6:H6"/>
    <mergeCell ref="B8:H8"/>
    <mergeCell ref="B11:H11"/>
    <mergeCell ref="B17:H17"/>
    <mergeCell ref="B18:H18"/>
    <mergeCell ref="B21:H21"/>
    <mergeCell ref="B30:H30"/>
    <mergeCell ref="B16:H16"/>
    <mergeCell ref="B20:H20"/>
    <mergeCell ref="B12:H12"/>
    <mergeCell ref="B37:H37"/>
    <mergeCell ref="B29:H29"/>
    <mergeCell ref="B33:H33"/>
    <mergeCell ref="B23:H23"/>
    <mergeCell ref="B24:H24"/>
    <mergeCell ref="B26:H26"/>
    <mergeCell ref="B27:H27"/>
  </mergeCells>
  <hyperlinks>
    <hyperlink ref="H15" r:id="rId1" xr:uid="{00000000-0004-0000-0000-000000000000}"/>
    <hyperlink ref="C39" r:id="rId2" xr:uid="{00000000-0004-0000-0000-000001000000}"/>
    <hyperlink ref="C46" r:id="rId3" xr:uid="{00000000-0004-0000-0000-000002000000}"/>
    <hyperlink ref="H13" r:id="rId4" xr:uid="{00000000-0004-0000-0000-000003000000}"/>
    <hyperlink ref="H14" r:id="rId5" xr:uid="{00000000-0004-0000-0000-000004000000}"/>
    <hyperlink ref="H32" r:id="rId6" xr:uid="{00000000-0004-0000-0000-000005000000}"/>
  </hyperlinks>
  <pageMargins left="0.23622047244094491" right="0.23622047244094491" top="0.74803149606299213" bottom="0.74803149606299213" header="0.31496062992125984" footer="0.31496062992125984"/>
  <pageSetup scale="58" fitToHeight="0" orientation="portrait" r:id="rId7"/>
  <headerFooter>
    <oddFooter>&amp;C&amp;P&amp;R&amp;F</oddFooter>
  </headerFooter>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31"/>
  <sheetViews>
    <sheetView showGridLines="0" zoomScaleNormal="100" zoomScaleSheetLayoutView="100" workbookViewId="0">
      <pane ySplit="1" topLeftCell="A2" activePane="bottomLeft" state="frozen"/>
      <selection activeCell="A17" sqref="A17:H17"/>
      <selection pane="bottomLeft" activeCell="B3" sqref="B3"/>
    </sheetView>
  </sheetViews>
  <sheetFormatPr defaultColWidth="9.26953125" defaultRowHeight="15" customHeight="1" x14ac:dyDescent="0.35"/>
  <cols>
    <col min="1" max="1" width="3.7265625" style="96" customWidth="1"/>
    <col min="2" max="2" width="57.54296875" style="96" customWidth="1"/>
    <col min="3" max="3" width="60.453125" style="119" customWidth="1"/>
    <col min="4" max="4" width="4.81640625" style="96" customWidth="1"/>
    <col min="5" max="5" width="5.7265625" style="96" customWidth="1"/>
    <col min="6" max="6" width="3.7265625" style="96" customWidth="1"/>
    <col min="7" max="16384" width="9.26953125" style="96"/>
  </cols>
  <sheetData>
    <row r="1" spans="1:6" ht="30" customHeight="1" x14ac:dyDescent="0.3">
      <c r="A1" s="95"/>
      <c r="B1" s="212" t="s">
        <v>629</v>
      </c>
      <c r="C1" s="212"/>
      <c r="D1" s="212"/>
      <c r="E1" s="212"/>
      <c r="F1" s="212"/>
    </row>
    <row r="2" spans="1:6" ht="30" customHeight="1" x14ac:dyDescent="0.3">
      <c r="A2" s="97"/>
      <c r="B2" s="98"/>
      <c r="C2" s="99"/>
      <c r="D2" s="100"/>
      <c r="E2" s="100"/>
      <c r="F2" s="101"/>
    </row>
    <row r="3" spans="1:6" ht="21" customHeight="1" x14ac:dyDescent="0.3">
      <c r="A3" s="97"/>
      <c r="B3" s="102" t="s">
        <v>614</v>
      </c>
      <c r="C3" s="195" t="s">
        <v>942</v>
      </c>
      <c r="D3" s="103" t="s">
        <v>631</v>
      </c>
      <c r="E3" s="103">
        <v>1</v>
      </c>
      <c r="F3" s="101"/>
    </row>
    <row r="4" spans="1:6" s="108" customFormat="1" ht="21" customHeight="1" x14ac:dyDescent="0.35">
      <c r="A4" s="97"/>
      <c r="B4" s="104"/>
      <c r="C4" s="105"/>
      <c r="D4" s="106"/>
      <c r="E4" s="97"/>
      <c r="F4" s="107"/>
    </row>
    <row r="5" spans="1:6" s="108" customFormat="1" ht="21" customHeight="1" x14ac:dyDescent="0.35">
      <c r="A5" s="97"/>
      <c r="B5" s="102" t="s">
        <v>615</v>
      </c>
      <c r="C5" s="11" t="s">
        <v>456</v>
      </c>
      <c r="D5" s="106"/>
      <c r="E5" s="97"/>
      <c r="F5" s="107"/>
    </row>
    <row r="6" spans="1:6" s="108" customFormat="1" ht="21" customHeight="1" x14ac:dyDescent="0.35">
      <c r="A6" s="97"/>
      <c r="B6" s="102" t="s">
        <v>627</v>
      </c>
      <c r="C6" s="109" t="str">
        <f>IFERROR(VLOOKUP($C$5, 'drop-downs'!$I$4:$J$218, 2, FALSE),"")</f>
        <v>GHA</v>
      </c>
      <c r="D6" s="106"/>
      <c r="E6" s="97"/>
      <c r="F6" s="107"/>
    </row>
    <row r="7" spans="1:6" s="108" customFormat="1" ht="21" customHeight="1" x14ac:dyDescent="0.35">
      <c r="A7" s="97"/>
      <c r="B7" s="104"/>
      <c r="C7" s="105"/>
      <c r="D7" s="106"/>
      <c r="E7" s="97"/>
      <c r="F7" s="107"/>
    </row>
    <row r="8" spans="1:6" customFormat="1" ht="21" customHeight="1" x14ac:dyDescent="0.35">
      <c r="A8" s="110"/>
      <c r="B8" s="111" t="s">
        <v>630</v>
      </c>
      <c r="C8" s="111"/>
      <c r="D8" s="106"/>
      <c r="E8" s="97"/>
      <c r="F8" s="112"/>
    </row>
    <row r="9" spans="1:6" customFormat="1" ht="21" customHeight="1" x14ac:dyDescent="0.35">
      <c r="A9" s="110"/>
      <c r="B9" s="113" t="s">
        <v>616</v>
      </c>
      <c r="C9" s="114"/>
      <c r="D9" s="110"/>
      <c r="E9" s="110"/>
      <c r="F9" s="112"/>
    </row>
    <row r="10" spans="1:6" customFormat="1" ht="21" customHeight="1" x14ac:dyDescent="0.35">
      <c r="A10" s="110"/>
      <c r="B10" s="115" t="s">
        <v>617</v>
      </c>
      <c r="C10" s="11"/>
      <c r="D10" s="110"/>
      <c r="E10" s="110"/>
      <c r="F10" s="112"/>
    </row>
    <row r="11" spans="1:6" customFormat="1" ht="21" customHeight="1" x14ac:dyDescent="0.35">
      <c r="A11" s="110"/>
      <c r="B11" s="115" t="s">
        <v>618</v>
      </c>
      <c r="C11" s="11"/>
      <c r="D11" s="110"/>
      <c r="E11" s="110"/>
      <c r="F11" s="112"/>
    </row>
    <row r="12" spans="1:6" customFormat="1" ht="21" customHeight="1" x14ac:dyDescent="0.35">
      <c r="A12" s="110"/>
      <c r="B12" s="115" t="s">
        <v>619</v>
      </c>
      <c r="C12" s="11"/>
      <c r="D12" s="110"/>
      <c r="E12" s="110"/>
      <c r="F12" s="112"/>
    </row>
    <row r="13" spans="1:6" customFormat="1" ht="21" customHeight="1" x14ac:dyDescent="0.35">
      <c r="A13" s="110"/>
      <c r="B13" s="115" t="s">
        <v>620</v>
      </c>
      <c r="C13" s="11"/>
      <c r="D13" s="110"/>
      <c r="E13" s="110"/>
      <c r="F13" s="112"/>
    </row>
    <row r="14" spans="1:6" customFormat="1" ht="21" customHeight="1" x14ac:dyDescent="0.35">
      <c r="A14" s="110"/>
      <c r="B14" s="115" t="s">
        <v>621</v>
      </c>
      <c r="C14" s="11"/>
      <c r="D14" s="110"/>
      <c r="E14" s="110"/>
      <c r="F14" s="112"/>
    </row>
    <row r="15" spans="1:6" customFormat="1" ht="21" customHeight="1" x14ac:dyDescent="0.35">
      <c r="A15" s="110"/>
      <c r="B15" s="115" t="s">
        <v>622</v>
      </c>
      <c r="C15" s="11"/>
      <c r="D15" s="110"/>
      <c r="E15" s="110"/>
      <c r="F15" s="112"/>
    </row>
    <row r="16" spans="1:6" customFormat="1" ht="21" customHeight="1" x14ac:dyDescent="0.35">
      <c r="A16" s="110"/>
      <c r="B16" s="115" t="s">
        <v>623</v>
      </c>
      <c r="C16" s="11"/>
      <c r="D16" s="110"/>
      <c r="E16" s="110"/>
      <c r="F16" s="112"/>
    </row>
    <row r="17" spans="1:6" customFormat="1" ht="21" customHeight="1" x14ac:dyDescent="0.35">
      <c r="A17" s="110"/>
      <c r="B17" s="110"/>
      <c r="C17" s="114"/>
      <c r="D17" s="110"/>
      <c r="E17" s="110"/>
      <c r="F17" s="112"/>
    </row>
    <row r="18" spans="1:6" customFormat="1" ht="21" customHeight="1" x14ac:dyDescent="0.35">
      <c r="A18" s="110"/>
      <c r="B18" s="113" t="s">
        <v>624</v>
      </c>
      <c r="C18" s="114"/>
      <c r="D18" s="110"/>
      <c r="E18" s="110"/>
      <c r="F18" s="112"/>
    </row>
    <row r="19" spans="1:6" customFormat="1" ht="21" customHeight="1" x14ac:dyDescent="0.35">
      <c r="A19" s="110"/>
      <c r="B19" s="115" t="s">
        <v>617</v>
      </c>
      <c r="C19" s="11"/>
      <c r="D19" s="110"/>
      <c r="E19" s="110"/>
      <c r="F19" s="112"/>
    </row>
    <row r="20" spans="1:6" customFormat="1" ht="21" customHeight="1" x14ac:dyDescent="0.35">
      <c r="A20" s="110"/>
      <c r="B20" s="115" t="s">
        <v>618</v>
      </c>
      <c r="C20" s="11"/>
      <c r="D20" s="110"/>
      <c r="E20" s="110"/>
      <c r="F20" s="112"/>
    </row>
    <row r="21" spans="1:6" customFormat="1" ht="21" customHeight="1" x14ac:dyDescent="0.35">
      <c r="A21" s="110"/>
      <c r="B21" s="115" t="s">
        <v>619</v>
      </c>
      <c r="C21" s="11"/>
      <c r="D21" s="110"/>
      <c r="E21" s="110"/>
      <c r="F21" s="112"/>
    </row>
    <row r="22" spans="1:6" customFormat="1" ht="21" customHeight="1" x14ac:dyDescent="0.35">
      <c r="A22" s="110"/>
      <c r="B22" s="115" t="s">
        <v>620</v>
      </c>
      <c r="C22" s="11"/>
      <c r="D22" s="110"/>
      <c r="E22" s="110"/>
      <c r="F22" s="112"/>
    </row>
    <row r="23" spans="1:6" customFormat="1" ht="21" customHeight="1" x14ac:dyDescent="0.35">
      <c r="A23" s="110"/>
      <c r="B23" s="115" t="s">
        <v>621</v>
      </c>
      <c r="C23" s="11"/>
      <c r="D23" s="110"/>
      <c r="E23" s="110"/>
      <c r="F23" s="112"/>
    </row>
    <row r="24" spans="1:6" customFormat="1" ht="21" customHeight="1" x14ac:dyDescent="0.35">
      <c r="A24" s="110"/>
      <c r="B24" s="115" t="s">
        <v>622</v>
      </c>
      <c r="C24" s="11"/>
      <c r="D24" s="110"/>
      <c r="E24" s="110"/>
      <c r="F24" s="112"/>
    </row>
    <row r="25" spans="1:6" customFormat="1" ht="21" customHeight="1" x14ac:dyDescent="0.35">
      <c r="A25" s="110"/>
      <c r="B25" s="115" t="s">
        <v>623</v>
      </c>
      <c r="C25" s="11"/>
      <c r="D25" s="110"/>
      <c r="E25" s="110"/>
      <c r="F25" s="112"/>
    </row>
    <row r="26" spans="1:6" customFormat="1" ht="21" customHeight="1" x14ac:dyDescent="0.35">
      <c r="A26" s="110"/>
      <c r="B26" s="110"/>
      <c r="C26" s="114"/>
      <c r="D26" s="110"/>
      <c r="E26" s="110"/>
      <c r="F26" s="112"/>
    </row>
    <row r="27" spans="1:6" s="108" customFormat="1" ht="21" customHeight="1" x14ac:dyDescent="0.35">
      <c r="A27" s="97"/>
      <c r="B27" s="211" t="s">
        <v>682</v>
      </c>
      <c r="C27" s="211"/>
      <c r="D27" s="211"/>
      <c r="E27" s="211"/>
      <c r="F27" s="107"/>
    </row>
    <row r="28" spans="1:6" s="108" customFormat="1" ht="21" customHeight="1" x14ac:dyDescent="0.35">
      <c r="A28" s="97"/>
      <c r="B28" s="116"/>
      <c r="C28" s="116"/>
      <c r="D28" s="116"/>
      <c r="E28" s="116"/>
      <c r="F28" s="107"/>
    </row>
    <row r="29" spans="1:6" ht="21" customHeight="1" x14ac:dyDescent="0.3">
      <c r="A29" s="101"/>
      <c r="B29" s="117" t="s">
        <v>693</v>
      </c>
      <c r="C29" s="59"/>
      <c r="D29" s="116"/>
      <c r="E29" s="116"/>
      <c r="F29" s="101"/>
    </row>
    <row r="30" spans="1:6" ht="21" customHeight="1" x14ac:dyDescent="0.3">
      <c r="A30" s="101"/>
      <c r="B30" s="117" t="s">
        <v>694</v>
      </c>
      <c r="C30" s="59"/>
      <c r="D30" s="116"/>
      <c r="E30" s="116"/>
      <c r="F30" s="101"/>
    </row>
    <row r="31" spans="1:6" ht="21" customHeight="1" x14ac:dyDescent="0.35">
      <c r="A31" s="101"/>
      <c r="B31" s="101"/>
      <c r="C31" s="118"/>
      <c r="D31" s="116"/>
      <c r="E31" s="116"/>
      <c r="F31" s="101"/>
    </row>
  </sheetData>
  <sheetProtection algorithmName="SHA-512" hashValue="V+UcNSrkV/FPi/dMGLQZdnk+mgiuxlhyc+2CJ2nhRviL1SxaCN9LtWs3Yto61TFTGZgMVe3fJhUwZsum8+nh4w==" saltValue="UMWjL6ANFZkBErK+yJ2h5A==" spinCount="100000" sheet="1" formatCells="0" formatColumns="0" formatRows="0" sort="0" autoFilter="0"/>
  <mergeCells count="2">
    <mergeCell ref="B27:E27"/>
    <mergeCell ref="B1:F1"/>
  </mergeCells>
  <dataValidations count="4">
    <dataValidation type="list" allowBlank="1" showInputMessage="1" showErrorMessage="1" sqref="C5" xr:uid="{00000000-0002-0000-0100-000000000000}">
      <formula1>CountryEN</formula1>
    </dataValidation>
    <dataValidation type="textLength" allowBlank="1" showInputMessage="1" showErrorMessage="1" errorTitle="Invalid Input!" error="The length of the text should be between 2 and 500 characters!" sqref="C10:C16 C19:C25" xr:uid="{00000000-0002-0000-0100-000001000000}">
      <formula1>2</formula1>
      <formula2>500</formula2>
    </dataValidation>
    <dataValidation type="date" operator="greaterThan" allowBlank="1" showInputMessage="1" showErrorMessage="1" errorTitle="Entered value is not allowed!" error="Please use the format dd/mm/yy for your date and enter a date greater than 01/01/2000." sqref="C29" xr:uid="{00000000-0002-0000-0100-000002000000}">
      <formula1>36526</formula1>
    </dataValidation>
    <dataValidation type="date" operator="greaterThan" allowBlank="1" showInputMessage="1" showErrorMessage="1" errorTitle="Entered value is not allowed!" error="Please use the format dd/mm/yy for your date and enter a date greater than the school year start date." sqref="C30" xr:uid="{00000000-0002-0000-0100-000003000000}">
      <formula1>C29</formula1>
    </dataValidation>
  </dataValidations>
  <pageMargins left="0.78740157480314965" right="0.78740157480314965" top="0.39370078740157483" bottom="0.39370078740157483" header="0.27559055118110237" footer="0.31496062992125984"/>
  <pageSetup paperSize="9" fitToHeight="48" orientation="portrait" r:id="rId1"/>
  <headerFooter alignWithMargins="0">
    <oddHeader xml:space="preserve">&amp;C
</oddHeader>
    <oddFooter>&amp;L&amp;F&amp;C&amp;"Arial,Regular"&amp;A&amp;RPage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Z90"/>
  <sheetViews>
    <sheetView showGridLines="0" tabSelected="1" zoomScaleNormal="100" workbookViewId="0">
      <pane xSplit="1" ySplit="6" topLeftCell="B7" activePane="bottomRight" state="frozen"/>
      <selection pane="topRight" activeCell="B1" sqref="B1"/>
      <selection pane="bottomLeft" activeCell="A7" sqref="A7"/>
      <selection pane="bottomRight" activeCell="A6" sqref="A6"/>
    </sheetView>
  </sheetViews>
  <sheetFormatPr defaultColWidth="9.1796875" defaultRowHeight="15.5" x14ac:dyDescent="0.35"/>
  <cols>
    <col min="1" max="1" width="35.90625" style="125" customWidth="1"/>
    <col min="2" max="2" width="34.90625" style="125" customWidth="1"/>
    <col min="3" max="3" width="20.1796875" style="125" customWidth="1"/>
    <col min="4" max="4" width="20.54296875" style="125" customWidth="1"/>
    <col min="5" max="5" width="25.08984375" style="125" customWidth="1"/>
    <col min="6" max="6" width="26.08984375" style="125" customWidth="1"/>
    <col min="7" max="7" width="15.26953125" style="125" customWidth="1"/>
    <col min="8" max="8" width="12.26953125" style="139" customWidth="1"/>
    <col min="9" max="9" width="9" style="125" customWidth="1"/>
    <col min="10" max="10" width="13.54296875" style="125" hidden="1" customWidth="1"/>
    <col min="11" max="11" width="13.26953125" style="125" customWidth="1"/>
    <col min="12" max="12" width="13.26953125" style="125" hidden="1" customWidth="1"/>
    <col min="13" max="13" width="29" style="125" customWidth="1"/>
    <col min="14" max="14" width="13.1796875" style="125" hidden="1" customWidth="1"/>
    <col min="15" max="15" width="27.453125" style="125" customWidth="1"/>
    <col min="16" max="16" width="10.54296875" style="125" hidden="1" customWidth="1"/>
    <col min="17" max="17" width="14.7265625" style="125" customWidth="1"/>
    <col min="18" max="18" width="25.81640625" style="125" customWidth="1"/>
    <col min="19" max="19" width="3.26953125" style="125" customWidth="1"/>
    <col min="20" max="20" width="13.26953125" style="125" customWidth="1"/>
    <col min="21" max="21" width="10.1796875" style="125" hidden="1" customWidth="1"/>
    <col min="22" max="22" width="10.453125" style="125" hidden="1" customWidth="1"/>
    <col min="23" max="24" width="10.1796875" style="125" hidden="1" customWidth="1"/>
    <col min="25" max="25" width="14.7265625" style="125" customWidth="1"/>
    <col min="26" max="26" width="3.7265625" style="125" customWidth="1"/>
    <col min="27" max="16384" width="9.1796875" style="125"/>
  </cols>
  <sheetData>
    <row r="1" spans="1:26" ht="30" customHeight="1" x14ac:dyDescent="0.35">
      <c r="A1" s="120" t="s">
        <v>703</v>
      </c>
      <c r="B1" s="121"/>
      <c r="C1" s="121"/>
      <c r="D1" s="121"/>
      <c r="E1" s="121"/>
      <c r="F1" s="121"/>
      <c r="G1" s="122" t="str">
        <f>IF('Respondent Information'!C5="Please select a country","",'Respondent Information'!C5)</f>
        <v>Ghana</v>
      </c>
      <c r="H1" s="123"/>
      <c r="I1" s="121"/>
      <c r="J1" s="121"/>
      <c r="K1" s="121"/>
      <c r="L1" s="121"/>
      <c r="M1" s="121"/>
      <c r="N1" s="121"/>
      <c r="O1" s="121"/>
      <c r="P1" s="121"/>
      <c r="Q1" s="121"/>
      <c r="R1" s="121"/>
      <c r="S1" s="121"/>
      <c r="T1" s="121"/>
      <c r="U1" s="121"/>
      <c r="V1" s="121"/>
      <c r="W1" s="121"/>
      <c r="X1" s="121"/>
      <c r="Y1" s="121"/>
      <c r="Z1" s="124"/>
    </row>
    <row r="2" spans="1:26" x14ac:dyDescent="0.35">
      <c r="A2" s="213" t="s">
        <v>679</v>
      </c>
      <c r="B2" s="213"/>
      <c r="C2" s="213"/>
      <c r="D2" s="213"/>
      <c r="E2" s="213"/>
      <c r="F2" s="213"/>
      <c r="G2" s="213"/>
      <c r="H2" s="213"/>
      <c r="I2" s="213" t="s">
        <v>107</v>
      </c>
      <c r="J2" s="213"/>
      <c r="K2" s="213"/>
      <c r="L2" s="213"/>
      <c r="M2" s="213"/>
      <c r="N2" s="213"/>
      <c r="O2" s="213"/>
      <c r="P2" s="213"/>
      <c r="Q2" s="213"/>
      <c r="R2" s="213"/>
      <c r="S2" s="213"/>
      <c r="T2" s="213"/>
      <c r="U2" s="213"/>
      <c r="V2" s="213"/>
      <c r="W2" s="213"/>
      <c r="X2" s="213"/>
      <c r="Y2" s="213"/>
      <c r="Z2" s="124"/>
    </row>
    <row r="3" spans="1:26" x14ac:dyDescent="0.35">
      <c r="A3" s="124"/>
      <c r="B3" s="126"/>
      <c r="C3" s="126"/>
      <c r="D3" s="126"/>
      <c r="E3" s="126"/>
      <c r="F3" s="126"/>
      <c r="G3" s="126"/>
      <c r="H3" s="127"/>
      <c r="I3" s="126"/>
      <c r="J3" s="126"/>
      <c r="K3" s="126"/>
      <c r="L3" s="126"/>
      <c r="M3" s="126"/>
      <c r="N3" s="126"/>
      <c r="O3" s="126"/>
      <c r="P3" s="126"/>
      <c r="Q3" s="126"/>
      <c r="R3" s="126"/>
      <c r="S3" s="124"/>
      <c r="T3" s="126"/>
      <c r="U3" s="126"/>
      <c r="V3" s="126"/>
      <c r="W3" s="126"/>
      <c r="X3" s="126"/>
      <c r="Y3" s="126"/>
      <c r="Z3" s="124"/>
    </row>
    <row r="4" spans="1:26" x14ac:dyDescent="0.35">
      <c r="A4" s="124"/>
      <c r="B4" s="126"/>
      <c r="C4" s="126"/>
      <c r="D4" s="128"/>
      <c r="E4" s="126"/>
      <c r="F4" s="126"/>
      <c r="G4" s="126"/>
      <c r="H4" s="127"/>
      <c r="I4" s="126"/>
      <c r="J4" s="126"/>
      <c r="K4" s="126"/>
      <c r="L4" s="126"/>
      <c r="M4" s="126"/>
      <c r="N4" s="126"/>
      <c r="O4" s="126"/>
      <c r="P4" s="126"/>
      <c r="Q4" s="126"/>
      <c r="R4" s="126"/>
      <c r="S4" s="124"/>
      <c r="T4" s="126"/>
      <c r="U4" s="126"/>
      <c r="V4" s="126"/>
      <c r="W4" s="126"/>
      <c r="X4" s="126"/>
      <c r="Y4" s="126"/>
      <c r="Z4" s="124"/>
    </row>
    <row r="5" spans="1:26" s="61" customFormat="1" ht="101.5" x14ac:dyDescent="0.35">
      <c r="A5" s="129" t="s">
        <v>84</v>
      </c>
      <c r="B5" s="129" t="s">
        <v>95</v>
      </c>
      <c r="C5" s="129" t="s">
        <v>85</v>
      </c>
      <c r="D5" s="129" t="s">
        <v>96</v>
      </c>
      <c r="E5" s="129" t="s">
        <v>625</v>
      </c>
      <c r="F5" s="129" t="s">
        <v>626</v>
      </c>
      <c r="G5" s="129" t="s">
        <v>1</v>
      </c>
      <c r="H5" s="130" t="s">
        <v>2</v>
      </c>
      <c r="I5" s="129" t="s">
        <v>3</v>
      </c>
      <c r="J5" s="129" t="s">
        <v>6</v>
      </c>
      <c r="K5" s="129" t="s">
        <v>702</v>
      </c>
      <c r="L5" s="129" t="s">
        <v>6</v>
      </c>
      <c r="M5" s="131" t="s">
        <v>639</v>
      </c>
      <c r="N5" s="129" t="s">
        <v>6</v>
      </c>
      <c r="O5" s="129" t="s">
        <v>632</v>
      </c>
      <c r="P5" s="129" t="s">
        <v>6</v>
      </c>
      <c r="Q5" s="129" t="s">
        <v>633</v>
      </c>
      <c r="R5" s="129" t="s">
        <v>0</v>
      </c>
      <c r="S5" s="60"/>
      <c r="T5" s="132" t="s">
        <v>91</v>
      </c>
      <c r="U5" s="132" t="s">
        <v>82</v>
      </c>
      <c r="V5" s="132" t="s">
        <v>81</v>
      </c>
      <c r="W5" s="132" t="s">
        <v>79</v>
      </c>
      <c r="X5" s="132" t="s">
        <v>80</v>
      </c>
      <c r="Y5" s="132" t="s">
        <v>92</v>
      </c>
      <c r="Z5" s="60"/>
    </row>
    <row r="6" spans="1:26" ht="15.75" customHeight="1" x14ac:dyDescent="0.35">
      <c r="A6" s="133">
        <v>1</v>
      </c>
      <c r="B6" s="134">
        <v>2</v>
      </c>
      <c r="C6" s="134">
        <v>3</v>
      </c>
      <c r="D6" s="134">
        <v>4</v>
      </c>
      <c r="E6" s="134">
        <v>5</v>
      </c>
      <c r="F6" s="134">
        <v>6</v>
      </c>
      <c r="G6" s="134">
        <v>7</v>
      </c>
      <c r="H6" s="133">
        <v>8</v>
      </c>
      <c r="I6" s="134">
        <v>9</v>
      </c>
      <c r="J6" s="134" t="s">
        <v>10</v>
      </c>
      <c r="K6" s="135">
        <v>10</v>
      </c>
      <c r="L6" s="134" t="s">
        <v>10</v>
      </c>
      <c r="M6" s="135">
        <v>11</v>
      </c>
      <c r="N6" s="134" t="s">
        <v>10</v>
      </c>
      <c r="O6" s="135">
        <v>12</v>
      </c>
      <c r="P6" s="134" t="s">
        <v>10</v>
      </c>
      <c r="Q6" s="135">
        <v>13</v>
      </c>
      <c r="R6" s="135">
        <v>14</v>
      </c>
      <c r="S6" s="124"/>
      <c r="T6" s="135">
        <v>15</v>
      </c>
      <c r="U6" s="135">
        <v>15.1</v>
      </c>
      <c r="V6" s="135">
        <v>15.2</v>
      </c>
      <c r="W6" s="135" t="s">
        <v>77</v>
      </c>
      <c r="X6" s="135" t="s">
        <v>78</v>
      </c>
      <c r="Y6" s="135">
        <v>16</v>
      </c>
      <c r="Z6" s="124"/>
    </row>
    <row r="7" spans="1:26" s="137" customFormat="1" ht="36.5" customHeight="1" x14ac:dyDescent="0.35">
      <c r="A7" s="1" t="s">
        <v>943</v>
      </c>
      <c r="B7" s="1" t="s">
        <v>943</v>
      </c>
      <c r="C7" s="1" t="s">
        <v>944</v>
      </c>
      <c r="D7" s="1" t="s">
        <v>944</v>
      </c>
      <c r="E7" s="1" t="s">
        <v>945</v>
      </c>
      <c r="F7" s="1" t="s">
        <v>945</v>
      </c>
      <c r="G7" s="1" t="s">
        <v>946</v>
      </c>
      <c r="H7" s="2" t="s">
        <v>947</v>
      </c>
      <c r="I7" s="3">
        <v>0</v>
      </c>
      <c r="J7" s="4" t="s">
        <v>7</v>
      </c>
      <c r="K7" s="5" t="s">
        <v>4</v>
      </c>
      <c r="L7" s="4" t="s">
        <v>8</v>
      </c>
      <c r="M7" s="5" t="s">
        <v>9</v>
      </c>
      <c r="N7" s="4" t="s">
        <v>8</v>
      </c>
      <c r="O7" s="6" t="s">
        <v>9</v>
      </c>
      <c r="P7" s="4" t="s">
        <v>20</v>
      </c>
      <c r="Q7" s="5">
        <v>4</v>
      </c>
      <c r="R7" s="1" t="s">
        <v>948</v>
      </c>
      <c r="S7" s="136"/>
      <c r="T7" s="13" t="s">
        <v>21</v>
      </c>
      <c r="U7" s="14">
        <v>0</v>
      </c>
      <c r="V7" s="14">
        <v>1</v>
      </c>
      <c r="W7" s="15">
        <v>0</v>
      </c>
      <c r="X7" s="14" t="s">
        <v>9</v>
      </c>
      <c r="Y7" s="13" t="s">
        <v>22</v>
      </c>
      <c r="Z7" s="136"/>
    </row>
    <row r="8" spans="1:26" s="137" customFormat="1" ht="33.5" customHeight="1" x14ac:dyDescent="0.35">
      <c r="A8" s="1" t="s">
        <v>949</v>
      </c>
      <c r="B8" s="1" t="s">
        <v>949</v>
      </c>
      <c r="C8" s="1" t="s">
        <v>950</v>
      </c>
      <c r="D8" s="1" t="s">
        <v>950</v>
      </c>
      <c r="E8" s="1" t="s">
        <v>945</v>
      </c>
      <c r="F8" s="1" t="s">
        <v>945</v>
      </c>
      <c r="G8" s="1">
        <v>4</v>
      </c>
      <c r="H8" s="2" t="s">
        <v>951</v>
      </c>
      <c r="I8" s="3">
        <v>0</v>
      </c>
      <c r="J8" s="4" t="s">
        <v>7</v>
      </c>
      <c r="K8" s="5" t="s">
        <v>5</v>
      </c>
      <c r="L8" s="4" t="s">
        <v>8</v>
      </c>
      <c r="M8" s="5" t="s">
        <v>9</v>
      </c>
      <c r="N8" s="4" t="s">
        <v>8</v>
      </c>
      <c r="O8" s="6" t="s">
        <v>9</v>
      </c>
      <c r="P8" s="4" t="s">
        <v>20</v>
      </c>
      <c r="Q8" s="5">
        <v>4</v>
      </c>
      <c r="R8" s="1" t="s">
        <v>9</v>
      </c>
      <c r="S8" s="136"/>
      <c r="T8" s="13" t="s">
        <v>22</v>
      </c>
      <c r="U8" s="14">
        <v>0</v>
      </c>
      <c r="V8" s="14">
        <v>2</v>
      </c>
      <c r="W8" s="15">
        <v>0</v>
      </c>
      <c r="X8" s="14" t="s">
        <v>9</v>
      </c>
      <c r="Y8" s="13" t="s">
        <v>22</v>
      </c>
      <c r="Z8" s="136"/>
    </row>
    <row r="9" spans="1:26" s="137" customFormat="1" ht="30.5" customHeight="1" x14ac:dyDescent="0.35">
      <c r="A9" s="1" t="s">
        <v>952</v>
      </c>
      <c r="B9" s="1" t="s">
        <v>952</v>
      </c>
      <c r="C9" s="1" t="s">
        <v>953</v>
      </c>
      <c r="D9" s="1" t="s">
        <v>953</v>
      </c>
      <c r="E9" s="1" t="s">
        <v>945</v>
      </c>
      <c r="F9" s="1" t="s">
        <v>945</v>
      </c>
      <c r="G9" s="1">
        <v>6</v>
      </c>
      <c r="H9" s="2" t="s">
        <v>954</v>
      </c>
      <c r="I9" s="3">
        <v>1</v>
      </c>
      <c r="J9" s="4" t="s">
        <v>8</v>
      </c>
      <c r="K9" s="5" t="s">
        <v>9</v>
      </c>
      <c r="L9" s="4" t="s">
        <v>640</v>
      </c>
      <c r="M9" s="5" t="s">
        <v>28</v>
      </c>
      <c r="N9" s="4" t="s">
        <v>8</v>
      </c>
      <c r="O9" s="6" t="s">
        <v>9</v>
      </c>
      <c r="P9" s="4" t="s">
        <v>20</v>
      </c>
      <c r="Q9" s="5">
        <v>4</v>
      </c>
      <c r="R9" s="1" t="s">
        <v>9</v>
      </c>
      <c r="S9" s="136"/>
      <c r="T9" s="13" t="s">
        <v>41</v>
      </c>
      <c r="U9" s="14">
        <v>1</v>
      </c>
      <c r="V9" s="14">
        <v>0</v>
      </c>
      <c r="W9" s="15">
        <v>0</v>
      </c>
      <c r="X9" s="14" t="s">
        <v>9</v>
      </c>
      <c r="Y9" s="13">
        <v>100</v>
      </c>
      <c r="Z9" s="136"/>
    </row>
    <row r="10" spans="1:26" s="137" customFormat="1" ht="49.5" customHeight="1" x14ac:dyDescent="0.35">
      <c r="A10" s="1" t="s">
        <v>955</v>
      </c>
      <c r="B10" s="1" t="s">
        <v>955</v>
      </c>
      <c r="C10" s="1" t="s">
        <v>956</v>
      </c>
      <c r="D10" s="1" t="s">
        <v>956</v>
      </c>
      <c r="E10" s="1" t="s">
        <v>957</v>
      </c>
      <c r="F10" s="1" t="s">
        <v>957</v>
      </c>
      <c r="G10" s="1">
        <v>12</v>
      </c>
      <c r="H10" s="2" t="s">
        <v>947</v>
      </c>
      <c r="I10" s="3">
        <v>2</v>
      </c>
      <c r="J10" s="4" t="s">
        <v>11</v>
      </c>
      <c r="K10" s="5" t="s">
        <v>12</v>
      </c>
      <c r="L10" s="4" t="s">
        <v>13</v>
      </c>
      <c r="M10" s="1" t="s">
        <v>28</v>
      </c>
      <c r="N10" s="4" t="s">
        <v>25</v>
      </c>
      <c r="O10" s="7" t="s">
        <v>23</v>
      </c>
      <c r="P10" s="4" t="s">
        <v>20</v>
      </c>
      <c r="Q10" s="5">
        <v>4</v>
      </c>
      <c r="R10" s="1" t="s">
        <v>9</v>
      </c>
      <c r="S10" s="136"/>
      <c r="T10" s="13" t="s">
        <v>44</v>
      </c>
      <c r="U10" s="14">
        <v>2</v>
      </c>
      <c r="V10" s="14">
        <v>4</v>
      </c>
      <c r="W10" s="15">
        <v>4</v>
      </c>
      <c r="X10" s="14" t="s">
        <v>9</v>
      </c>
      <c r="Y10" s="13">
        <v>244</v>
      </c>
      <c r="Z10" s="136"/>
    </row>
    <row r="11" spans="1:26" s="137" customFormat="1" ht="80.5" customHeight="1" x14ac:dyDescent="0.35">
      <c r="A11" s="1" t="s">
        <v>958</v>
      </c>
      <c r="B11" s="1" t="s">
        <v>958</v>
      </c>
      <c r="C11" s="1" t="s">
        <v>959</v>
      </c>
      <c r="D11" s="1" t="s">
        <v>959</v>
      </c>
      <c r="E11" s="1" t="s">
        <v>960</v>
      </c>
      <c r="F11" s="1" t="s">
        <v>960</v>
      </c>
      <c r="G11" s="1">
        <v>15</v>
      </c>
      <c r="H11" s="2" t="s">
        <v>947</v>
      </c>
      <c r="I11" s="3">
        <v>3</v>
      </c>
      <c r="J11" s="4" t="s">
        <v>11</v>
      </c>
      <c r="K11" s="5" t="s">
        <v>12</v>
      </c>
      <c r="L11" s="4" t="s">
        <v>13</v>
      </c>
      <c r="M11" s="1" t="s">
        <v>28</v>
      </c>
      <c r="N11" s="4" t="s">
        <v>26</v>
      </c>
      <c r="O11" s="7" t="s">
        <v>30</v>
      </c>
      <c r="P11" s="4" t="s">
        <v>20</v>
      </c>
      <c r="Q11" s="5">
        <v>6</v>
      </c>
      <c r="R11" s="1" t="s">
        <v>9</v>
      </c>
      <c r="S11" s="136"/>
      <c r="T11" s="13" t="s">
        <v>52</v>
      </c>
      <c r="U11" s="14">
        <v>3</v>
      </c>
      <c r="V11" s="14">
        <v>4</v>
      </c>
      <c r="W11" s="15">
        <v>4</v>
      </c>
      <c r="X11" s="14" t="s">
        <v>9</v>
      </c>
      <c r="Y11" s="13">
        <v>344</v>
      </c>
      <c r="Z11" s="136"/>
    </row>
    <row r="12" spans="1:26" s="137" customFormat="1" ht="30" customHeight="1" x14ac:dyDescent="0.35">
      <c r="A12" s="1" t="s">
        <v>961</v>
      </c>
      <c r="B12" s="1" t="s">
        <v>961</v>
      </c>
      <c r="C12" s="1" t="s">
        <v>959</v>
      </c>
      <c r="D12" s="1" t="s">
        <v>959</v>
      </c>
      <c r="E12" s="1" t="s">
        <v>962</v>
      </c>
      <c r="F12" s="1" t="s">
        <v>962</v>
      </c>
      <c r="G12" s="1">
        <v>15</v>
      </c>
      <c r="H12" s="2" t="s">
        <v>963</v>
      </c>
      <c r="I12" s="3">
        <v>3</v>
      </c>
      <c r="J12" s="4" t="s">
        <v>11</v>
      </c>
      <c r="K12" s="5" t="s">
        <v>18</v>
      </c>
      <c r="L12" s="4" t="s">
        <v>13</v>
      </c>
      <c r="M12" s="1" t="s">
        <v>28</v>
      </c>
      <c r="N12" s="4" t="s">
        <v>26</v>
      </c>
      <c r="O12" s="7" t="s">
        <v>30</v>
      </c>
      <c r="P12" s="4" t="s">
        <v>20</v>
      </c>
      <c r="Q12" s="5">
        <v>6</v>
      </c>
      <c r="R12" s="1" t="s">
        <v>9</v>
      </c>
      <c r="S12" s="136"/>
      <c r="T12" s="13" t="s">
        <v>56</v>
      </c>
      <c r="U12" s="14">
        <v>3</v>
      </c>
      <c r="V12" s="14">
        <v>5</v>
      </c>
      <c r="W12" s="15">
        <v>4</v>
      </c>
      <c r="X12" s="14" t="s">
        <v>9</v>
      </c>
      <c r="Y12" s="13">
        <v>354</v>
      </c>
      <c r="Z12" s="136"/>
    </row>
    <row r="13" spans="1:26" s="137" customFormat="1" ht="38.5" customHeight="1" x14ac:dyDescent="0.35">
      <c r="A13" s="1" t="s">
        <v>964</v>
      </c>
      <c r="B13" s="1" t="s">
        <v>964</v>
      </c>
      <c r="C13" s="1" t="s">
        <v>965</v>
      </c>
      <c r="D13" s="1" t="s">
        <v>965</v>
      </c>
      <c r="E13" s="1" t="s">
        <v>966</v>
      </c>
      <c r="F13" s="1" t="s">
        <v>966</v>
      </c>
      <c r="G13" s="1">
        <v>18</v>
      </c>
      <c r="H13" s="2" t="s">
        <v>951</v>
      </c>
      <c r="I13" s="3">
        <v>4</v>
      </c>
      <c r="J13" s="4" t="s">
        <v>11</v>
      </c>
      <c r="K13" s="5" t="s">
        <v>18</v>
      </c>
      <c r="L13" s="4" t="s">
        <v>640</v>
      </c>
      <c r="M13" s="1" t="s">
        <v>28</v>
      </c>
      <c r="N13" s="4" t="s">
        <v>27</v>
      </c>
      <c r="O13" s="7" t="s">
        <v>14</v>
      </c>
      <c r="P13" s="4" t="s">
        <v>20</v>
      </c>
      <c r="Q13" s="5">
        <v>7</v>
      </c>
      <c r="R13" s="1" t="s">
        <v>967</v>
      </c>
      <c r="S13" s="136"/>
      <c r="T13" s="13" t="s">
        <v>61</v>
      </c>
      <c r="U13" s="14">
        <v>4</v>
      </c>
      <c r="V13" s="14">
        <v>5</v>
      </c>
      <c r="W13" s="15">
        <v>3</v>
      </c>
      <c r="X13" s="14" t="s">
        <v>9</v>
      </c>
      <c r="Y13" s="13">
        <v>453</v>
      </c>
      <c r="Z13" s="136"/>
    </row>
    <row r="14" spans="1:26" s="137" customFormat="1" ht="37.5" customHeight="1" x14ac:dyDescent="0.35">
      <c r="A14" s="1" t="s">
        <v>968</v>
      </c>
      <c r="B14" s="1" t="s">
        <v>968</v>
      </c>
      <c r="C14" s="1" t="s">
        <v>965</v>
      </c>
      <c r="D14" s="1" t="s">
        <v>965</v>
      </c>
      <c r="E14" s="1" t="s">
        <v>969</v>
      </c>
      <c r="F14" s="1" t="s">
        <v>969</v>
      </c>
      <c r="G14" s="1">
        <v>18</v>
      </c>
      <c r="H14" s="2" t="s">
        <v>947</v>
      </c>
      <c r="I14" s="3">
        <v>5</v>
      </c>
      <c r="J14" s="4" t="s">
        <v>11</v>
      </c>
      <c r="K14" s="5" t="s">
        <v>18</v>
      </c>
      <c r="L14" s="4" t="s">
        <v>640</v>
      </c>
      <c r="M14" s="1" t="s">
        <v>28</v>
      </c>
      <c r="N14" s="4" t="s">
        <v>8</v>
      </c>
      <c r="O14" s="7" t="s">
        <v>9</v>
      </c>
      <c r="P14" s="4" t="s">
        <v>20</v>
      </c>
      <c r="Q14" s="5">
        <v>7</v>
      </c>
      <c r="R14" s="1" t="s">
        <v>970</v>
      </c>
      <c r="S14" s="136"/>
      <c r="T14" s="13" t="s">
        <v>66</v>
      </c>
      <c r="U14" s="14">
        <v>5</v>
      </c>
      <c r="V14" s="14">
        <v>5</v>
      </c>
      <c r="W14" s="15">
        <v>4</v>
      </c>
      <c r="X14" s="14" t="s">
        <v>9</v>
      </c>
      <c r="Y14" s="13">
        <v>550</v>
      </c>
      <c r="Z14" s="136"/>
    </row>
    <row r="15" spans="1:26" s="137" customFormat="1" ht="37" customHeight="1" x14ac:dyDescent="0.35">
      <c r="A15" s="1" t="s">
        <v>971</v>
      </c>
      <c r="B15" s="1" t="s">
        <v>971</v>
      </c>
      <c r="C15" s="1" t="s">
        <v>965</v>
      </c>
      <c r="D15" s="1" t="s">
        <v>965</v>
      </c>
      <c r="E15" s="1" t="s">
        <v>972</v>
      </c>
      <c r="F15" s="1" t="s">
        <v>972</v>
      </c>
      <c r="G15" s="1">
        <v>18</v>
      </c>
      <c r="H15" s="2" t="s">
        <v>947</v>
      </c>
      <c r="I15" s="3">
        <v>5</v>
      </c>
      <c r="J15" s="4" t="s">
        <v>11</v>
      </c>
      <c r="K15" s="5" t="s">
        <v>18</v>
      </c>
      <c r="L15" s="4" t="s">
        <v>640</v>
      </c>
      <c r="M15" s="1" t="s">
        <v>28</v>
      </c>
      <c r="N15" s="4" t="s">
        <v>8</v>
      </c>
      <c r="O15" s="7" t="s">
        <v>9</v>
      </c>
      <c r="P15" s="4" t="s">
        <v>20</v>
      </c>
      <c r="Q15" s="5">
        <v>7</v>
      </c>
      <c r="R15" s="1" t="s">
        <v>973</v>
      </c>
      <c r="S15" s="136"/>
      <c r="T15" s="13" t="s">
        <v>66</v>
      </c>
      <c r="U15" s="14">
        <v>5</v>
      </c>
      <c r="V15" s="14">
        <v>5</v>
      </c>
      <c r="W15" s="15">
        <v>4</v>
      </c>
      <c r="X15" s="14" t="s">
        <v>9</v>
      </c>
      <c r="Y15" s="13">
        <v>550</v>
      </c>
      <c r="Z15" s="136"/>
    </row>
    <row r="16" spans="1:26" s="137" customFormat="1" ht="40" customHeight="1" x14ac:dyDescent="0.35">
      <c r="A16" s="1" t="s">
        <v>974</v>
      </c>
      <c r="B16" s="1" t="s">
        <v>974</v>
      </c>
      <c r="C16" s="1" t="s">
        <v>965</v>
      </c>
      <c r="D16" s="1" t="s">
        <v>965</v>
      </c>
      <c r="E16" s="1" t="s">
        <v>975</v>
      </c>
      <c r="F16" s="1" t="s">
        <v>975</v>
      </c>
      <c r="G16" s="1">
        <v>18</v>
      </c>
      <c r="H16" s="2" t="s">
        <v>947</v>
      </c>
      <c r="I16" s="3">
        <v>5</v>
      </c>
      <c r="J16" s="4" t="s">
        <v>11</v>
      </c>
      <c r="K16" s="5" t="s">
        <v>18</v>
      </c>
      <c r="L16" s="4" t="s">
        <v>640</v>
      </c>
      <c r="M16" s="1" t="s">
        <v>28</v>
      </c>
      <c r="N16" s="4" t="s">
        <v>8</v>
      </c>
      <c r="O16" s="7" t="s">
        <v>9</v>
      </c>
      <c r="P16" s="4" t="s">
        <v>20</v>
      </c>
      <c r="Q16" s="5">
        <v>7</v>
      </c>
      <c r="R16" s="1" t="s">
        <v>976</v>
      </c>
      <c r="S16" s="136"/>
      <c r="T16" s="13" t="s">
        <v>66</v>
      </c>
      <c r="U16" s="14">
        <v>5</v>
      </c>
      <c r="V16" s="14">
        <v>5</v>
      </c>
      <c r="W16" s="15">
        <v>4</v>
      </c>
      <c r="X16" s="14" t="s">
        <v>9</v>
      </c>
      <c r="Y16" s="13">
        <v>550</v>
      </c>
      <c r="Z16" s="136"/>
    </row>
    <row r="17" spans="1:26" s="137" customFormat="1" ht="32" customHeight="1" x14ac:dyDescent="0.35">
      <c r="A17" s="1" t="s">
        <v>968</v>
      </c>
      <c r="B17" s="1" t="s">
        <v>968</v>
      </c>
      <c r="C17" s="1" t="s">
        <v>969</v>
      </c>
      <c r="D17" s="1" t="s">
        <v>969</v>
      </c>
      <c r="E17" s="1" t="s">
        <v>977</v>
      </c>
      <c r="F17" s="1" t="s">
        <v>977</v>
      </c>
      <c r="G17" s="1">
        <v>21</v>
      </c>
      <c r="H17" s="2" t="s">
        <v>951</v>
      </c>
      <c r="I17" s="3">
        <v>6</v>
      </c>
      <c r="J17" s="4" t="s">
        <v>19</v>
      </c>
      <c r="K17" s="5" t="s">
        <v>19</v>
      </c>
      <c r="L17" s="4" t="s">
        <v>16</v>
      </c>
      <c r="M17" s="1" t="s">
        <v>32</v>
      </c>
      <c r="N17" s="4" t="s">
        <v>8</v>
      </c>
      <c r="O17" s="7" t="s">
        <v>9</v>
      </c>
      <c r="P17" s="4" t="s">
        <v>20</v>
      </c>
      <c r="Q17" s="5">
        <v>7</v>
      </c>
      <c r="R17" s="1" t="s">
        <v>978</v>
      </c>
      <c r="S17" s="136"/>
      <c r="T17" s="13" t="s">
        <v>68</v>
      </c>
      <c r="U17" s="14">
        <v>6</v>
      </c>
      <c r="V17" s="14">
        <v>6</v>
      </c>
      <c r="W17" s="15" t="s">
        <v>9</v>
      </c>
      <c r="X17" s="14">
        <v>5</v>
      </c>
      <c r="Y17" s="13">
        <v>660</v>
      </c>
      <c r="Z17" s="136"/>
    </row>
    <row r="18" spans="1:26" s="137" customFormat="1" ht="37.5" customHeight="1" x14ac:dyDescent="0.35">
      <c r="A18" s="1" t="s">
        <v>979</v>
      </c>
      <c r="B18" s="1" t="s">
        <v>979</v>
      </c>
      <c r="C18" s="1" t="s">
        <v>965</v>
      </c>
      <c r="D18" s="1" t="s">
        <v>965</v>
      </c>
      <c r="E18" s="1" t="s">
        <v>980</v>
      </c>
      <c r="F18" s="1" t="s">
        <v>980</v>
      </c>
      <c r="G18" s="1">
        <v>18</v>
      </c>
      <c r="H18" s="8" t="s">
        <v>963</v>
      </c>
      <c r="I18" s="3">
        <v>6</v>
      </c>
      <c r="J18" s="4" t="s">
        <v>19</v>
      </c>
      <c r="K18" s="5" t="s">
        <v>19</v>
      </c>
      <c r="L18" s="4" t="s">
        <v>16</v>
      </c>
      <c r="M18" s="5" t="s">
        <v>32</v>
      </c>
      <c r="N18" s="4" t="s">
        <v>8</v>
      </c>
      <c r="O18" s="6" t="s">
        <v>9</v>
      </c>
      <c r="P18" s="4" t="s">
        <v>20</v>
      </c>
      <c r="Q18" s="5">
        <v>7</v>
      </c>
      <c r="R18" s="1" t="s">
        <v>9</v>
      </c>
      <c r="S18" s="136"/>
      <c r="T18" s="13" t="s">
        <v>68</v>
      </c>
      <c r="U18" s="14">
        <v>6</v>
      </c>
      <c r="V18" s="14">
        <v>6</v>
      </c>
      <c r="W18" s="15" t="s">
        <v>9</v>
      </c>
      <c r="X18" s="14">
        <v>5</v>
      </c>
      <c r="Y18" s="13">
        <v>660</v>
      </c>
      <c r="Z18" s="136"/>
    </row>
    <row r="19" spans="1:26" s="137" customFormat="1" ht="24.5" customHeight="1" x14ac:dyDescent="0.35">
      <c r="A19" s="5" t="s">
        <v>981</v>
      </c>
      <c r="B19" s="5" t="s">
        <v>981</v>
      </c>
      <c r="C19" s="5" t="s">
        <v>980</v>
      </c>
      <c r="D19" s="5" t="s">
        <v>980</v>
      </c>
      <c r="E19" s="5" t="s">
        <v>982</v>
      </c>
      <c r="F19" s="5" t="s">
        <v>982</v>
      </c>
      <c r="G19" s="5">
        <v>22</v>
      </c>
      <c r="H19" s="9" t="s">
        <v>951</v>
      </c>
      <c r="I19" s="3">
        <v>7</v>
      </c>
      <c r="J19" s="4" t="s">
        <v>19</v>
      </c>
      <c r="K19" s="5" t="s">
        <v>19</v>
      </c>
      <c r="L19" s="4" t="s">
        <v>17</v>
      </c>
      <c r="M19" s="5" t="s">
        <v>34</v>
      </c>
      <c r="N19" s="4" t="s">
        <v>8</v>
      </c>
      <c r="O19" s="6" t="s">
        <v>9</v>
      </c>
      <c r="P19" s="4" t="s">
        <v>20</v>
      </c>
      <c r="Q19" s="5">
        <v>8</v>
      </c>
      <c r="R19" s="5" t="s">
        <v>9</v>
      </c>
      <c r="S19" s="136"/>
      <c r="T19" s="13" t="s">
        <v>73</v>
      </c>
      <c r="U19" s="14">
        <v>7</v>
      </c>
      <c r="V19" s="14">
        <v>6</v>
      </c>
      <c r="W19" s="15" t="s">
        <v>9</v>
      </c>
      <c r="X19" s="14">
        <v>7</v>
      </c>
      <c r="Y19" s="13">
        <v>760</v>
      </c>
      <c r="Z19" s="136"/>
    </row>
    <row r="20" spans="1:26" s="137" customFormat="1" ht="24" customHeight="1" x14ac:dyDescent="0.35">
      <c r="A20" s="5" t="s">
        <v>983</v>
      </c>
      <c r="B20" s="5" t="s">
        <v>983</v>
      </c>
      <c r="C20" s="5" t="s">
        <v>984</v>
      </c>
      <c r="D20" s="5" t="s">
        <v>984</v>
      </c>
      <c r="E20" s="5" t="s">
        <v>985</v>
      </c>
      <c r="F20" s="5" t="s">
        <v>985</v>
      </c>
      <c r="G20" s="5">
        <v>24</v>
      </c>
      <c r="H20" s="9" t="s">
        <v>947</v>
      </c>
      <c r="I20" s="3">
        <v>8</v>
      </c>
      <c r="J20" s="4" t="s">
        <v>19</v>
      </c>
      <c r="K20" s="5" t="s">
        <v>19</v>
      </c>
      <c r="L20" s="4" t="s">
        <v>640</v>
      </c>
      <c r="M20" s="5" t="s">
        <v>28</v>
      </c>
      <c r="N20" s="4" t="s">
        <v>8</v>
      </c>
      <c r="O20" s="6" t="s">
        <v>9</v>
      </c>
      <c r="P20" s="4" t="s">
        <v>20</v>
      </c>
      <c r="Q20" s="5">
        <v>8</v>
      </c>
      <c r="R20" s="5" t="s">
        <v>9</v>
      </c>
      <c r="S20" s="136"/>
      <c r="T20" s="13" t="s">
        <v>76</v>
      </c>
      <c r="U20" s="14">
        <v>8</v>
      </c>
      <c r="V20" s="14">
        <v>6</v>
      </c>
      <c r="W20" s="15">
        <v>4</v>
      </c>
      <c r="X20" s="14" t="s">
        <v>9</v>
      </c>
      <c r="Y20" s="13">
        <v>860</v>
      </c>
      <c r="Z20" s="136"/>
    </row>
    <row r="21" spans="1:26" s="137" customFormat="1" x14ac:dyDescent="0.35">
      <c r="A21" s="5"/>
      <c r="B21" s="5"/>
      <c r="C21" s="5"/>
      <c r="D21" s="5"/>
      <c r="E21" s="5"/>
      <c r="F21" s="5"/>
      <c r="G21" s="5"/>
      <c r="H21" s="9"/>
      <c r="I21" s="3" t="s">
        <v>9</v>
      </c>
      <c r="J21" s="4" t="str">
        <f t="shared" ref="J8:J71" si="0">IF(I21=0,"ISCED0", IF(AND(I21&gt;1,I21&lt;6),"orientation",IF(AND(I21&gt;5,I21&lt;9),"Unspecified","other")))</f>
        <v>other</v>
      </c>
      <c r="K21" s="5" t="s">
        <v>9</v>
      </c>
      <c r="L21" s="4" t="str">
        <f t="shared" ref="L8:L71" si="1">IF(I21="-", "other", IF(AND(I21&gt;1, I21&lt;4), "ISCED23", IF(OR(I21=1,I21=4, I21=5, I21=8), "ISCED1458", IF(AND(I21=6),"posi6",IF(AND(I21=7),"posi7","other")))))</f>
        <v>other</v>
      </c>
      <c r="M21" s="5" t="s">
        <v>9</v>
      </c>
      <c r="N21" s="4" t="str">
        <f>IF(AND(I21&gt;=2, I21&lt;=4, M21='drop-downs'!$A$22),"altnext"&amp;I21,"other")</f>
        <v>other</v>
      </c>
      <c r="O21" s="6" t="s">
        <v>9</v>
      </c>
      <c r="P21" s="4" t="str">
        <f t="shared" ref="P10:P28" si="2">IF(COUNT(I21)=1, "training", "other")</f>
        <v>other</v>
      </c>
      <c r="Q21" s="5" t="s">
        <v>9</v>
      </c>
      <c r="R21" s="5" t="s">
        <v>9</v>
      </c>
      <c r="S21" s="136"/>
      <c r="T21" s="13" t="str">
        <f t="shared" ref="T9:T30" si="3">IF(AND(W21="-", X21="-"), CONCATENATE(U21,V21,"-"),CONCATENATE(U21,V21,MAX(W21, X21)))</f>
        <v>---</v>
      </c>
      <c r="U21" s="14" t="str">
        <f t="shared" ref="U8:U50" si="4">I21</f>
        <v>-</v>
      </c>
      <c r="V21" s="14" t="str">
        <f>IF(I21=1, 0,
IF(K21='drop-downs'!$B$5, 1,
IF(K21='drop-downs'!$B$6, 2,
IF(K21='drop-downs'!$C$5, 4,
IF(K21='drop-downs'!$C$6, 5,
IF(K21='drop-downs'!$D$5, 6, "-"))))))</f>
        <v>-</v>
      </c>
      <c r="W21" s="15" t="str">
        <f>IF(OR(I21=0,I21=1),0,
IF(M21='drop-downs'!$A$20,1,
IF(M21='drop-downs'!$A$21,2,
IF(OR(AND(M21='drop-downs'!$A$22,O21='drop-downs'!$A$36),O21='drop-downs'!$B$39),3,
IF(OR(O21='drop-downs'!$A$37,O21='drop-downs'!$B$37,O21='drop-downs'!$B$38, O21='drop-downs'!$C$37,AND(OR(I21=5,I21=8),M21='drop-downs'!$A$22)),4, "-"
)))))</f>
        <v>-</v>
      </c>
      <c r="X21" s="14" t="str">
        <f>IF(M21='drop-downs'!$C$21,5,
IF(OR(M21='drop-downs'!$C$22,M21='drop-downs'!$D$21),6,
IF(OR(M21='drop-downs'!$D$22,M21='drop-downs'!$C$23),7,
IF(M21='drop-downs'!$D$23,8,"-"))))</f>
        <v>-</v>
      </c>
      <c r="Y21" s="13" t="str">
        <f>IF(AND(U21=1,$M21='drop-downs'!$B$20),VLOOKUP("101",'Codes-LOOKUP'!$A$2:$B$41,2,FALSE),
IF(OR(AND(U21=1,$M21="-"),(ISERROR(VLOOKUP($T21,'Codes-LOOKUP'!$A$2:$B$41,2,FALSE)))),"---",
VLOOKUP($T21,'Codes-LOOKUP'!$A$2:$B$41,2,FALSE)))</f>
        <v>---</v>
      </c>
      <c r="Z21" s="136"/>
    </row>
    <row r="22" spans="1:26" s="137" customFormat="1" x14ac:dyDescent="0.35">
      <c r="A22" s="5"/>
      <c r="B22" s="5"/>
      <c r="C22" s="5"/>
      <c r="D22" s="5"/>
      <c r="E22" s="5"/>
      <c r="F22" s="5"/>
      <c r="G22" s="5"/>
      <c r="H22" s="9"/>
      <c r="I22" s="3" t="s">
        <v>9</v>
      </c>
      <c r="J22" s="4" t="str">
        <f t="shared" si="0"/>
        <v>other</v>
      </c>
      <c r="K22" s="5" t="s">
        <v>9</v>
      </c>
      <c r="L22" s="4" t="str">
        <f t="shared" si="1"/>
        <v>other</v>
      </c>
      <c r="M22" s="5" t="s">
        <v>9</v>
      </c>
      <c r="N22" s="4" t="str">
        <f>IF(AND(I22&gt;=2, I22&lt;=4, M22='drop-downs'!$A$22),"altnext"&amp;I22,"other")</f>
        <v>other</v>
      </c>
      <c r="O22" s="6" t="s">
        <v>9</v>
      </c>
      <c r="P22" s="4" t="str">
        <f t="shared" si="2"/>
        <v>other</v>
      </c>
      <c r="Q22" s="5" t="s">
        <v>9</v>
      </c>
      <c r="R22" s="5" t="s">
        <v>9</v>
      </c>
      <c r="S22" s="136"/>
      <c r="T22" s="13" t="str">
        <f t="shared" si="3"/>
        <v>---</v>
      </c>
      <c r="U22" s="14" t="str">
        <f t="shared" si="4"/>
        <v>-</v>
      </c>
      <c r="V22" s="14" t="str">
        <f>IF(I22=1, 0,
IF(K22='drop-downs'!$B$5, 1,
IF(K22='drop-downs'!$B$6, 2,
IF(K22='drop-downs'!$C$5, 4,
IF(K22='drop-downs'!$C$6, 5,
IF(K22='drop-downs'!$D$5, 6, "-"))))))</f>
        <v>-</v>
      </c>
      <c r="W22" s="15" t="str">
        <f>IF(OR(I22=0,I22=1),0,
IF(M22='drop-downs'!$A$20,1,
IF(M22='drop-downs'!$A$21,2,
IF(OR(AND(M22='drop-downs'!$A$22,O22='drop-downs'!$A$36),O22='drop-downs'!$B$39),3,
IF(OR(O22='drop-downs'!$A$37,O22='drop-downs'!$B$37,O22='drop-downs'!$B$38, O22='drop-downs'!$C$37,AND(OR(I22=5,I22=8),M22='drop-downs'!$A$22)),4, "-"
)))))</f>
        <v>-</v>
      </c>
      <c r="X22" s="14" t="str">
        <f>IF(M22='drop-downs'!$C$21,5,
IF(OR(M22='drop-downs'!$C$22,M22='drop-downs'!$D$21),6,
IF(OR(M22='drop-downs'!$D$22,M22='drop-downs'!$C$23),7,
IF(M22='drop-downs'!$D$23,8,"-"))))</f>
        <v>-</v>
      </c>
      <c r="Y22" s="13" t="str">
        <f>IF(AND(U22=1,$M22='drop-downs'!$B$20),VLOOKUP("101",'Codes-LOOKUP'!$A$2:$B$41,2,FALSE),
IF(OR(AND(U22=1,$M22="-"),(ISERROR(VLOOKUP($T22,'Codes-LOOKUP'!$A$2:$B$41,2,FALSE)))),"---",
VLOOKUP($T22,'Codes-LOOKUP'!$A$2:$B$41,2,FALSE)))</f>
        <v>---</v>
      </c>
      <c r="Z22" s="136"/>
    </row>
    <row r="23" spans="1:26" s="137" customFormat="1" x14ac:dyDescent="0.35">
      <c r="A23" s="5"/>
      <c r="B23" s="5"/>
      <c r="C23" s="5"/>
      <c r="D23" s="5"/>
      <c r="E23" s="5"/>
      <c r="F23" s="5"/>
      <c r="G23" s="5"/>
      <c r="H23" s="9"/>
      <c r="I23" s="3" t="s">
        <v>9</v>
      </c>
      <c r="J23" s="4" t="str">
        <f t="shared" si="0"/>
        <v>other</v>
      </c>
      <c r="K23" s="5" t="s">
        <v>9</v>
      </c>
      <c r="L23" s="4" t="str">
        <f t="shared" si="1"/>
        <v>other</v>
      </c>
      <c r="M23" s="5" t="s">
        <v>9</v>
      </c>
      <c r="N23" s="4" t="str">
        <f>IF(AND(I23&gt;=2, I23&lt;=4, M23='drop-downs'!$A$22),"altnext"&amp;I23,"other")</f>
        <v>other</v>
      </c>
      <c r="O23" s="6" t="s">
        <v>9</v>
      </c>
      <c r="P23" s="4" t="str">
        <f t="shared" si="2"/>
        <v>other</v>
      </c>
      <c r="Q23" s="5" t="s">
        <v>9</v>
      </c>
      <c r="R23" s="5" t="s">
        <v>9</v>
      </c>
      <c r="S23" s="136"/>
      <c r="T23" s="13" t="str">
        <f t="shared" si="3"/>
        <v>---</v>
      </c>
      <c r="U23" s="14" t="str">
        <f t="shared" si="4"/>
        <v>-</v>
      </c>
      <c r="V23" s="14" t="str">
        <f>IF(I23=1, 0,
IF(K23='drop-downs'!$B$5, 1,
IF(K23='drop-downs'!$B$6, 2,
IF(K23='drop-downs'!$C$5, 4,
IF(K23='drop-downs'!$C$6, 5,
IF(K23='drop-downs'!$D$5, 6, "-"))))))</f>
        <v>-</v>
      </c>
      <c r="W23" s="15" t="str">
        <f>IF(OR(I23=0,I23=1),0,
IF(M23='drop-downs'!$A$20,1,
IF(M23='drop-downs'!$A$21,2,
IF(OR(AND(M23='drop-downs'!$A$22,O23='drop-downs'!$A$36),O23='drop-downs'!$B$39),3,
IF(OR(O23='drop-downs'!$A$37,O23='drop-downs'!$B$37,O23='drop-downs'!$B$38, O23='drop-downs'!$C$37,AND(OR(I23=5,I23=8),M23='drop-downs'!$A$22)),4, "-"
)))))</f>
        <v>-</v>
      </c>
      <c r="X23" s="14" t="str">
        <f>IF(M23='drop-downs'!$C$21,5,
IF(OR(M23='drop-downs'!$C$22,M23='drop-downs'!$D$21),6,
IF(OR(M23='drop-downs'!$D$22,M23='drop-downs'!$C$23),7,
IF(M23='drop-downs'!$D$23,8,"-"))))</f>
        <v>-</v>
      </c>
      <c r="Y23" s="13" t="str">
        <f>IF(AND(U23=1,$M23='drop-downs'!$B$20),VLOOKUP("101",'Codes-LOOKUP'!$A$2:$B$41,2,FALSE),
IF(OR(AND(U23=1,$M23="-"),(ISERROR(VLOOKUP($T23,'Codes-LOOKUP'!$A$2:$B$41,2,FALSE)))),"---",
VLOOKUP($T23,'Codes-LOOKUP'!$A$2:$B$41,2,FALSE)))</f>
        <v>---</v>
      </c>
      <c r="Z23" s="136"/>
    </row>
    <row r="24" spans="1:26" s="137" customFormat="1" x14ac:dyDescent="0.35">
      <c r="A24" s="5"/>
      <c r="B24" s="5"/>
      <c r="C24" s="5"/>
      <c r="D24" s="5"/>
      <c r="E24" s="5"/>
      <c r="F24" s="5"/>
      <c r="G24" s="5"/>
      <c r="H24" s="9"/>
      <c r="I24" s="3" t="s">
        <v>9</v>
      </c>
      <c r="J24" s="4" t="str">
        <f t="shared" si="0"/>
        <v>other</v>
      </c>
      <c r="K24" s="5" t="s">
        <v>9</v>
      </c>
      <c r="L24" s="4" t="str">
        <f t="shared" si="1"/>
        <v>other</v>
      </c>
      <c r="M24" s="5" t="s">
        <v>9</v>
      </c>
      <c r="N24" s="4" t="str">
        <f>IF(AND(I24&gt;=2, I24&lt;=4, M24='drop-downs'!$A$22),"altnext"&amp;I24,"other")</f>
        <v>other</v>
      </c>
      <c r="O24" s="6" t="s">
        <v>9</v>
      </c>
      <c r="P24" s="4" t="str">
        <f t="shared" si="2"/>
        <v>other</v>
      </c>
      <c r="Q24" s="5" t="s">
        <v>9</v>
      </c>
      <c r="R24" s="5" t="s">
        <v>9</v>
      </c>
      <c r="S24" s="136"/>
      <c r="T24" s="13" t="str">
        <f t="shared" si="3"/>
        <v>---</v>
      </c>
      <c r="U24" s="14" t="str">
        <f t="shared" si="4"/>
        <v>-</v>
      </c>
      <c r="V24" s="14" t="str">
        <f>IF(I24=1, 0,
IF(K24='drop-downs'!$B$5, 1,
IF(K24='drop-downs'!$B$6, 2,
IF(K24='drop-downs'!$C$5, 4,
IF(K24='drop-downs'!$C$6, 5,
IF(K24='drop-downs'!$D$5, 6, "-"))))))</f>
        <v>-</v>
      </c>
      <c r="W24" s="15" t="str">
        <f>IF(OR(I24=0,I24=1),0,
IF(M24='drop-downs'!$A$20,1,
IF(M24='drop-downs'!$A$21,2,
IF(OR(AND(M24='drop-downs'!$A$22,O24='drop-downs'!$A$36),O24='drop-downs'!$B$39),3,
IF(OR(O24='drop-downs'!$A$37,O24='drop-downs'!$B$37,O24='drop-downs'!$B$38, O24='drop-downs'!$C$37,AND(OR(I24=5,I24=8),M24='drop-downs'!$A$22)),4, "-"
)))))</f>
        <v>-</v>
      </c>
      <c r="X24" s="14" t="str">
        <f>IF(M24='drop-downs'!$C$21,5,
IF(OR(M24='drop-downs'!$C$22,M24='drop-downs'!$D$21),6,
IF(OR(M24='drop-downs'!$D$22,M24='drop-downs'!$C$23),7,
IF(M24='drop-downs'!$D$23,8,"-"))))</f>
        <v>-</v>
      </c>
      <c r="Y24" s="13" t="str">
        <f>IF(AND(U24=1,$M24='drop-downs'!$B$20),VLOOKUP("101",'Codes-LOOKUP'!$A$2:$B$41,2,FALSE),
IF(OR(AND(U24=1,$M24="-"),(ISERROR(VLOOKUP($T24,'Codes-LOOKUP'!$A$2:$B$41,2,FALSE)))),"---",
VLOOKUP($T24,'Codes-LOOKUP'!$A$2:$B$41,2,FALSE)))</f>
        <v>---</v>
      </c>
      <c r="Z24" s="136"/>
    </row>
    <row r="25" spans="1:26" s="137" customFormat="1" x14ac:dyDescent="0.35">
      <c r="A25" s="5"/>
      <c r="B25" s="5"/>
      <c r="C25" s="5"/>
      <c r="D25" s="5"/>
      <c r="E25" s="5"/>
      <c r="F25" s="5"/>
      <c r="G25" s="5"/>
      <c r="H25" s="9"/>
      <c r="I25" s="3" t="s">
        <v>9</v>
      </c>
      <c r="J25" s="4" t="str">
        <f t="shared" si="0"/>
        <v>other</v>
      </c>
      <c r="K25" s="5" t="s">
        <v>9</v>
      </c>
      <c r="L25" s="4" t="str">
        <f t="shared" si="1"/>
        <v>other</v>
      </c>
      <c r="M25" s="5" t="s">
        <v>9</v>
      </c>
      <c r="N25" s="4" t="str">
        <f>IF(AND(I25&gt;=2, I25&lt;=4, M25='drop-downs'!$A$22),"altnext"&amp;I25,"other")</f>
        <v>other</v>
      </c>
      <c r="O25" s="6" t="s">
        <v>9</v>
      </c>
      <c r="P25" s="4" t="str">
        <f t="shared" si="2"/>
        <v>other</v>
      </c>
      <c r="Q25" s="5" t="s">
        <v>9</v>
      </c>
      <c r="R25" s="5" t="s">
        <v>9</v>
      </c>
      <c r="S25" s="136"/>
      <c r="T25" s="13" t="str">
        <f t="shared" si="3"/>
        <v>---</v>
      </c>
      <c r="U25" s="14" t="str">
        <f t="shared" si="4"/>
        <v>-</v>
      </c>
      <c r="V25" s="14" t="str">
        <f>IF(I25=1, 0,
IF(K25='drop-downs'!$B$5, 1,
IF(K25='drop-downs'!$B$6, 2,
IF(K25='drop-downs'!$C$5, 4,
IF(K25='drop-downs'!$C$6, 5,
IF(K25='drop-downs'!$D$5, 6, "-"))))))</f>
        <v>-</v>
      </c>
      <c r="W25" s="15" t="str">
        <f>IF(OR(I25=0,I25=1),0,
IF(M25='drop-downs'!$A$20,1,
IF(M25='drop-downs'!$A$21,2,
IF(OR(AND(M25='drop-downs'!$A$22,O25='drop-downs'!$A$36),O25='drop-downs'!$B$39),3,
IF(OR(O25='drop-downs'!$A$37,O25='drop-downs'!$B$37,O25='drop-downs'!$B$38, O25='drop-downs'!$C$37,AND(OR(I25=5,I25=8),M25='drop-downs'!$A$22)),4, "-"
)))))</f>
        <v>-</v>
      </c>
      <c r="X25" s="14" t="str">
        <f>IF(M25='drop-downs'!$C$21,5,
IF(OR(M25='drop-downs'!$C$22,M25='drop-downs'!$D$21),6,
IF(OR(M25='drop-downs'!$D$22,M25='drop-downs'!$C$23),7,
IF(M25='drop-downs'!$D$23,8,"-"))))</f>
        <v>-</v>
      </c>
      <c r="Y25" s="13" t="str">
        <f>IF(AND(U25=1,$M25='drop-downs'!$B$20),VLOOKUP("101",'Codes-LOOKUP'!$A$2:$B$41,2,FALSE),
IF(OR(AND(U25=1,$M25="-"),(ISERROR(VLOOKUP($T25,'Codes-LOOKUP'!$A$2:$B$41,2,FALSE)))),"---",
VLOOKUP($T25,'Codes-LOOKUP'!$A$2:$B$41,2,FALSE)))</f>
        <v>---</v>
      </c>
      <c r="Z25" s="136"/>
    </row>
    <row r="26" spans="1:26" s="137" customFormat="1" x14ac:dyDescent="0.35">
      <c r="A26" s="5"/>
      <c r="B26" s="5"/>
      <c r="C26" s="5"/>
      <c r="D26" s="5"/>
      <c r="E26" s="5"/>
      <c r="F26" s="5"/>
      <c r="G26" s="5"/>
      <c r="H26" s="9"/>
      <c r="I26" s="3" t="s">
        <v>9</v>
      </c>
      <c r="J26" s="4" t="str">
        <f t="shared" si="0"/>
        <v>other</v>
      </c>
      <c r="K26" s="5" t="s">
        <v>9</v>
      </c>
      <c r="L26" s="4" t="str">
        <f t="shared" si="1"/>
        <v>other</v>
      </c>
      <c r="M26" s="5" t="s">
        <v>9</v>
      </c>
      <c r="N26" s="4" t="str">
        <f>IF(AND(I26&gt;=2, I26&lt;=4, M26='drop-downs'!$A$22),"altnext"&amp;I26,"other")</f>
        <v>other</v>
      </c>
      <c r="O26" s="6" t="s">
        <v>9</v>
      </c>
      <c r="P26" s="4" t="str">
        <f t="shared" si="2"/>
        <v>other</v>
      </c>
      <c r="Q26" s="5" t="s">
        <v>9</v>
      </c>
      <c r="R26" s="5" t="s">
        <v>9</v>
      </c>
      <c r="S26" s="136"/>
      <c r="T26" s="13" t="str">
        <f t="shared" si="3"/>
        <v>---</v>
      </c>
      <c r="U26" s="14" t="str">
        <f t="shared" si="4"/>
        <v>-</v>
      </c>
      <c r="V26" s="14" t="str">
        <f>IF(I26=1, 0,
IF(K26='drop-downs'!$B$5, 1,
IF(K26='drop-downs'!$B$6, 2,
IF(K26='drop-downs'!$C$5, 4,
IF(K26='drop-downs'!$C$6, 5,
IF(K26='drop-downs'!$D$5, 6, "-"))))))</f>
        <v>-</v>
      </c>
      <c r="W26" s="15" t="str">
        <f>IF(OR(I26=0,I26=1),0,
IF(M26='drop-downs'!$A$20,1,
IF(M26='drop-downs'!$A$21,2,
IF(OR(AND(M26='drop-downs'!$A$22,O26='drop-downs'!$A$36),O26='drop-downs'!$B$39),3,
IF(OR(O26='drop-downs'!$A$37,O26='drop-downs'!$B$37,O26='drop-downs'!$B$38, O26='drop-downs'!$C$37,AND(OR(I26=5,I26=8),M26='drop-downs'!$A$22)),4, "-"
)))))</f>
        <v>-</v>
      </c>
      <c r="X26" s="14" t="str">
        <f>IF(M26='drop-downs'!$C$21,5,
IF(OR(M26='drop-downs'!$C$22,M26='drop-downs'!$D$21),6,
IF(OR(M26='drop-downs'!$D$22,M26='drop-downs'!$C$23),7,
IF(M26='drop-downs'!$D$23,8,"-"))))</f>
        <v>-</v>
      </c>
      <c r="Y26" s="13" t="str">
        <f>IF(AND(U26=1,$M26='drop-downs'!$B$20),VLOOKUP("101",'Codes-LOOKUP'!$A$2:$B$41,2,FALSE),
IF(OR(AND(U26=1,$M26="-"),(ISERROR(VLOOKUP($T26,'Codes-LOOKUP'!$A$2:$B$41,2,FALSE)))),"---",
VLOOKUP($T26,'Codes-LOOKUP'!$A$2:$B$41,2,FALSE)))</f>
        <v>---</v>
      </c>
      <c r="Z26" s="136"/>
    </row>
    <row r="27" spans="1:26" s="137" customFormat="1" x14ac:dyDescent="0.35">
      <c r="A27" s="5"/>
      <c r="B27" s="5"/>
      <c r="C27" s="5"/>
      <c r="D27" s="5"/>
      <c r="E27" s="5"/>
      <c r="F27" s="5"/>
      <c r="G27" s="5"/>
      <c r="H27" s="9"/>
      <c r="I27" s="3" t="s">
        <v>9</v>
      </c>
      <c r="J27" s="4" t="str">
        <f t="shared" si="0"/>
        <v>other</v>
      </c>
      <c r="K27" s="5" t="s">
        <v>9</v>
      </c>
      <c r="L27" s="4" t="str">
        <f t="shared" si="1"/>
        <v>other</v>
      </c>
      <c r="M27" s="5" t="s">
        <v>9</v>
      </c>
      <c r="N27" s="4" t="str">
        <f>IF(AND(I27&gt;=2, I27&lt;=4, M27='drop-downs'!$A$22),"altnext"&amp;I27,"other")</f>
        <v>other</v>
      </c>
      <c r="O27" s="6" t="s">
        <v>9</v>
      </c>
      <c r="P27" s="4" t="str">
        <f t="shared" si="2"/>
        <v>other</v>
      </c>
      <c r="Q27" s="5" t="s">
        <v>9</v>
      </c>
      <c r="R27" s="5" t="s">
        <v>9</v>
      </c>
      <c r="S27" s="136"/>
      <c r="T27" s="13" t="str">
        <f t="shared" si="3"/>
        <v>---</v>
      </c>
      <c r="U27" s="14" t="str">
        <f t="shared" si="4"/>
        <v>-</v>
      </c>
      <c r="V27" s="14" t="str">
        <f>IF(I27=1, 0,
IF(K27='drop-downs'!$B$5, 1,
IF(K27='drop-downs'!$B$6, 2,
IF(K27='drop-downs'!$C$5, 4,
IF(K27='drop-downs'!$C$6, 5,
IF(K27='drop-downs'!$D$5, 6, "-"))))))</f>
        <v>-</v>
      </c>
      <c r="W27" s="15" t="str">
        <f>IF(OR(I27=0,I27=1),0,
IF(M27='drop-downs'!$A$20,1,
IF(M27='drop-downs'!$A$21,2,
IF(OR(AND(M27='drop-downs'!$A$22,O27='drop-downs'!$A$36),O27='drop-downs'!$B$39),3,
IF(OR(O27='drop-downs'!$A$37,O27='drop-downs'!$B$37,O27='drop-downs'!$B$38, O27='drop-downs'!$C$37,AND(OR(I27=5,I27=8),M27='drop-downs'!$A$22)),4, "-"
)))))</f>
        <v>-</v>
      </c>
      <c r="X27" s="14" t="str">
        <f>IF(M27='drop-downs'!$C$21,5,
IF(OR(M27='drop-downs'!$C$22,M27='drop-downs'!$D$21),6,
IF(OR(M27='drop-downs'!$D$22,M27='drop-downs'!$C$23),7,
IF(M27='drop-downs'!$D$23,8,"-"))))</f>
        <v>-</v>
      </c>
      <c r="Y27" s="13" t="str">
        <f>IF(AND(U27=1,$M27='drop-downs'!$B$20),VLOOKUP("101",'Codes-LOOKUP'!$A$2:$B$41,2,FALSE),
IF(OR(AND(U27=1,$M27="-"),(ISERROR(VLOOKUP($T27,'Codes-LOOKUP'!$A$2:$B$41,2,FALSE)))),"---",
VLOOKUP($T27,'Codes-LOOKUP'!$A$2:$B$41,2,FALSE)))</f>
        <v>---</v>
      </c>
      <c r="Z27" s="136"/>
    </row>
    <row r="28" spans="1:26" s="137" customFormat="1" x14ac:dyDescent="0.35">
      <c r="A28" s="5"/>
      <c r="B28" s="5"/>
      <c r="C28" s="5"/>
      <c r="D28" s="5"/>
      <c r="E28" s="5"/>
      <c r="F28" s="5"/>
      <c r="G28" s="5"/>
      <c r="H28" s="9"/>
      <c r="I28" s="3" t="s">
        <v>9</v>
      </c>
      <c r="J28" s="4" t="str">
        <f t="shared" si="0"/>
        <v>other</v>
      </c>
      <c r="K28" s="5" t="s">
        <v>9</v>
      </c>
      <c r="L28" s="4" t="str">
        <f t="shared" si="1"/>
        <v>other</v>
      </c>
      <c r="M28" s="5" t="s">
        <v>9</v>
      </c>
      <c r="N28" s="4" t="str">
        <f>IF(AND(I28&gt;=2, I28&lt;=4, M28='drop-downs'!$A$22),"altnext"&amp;I28,"other")</f>
        <v>other</v>
      </c>
      <c r="O28" s="6" t="s">
        <v>9</v>
      </c>
      <c r="P28" s="4" t="str">
        <f t="shared" si="2"/>
        <v>other</v>
      </c>
      <c r="Q28" s="5" t="s">
        <v>9</v>
      </c>
      <c r="R28" s="5" t="s">
        <v>9</v>
      </c>
      <c r="S28" s="136"/>
      <c r="T28" s="13" t="str">
        <f t="shared" si="3"/>
        <v>---</v>
      </c>
      <c r="U28" s="14" t="str">
        <f t="shared" si="4"/>
        <v>-</v>
      </c>
      <c r="V28" s="14" t="str">
        <f>IF(I28=1, 0,
IF(K28='drop-downs'!$B$5, 1,
IF(K28='drop-downs'!$B$6, 2,
IF(K28='drop-downs'!$C$5, 4,
IF(K28='drop-downs'!$C$6, 5,
IF(K28='drop-downs'!$D$5, 6, "-"))))))</f>
        <v>-</v>
      </c>
      <c r="W28" s="15" t="str">
        <f>IF(OR(I28=0,I28=1),0,
IF(M28='drop-downs'!$A$20,1,
IF(M28='drop-downs'!$A$21,2,
IF(OR(AND(M28='drop-downs'!$A$22,O28='drop-downs'!$A$36),O28='drop-downs'!$B$39),3,
IF(OR(O28='drop-downs'!$A$37,O28='drop-downs'!$B$37,O28='drop-downs'!$B$38, O28='drop-downs'!$C$37,AND(OR(I28=5,I28=8),M28='drop-downs'!$A$22)),4, "-"
)))))</f>
        <v>-</v>
      </c>
      <c r="X28" s="14" t="str">
        <f>IF(M28='drop-downs'!$C$21,5,
IF(OR(M28='drop-downs'!$C$22,M28='drop-downs'!$D$21),6,
IF(OR(M28='drop-downs'!$D$22,M28='drop-downs'!$C$23),7,
IF(M28='drop-downs'!$D$23,8,"-"))))</f>
        <v>-</v>
      </c>
      <c r="Y28" s="13" t="str">
        <f>IF(AND(U28=1,$M28='drop-downs'!$B$20),VLOOKUP("101",'Codes-LOOKUP'!$A$2:$B$41,2,FALSE),
IF(OR(AND(U28=1,$M28="-"),(ISERROR(VLOOKUP($T28,'Codes-LOOKUP'!$A$2:$B$41,2,FALSE)))),"---",
VLOOKUP($T28,'Codes-LOOKUP'!$A$2:$B$41,2,FALSE)))</f>
        <v>---</v>
      </c>
      <c r="Z28" s="136"/>
    </row>
    <row r="29" spans="1:26" s="137" customFormat="1" x14ac:dyDescent="0.35">
      <c r="A29" s="5"/>
      <c r="B29" s="5"/>
      <c r="C29" s="5"/>
      <c r="D29" s="5"/>
      <c r="E29" s="5"/>
      <c r="F29" s="5"/>
      <c r="G29" s="5"/>
      <c r="H29" s="9"/>
      <c r="I29" s="3" t="s">
        <v>9</v>
      </c>
      <c r="J29" s="4" t="str">
        <f t="shared" si="0"/>
        <v>other</v>
      </c>
      <c r="K29" s="5" t="s">
        <v>9</v>
      </c>
      <c r="L29" s="4" t="str">
        <f t="shared" si="1"/>
        <v>other</v>
      </c>
      <c r="M29" s="5" t="s">
        <v>9</v>
      </c>
      <c r="N29" s="4" t="str">
        <f>IF(AND(I29&gt;=2, I29&lt;=4, M29='drop-downs'!$A$22),"altnext"&amp;I29,"other")</f>
        <v>other</v>
      </c>
      <c r="O29" s="6" t="s">
        <v>9</v>
      </c>
      <c r="P29" s="4" t="str">
        <f t="shared" ref="P29:P50" si="5">IF(COUNT(I29)=1, "training", "other")</f>
        <v>other</v>
      </c>
      <c r="Q29" s="5" t="s">
        <v>9</v>
      </c>
      <c r="R29" s="5" t="s">
        <v>9</v>
      </c>
      <c r="S29" s="136"/>
      <c r="T29" s="13" t="str">
        <f t="shared" si="3"/>
        <v>---</v>
      </c>
      <c r="U29" s="14" t="str">
        <f t="shared" si="4"/>
        <v>-</v>
      </c>
      <c r="V29" s="14" t="str">
        <f>IF(I29=1, 0,
IF(K29='drop-downs'!$B$5, 1,
IF(K29='drop-downs'!$B$6, 2,
IF(K29='drop-downs'!$C$5, 4,
IF(K29='drop-downs'!$C$6, 5,
IF(K29='drop-downs'!$D$5, 6, "-"))))))</f>
        <v>-</v>
      </c>
      <c r="W29" s="15" t="str">
        <f>IF(OR(I29=0,I29=1),0,
IF(M29='drop-downs'!$A$20,1,
IF(M29='drop-downs'!$A$21,2,
IF(OR(AND(M29='drop-downs'!$A$22,O29='drop-downs'!$A$36),O29='drop-downs'!$B$39),3,
IF(OR(O29='drop-downs'!$A$37,O29='drop-downs'!$B$37,O29='drop-downs'!$B$38, O29='drop-downs'!$C$37,AND(OR(I29=5,I29=8),M29='drop-downs'!$A$22)),4, "-"
)))))</f>
        <v>-</v>
      </c>
      <c r="X29" s="14" t="str">
        <f>IF(M29='drop-downs'!$C$21,5,
IF(OR(M29='drop-downs'!$C$22,M29='drop-downs'!$D$21),6,
IF(OR(M29='drop-downs'!$D$22,M29='drop-downs'!$C$23),7,
IF(M29='drop-downs'!$D$23,8,"-"))))</f>
        <v>-</v>
      </c>
      <c r="Y29" s="13" t="str">
        <f>IF(AND(U29=1,$M29='drop-downs'!$B$20),VLOOKUP("101",'Codes-LOOKUP'!$A$2:$B$41,2,FALSE),
IF(OR(AND(U29=1,$M29="-"),(ISERROR(VLOOKUP($T29,'Codes-LOOKUP'!$A$2:$B$41,2,FALSE)))),"---",
VLOOKUP($T29,'Codes-LOOKUP'!$A$2:$B$41,2,FALSE)))</f>
        <v>---</v>
      </c>
      <c r="Z29" s="136"/>
    </row>
    <row r="30" spans="1:26" s="137" customFormat="1" x14ac:dyDescent="0.35">
      <c r="A30" s="5"/>
      <c r="B30" s="5"/>
      <c r="C30" s="5"/>
      <c r="D30" s="5"/>
      <c r="E30" s="5"/>
      <c r="F30" s="5"/>
      <c r="G30" s="5"/>
      <c r="H30" s="9"/>
      <c r="I30" s="3" t="s">
        <v>9</v>
      </c>
      <c r="J30" s="4" t="str">
        <f t="shared" si="0"/>
        <v>other</v>
      </c>
      <c r="K30" s="5" t="s">
        <v>9</v>
      </c>
      <c r="L30" s="4" t="str">
        <f t="shared" si="1"/>
        <v>other</v>
      </c>
      <c r="M30" s="5" t="s">
        <v>9</v>
      </c>
      <c r="N30" s="4" t="str">
        <f>IF(AND(I30&gt;=2, I30&lt;=4, M30='drop-downs'!$A$22),"altnext"&amp;I30,"other")</f>
        <v>other</v>
      </c>
      <c r="O30" s="6" t="s">
        <v>9</v>
      </c>
      <c r="P30" s="4" t="str">
        <f t="shared" si="5"/>
        <v>other</v>
      </c>
      <c r="Q30" s="5" t="s">
        <v>9</v>
      </c>
      <c r="R30" s="5" t="s">
        <v>9</v>
      </c>
      <c r="S30" s="136"/>
      <c r="T30" s="13" t="str">
        <f t="shared" si="3"/>
        <v>---</v>
      </c>
      <c r="U30" s="14" t="str">
        <f t="shared" si="4"/>
        <v>-</v>
      </c>
      <c r="V30" s="14" t="str">
        <f>IF(I30=1, 0,
IF(K30='drop-downs'!$B$5, 1,
IF(K30='drop-downs'!$B$6, 2,
IF(K30='drop-downs'!$C$5, 4,
IF(K30='drop-downs'!$C$6, 5,
IF(K30='drop-downs'!$D$5, 6, "-"))))))</f>
        <v>-</v>
      </c>
      <c r="W30" s="15" t="str">
        <f>IF(OR(I30=0,I30=1),0,
IF(M30='drop-downs'!$A$20,1,
IF(M30='drop-downs'!$A$21,2,
IF(OR(AND(M30='drop-downs'!$A$22,O30='drop-downs'!$A$36),O30='drop-downs'!$B$39),3,
IF(OR(O30='drop-downs'!$A$37,O30='drop-downs'!$B$37,O30='drop-downs'!$B$38, O30='drop-downs'!$C$37,AND(OR(I30=5,I30=8),M30='drop-downs'!$A$22)),4, "-"
)))))</f>
        <v>-</v>
      </c>
      <c r="X30" s="14" t="str">
        <f>IF(M30='drop-downs'!$C$21,5,
IF(OR(M30='drop-downs'!$C$22,M30='drop-downs'!$D$21),6,
IF(OR(M30='drop-downs'!$D$22,M30='drop-downs'!$C$23),7,
IF(M30='drop-downs'!$D$23,8,"-"))))</f>
        <v>-</v>
      </c>
      <c r="Y30" s="13" t="str">
        <f>IF(AND(U30=1,$M30='drop-downs'!$B$20),VLOOKUP("101",'Codes-LOOKUP'!$A$2:$B$41,2,FALSE),
IF(OR(AND(U30=1,$M30="-"),(ISERROR(VLOOKUP($T30,'Codes-LOOKUP'!$A$2:$B$41,2,FALSE)))),"---",
VLOOKUP($T30,'Codes-LOOKUP'!$A$2:$B$41,2,FALSE)))</f>
        <v>---</v>
      </c>
      <c r="Z30" s="136"/>
    </row>
    <row r="31" spans="1:26" s="137" customFormat="1" x14ac:dyDescent="0.35">
      <c r="A31" s="5"/>
      <c r="B31" s="5"/>
      <c r="C31" s="5"/>
      <c r="D31" s="5"/>
      <c r="E31" s="5"/>
      <c r="F31" s="5"/>
      <c r="G31" s="5"/>
      <c r="H31" s="9"/>
      <c r="I31" s="3" t="s">
        <v>9</v>
      </c>
      <c r="J31" s="4" t="str">
        <f t="shared" si="0"/>
        <v>other</v>
      </c>
      <c r="K31" s="5" t="s">
        <v>9</v>
      </c>
      <c r="L31" s="4" t="str">
        <f t="shared" si="1"/>
        <v>other</v>
      </c>
      <c r="M31" s="5" t="s">
        <v>9</v>
      </c>
      <c r="N31" s="4" t="str">
        <f>IF(AND(I31&gt;=2, I31&lt;=4, M31='drop-downs'!$A$22),"altnext"&amp;I31,"other")</f>
        <v>other</v>
      </c>
      <c r="O31" s="6" t="s">
        <v>9</v>
      </c>
      <c r="P31" s="4" t="str">
        <f t="shared" si="5"/>
        <v>other</v>
      </c>
      <c r="Q31" s="5" t="s">
        <v>9</v>
      </c>
      <c r="R31" s="5" t="s">
        <v>9</v>
      </c>
      <c r="S31" s="136"/>
      <c r="T31" s="13" t="str">
        <f t="shared" ref="T31:T48" si="6">IF(AND(W31="-", X31="-"), CONCATENATE(U31,V31,"-"),CONCATENATE(U31,V31,MAX(W31, X31)))</f>
        <v>---</v>
      </c>
      <c r="U31" s="14" t="str">
        <f t="shared" si="4"/>
        <v>-</v>
      </c>
      <c r="V31" s="14" t="str">
        <f>IF(I31=1, 0,
IF(K31='drop-downs'!$B$5, 1,
IF(K31='drop-downs'!$B$6, 2,
IF(K31='drop-downs'!$C$5, 4,
IF(K31='drop-downs'!$C$6, 5,
IF(K31='drop-downs'!$D$5, 6, "-"))))))</f>
        <v>-</v>
      </c>
      <c r="W31" s="15" t="str">
        <f>IF(OR(I31=0,I31=1),0,
IF(M31='drop-downs'!$A$20,1,
IF(M31='drop-downs'!$A$21,2,
IF(OR(AND(M31='drop-downs'!$A$22,O31='drop-downs'!$A$36),O31='drop-downs'!$B$39),3,
IF(OR(O31='drop-downs'!$A$37,O31='drop-downs'!$B$37,O31='drop-downs'!$B$38, O31='drop-downs'!$C$37,AND(OR(I31=5,I31=8),M31='drop-downs'!$A$22)),4, "-"
)))))</f>
        <v>-</v>
      </c>
      <c r="X31" s="14" t="str">
        <f>IF(M31='drop-downs'!$C$21,5,
IF(OR(M31='drop-downs'!$C$22,M31='drop-downs'!$D$21),6,
IF(OR(M31='drop-downs'!$D$22,M31='drop-downs'!$C$23),7,
IF(M31='drop-downs'!$D$23,8,"-"))))</f>
        <v>-</v>
      </c>
      <c r="Y31" s="13" t="str">
        <f>IF(AND(U31=1,$M31='drop-downs'!$B$20),VLOOKUP("101",'Codes-LOOKUP'!$A$2:$B$41,2,FALSE),
IF(OR(AND(U31=1,$M31="-"),(ISERROR(VLOOKUP($T31,'Codes-LOOKUP'!$A$2:$B$41,2,FALSE)))),"---",
VLOOKUP($T31,'Codes-LOOKUP'!$A$2:$B$41,2,FALSE)))</f>
        <v>---</v>
      </c>
      <c r="Z31" s="136"/>
    </row>
    <row r="32" spans="1:26" s="137" customFormat="1" x14ac:dyDescent="0.35">
      <c r="A32" s="5"/>
      <c r="B32" s="5"/>
      <c r="C32" s="5"/>
      <c r="D32" s="5"/>
      <c r="E32" s="5"/>
      <c r="F32" s="5"/>
      <c r="G32" s="5"/>
      <c r="H32" s="9"/>
      <c r="I32" s="3" t="s">
        <v>9</v>
      </c>
      <c r="J32" s="4" t="str">
        <f t="shared" si="0"/>
        <v>other</v>
      </c>
      <c r="K32" s="5" t="s">
        <v>9</v>
      </c>
      <c r="L32" s="4" t="str">
        <f t="shared" si="1"/>
        <v>other</v>
      </c>
      <c r="M32" s="5" t="s">
        <v>9</v>
      </c>
      <c r="N32" s="4" t="str">
        <f>IF(AND(I32&gt;=2, I32&lt;=4, M32='drop-downs'!$A$22),"altnext"&amp;I32,"other")</f>
        <v>other</v>
      </c>
      <c r="O32" s="6" t="s">
        <v>9</v>
      </c>
      <c r="P32" s="4" t="str">
        <f t="shared" si="5"/>
        <v>other</v>
      </c>
      <c r="Q32" s="5" t="s">
        <v>9</v>
      </c>
      <c r="R32" s="5" t="s">
        <v>9</v>
      </c>
      <c r="S32" s="136"/>
      <c r="T32" s="13" t="str">
        <f t="shared" si="6"/>
        <v>---</v>
      </c>
      <c r="U32" s="14" t="str">
        <f t="shared" si="4"/>
        <v>-</v>
      </c>
      <c r="V32" s="14" t="str">
        <f>IF(I32=1, 0,
IF(K32='drop-downs'!$B$5, 1,
IF(K32='drop-downs'!$B$6, 2,
IF(K32='drop-downs'!$C$5, 4,
IF(K32='drop-downs'!$C$6, 5,
IF(K32='drop-downs'!$D$5, 6, "-"))))))</f>
        <v>-</v>
      </c>
      <c r="W32" s="15" t="str">
        <f>IF(OR(I32=0,I32=1),0,
IF(M32='drop-downs'!$A$20,1,
IF(M32='drop-downs'!$A$21,2,
IF(OR(AND(M32='drop-downs'!$A$22,O32='drop-downs'!$A$36),O32='drop-downs'!$B$39),3,
IF(OR(O32='drop-downs'!$A$37,O32='drop-downs'!$B$37,O32='drop-downs'!$B$38, O32='drop-downs'!$C$37,AND(OR(I32=5,I32=8),M32='drop-downs'!$A$22)),4, "-"
)))))</f>
        <v>-</v>
      </c>
      <c r="X32" s="14" t="str">
        <f>IF(M32='drop-downs'!$C$21,5,
IF(OR(M32='drop-downs'!$C$22,M32='drop-downs'!$D$21),6,
IF(OR(M32='drop-downs'!$D$22,M32='drop-downs'!$C$23),7,
IF(M32='drop-downs'!$D$23,8,"-"))))</f>
        <v>-</v>
      </c>
      <c r="Y32" s="13" t="str">
        <f>IF(AND(U32=1,$M32='drop-downs'!$B$20),VLOOKUP("101",'Codes-LOOKUP'!$A$2:$B$41,2,FALSE),
IF(OR(AND(U32=1,$M32="-"),(ISERROR(VLOOKUP($T32,'Codes-LOOKUP'!$A$2:$B$41,2,FALSE)))),"---",
VLOOKUP($T32,'Codes-LOOKUP'!$A$2:$B$41,2,FALSE)))</f>
        <v>---</v>
      </c>
      <c r="Z32" s="136"/>
    </row>
    <row r="33" spans="1:26" s="137" customFormat="1" x14ac:dyDescent="0.35">
      <c r="A33" s="5"/>
      <c r="B33" s="5"/>
      <c r="C33" s="5"/>
      <c r="D33" s="5"/>
      <c r="E33" s="5"/>
      <c r="F33" s="5"/>
      <c r="G33" s="5"/>
      <c r="H33" s="9"/>
      <c r="I33" s="3" t="s">
        <v>9</v>
      </c>
      <c r="J33" s="4" t="str">
        <f t="shared" si="0"/>
        <v>other</v>
      </c>
      <c r="K33" s="5" t="s">
        <v>9</v>
      </c>
      <c r="L33" s="4" t="str">
        <f t="shared" si="1"/>
        <v>other</v>
      </c>
      <c r="M33" s="5" t="s">
        <v>9</v>
      </c>
      <c r="N33" s="4" t="str">
        <f>IF(AND(I33&gt;=2, I33&lt;=4, M33='drop-downs'!$A$22),"altnext"&amp;I33,"other")</f>
        <v>other</v>
      </c>
      <c r="O33" s="6" t="s">
        <v>9</v>
      </c>
      <c r="P33" s="4" t="str">
        <f t="shared" si="5"/>
        <v>other</v>
      </c>
      <c r="Q33" s="5" t="s">
        <v>9</v>
      </c>
      <c r="R33" s="5" t="s">
        <v>9</v>
      </c>
      <c r="S33" s="136"/>
      <c r="T33" s="13" t="str">
        <f t="shared" si="6"/>
        <v>---</v>
      </c>
      <c r="U33" s="14" t="str">
        <f t="shared" si="4"/>
        <v>-</v>
      </c>
      <c r="V33" s="14" t="str">
        <f>IF(I33=1, 0,
IF(K33='drop-downs'!$B$5, 1,
IF(K33='drop-downs'!$B$6, 2,
IF(K33='drop-downs'!$C$5, 4,
IF(K33='drop-downs'!$C$6, 5,
IF(K33='drop-downs'!$D$5, 6, "-"))))))</f>
        <v>-</v>
      </c>
      <c r="W33" s="15" t="str">
        <f>IF(OR(I33=0,I33=1),0,
IF(M33='drop-downs'!$A$20,1,
IF(M33='drop-downs'!$A$21,2,
IF(OR(AND(M33='drop-downs'!$A$22,O33='drop-downs'!$A$36),O33='drop-downs'!$B$39),3,
IF(OR(O33='drop-downs'!$A$37,O33='drop-downs'!$B$37,O33='drop-downs'!$B$38, O33='drop-downs'!$C$37,AND(OR(I33=5,I33=8),M33='drop-downs'!$A$22)),4, "-"
)))))</f>
        <v>-</v>
      </c>
      <c r="X33" s="14" t="str">
        <f>IF(M33='drop-downs'!$C$21,5,
IF(OR(M33='drop-downs'!$C$22,M33='drop-downs'!$D$21),6,
IF(OR(M33='drop-downs'!$D$22,M33='drop-downs'!$C$23),7,
IF(M33='drop-downs'!$D$23,8,"-"))))</f>
        <v>-</v>
      </c>
      <c r="Y33" s="13" t="str">
        <f>IF(AND(U33=1,$M33='drop-downs'!$B$20),VLOOKUP("101",'Codes-LOOKUP'!$A$2:$B$41,2,FALSE),
IF(OR(AND(U33=1,$M33="-"),(ISERROR(VLOOKUP($T33,'Codes-LOOKUP'!$A$2:$B$41,2,FALSE)))),"---",
VLOOKUP($T33,'Codes-LOOKUP'!$A$2:$B$41,2,FALSE)))</f>
        <v>---</v>
      </c>
      <c r="Z33" s="136"/>
    </row>
    <row r="34" spans="1:26" s="137" customFormat="1" x14ac:dyDescent="0.35">
      <c r="A34" s="5"/>
      <c r="B34" s="5"/>
      <c r="C34" s="5"/>
      <c r="D34" s="5"/>
      <c r="E34" s="5"/>
      <c r="F34" s="5"/>
      <c r="G34" s="5"/>
      <c r="H34" s="9"/>
      <c r="I34" s="3" t="s">
        <v>9</v>
      </c>
      <c r="J34" s="4" t="str">
        <f t="shared" si="0"/>
        <v>other</v>
      </c>
      <c r="K34" s="5" t="s">
        <v>9</v>
      </c>
      <c r="L34" s="4" t="str">
        <f t="shared" si="1"/>
        <v>other</v>
      </c>
      <c r="M34" s="5" t="s">
        <v>9</v>
      </c>
      <c r="N34" s="4" t="str">
        <f>IF(AND(I34&gt;=2, I34&lt;=4, M34='drop-downs'!$A$22),"altnext"&amp;I34,"other")</f>
        <v>other</v>
      </c>
      <c r="O34" s="6" t="s">
        <v>9</v>
      </c>
      <c r="P34" s="4" t="str">
        <f t="shared" si="5"/>
        <v>other</v>
      </c>
      <c r="Q34" s="5" t="s">
        <v>9</v>
      </c>
      <c r="R34" s="5" t="s">
        <v>9</v>
      </c>
      <c r="S34" s="136"/>
      <c r="T34" s="13" t="str">
        <f t="shared" si="6"/>
        <v>---</v>
      </c>
      <c r="U34" s="14" t="str">
        <f t="shared" si="4"/>
        <v>-</v>
      </c>
      <c r="V34" s="14" t="str">
        <f>IF(I34=1, 0,
IF(K34='drop-downs'!$B$5, 1,
IF(K34='drop-downs'!$B$6, 2,
IF(K34='drop-downs'!$C$5, 4,
IF(K34='drop-downs'!$C$6, 5,
IF(K34='drop-downs'!$D$5, 6, "-"))))))</f>
        <v>-</v>
      </c>
      <c r="W34" s="15" t="str">
        <f>IF(OR(I34=0,I34=1),0,
IF(M34='drop-downs'!$A$20,1,
IF(M34='drop-downs'!$A$21,2,
IF(OR(AND(M34='drop-downs'!$A$22,O34='drop-downs'!$A$36),O34='drop-downs'!$B$39),3,
IF(OR(O34='drop-downs'!$A$37,O34='drop-downs'!$B$37,O34='drop-downs'!$B$38, O34='drop-downs'!$C$37,AND(OR(I34=5,I34=8),M34='drop-downs'!$A$22)),4, "-"
)))))</f>
        <v>-</v>
      </c>
      <c r="X34" s="14" t="str">
        <f>IF(M34='drop-downs'!$C$21,5,
IF(OR(M34='drop-downs'!$C$22,M34='drop-downs'!$D$21),6,
IF(OR(M34='drop-downs'!$D$22,M34='drop-downs'!$C$23),7,
IF(M34='drop-downs'!$D$23,8,"-"))))</f>
        <v>-</v>
      </c>
      <c r="Y34" s="13" t="str">
        <f>IF(AND(U34=1,$M34='drop-downs'!$B$20),VLOOKUP("101",'Codes-LOOKUP'!$A$2:$B$41,2,FALSE),
IF(OR(AND(U34=1,$M34="-"),(ISERROR(VLOOKUP($T34,'Codes-LOOKUP'!$A$2:$B$41,2,FALSE)))),"---",
VLOOKUP($T34,'Codes-LOOKUP'!$A$2:$B$41,2,FALSE)))</f>
        <v>---</v>
      </c>
      <c r="Z34" s="136"/>
    </row>
    <row r="35" spans="1:26" s="137" customFormat="1" x14ac:dyDescent="0.35">
      <c r="A35" s="5"/>
      <c r="B35" s="5"/>
      <c r="C35" s="5"/>
      <c r="D35" s="5"/>
      <c r="E35" s="5"/>
      <c r="F35" s="5"/>
      <c r="G35" s="5"/>
      <c r="H35" s="9"/>
      <c r="I35" s="3" t="s">
        <v>9</v>
      </c>
      <c r="J35" s="4" t="str">
        <f t="shared" si="0"/>
        <v>other</v>
      </c>
      <c r="K35" s="5" t="s">
        <v>9</v>
      </c>
      <c r="L35" s="4" t="str">
        <f t="shared" si="1"/>
        <v>other</v>
      </c>
      <c r="M35" s="5" t="s">
        <v>9</v>
      </c>
      <c r="N35" s="4" t="str">
        <f>IF(AND(I35&gt;=2, I35&lt;=4, M35='drop-downs'!$A$22),"altnext"&amp;I35,"other")</f>
        <v>other</v>
      </c>
      <c r="O35" s="6" t="s">
        <v>9</v>
      </c>
      <c r="P35" s="4" t="str">
        <f t="shared" si="5"/>
        <v>other</v>
      </c>
      <c r="Q35" s="5" t="s">
        <v>9</v>
      </c>
      <c r="R35" s="5" t="s">
        <v>9</v>
      </c>
      <c r="S35" s="136"/>
      <c r="T35" s="13" t="str">
        <f t="shared" si="6"/>
        <v>---</v>
      </c>
      <c r="U35" s="14" t="str">
        <f t="shared" si="4"/>
        <v>-</v>
      </c>
      <c r="V35" s="14" t="str">
        <f>IF(I35=1, 0,
IF(K35='drop-downs'!$B$5, 1,
IF(K35='drop-downs'!$B$6, 2,
IF(K35='drop-downs'!$C$5, 4,
IF(K35='drop-downs'!$C$6, 5,
IF(K35='drop-downs'!$D$5, 6, "-"))))))</f>
        <v>-</v>
      </c>
      <c r="W35" s="15" t="str">
        <f>IF(OR(I35=0,I35=1),0,
IF(M35='drop-downs'!$A$20,1,
IF(M35='drop-downs'!$A$21,2,
IF(OR(AND(M35='drop-downs'!$A$22,O35='drop-downs'!$A$36),O35='drop-downs'!$B$39),3,
IF(OR(O35='drop-downs'!$A$37,O35='drop-downs'!$B$37,O35='drop-downs'!$B$38, O35='drop-downs'!$C$37,AND(OR(I35=5,I35=8),M35='drop-downs'!$A$22)),4, "-"
)))))</f>
        <v>-</v>
      </c>
      <c r="X35" s="14" t="str">
        <f>IF(M35='drop-downs'!$C$21,5,
IF(OR(M35='drop-downs'!$C$22,M35='drop-downs'!$D$21),6,
IF(OR(M35='drop-downs'!$D$22,M35='drop-downs'!$C$23),7,
IF(M35='drop-downs'!$D$23,8,"-"))))</f>
        <v>-</v>
      </c>
      <c r="Y35" s="13" t="str">
        <f>IF(AND(U35=1,$M35='drop-downs'!$B$20),VLOOKUP("101",'Codes-LOOKUP'!$A$2:$B$41,2,FALSE),
IF(OR(AND(U35=1,$M35="-"),(ISERROR(VLOOKUP($T35,'Codes-LOOKUP'!$A$2:$B$41,2,FALSE)))),"---",
VLOOKUP($T35,'Codes-LOOKUP'!$A$2:$B$41,2,FALSE)))</f>
        <v>---</v>
      </c>
      <c r="Z35" s="136"/>
    </row>
    <row r="36" spans="1:26" s="137" customFormat="1" x14ac:dyDescent="0.35">
      <c r="A36" s="5"/>
      <c r="B36" s="5"/>
      <c r="C36" s="5"/>
      <c r="D36" s="5"/>
      <c r="E36" s="5"/>
      <c r="F36" s="5"/>
      <c r="G36" s="5"/>
      <c r="H36" s="9"/>
      <c r="I36" s="3" t="s">
        <v>9</v>
      </c>
      <c r="J36" s="4" t="str">
        <f t="shared" si="0"/>
        <v>other</v>
      </c>
      <c r="K36" s="5" t="s">
        <v>9</v>
      </c>
      <c r="L36" s="4" t="str">
        <f t="shared" si="1"/>
        <v>other</v>
      </c>
      <c r="M36" s="5" t="s">
        <v>9</v>
      </c>
      <c r="N36" s="4" t="str">
        <f>IF(AND(I36&gt;=2, I36&lt;=4, M36='drop-downs'!$A$22),"altnext"&amp;I36,"other")</f>
        <v>other</v>
      </c>
      <c r="O36" s="6" t="s">
        <v>9</v>
      </c>
      <c r="P36" s="4" t="str">
        <f t="shared" si="5"/>
        <v>other</v>
      </c>
      <c r="Q36" s="5" t="s">
        <v>9</v>
      </c>
      <c r="R36" s="5" t="s">
        <v>9</v>
      </c>
      <c r="S36" s="136"/>
      <c r="T36" s="13" t="str">
        <f t="shared" si="6"/>
        <v>---</v>
      </c>
      <c r="U36" s="14" t="str">
        <f t="shared" si="4"/>
        <v>-</v>
      </c>
      <c r="V36" s="14" t="str">
        <f>IF(I36=1, 0,
IF(K36='drop-downs'!$B$5, 1,
IF(K36='drop-downs'!$B$6, 2,
IF(K36='drop-downs'!$C$5, 4,
IF(K36='drop-downs'!$C$6, 5,
IF(K36='drop-downs'!$D$5, 6, "-"))))))</f>
        <v>-</v>
      </c>
      <c r="W36" s="15" t="str">
        <f>IF(OR(I36=0,I36=1),0,
IF(M36='drop-downs'!$A$20,1,
IF(M36='drop-downs'!$A$21,2,
IF(OR(AND(M36='drop-downs'!$A$22,O36='drop-downs'!$A$36),O36='drop-downs'!$B$39),3,
IF(OR(O36='drop-downs'!$A$37,O36='drop-downs'!$B$37,O36='drop-downs'!$B$38, O36='drop-downs'!$C$37,AND(OR(I36=5,I36=8),M36='drop-downs'!$A$22)),4, "-"
)))))</f>
        <v>-</v>
      </c>
      <c r="X36" s="14" t="str">
        <f>IF(M36='drop-downs'!$C$21,5,
IF(OR(M36='drop-downs'!$C$22,M36='drop-downs'!$D$21),6,
IF(OR(M36='drop-downs'!$D$22,M36='drop-downs'!$C$23),7,
IF(M36='drop-downs'!$D$23,8,"-"))))</f>
        <v>-</v>
      </c>
      <c r="Y36" s="13" t="str">
        <f>IF(AND(U36=1,$M36='drop-downs'!$B$20),VLOOKUP("101",'Codes-LOOKUP'!$A$2:$B$41,2,FALSE),
IF(OR(AND(U36=1,$M36="-"),(ISERROR(VLOOKUP($T36,'Codes-LOOKUP'!$A$2:$B$41,2,FALSE)))),"---",
VLOOKUP($T36,'Codes-LOOKUP'!$A$2:$B$41,2,FALSE)))</f>
        <v>---</v>
      </c>
      <c r="Z36" s="136"/>
    </row>
    <row r="37" spans="1:26" s="137" customFormat="1" x14ac:dyDescent="0.35">
      <c r="A37" s="5"/>
      <c r="B37" s="5"/>
      <c r="C37" s="5"/>
      <c r="D37" s="5"/>
      <c r="E37" s="5"/>
      <c r="F37" s="5"/>
      <c r="G37" s="5"/>
      <c r="H37" s="9"/>
      <c r="I37" s="3" t="s">
        <v>9</v>
      </c>
      <c r="J37" s="4" t="str">
        <f t="shared" si="0"/>
        <v>other</v>
      </c>
      <c r="K37" s="5" t="s">
        <v>9</v>
      </c>
      <c r="L37" s="4" t="str">
        <f t="shared" si="1"/>
        <v>other</v>
      </c>
      <c r="M37" s="5" t="s">
        <v>9</v>
      </c>
      <c r="N37" s="4" t="str">
        <f>IF(AND(I37&gt;=2, I37&lt;=4, M37='drop-downs'!$A$22),"altnext"&amp;I37,"other")</f>
        <v>other</v>
      </c>
      <c r="O37" s="6" t="s">
        <v>9</v>
      </c>
      <c r="P37" s="4" t="str">
        <f t="shared" si="5"/>
        <v>other</v>
      </c>
      <c r="Q37" s="5" t="s">
        <v>9</v>
      </c>
      <c r="R37" s="5" t="s">
        <v>9</v>
      </c>
      <c r="S37" s="136"/>
      <c r="T37" s="13" t="str">
        <f t="shared" si="6"/>
        <v>---</v>
      </c>
      <c r="U37" s="14" t="str">
        <f t="shared" si="4"/>
        <v>-</v>
      </c>
      <c r="V37" s="14" t="str">
        <f>IF(I37=1, 0,
IF(K37='drop-downs'!$B$5, 1,
IF(K37='drop-downs'!$B$6, 2,
IF(K37='drop-downs'!$C$5, 4,
IF(K37='drop-downs'!$C$6, 5,
IF(K37='drop-downs'!$D$5, 6, "-"))))))</f>
        <v>-</v>
      </c>
      <c r="W37" s="15" t="str">
        <f>IF(OR(I37=0,I37=1),0,
IF(M37='drop-downs'!$A$20,1,
IF(M37='drop-downs'!$A$21,2,
IF(OR(AND(M37='drop-downs'!$A$22,O37='drop-downs'!$A$36),O37='drop-downs'!$B$39),3,
IF(OR(O37='drop-downs'!$A$37,O37='drop-downs'!$B$37,O37='drop-downs'!$B$38, O37='drop-downs'!$C$37,AND(OR(I37=5,I37=8),M37='drop-downs'!$A$22)),4, "-"
)))))</f>
        <v>-</v>
      </c>
      <c r="X37" s="14" t="str">
        <f>IF(M37='drop-downs'!$C$21,5,
IF(OR(M37='drop-downs'!$C$22,M37='drop-downs'!$D$21),6,
IF(OR(M37='drop-downs'!$D$22,M37='drop-downs'!$C$23),7,
IF(M37='drop-downs'!$D$23,8,"-"))))</f>
        <v>-</v>
      </c>
      <c r="Y37" s="13" t="str">
        <f>IF(AND(U37=1,$M37='drop-downs'!$B$20),VLOOKUP("101",'Codes-LOOKUP'!$A$2:$B$41,2,FALSE),
IF(OR(AND(U37=1,$M37="-"),(ISERROR(VLOOKUP($T37,'Codes-LOOKUP'!$A$2:$B$41,2,FALSE)))),"---",
VLOOKUP($T37,'Codes-LOOKUP'!$A$2:$B$41,2,FALSE)))</f>
        <v>---</v>
      </c>
      <c r="Z37" s="136"/>
    </row>
    <row r="38" spans="1:26" s="137" customFormat="1" x14ac:dyDescent="0.35">
      <c r="A38" s="5"/>
      <c r="B38" s="5"/>
      <c r="C38" s="5"/>
      <c r="D38" s="5"/>
      <c r="E38" s="5"/>
      <c r="F38" s="5"/>
      <c r="G38" s="5"/>
      <c r="H38" s="9"/>
      <c r="I38" s="3" t="s">
        <v>9</v>
      </c>
      <c r="J38" s="4" t="str">
        <f t="shared" si="0"/>
        <v>other</v>
      </c>
      <c r="K38" s="5" t="s">
        <v>9</v>
      </c>
      <c r="L38" s="4" t="str">
        <f t="shared" si="1"/>
        <v>other</v>
      </c>
      <c r="M38" s="5" t="s">
        <v>9</v>
      </c>
      <c r="N38" s="4" t="str">
        <f>IF(AND(I38&gt;=2, I38&lt;=4, M38='drop-downs'!$A$22),"altnext"&amp;I38,"other")</f>
        <v>other</v>
      </c>
      <c r="O38" s="6" t="s">
        <v>9</v>
      </c>
      <c r="P38" s="4" t="str">
        <f t="shared" si="5"/>
        <v>other</v>
      </c>
      <c r="Q38" s="5" t="s">
        <v>9</v>
      </c>
      <c r="R38" s="5" t="s">
        <v>9</v>
      </c>
      <c r="S38" s="136"/>
      <c r="T38" s="13" t="str">
        <f t="shared" si="6"/>
        <v>---</v>
      </c>
      <c r="U38" s="14" t="str">
        <f t="shared" si="4"/>
        <v>-</v>
      </c>
      <c r="V38" s="14" t="str">
        <f>IF(I38=1, 0,
IF(K38='drop-downs'!$B$5, 1,
IF(K38='drop-downs'!$B$6, 2,
IF(K38='drop-downs'!$C$5, 4,
IF(K38='drop-downs'!$C$6, 5,
IF(K38='drop-downs'!$D$5, 6, "-"))))))</f>
        <v>-</v>
      </c>
      <c r="W38" s="15" t="str">
        <f>IF(OR(I38=0,I38=1),0,
IF(M38='drop-downs'!$A$20,1,
IF(M38='drop-downs'!$A$21,2,
IF(OR(AND(M38='drop-downs'!$A$22,O38='drop-downs'!$A$36),O38='drop-downs'!$B$39),3,
IF(OR(O38='drop-downs'!$A$37,O38='drop-downs'!$B$37,O38='drop-downs'!$B$38, O38='drop-downs'!$C$37,AND(OR(I38=5,I38=8),M38='drop-downs'!$A$22)),4, "-"
)))))</f>
        <v>-</v>
      </c>
      <c r="X38" s="14" t="str">
        <f>IF(M38='drop-downs'!$C$21,5,
IF(OR(M38='drop-downs'!$C$22,M38='drop-downs'!$D$21),6,
IF(OR(M38='drop-downs'!$D$22,M38='drop-downs'!$C$23),7,
IF(M38='drop-downs'!$D$23,8,"-"))))</f>
        <v>-</v>
      </c>
      <c r="Y38" s="13" t="str">
        <f>IF(AND(U38=1,$M38='drop-downs'!$B$20),VLOOKUP("101",'Codes-LOOKUP'!$A$2:$B$41,2,FALSE),
IF(OR(AND(U38=1,$M38="-"),(ISERROR(VLOOKUP($T38,'Codes-LOOKUP'!$A$2:$B$41,2,FALSE)))),"---",
VLOOKUP($T38,'Codes-LOOKUP'!$A$2:$B$41,2,FALSE)))</f>
        <v>---</v>
      </c>
      <c r="Z38" s="136"/>
    </row>
    <row r="39" spans="1:26" s="137" customFormat="1" x14ac:dyDescent="0.35">
      <c r="A39" s="5"/>
      <c r="B39" s="5"/>
      <c r="C39" s="5"/>
      <c r="D39" s="5"/>
      <c r="E39" s="5"/>
      <c r="F39" s="5"/>
      <c r="G39" s="5"/>
      <c r="H39" s="9"/>
      <c r="I39" s="3" t="s">
        <v>9</v>
      </c>
      <c r="J39" s="4" t="str">
        <f t="shared" si="0"/>
        <v>other</v>
      </c>
      <c r="K39" s="5" t="s">
        <v>9</v>
      </c>
      <c r="L39" s="4" t="str">
        <f t="shared" si="1"/>
        <v>other</v>
      </c>
      <c r="M39" s="5" t="s">
        <v>9</v>
      </c>
      <c r="N39" s="4" t="str">
        <f>IF(AND(I39&gt;=2, I39&lt;=4, M39='drop-downs'!$A$22),"altnext"&amp;I39,"other")</f>
        <v>other</v>
      </c>
      <c r="O39" s="6" t="s">
        <v>9</v>
      </c>
      <c r="P39" s="4" t="str">
        <f t="shared" si="5"/>
        <v>other</v>
      </c>
      <c r="Q39" s="5" t="s">
        <v>9</v>
      </c>
      <c r="R39" s="5" t="s">
        <v>9</v>
      </c>
      <c r="S39" s="136"/>
      <c r="T39" s="13" t="str">
        <f t="shared" si="6"/>
        <v>---</v>
      </c>
      <c r="U39" s="14" t="str">
        <f t="shared" si="4"/>
        <v>-</v>
      </c>
      <c r="V39" s="14" t="str">
        <f>IF(I39=1, 0,
IF(K39='drop-downs'!$B$5, 1,
IF(K39='drop-downs'!$B$6, 2,
IF(K39='drop-downs'!$C$5, 4,
IF(K39='drop-downs'!$C$6, 5,
IF(K39='drop-downs'!$D$5, 6, "-"))))))</f>
        <v>-</v>
      </c>
      <c r="W39" s="15" t="str">
        <f>IF(OR(I39=0,I39=1),0,
IF(M39='drop-downs'!$A$20,1,
IF(M39='drop-downs'!$A$21,2,
IF(OR(AND(M39='drop-downs'!$A$22,O39='drop-downs'!$A$36),O39='drop-downs'!$B$39),3,
IF(OR(O39='drop-downs'!$A$37,O39='drop-downs'!$B$37,O39='drop-downs'!$B$38, O39='drop-downs'!$C$37,AND(OR(I39=5,I39=8),M39='drop-downs'!$A$22)),4, "-"
)))))</f>
        <v>-</v>
      </c>
      <c r="X39" s="14" t="str">
        <f>IF(M39='drop-downs'!$C$21,5,
IF(OR(M39='drop-downs'!$C$22,M39='drop-downs'!$D$21),6,
IF(OR(M39='drop-downs'!$D$22,M39='drop-downs'!$C$23),7,
IF(M39='drop-downs'!$D$23,8,"-"))))</f>
        <v>-</v>
      </c>
      <c r="Y39" s="13" t="str">
        <f>IF(AND(U39=1,$M39='drop-downs'!$B$20),VLOOKUP("101",'Codes-LOOKUP'!$A$2:$B$41,2,FALSE),
IF(OR(AND(U39=1,$M39="-"),(ISERROR(VLOOKUP($T39,'Codes-LOOKUP'!$A$2:$B$41,2,FALSE)))),"---",
VLOOKUP($T39,'Codes-LOOKUP'!$A$2:$B$41,2,FALSE)))</f>
        <v>---</v>
      </c>
      <c r="Z39" s="136"/>
    </row>
    <row r="40" spans="1:26" s="137" customFormat="1" x14ac:dyDescent="0.35">
      <c r="A40" s="5"/>
      <c r="B40" s="5"/>
      <c r="C40" s="5"/>
      <c r="D40" s="5"/>
      <c r="E40" s="5"/>
      <c r="F40" s="5"/>
      <c r="G40" s="5"/>
      <c r="H40" s="9"/>
      <c r="I40" s="3" t="s">
        <v>9</v>
      </c>
      <c r="J40" s="4" t="str">
        <f t="shared" si="0"/>
        <v>other</v>
      </c>
      <c r="K40" s="5" t="s">
        <v>9</v>
      </c>
      <c r="L40" s="4" t="str">
        <f t="shared" si="1"/>
        <v>other</v>
      </c>
      <c r="M40" s="5" t="s">
        <v>9</v>
      </c>
      <c r="N40" s="4" t="str">
        <f>IF(AND(I40&gt;=2, I40&lt;=4, M40='drop-downs'!$A$22),"altnext"&amp;I40,"other")</f>
        <v>other</v>
      </c>
      <c r="O40" s="6" t="s">
        <v>9</v>
      </c>
      <c r="P40" s="4" t="str">
        <f t="shared" si="5"/>
        <v>other</v>
      </c>
      <c r="Q40" s="5" t="s">
        <v>9</v>
      </c>
      <c r="R40" s="5" t="s">
        <v>9</v>
      </c>
      <c r="S40" s="136"/>
      <c r="T40" s="13" t="str">
        <f t="shared" si="6"/>
        <v>---</v>
      </c>
      <c r="U40" s="14" t="str">
        <f t="shared" si="4"/>
        <v>-</v>
      </c>
      <c r="V40" s="14" t="str">
        <f>IF(I40=1, 0,
IF(K40='drop-downs'!$B$5, 1,
IF(K40='drop-downs'!$B$6, 2,
IF(K40='drop-downs'!$C$5, 4,
IF(K40='drop-downs'!$C$6, 5,
IF(K40='drop-downs'!$D$5, 6, "-"))))))</f>
        <v>-</v>
      </c>
      <c r="W40" s="15" t="str">
        <f>IF(OR(I40=0,I40=1),0,
IF(M40='drop-downs'!$A$20,1,
IF(M40='drop-downs'!$A$21,2,
IF(OR(AND(M40='drop-downs'!$A$22,O40='drop-downs'!$A$36),O40='drop-downs'!$B$39),3,
IF(OR(O40='drop-downs'!$A$37,O40='drop-downs'!$B$37,O40='drop-downs'!$B$38, O40='drop-downs'!$C$37,AND(OR(I40=5,I40=8),M40='drop-downs'!$A$22)),4, "-"
)))))</f>
        <v>-</v>
      </c>
      <c r="X40" s="14" t="str">
        <f>IF(M40='drop-downs'!$C$21,5,
IF(OR(M40='drop-downs'!$C$22,M40='drop-downs'!$D$21),6,
IF(OR(M40='drop-downs'!$D$22,M40='drop-downs'!$C$23),7,
IF(M40='drop-downs'!$D$23,8,"-"))))</f>
        <v>-</v>
      </c>
      <c r="Y40" s="13" t="str">
        <f>IF(AND(U40=1,$M40='drop-downs'!$B$20),VLOOKUP("101",'Codes-LOOKUP'!$A$2:$B$41,2,FALSE),
IF(OR(AND(U40=1,$M40="-"),(ISERROR(VLOOKUP($T40,'Codes-LOOKUP'!$A$2:$B$41,2,FALSE)))),"---",
VLOOKUP($T40,'Codes-LOOKUP'!$A$2:$B$41,2,FALSE)))</f>
        <v>---</v>
      </c>
      <c r="Z40" s="136"/>
    </row>
    <row r="41" spans="1:26" s="137" customFormat="1" x14ac:dyDescent="0.35">
      <c r="A41" s="5"/>
      <c r="B41" s="5"/>
      <c r="C41" s="5"/>
      <c r="D41" s="5"/>
      <c r="E41" s="5"/>
      <c r="F41" s="5"/>
      <c r="G41" s="5"/>
      <c r="H41" s="9"/>
      <c r="I41" s="3" t="s">
        <v>9</v>
      </c>
      <c r="J41" s="4" t="str">
        <f t="shared" si="0"/>
        <v>other</v>
      </c>
      <c r="K41" s="5" t="s">
        <v>9</v>
      </c>
      <c r="L41" s="4" t="str">
        <f t="shared" si="1"/>
        <v>other</v>
      </c>
      <c r="M41" s="5" t="s">
        <v>9</v>
      </c>
      <c r="N41" s="4" t="str">
        <f>IF(AND(I41&gt;=2, I41&lt;=4, M41='drop-downs'!$A$22),"altnext"&amp;I41,"other")</f>
        <v>other</v>
      </c>
      <c r="O41" s="6" t="s">
        <v>9</v>
      </c>
      <c r="P41" s="4" t="str">
        <f t="shared" si="5"/>
        <v>other</v>
      </c>
      <c r="Q41" s="5" t="s">
        <v>9</v>
      </c>
      <c r="R41" s="5" t="s">
        <v>9</v>
      </c>
      <c r="S41" s="136"/>
      <c r="T41" s="13" t="str">
        <f t="shared" si="6"/>
        <v>---</v>
      </c>
      <c r="U41" s="14" t="str">
        <f t="shared" si="4"/>
        <v>-</v>
      </c>
      <c r="V41" s="14" t="str">
        <f>IF(I41=1, 0,
IF(K41='drop-downs'!$B$5, 1,
IF(K41='drop-downs'!$B$6, 2,
IF(K41='drop-downs'!$C$5, 4,
IF(K41='drop-downs'!$C$6, 5,
IF(K41='drop-downs'!$D$5, 6, "-"))))))</f>
        <v>-</v>
      </c>
      <c r="W41" s="15" t="str">
        <f>IF(OR(I41=0,I41=1),0,
IF(M41='drop-downs'!$A$20,1,
IF(M41='drop-downs'!$A$21,2,
IF(OR(AND(M41='drop-downs'!$A$22,O41='drop-downs'!$A$36),O41='drop-downs'!$B$39),3,
IF(OR(O41='drop-downs'!$A$37,O41='drop-downs'!$B$37,O41='drop-downs'!$B$38, O41='drop-downs'!$C$37,AND(OR(I41=5,I41=8),M41='drop-downs'!$A$22)),4, "-"
)))))</f>
        <v>-</v>
      </c>
      <c r="X41" s="14" t="str">
        <f>IF(M41='drop-downs'!$C$21,5,
IF(OR(M41='drop-downs'!$C$22,M41='drop-downs'!$D$21),6,
IF(OR(M41='drop-downs'!$D$22,M41='drop-downs'!$C$23),7,
IF(M41='drop-downs'!$D$23,8,"-"))))</f>
        <v>-</v>
      </c>
      <c r="Y41" s="13" t="str">
        <f>IF(AND(U41=1,$M41='drop-downs'!$B$20),VLOOKUP("101",'Codes-LOOKUP'!$A$2:$B$41,2,FALSE),
IF(OR(AND(U41=1,$M41="-"),(ISERROR(VLOOKUP($T41,'Codes-LOOKUP'!$A$2:$B$41,2,FALSE)))),"---",
VLOOKUP($T41,'Codes-LOOKUP'!$A$2:$B$41,2,FALSE)))</f>
        <v>---</v>
      </c>
      <c r="Z41" s="136"/>
    </row>
    <row r="42" spans="1:26" s="137" customFormat="1" x14ac:dyDescent="0.35">
      <c r="A42" s="5"/>
      <c r="B42" s="5"/>
      <c r="C42" s="5"/>
      <c r="D42" s="5"/>
      <c r="E42" s="5"/>
      <c r="F42" s="5"/>
      <c r="G42" s="5"/>
      <c r="H42" s="9"/>
      <c r="I42" s="3" t="s">
        <v>9</v>
      </c>
      <c r="J42" s="4" t="str">
        <f t="shared" si="0"/>
        <v>other</v>
      </c>
      <c r="K42" s="5" t="s">
        <v>9</v>
      </c>
      <c r="L42" s="4" t="str">
        <f t="shared" si="1"/>
        <v>other</v>
      </c>
      <c r="M42" s="5" t="s">
        <v>9</v>
      </c>
      <c r="N42" s="4" t="str">
        <f>IF(AND(I42&gt;=2, I42&lt;=4, M42='drop-downs'!$A$22),"altnext"&amp;I42,"other")</f>
        <v>other</v>
      </c>
      <c r="O42" s="6" t="s">
        <v>9</v>
      </c>
      <c r="P42" s="4" t="str">
        <f t="shared" si="5"/>
        <v>other</v>
      </c>
      <c r="Q42" s="5" t="s">
        <v>9</v>
      </c>
      <c r="R42" s="5" t="s">
        <v>9</v>
      </c>
      <c r="S42" s="136"/>
      <c r="T42" s="13" t="str">
        <f t="shared" si="6"/>
        <v>---</v>
      </c>
      <c r="U42" s="14" t="str">
        <f t="shared" si="4"/>
        <v>-</v>
      </c>
      <c r="V42" s="14" t="str">
        <f>IF(I42=1, 0,
IF(K42='drop-downs'!$B$5, 1,
IF(K42='drop-downs'!$B$6, 2,
IF(K42='drop-downs'!$C$5, 4,
IF(K42='drop-downs'!$C$6, 5,
IF(K42='drop-downs'!$D$5, 6, "-"))))))</f>
        <v>-</v>
      </c>
      <c r="W42" s="15" t="str">
        <f>IF(OR(I42=0,I42=1),0,
IF(M42='drop-downs'!$A$20,1,
IF(M42='drop-downs'!$A$21,2,
IF(OR(AND(M42='drop-downs'!$A$22,O42='drop-downs'!$A$36),O42='drop-downs'!$B$39),3,
IF(OR(O42='drop-downs'!$A$37,O42='drop-downs'!$B$37,O42='drop-downs'!$B$38, O42='drop-downs'!$C$37,AND(OR(I42=5,I42=8),M42='drop-downs'!$A$22)),4, "-"
)))))</f>
        <v>-</v>
      </c>
      <c r="X42" s="14" t="str">
        <f>IF(M42='drop-downs'!$C$21,5,
IF(OR(M42='drop-downs'!$C$22,M42='drop-downs'!$D$21),6,
IF(OR(M42='drop-downs'!$D$22,M42='drop-downs'!$C$23),7,
IF(M42='drop-downs'!$D$23,8,"-"))))</f>
        <v>-</v>
      </c>
      <c r="Y42" s="13" t="str">
        <f>IF(AND(U42=1,$M42='drop-downs'!$B$20),VLOOKUP("101",'Codes-LOOKUP'!$A$2:$B$41,2,FALSE),
IF(OR(AND(U42=1,$M42="-"),(ISERROR(VLOOKUP($T42,'Codes-LOOKUP'!$A$2:$B$41,2,FALSE)))),"---",
VLOOKUP($T42,'Codes-LOOKUP'!$A$2:$B$41,2,FALSE)))</f>
        <v>---</v>
      </c>
      <c r="Z42" s="136"/>
    </row>
    <row r="43" spans="1:26" s="137" customFormat="1" x14ac:dyDescent="0.35">
      <c r="A43" s="5"/>
      <c r="B43" s="5"/>
      <c r="C43" s="5"/>
      <c r="D43" s="5"/>
      <c r="E43" s="5"/>
      <c r="F43" s="5"/>
      <c r="G43" s="5"/>
      <c r="H43" s="9"/>
      <c r="I43" s="3" t="s">
        <v>9</v>
      </c>
      <c r="J43" s="4" t="str">
        <f t="shared" si="0"/>
        <v>other</v>
      </c>
      <c r="K43" s="5" t="s">
        <v>9</v>
      </c>
      <c r="L43" s="4" t="str">
        <f t="shared" si="1"/>
        <v>other</v>
      </c>
      <c r="M43" s="5" t="s">
        <v>9</v>
      </c>
      <c r="N43" s="4" t="str">
        <f>IF(AND(I43&gt;=2, I43&lt;=4, M43='drop-downs'!$A$22),"altnext"&amp;I43,"other")</f>
        <v>other</v>
      </c>
      <c r="O43" s="6" t="s">
        <v>9</v>
      </c>
      <c r="P43" s="4" t="str">
        <f t="shared" si="5"/>
        <v>other</v>
      </c>
      <c r="Q43" s="5" t="s">
        <v>9</v>
      </c>
      <c r="R43" s="5" t="s">
        <v>9</v>
      </c>
      <c r="S43" s="136"/>
      <c r="T43" s="13" t="str">
        <f t="shared" si="6"/>
        <v>---</v>
      </c>
      <c r="U43" s="14" t="str">
        <f t="shared" si="4"/>
        <v>-</v>
      </c>
      <c r="V43" s="14" t="str">
        <f>IF(I43=1, 0,
IF(K43='drop-downs'!$B$5, 1,
IF(K43='drop-downs'!$B$6, 2,
IF(K43='drop-downs'!$C$5, 4,
IF(K43='drop-downs'!$C$6, 5,
IF(K43='drop-downs'!$D$5, 6, "-"))))))</f>
        <v>-</v>
      </c>
      <c r="W43" s="15" t="str">
        <f>IF(OR(I43=0,I43=1),0,
IF(M43='drop-downs'!$A$20,1,
IF(M43='drop-downs'!$A$21,2,
IF(OR(AND(M43='drop-downs'!$A$22,O43='drop-downs'!$A$36),O43='drop-downs'!$B$39),3,
IF(OR(O43='drop-downs'!$A$37,O43='drop-downs'!$B$37,O43='drop-downs'!$B$38, O43='drop-downs'!$C$37,AND(OR(I43=5,I43=8),M43='drop-downs'!$A$22)),4, "-"
)))))</f>
        <v>-</v>
      </c>
      <c r="X43" s="14" t="str">
        <f>IF(M43='drop-downs'!$C$21,5,
IF(OR(M43='drop-downs'!$C$22,M43='drop-downs'!$D$21),6,
IF(OR(M43='drop-downs'!$D$22,M43='drop-downs'!$C$23),7,
IF(M43='drop-downs'!$D$23,8,"-"))))</f>
        <v>-</v>
      </c>
      <c r="Y43" s="13" t="str">
        <f>IF(AND(U43=1,$M43='drop-downs'!$B$20),VLOOKUP("101",'Codes-LOOKUP'!$A$2:$B$41,2,FALSE),
IF(OR(AND(U43=1,$M43="-"),(ISERROR(VLOOKUP($T43,'Codes-LOOKUP'!$A$2:$B$41,2,FALSE)))),"---",
VLOOKUP($T43,'Codes-LOOKUP'!$A$2:$B$41,2,FALSE)))</f>
        <v>---</v>
      </c>
      <c r="Z43" s="136"/>
    </row>
    <row r="44" spans="1:26" s="137" customFormat="1" x14ac:dyDescent="0.35">
      <c r="A44" s="5"/>
      <c r="B44" s="5"/>
      <c r="C44" s="5"/>
      <c r="D44" s="5"/>
      <c r="E44" s="5"/>
      <c r="F44" s="5"/>
      <c r="G44" s="5"/>
      <c r="H44" s="9"/>
      <c r="I44" s="3" t="s">
        <v>9</v>
      </c>
      <c r="J44" s="4" t="str">
        <f t="shared" si="0"/>
        <v>other</v>
      </c>
      <c r="K44" s="5" t="s">
        <v>9</v>
      </c>
      <c r="L44" s="4" t="str">
        <f t="shared" si="1"/>
        <v>other</v>
      </c>
      <c r="M44" s="5" t="s">
        <v>9</v>
      </c>
      <c r="N44" s="4" t="str">
        <f>IF(AND(I44&gt;=2, I44&lt;=4, M44='drop-downs'!$A$22),"altnext"&amp;I44,"other")</f>
        <v>other</v>
      </c>
      <c r="O44" s="6" t="s">
        <v>9</v>
      </c>
      <c r="P44" s="4" t="str">
        <f t="shared" si="5"/>
        <v>other</v>
      </c>
      <c r="Q44" s="5" t="s">
        <v>9</v>
      </c>
      <c r="R44" s="5" t="s">
        <v>9</v>
      </c>
      <c r="S44" s="136"/>
      <c r="T44" s="13" t="str">
        <f t="shared" si="6"/>
        <v>---</v>
      </c>
      <c r="U44" s="14" t="str">
        <f t="shared" si="4"/>
        <v>-</v>
      </c>
      <c r="V44" s="14" t="str">
        <f>IF(I44=1, 0,
IF(K44='drop-downs'!$B$5, 1,
IF(K44='drop-downs'!$B$6, 2,
IF(K44='drop-downs'!$C$5, 4,
IF(K44='drop-downs'!$C$6, 5,
IF(K44='drop-downs'!$D$5, 6, "-"))))))</f>
        <v>-</v>
      </c>
      <c r="W44" s="15" t="str">
        <f>IF(OR(I44=0,I44=1),0,
IF(M44='drop-downs'!$A$20,1,
IF(M44='drop-downs'!$A$21,2,
IF(OR(AND(M44='drop-downs'!$A$22,O44='drop-downs'!$A$36),O44='drop-downs'!$B$39),3,
IF(OR(O44='drop-downs'!$A$37,O44='drop-downs'!$B$37,O44='drop-downs'!$B$38, O44='drop-downs'!$C$37,AND(OR(I44=5,I44=8),M44='drop-downs'!$A$22)),4, "-"
)))))</f>
        <v>-</v>
      </c>
      <c r="X44" s="14" t="str">
        <f>IF(M44='drop-downs'!$C$21,5,
IF(OR(M44='drop-downs'!$C$22,M44='drop-downs'!$D$21),6,
IF(OR(M44='drop-downs'!$D$22,M44='drop-downs'!$C$23),7,
IF(M44='drop-downs'!$D$23,8,"-"))))</f>
        <v>-</v>
      </c>
      <c r="Y44" s="13" t="str">
        <f>IF(AND(U44=1,$M44='drop-downs'!$B$20),VLOOKUP("101",'Codes-LOOKUP'!$A$2:$B$41,2,FALSE),
IF(OR(AND(U44=1,$M44="-"),(ISERROR(VLOOKUP($T44,'Codes-LOOKUP'!$A$2:$B$41,2,FALSE)))),"---",
VLOOKUP($T44,'Codes-LOOKUP'!$A$2:$B$41,2,FALSE)))</f>
        <v>---</v>
      </c>
      <c r="Z44" s="136"/>
    </row>
    <row r="45" spans="1:26" s="137" customFormat="1" x14ac:dyDescent="0.35">
      <c r="A45" s="5"/>
      <c r="B45" s="5"/>
      <c r="C45" s="5"/>
      <c r="D45" s="5"/>
      <c r="E45" s="5"/>
      <c r="F45" s="5"/>
      <c r="G45" s="5"/>
      <c r="H45" s="9"/>
      <c r="I45" s="3" t="s">
        <v>9</v>
      </c>
      <c r="J45" s="4" t="str">
        <f t="shared" si="0"/>
        <v>other</v>
      </c>
      <c r="K45" s="5" t="s">
        <v>9</v>
      </c>
      <c r="L45" s="4" t="str">
        <f t="shared" si="1"/>
        <v>other</v>
      </c>
      <c r="M45" s="5" t="s">
        <v>9</v>
      </c>
      <c r="N45" s="4" t="str">
        <f>IF(AND(I45&gt;=2, I45&lt;=4, M45='drop-downs'!$A$22),"altnext"&amp;I45,"other")</f>
        <v>other</v>
      </c>
      <c r="O45" s="6" t="s">
        <v>9</v>
      </c>
      <c r="P45" s="4" t="str">
        <f t="shared" si="5"/>
        <v>other</v>
      </c>
      <c r="Q45" s="5" t="s">
        <v>9</v>
      </c>
      <c r="R45" s="5" t="s">
        <v>9</v>
      </c>
      <c r="S45" s="136"/>
      <c r="T45" s="13" t="str">
        <f t="shared" si="6"/>
        <v>---</v>
      </c>
      <c r="U45" s="14" t="str">
        <f t="shared" si="4"/>
        <v>-</v>
      </c>
      <c r="V45" s="14" t="str">
        <f>IF(I45=1, 0,
IF(K45='drop-downs'!$B$5, 1,
IF(K45='drop-downs'!$B$6, 2,
IF(K45='drop-downs'!$C$5, 4,
IF(K45='drop-downs'!$C$6, 5,
IF(K45='drop-downs'!$D$5, 6, "-"))))))</f>
        <v>-</v>
      </c>
      <c r="W45" s="15" t="str">
        <f>IF(OR(I45=0,I45=1),0,
IF(M45='drop-downs'!$A$20,1,
IF(M45='drop-downs'!$A$21,2,
IF(OR(AND(M45='drop-downs'!$A$22,O45='drop-downs'!$A$36),O45='drop-downs'!$B$39),3,
IF(OR(O45='drop-downs'!$A$37,O45='drop-downs'!$B$37,O45='drop-downs'!$B$38, O45='drop-downs'!$C$37,AND(OR(I45=5,I45=8),M45='drop-downs'!$A$22)),4, "-"
)))))</f>
        <v>-</v>
      </c>
      <c r="X45" s="14" t="str">
        <f>IF(M45='drop-downs'!$C$21,5,
IF(OR(M45='drop-downs'!$C$22,M45='drop-downs'!$D$21),6,
IF(OR(M45='drop-downs'!$D$22,M45='drop-downs'!$C$23),7,
IF(M45='drop-downs'!$D$23,8,"-"))))</f>
        <v>-</v>
      </c>
      <c r="Y45" s="13" t="str">
        <f>IF(AND(U45=1,$M45='drop-downs'!$B$20),VLOOKUP("101",'Codes-LOOKUP'!$A$2:$B$41,2,FALSE),
IF(OR(AND(U45=1,$M45="-"),(ISERROR(VLOOKUP($T45,'Codes-LOOKUP'!$A$2:$B$41,2,FALSE)))),"---",
VLOOKUP($T45,'Codes-LOOKUP'!$A$2:$B$41,2,FALSE)))</f>
        <v>---</v>
      </c>
      <c r="Z45" s="136"/>
    </row>
    <row r="46" spans="1:26" s="137" customFormat="1" x14ac:dyDescent="0.35">
      <c r="A46" s="5"/>
      <c r="B46" s="5"/>
      <c r="C46" s="5"/>
      <c r="D46" s="5"/>
      <c r="E46" s="5"/>
      <c r="F46" s="5"/>
      <c r="G46" s="5"/>
      <c r="H46" s="9"/>
      <c r="I46" s="3" t="s">
        <v>9</v>
      </c>
      <c r="J46" s="4" t="str">
        <f t="shared" si="0"/>
        <v>other</v>
      </c>
      <c r="K46" s="5" t="s">
        <v>9</v>
      </c>
      <c r="L46" s="4" t="str">
        <f t="shared" si="1"/>
        <v>other</v>
      </c>
      <c r="M46" s="5" t="s">
        <v>9</v>
      </c>
      <c r="N46" s="4" t="str">
        <f>IF(AND(I46&gt;=2, I46&lt;=4, M46='drop-downs'!$A$22),"altnext"&amp;I46,"other")</f>
        <v>other</v>
      </c>
      <c r="O46" s="6" t="s">
        <v>9</v>
      </c>
      <c r="P46" s="4" t="str">
        <f t="shared" si="5"/>
        <v>other</v>
      </c>
      <c r="Q46" s="5" t="s">
        <v>9</v>
      </c>
      <c r="R46" s="5" t="s">
        <v>9</v>
      </c>
      <c r="S46" s="136"/>
      <c r="T46" s="13" t="str">
        <f t="shared" si="6"/>
        <v>---</v>
      </c>
      <c r="U46" s="14" t="str">
        <f t="shared" si="4"/>
        <v>-</v>
      </c>
      <c r="V46" s="14" t="str">
        <f>IF(I46=1, 0,
IF(K46='drop-downs'!$B$5, 1,
IF(K46='drop-downs'!$B$6, 2,
IF(K46='drop-downs'!$C$5, 4,
IF(K46='drop-downs'!$C$6, 5,
IF(K46='drop-downs'!$D$5, 6, "-"))))))</f>
        <v>-</v>
      </c>
      <c r="W46" s="15" t="str">
        <f>IF(OR(I46=0,I46=1),0,
IF(M46='drop-downs'!$A$20,1,
IF(M46='drop-downs'!$A$21,2,
IF(OR(AND(M46='drop-downs'!$A$22,O46='drop-downs'!$A$36),O46='drop-downs'!$B$39),3,
IF(OR(O46='drop-downs'!$A$37,O46='drop-downs'!$B$37,O46='drop-downs'!$B$38, O46='drop-downs'!$C$37,AND(OR(I46=5,I46=8),M46='drop-downs'!$A$22)),4, "-"
)))))</f>
        <v>-</v>
      </c>
      <c r="X46" s="14" t="str">
        <f>IF(M46='drop-downs'!$C$21,5,
IF(OR(M46='drop-downs'!$C$22,M46='drop-downs'!$D$21),6,
IF(OR(M46='drop-downs'!$D$22,M46='drop-downs'!$C$23),7,
IF(M46='drop-downs'!$D$23,8,"-"))))</f>
        <v>-</v>
      </c>
      <c r="Y46" s="13" t="str">
        <f>IF(AND(U46=1,$M46='drop-downs'!$B$20),VLOOKUP("101",'Codes-LOOKUP'!$A$2:$B$41,2,FALSE),
IF(OR(AND(U46=1,$M46="-"),(ISERROR(VLOOKUP($T46,'Codes-LOOKUP'!$A$2:$B$41,2,FALSE)))),"---",
VLOOKUP($T46,'Codes-LOOKUP'!$A$2:$B$41,2,FALSE)))</f>
        <v>---</v>
      </c>
      <c r="Z46" s="136"/>
    </row>
    <row r="47" spans="1:26" s="137" customFormat="1" x14ac:dyDescent="0.35">
      <c r="A47" s="5"/>
      <c r="B47" s="5"/>
      <c r="C47" s="5"/>
      <c r="D47" s="5"/>
      <c r="E47" s="5"/>
      <c r="F47" s="5"/>
      <c r="G47" s="5"/>
      <c r="H47" s="9"/>
      <c r="I47" s="3" t="s">
        <v>9</v>
      </c>
      <c r="J47" s="4" t="str">
        <f t="shared" si="0"/>
        <v>other</v>
      </c>
      <c r="K47" s="5" t="s">
        <v>9</v>
      </c>
      <c r="L47" s="4" t="str">
        <f t="shared" si="1"/>
        <v>other</v>
      </c>
      <c r="M47" s="5" t="s">
        <v>9</v>
      </c>
      <c r="N47" s="4" t="str">
        <f>IF(AND(I47&gt;=2, I47&lt;=4, M47='drop-downs'!$A$22),"altnext"&amp;I47,"other")</f>
        <v>other</v>
      </c>
      <c r="O47" s="6" t="s">
        <v>9</v>
      </c>
      <c r="P47" s="4" t="str">
        <f t="shared" si="5"/>
        <v>other</v>
      </c>
      <c r="Q47" s="5" t="s">
        <v>9</v>
      </c>
      <c r="R47" s="5" t="s">
        <v>9</v>
      </c>
      <c r="S47" s="136"/>
      <c r="T47" s="13" t="str">
        <f t="shared" si="6"/>
        <v>---</v>
      </c>
      <c r="U47" s="14" t="str">
        <f t="shared" si="4"/>
        <v>-</v>
      </c>
      <c r="V47" s="14" t="str">
        <f>IF(I47=1, 0,
IF(K47='drop-downs'!$B$5, 1,
IF(K47='drop-downs'!$B$6, 2,
IF(K47='drop-downs'!$C$5, 4,
IF(K47='drop-downs'!$C$6, 5,
IF(K47='drop-downs'!$D$5, 6, "-"))))))</f>
        <v>-</v>
      </c>
      <c r="W47" s="15" t="str">
        <f>IF(OR(I47=0,I47=1),0,
IF(M47='drop-downs'!$A$20,1,
IF(M47='drop-downs'!$A$21,2,
IF(OR(AND(M47='drop-downs'!$A$22,O47='drop-downs'!$A$36),O47='drop-downs'!$B$39),3,
IF(OR(O47='drop-downs'!$A$37,O47='drop-downs'!$B$37,O47='drop-downs'!$B$38, O47='drop-downs'!$C$37,AND(OR(I47=5,I47=8),M47='drop-downs'!$A$22)),4, "-"
)))))</f>
        <v>-</v>
      </c>
      <c r="X47" s="14" t="str">
        <f>IF(M47='drop-downs'!$C$21,5,
IF(OR(M47='drop-downs'!$C$22,M47='drop-downs'!$D$21),6,
IF(OR(M47='drop-downs'!$D$22,M47='drop-downs'!$C$23),7,
IF(M47='drop-downs'!$D$23,8,"-"))))</f>
        <v>-</v>
      </c>
      <c r="Y47" s="13" t="str">
        <f>IF(AND(U47=1,$M47='drop-downs'!$B$20),VLOOKUP("101",'Codes-LOOKUP'!$A$2:$B$41,2,FALSE),
IF(OR(AND(U47=1,$M47="-"),(ISERROR(VLOOKUP($T47,'Codes-LOOKUP'!$A$2:$B$41,2,FALSE)))),"---",
VLOOKUP($T47,'Codes-LOOKUP'!$A$2:$B$41,2,FALSE)))</f>
        <v>---</v>
      </c>
      <c r="Z47" s="136"/>
    </row>
    <row r="48" spans="1:26" s="137" customFormat="1" x14ac:dyDescent="0.35">
      <c r="A48" s="5"/>
      <c r="B48" s="5"/>
      <c r="C48" s="5"/>
      <c r="D48" s="5"/>
      <c r="E48" s="5"/>
      <c r="F48" s="5"/>
      <c r="G48" s="5"/>
      <c r="H48" s="9"/>
      <c r="I48" s="3" t="s">
        <v>9</v>
      </c>
      <c r="J48" s="4" t="str">
        <f t="shared" si="0"/>
        <v>other</v>
      </c>
      <c r="K48" s="5" t="s">
        <v>9</v>
      </c>
      <c r="L48" s="4" t="str">
        <f t="shared" si="1"/>
        <v>other</v>
      </c>
      <c r="M48" s="5" t="s">
        <v>9</v>
      </c>
      <c r="N48" s="4" t="str">
        <f>IF(AND(I48&gt;=2, I48&lt;=4, M48='drop-downs'!$A$22),"altnext"&amp;I48,"other")</f>
        <v>other</v>
      </c>
      <c r="O48" s="6" t="s">
        <v>9</v>
      </c>
      <c r="P48" s="4" t="str">
        <f t="shared" si="5"/>
        <v>other</v>
      </c>
      <c r="Q48" s="5" t="s">
        <v>9</v>
      </c>
      <c r="R48" s="5" t="s">
        <v>9</v>
      </c>
      <c r="S48" s="136"/>
      <c r="T48" s="13" t="str">
        <f t="shared" si="6"/>
        <v>---</v>
      </c>
      <c r="U48" s="14" t="str">
        <f t="shared" si="4"/>
        <v>-</v>
      </c>
      <c r="V48" s="14" t="str">
        <f>IF(I48=1, 0,
IF(K48='drop-downs'!$B$5, 1,
IF(K48='drop-downs'!$B$6, 2,
IF(K48='drop-downs'!$C$5, 4,
IF(K48='drop-downs'!$C$6, 5,
IF(K48='drop-downs'!$D$5, 6, "-"))))))</f>
        <v>-</v>
      </c>
      <c r="W48" s="15" t="str">
        <f>IF(OR(I48=0,I48=1),0,
IF(M48='drop-downs'!$A$20,1,
IF(M48='drop-downs'!$A$21,2,
IF(OR(AND(M48='drop-downs'!$A$22,O48='drop-downs'!$A$36),O48='drop-downs'!$B$39),3,
IF(OR(O48='drop-downs'!$A$37,O48='drop-downs'!$B$37,O48='drop-downs'!$B$38, O48='drop-downs'!$C$37,AND(OR(I48=5,I48=8),M48='drop-downs'!$A$22)),4, "-"
)))))</f>
        <v>-</v>
      </c>
      <c r="X48" s="14" t="str">
        <f>IF(M48='drop-downs'!$C$21,5,
IF(OR(M48='drop-downs'!$C$22,M48='drop-downs'!$D$21),6,
IF(OR(M48='drop-downs'!$D$22,M48='drop-downs'!$C$23),7,
IF(M48='drop-downs'!$D$23,8,"-"))))</f>
        <v>-</v>
      </c>
      <c r="Y48" s="13" t="str">
        <f>IF(AND(U48=1,$M48='drop-downs'!$B$20),VLOOKUP("101",'Codes-LOOKUP'!$A$2:$B$41,2,FALSE),
IF(OR(AND(U48=1,$M48="-"),(ISERROR(VLOOKUP($T48,'Codes-LOOKUP'!$A$2:$B$41,2,FALSE)))),"---",
VLOOKUP($T48,'Codes-LOOKUP'!$A$2:$B$41,2,FALSE)))</f>
        <v>---</v>
      </c>
      <c r="Z48" s="136"/>
    </row>
    <row r="49" spans="1:26" x14ac:dyDescent="0.35">
      <c r="A49" s="5"/>
      <c r="B49" s="5"/>
      <c r="C49" s="5"/>
      <c r="D49" s="5"/>
      <c r="E49" s="5"/>
      <c r="F49" s="5"/>
      <c r="G49" s="5"/>
      <c r="H49" s="9"/>
      <c r="I49" s="3" t="s">
        <v>9</v>
      </c>
      <c r="J49" s="4" t="str">
        <f t="shared" si="0"/>
        <v>other</v>
      </c>
      <c r="K49" s="5" t="s">
        <v>9</v>
      </c>
      <c r="L49" s="4" t="str">
        <f t="shared" si="1"/>
        <v>other</v>
      </c>
      <c r="M49" s="5" t="s">
        <v>9</v>
      </c>
      <c r="N49" s="4" t="str">
        <f>IF(AND(I49&gt;=2, I49&lt;=4, M49='drop-downs'!$A$22),"altnext"&amp;I49,"other")</f>
        <v>other</v>
      </c>
      <c r="O49" s="6" t="s">
        <v>9</v>
      </c>
      <c r="P49" s="4" t="str">
        <f t="shared" si="5"/>
        <v>other</v>
      </c>
      <c r="Q49" s="5" t="s">
        <v>9</v>
      </c>
      <c r="R49" s="5" t="s">
        <v>9</v>
      </c>
      <c r="S49" s="136"/>
      <c r="T49" s="13" t="str">
        <f>IF(AND(W49="-", X49="-"), CONCATENATE(U49,V49,"-"),CONCATENATE(U49,V49,MAX(W49, X49)))</f>
        <v>---</v>
      </c>
      <c r="U49" s="14" t="str">
        <f t="shared" si="4"/>
        <v>-</v>
      </c>
      <c r="V49" s="14" t="str">
        <f>IF(I49=1, 0,
IF(K49='drop-downs'!$B$5, 1,
IF(K49='drop-downs'!$B$6, 2,
IF(K49='drop-downs'!$C$5, 4,
IF(K49='drop-downs'!$C$6, 5,
IF(K49='drop-downs'!$D$5, 6, "-"))))))</f>
        <v>-</v>
      </c>
      <c r="W49" s="15" t="str">
        <f>IF(OR(I49=0,I49=1),0,
IF(M49='drop-downs'!$A$20,1,
IF(M49='drop-downs'!$A$21,2,
IF(OR(AND(M49='drop-downs'!$A$22,O49='drop-downs'!$A$36),O49='drop-downs'!$B$39),3,
IF(OR(O49='drop-downs'!$A$37,O49='drop-downs'!$B$37,O49='drop-downs'!$B$38, O49='drop-downs'!$C$37,AND(OR(I49=5,I49=8),M49='drop-downs'!$A$22)),4, "-"
)))))</f>
        <v>-</v>
      </c>
      <c r="X49" s="14" t="str">
        <f>IF(M49='drop-downs'!$C$21,5,
IF(OR(M49='drop-downs'!$C$22,M49='drop-downs'!$D$21),6,
IF(OR(M49='drop-downs'!$D$22,M49='drop-downs'!$C$23),7,
IF(M49='drop-downs'!$D$23,8,"-"))))</f>
        <v>-</v>
      </c>
      <c r="Y49" s="13" t="str">
        <f>IF(AND(U49=1,$M49='drop-downs'!$B$20),VLOOKUP("101",'Codes-LOOKUP'!$A$2:$B$41,2,FALSE),
IF(OR(AND(U49=1,$M49="-"),(ISERROR(VLOOKUP($T49,'Codes-LOOKUP'!$A$2:$B$41,2,FALSE)))),"---",
VLOOKUP($T49,'Codes-LOOKUP'!$A$2:$B$41,2,FALSE)))</f>
        <v>---</v>
      </c>
      <c r="Z49" s="124"/>
    </row>
    <row r="50" spans="1:26" x14ac:dyDescent="0.35">
      <c r="A50" s="5"/>
      <c r="B50" s="5"/>
      <c r="C50" s="5"/>
      <c r="D50" s="5"/>
      <c r="E50" s="5"/>
      <c r="F50" s="5"/>
      <c r="G50" s="5"/>
      <c r="H50" s="9"/>
      <c r="I50" s="3" t="s">
        <v>9</v>
      </c>
      <c r="J50" s="4" t="str">
        <f t="shared" si="0"/>
        <v>other</v>
      </c>
      <c r="K50" s="5" t="s">
        <v>9</v>
      </c>
      <c r="L50" s="4" t="str">
        <f t="shared" si="1"/>
        <v>other</v>
      </c>
      <c r="M50" s="5" t="s">
        <v>9</v>
      </c>
      <c r="N50" s="4" t="str">
        <f>IF(AND(I50&gt;=2, I50&lt;=4, M50='drop-downs'!$A$22),"altnext"&amp;I50,"other")</f>
        <v>other</v>
      </c>
      <c r="O50" s="6" t="s">
        <v>9</v>
      </c>
      <c r="P50" s="4" t="str">
        <f t="shared" si="5"/>
        <v>other</v>
      </c>
      <c r="Q50" s="5" t="s">
        <v>9</v>
      </c>
      <c r="R50" s="5" t="s">
        <v>9</v>
      </c>
      <c r="S50" s="136"/>
      <c r="T50" s="13" t="str">
        <f>IF(AND(W50="-", X50="-"), CONCATENATE(U50,V50,"-"),CONCATENATE(U50,V50,MAX(W50, X50)))</f>
        <v>---</v>
      </c>
      <c r="U50" s="14" t="str">
        <f t="shared" si="4"/>
        <v>-</v>
      </c>
      <c r="V50" s="14" t="str">
        <f>IF(I50=1, 0,
IF(K50='drop-downs'!$B$5, 1,
IF(K50='drop-downs'!$B$6, 2,
IF(K50='drop-downs'!$C$5, 4,
IF(K50='drop-downs'!$C$6, 5,
IF(K50='drop-downs'!$D$5, 6, "-"))))))</f>
        <v>-</v>
      </c>
      <c r="W50" s="15" t="str">
        <f>IF(OR(I50=0,I50=1),0,
IF(M50='drop-downs'!$A$20,1,
IF(M50='drop-downs'!$A$21,2,
IF(OR(AND(M50='drop-downs'!$A$22,O50='drop-downs'!$A$36),O50='drop-downs'!$B$39),3,
IF(OR(O50='drop-downs'!$A$37,O50='drop-downs'!$B$37,O50='drop-downs'!$B$38, O50='drop-downs'!$C$37,AND(OR(I50=5,I50=8),M50='drop-downs'!$A$22)),4, "-"
)))))</f>
        <v>-</v>
      </c>
      <c r="X50" s="14" t="str">
        <f>IF(M50='drop-downs'!$C$21,5,
IF(OR(M50='drop-downs'!$C$22,M50='drop-downs'!$D$21),6,
IF(OR(M50='drop-downs'!$D$22,M50='drop-downs'!$C$23),7,
IF(M50='drop-downs'!$D$23,8,"-"))))</f>
        <v>-</v>
      </c>
      <c r="Y50" s="13" t="str">
        <f>IF(AND(U50=1,$M50='drop-downs'!$B$20),VLOOKUP("101",'Codes-LOOKUP'!$A$2:$B$41,2,FALSE),
IF(OR(AND(U50=1,$M50="-"),(ISERROR(VLOOKUP($T50,'Codes-LOOKUP'!$A$2:$B$41,2,FALSE)))),"---",
VLOOKUP($T50,'Codes-LOOKUP'!$A$2:$B$41,2,FALSE)))</f>
        <v>---</v>
      </c>
      <c r="Z50" s="124"/>
    </row>
    <row r="51" spans="1:26" x14ac:dyDescent="0.35">
      <c r="A51" s="5"/>
      <c r="B51" s="5"/>
      <c r="C51" s="5"/>
      <c r="D51" s="5"/>
      <c r="E51" s="5"/>
      <c r="F51" s="5"/>
      <c r="G51" s="5"/>
      <c r="H51" s="9"/>
      <c r="I51" s="3" t="s">
        <v>9</v>
      </c>
      <c r="J51" s="4" t="str">
        <f t="shared" si="0"/>
        <v>other</v>
      </c>
      <c r="K51" s="5" t="s">
        <v>9</v>
      </c>
      <c r="L51" s="4" t="str">
        <f t="shared" si="1"/>
        <v>other</v>
      </c>
      <c r="M51" s="5" t="s">
        <v>9</v>
      </c>
      <c r="N51" s="4" t="str">
        <f>IF(AND(I51&gt;=2, I51&lt;=4, M51='drop-downs'!$A$22),"altnext"&amp;I51,"other")</f>
        <v>other</v>
      </c>
      <c r="O51" s="6" t="s">
        <v>9</v>
      </c>
      <c r="P51" s="4" t="str">
        <f>IF(COUNT(I51)=1, "training", "other")</f>
        <v>other</v>
      </c>
      <c r="Q51" s="5" t="s">
        <v>9</v>
      </c>
      <c r="R51" s="5" t="s">
        <v>9</v>
      </c>
      <c r="S51" s="136"/>
      <c r="T51" s="13" t="str">
        <f t="shared" ref="T51:T89" si="7">IF(AND(W51="-", X51="-"), CONCATENATE(U51,V51,"-"),CONCATENATE(U51,V51,MAX(W51, X51)))</f>
        <v>---</v>
      </c>
      <c r="U51" s="14" t="str">
        <f t="shared" ref="U51:U89" si="8">I51</f>
        <v>-</v>
      </c>
      <c r="V51" s="14" t="str">
        <f>IF(I51=1, 0,
IF(K51='drop-downs'!$B$5, 1,
IF(K51='drop-downs'!$B$6, 2,
IF(K51='drop-downs'!$C$5, 4,
IF(K51='drop-downs'!$C$6, 5,
IF(K51='drop-downs'!$D$5, 6, "-"))))))</f>
        <v>-</v>
      </c>
      <c r="W51" s="15" t="str">
        <f>IF(OR(I51=0,I51=1),0,
IF(M51='drop-downs'!$A$20,1,
IF(M51='drop-downs'!$A$21,2,
IF(OR(AND(M51='drop-downs'!$A$22,O51='drop-downs'!$A$36),O51='drop-downs'!$B$39),3,
IF(OR(O51='drop-downs'!$A$37,O51='drop-downs'!$B$37,O51='drop-downs'!$B$38, O51='drop-downs'!$C$37,AND(OR(I51=5,I51=8),M51='drop-downs'!$A$22)),4, "-"
)))))</f>
        <v>-</v>
      </c>
      <c r="X51" s="14" t="str">
        <f>IF(M51='drop-downs'!$C$21,5,
IF(OR(M51='drop-downs'!$C$22,M51='drop-downs'!$D$21),6,
IF(OR(M51='drop-downs'!$D$22,M51='drop-downs'!$C$23),7,
IF(M51='drop-downs'!$D$23,8,"-"))))</f>
        <v>-</v>
      </c>
      <c r="Y51" s="13" t="str">
        <f>IF(AND(U51=1,$M51='drop-downs'!$B$20),VLOOKUP("101",'Codes-LOOKUP'!$A$2:$B$41,2,FALSE),
IF(OR(AND(U51=1,$M51="-"),(ISERROR(VLOOKUP($T51,'Codes-LOOKUP'!$A$2:$B$41,2,FALSE)))),"---",
VLOOKUP($T51,'Codes-LOOKUP'!$A$2:$B$41,2,FALSE)))</f>
        <v>---</v>
      </c>
      <c r="Z51" s="124"/>
    </row>
    <row r="52" spans="1:26" x14ac:dyDescent="0.35">
      <c r="A52" s="5"/>
      <c r="B52" s="5"/>
      <c r="C52" s="5"/>
      <c r="D52" s="5"/>
      <c r="E52" s="5"/>
      <c r="F52" s="5"/>
      <c r="G52" s="5"/>
      <c r="H52" s="9"/>
      <c r="I52" s="3" t="s">
        <v>9</v>
      </c>
      <c r="J52" s="4" t="str">
        <f t="shared" si="0"/>
        <v>other</v>
      </c>
      <c r="K52" s="5" t="s">
        <v>9</v>
      </c>
      <c r="L52" s="4" t="str">
        <f t="shared" si="1"/>
        <v>other</v>
      </c>
      <c r="M52" s="5" t="s">
        <v>9</v>
      </c>
      <c r="N52" s="4" t="str">
        <f>IF(AND(I52&gt;=2, I52&lt;=4, M52='drop-downs'!$A$22),"altnext"&amp;I52,"other")</f>
        <v>other</v>
      </c>
      <c r="O52" s="6" t="s">
        <v>9</v>
      </c>
      <c r="P52" s="4" t="str">
        <f t="shared" ref="P52:P89" si="9">IF(COUNT(I52)=1, "training", "other")</f>
        <v>other</v>
      </c>
      <c r="Q52" s="5" t="s">
        <v>9</v>
      </c>
      <c r="R52" s="5" t="s">
        <v>9</v>
      </c>
      <c r="S52" s="136"/>
      <c r="T52" s="13" t="str">
        <f t="shared" si="7"/>
        <v>---</v>
      </c>
      <c r="U52" s="14" t="str">
        <f t="shared" si="8"/>
        <v>-</v>
      </c>
      <c r="V52" s="14" t="str">
        <f>IF(I52=1, 0,
IF(K52='drop-downs'!$B$5, 1,
IF(K52='drop-downs'!$B$6, 2,
IF(K52='drop-downs'!$C$5, 4,
IF(K52='drop-downs'!$C$6, 5,
IF(K52='drop-downs'!$D$5, 6, "-"))))))</f>
        <v>-</v>
      </c>
      <c r="W52" s="15" t="str">
        <f>IF(OR(I52=0,I52=1),0,
IF(M52='drop-downs'!$A$20,1,
IF(M52='drop-downs'!$A$21,2,
IF(OR(AND(M52='drop-downs'!$A$22,O52='drop-downs'!$A$36),O52='drop-downs'!$B$39),3,
IF(OR(O52='drop-downs'!$A$37,O52='drop-downs'!$B$37,O52='drop-downs'!$B$38, O52='drop-downs'!$C$37,AND(OR(I52=5,I52=8),M52='drop-downs'!$A$22)),4, "-"
)))))</f>
        <v>-</v>
      </c>
      <c r="X52" s="14" t="str">
        <f>IF(M52='drop-downs'!$C$21,5,
IF(OR(M52='drop-downs'!$C$22,M52='drop-downs'!$D$21),6,
IF(OR(M52='drop-downs'!$D$22,M52='drop-downs'!$C$23),7,
IF(M52='drop-downs'!$D$23,8,"-"))))</f>
        <v>-</v>
      </c>
      <c r="Y52" s="13" t="str">
        <f>IF(AND(U52=1,$M52='drop-downs'!$B$20),VLOOKUP("101",'Codes-LOOKUP'!$A$2:$B$41,2,FALSE),
IF(OR(AND(U52=1,$M52="-"),(ISERROR(VLOOKUP($T52,'Codes-LOOKUP'!$A$2:$B$41,2,FALSE)))),"---",
VLOOKUP($T52,'Codes-LOOKUP'!$A$2:$B$41,2,FALSE)))</f>
        <v>---</v>
      </c>
      <c r="Z52" s="124"/>
    </row>
    <row r="53" spans="1:26" x14ac:dyDescent="0.35">
      <c r="A53" s="5"/>
      <c r="B53" s="5"/>
      <c r="C53" s="5"/>
      <c r="D53" s="5"/>
      <c r="E53" s="5"/>
      <c r="F53" s="5"/>
      <c r="G53" s="5"/>
      <c r="H53" s="9"/>
      <c r="I53" s="3" t="s">
        <v>9</v>
      </c>
      <c r="J53" s="4" t="str">
        <f t="shared" si="0"/>
        <v>other</v>
      </c>
      <c r="K53" s="5" t="s">
        <v>9</v>
      </c>
      <c r="L53" s="4" t="str">
        <f t="shared" si="1"/>
        <v>other</v>
      </c>
      <c r="M53" s="5" t="s">
        <v>9</v>
      </c>
      <c r="N53" s="4" t="str">
        <f>IF(AND(I53&gt;=2, I53&lt;=4, M53='drop-downs'!$A$22),"altnext"&amp;I53,"other")</f>
        <v>other</v>
      </c>
      <c r="O53" s="6" t="s">
        <v>9</v>
      </c>
      <c r="P53" s="4" t="str">
        <f t="shared" si="9"/>
        <v>other</v>
      </c>
      <c r="Q53" s="5" t="s">
        <v>9</v>
      </c>
      <c r="R53" s="5" t="s">
        <v>9</v>
      </c>
      <c r="S53" s="136"/>
      <c r="T53" s="13" t="str">
        <f t="shared" si="7"/>
        <v>---</v>
      </c>
      <c r="U53" s="14" t="str">
        <f t="shared" si="8"/>
        <v>-</v>
      </c>
      <c r="V53" s="14" t="str">
        <f>IF(I53=1, 0,
IF(K53='drop-downs'!$B$5, 1,
IF(K53='drop-downs'!$B$6, 2,
IF(K53='drop-downs'!$C$5, 4,
IF(K53='drop-downs'!$C$6, 5,
IF(K53='drop-downs'!$D$5, 6, "-"))))))</f>
        <v>-</v>
      </c>
      <c r="W53" s="15" t="str">
        <f>IF(OR(I53=0,I53=1),0,
IF(M53='drop-downs'!$A$20,1,
IF(M53='drop-downs'!$A$21,2,
IF(OR(AND(M53='drop-downs'!$A$22,O53='drop-downs'!$A$36),O53='drop-downs'!$B$39),3,
IF(OR(O53='drop-downs'!$A$37,O53='drop-downs'!$B$37,O53='drop-downs'!$B$38, O53='drop-downs'!$C$37,AND(OR(I53=5,I53=8),M53='drop-downs'!$A$22)),4, "-"
)))))</f>
        <v>-</v>
      </c>
      <c r="X53" s="14" t="str">
        <f>IF(M53='drop-downs'!$C$21,5,
IF(OR(M53='drop-downs'!$C$22,M53='drop-downs'!$D$21),6,
IF(OR(M53='drop-downs'!$D$22,M53='drop-downs'!$C$23),7,
IF(M53='drop-downs'!$D$23,8,"-"))))</f>
        <v>-</v>
      </c>
      <c r="Y53" s="13" t="str">
        <f>IF(AND(U53=1,$M53='drop-downs'!$B$20),VLOOKUP("101",'Codes-LOOKUP'!$A$2:$B$41,2,FALSE),
IF(OR(AND(U53=1,$M53="-"),(ISERROR(VLOOKUP($T53,'Codes-LOOKUP'!$A$2:$B$41,2,FALSE)))),"---",
VLOOKUP($T53,'Codes-LOOKUP'!$A$2:$B$41,2,FALSE)))</f>
        <v>---</v>
      </c>
      <c r="Z53" s="124"/>
    </row>
    <row r="54" spans="1:26" x14ac:dyDescent="0.35">
      <c r="A54" s="5"/>
      <c r="B54" s="5"/>
      <c r="C54" s="5"/>
      <c r="D54" s="5"/>
      <c r="E54" s="5"/>
      <c r="F54" s="5"/>
      <c r="G54" s="5"/>
      <c r="H54" s="9"/>
      <c r="I54" s="3" t="s">
        <v>9</v>
      </c>
      <c r="J54" s="4" t="str">
        <f t="shared" si="0"/>
        <v>other</v>
      </c>
      <c r="K54" s="5" t="s">
        <v>9</v>
      </c>
      <c r="L54" s="4" t="str">
        <f t="shared" si="1"/>
        <v>other</v>
      </c>
      <c r="M54" s="5" t="s">
        <v>9</v>
      </c>
      <c r="N54" s="4" t="str">
        <f>IF(AND(I54&gt;=2, I54&lt;=4, M54='drop-downs'!$A$22),"altnext"&amp;I54,"other")</f>
        <v>other</v>
      </c>
      <c r="O54" s="6" t="s">
        <v>9</v>
      </c>
      <c r="P54" s="4" t="str">
        <f t="shared" si="9"/>
        <v>other</v>
      </c>
      <c r="Q54" s="5" t="s">
        <v>9</v>
      </c>
      <c r="R54" s="5" t="s">
        <v>9</v>
      </c>
      <c r="S54" s="136"/>
      <c r="T54" s="13" t="str">
        <f t="shared" si="7"/>
        <v>---</v>
      </c>
      <c r="U54" s="14" t="str">
        <f t="shared" si="8"/>
        <v>-</v>
      </c>
      <c r="V54" s="14" t="str">
        <f>IF(I54=1, 0,
IF(K54='drop-downs'!$B$5, 1,
IF(K54='drop-downs'!$B$6, 2,
IF(K54='drop-downs'!$C$5, 4,
IF(K54='drop-downs'!$C$6, 5,
IF(K54='drop-downs'!$D$5, 6, "-"))))))</f>
        <v>-</v>
      </c>
      <c r="W54" s="15" t="str">
        <f>IF(OR(I54=0,I54=1),0,
IF(M54='drop-downs'!$A$20,1,
IF(M54='drop-downs'!$A$21,2,
IF(OR(AND(M54='drop-downs'!$A$22,O54='drop-downs'!$A$36),O54='drop-downs'!$B$39),3,
IF(OR(O54='drop-downs'!$A$37,O54='drop-downs'!$B$37,O54='drop-downs'!$B$38, O54='drop-downs'!$C$37,AND(OR(I54=5,I54=8),M54='drop-downs'!$A$22)),4, "-"
)))))</f>
        <v>-</v>
      </c>
      <c r="X54" s="14" t="str">
        <f>IF(M54='drop-downs'!$C$21,5,
IF(OR(M54='drop-downs'!$C$22,M54='drop-downs'!$D$21),6,
IF(OR(M54='drop-downs'!$D$22,M54='drop-downs'!$C$23),7,
IF(M54='drop-downs'!$D$23,8,"-"))))</f>
        <v>-</v>
      </c>
      <c r="Y54" s="13" t="str">
        <f>IF(AND(U54=1,$M54='drop-downs'!$B$20),VLOOKUP("101",'Codes-LOOKUP'!$A$2:$B$41,2,FALSE),
IF(OR(AND(U54=1,$M54="-"),(ISERROR(VLOOKUP($T54,'Codes-LOOKUP'!$A$2:$B$41,2,FALSE)))),"---",
VLOOKUP($T54,'Codes-LOOKUP'!$A$2:$B$41,2,FALSE)))</f>
        <v>---</v>
      </c>
      <c r="Z54" s="124"/>
    </row>
    <row r="55" spans="1:26" x14ac:dyDescent="0.35">
      <c r="A55" s="5"/>
      <c r="B55" s="5"/>
      <c r="C55" s="5"/>
      <c r="D55" s="5"/>
      <c r="E55" s="5"/>
      <c r="F55" s="5"/>
      <c r="G55" s="5"/>
      <c r="H55" s="9"/>
      <c r="I55" s="3" t="s">
        <v>9</v>
      </c>
      <c r="J55" s="4" t="str">
        <f t="shared" si="0"/>
        <v>other</v>
      </c>
      <c r="K55" s="5" t="s">
        <v>9</v>
      </c>
      <c r="L55" s="4" t="str">
        <f t="shared" si="1"/>
        <v>other</v>
      </c>
      <c r="M55" s="5" t="s">
        <v>9</v>
      </c>
      <c r="N55" s="4" t="str">
        <f>IF(AND(I55&gt;=2, I55&lt;=4, M55='drop-downs'!$A$22),"altnext"&amp;I55,"other")</f>
        <v>other</v>
      </c>
      <c r="O55" s="6" t="s">
        <v>9</v>
      </c>
      <c r="P55" s="4" t="str">
        <f t="shared" si="9"/>
        <v>other</v>
      </c>
      <c r="Q55" s="5" t="s">
        <v>9</v>
      </c>
      <c r="R55" s="5" t="s">
        <v>9</v>
      </c>
      <c r="S55" s="136"/>
      <c r="T55" s="13" t="str">
        <f t="shared" si="7"/>
        <v>---</v>
      </c>
      <c r="U55" s="14" t="str">
        <f t="shared" si="8"/>
        <v>-</v>
      </c>
      <c r="V55" s="14" t="str">
        <f>IF(I55=1, 0,
IF(K55='drop-downs'!$B$5, 1,
IF(K55='drop-downs'!$B$6, 2,
IF(K55='drop-downs'!$C$5, 4,
IF(K55='drop-downs'!$C$6, 5,
IF(K55='drop-downs'!$D$5, 6, "-"))))))</f>
        <v>-</v>
      </c>
      <c r="W55" s="15" t="str">
        <f>IF(OR(I55=0,I55=1),0,
IF(M55='drop-downs'!$A$20,1,
IF(M55='drop-downs'!$A$21,2,
IF(OR(AND(M55='drop-downs'!$A$22,O55='drop-downs'!$A$36),O55='drop-downs'!$B$39),3,
IF(OR(O55='drop-downs'!$A$37,O55='drop-downs'!$B$37,O55='drop-downs'!$B$38, O55='drop-downs'!$C$37,AND(OR(I55=5,I55=8),M55='drop-downs'!$A$22)),4, "-"
)))))</f>
        <v>-</v>
      </c>
      <c r="X55" s="14" t="str">
        <f>IF(M55='drop-downs'!$C$21,5,
IF(OR(M55='drop-downs'!$C$22,M55='drop-downs'!$D$21),6,
IF(OR(M55='drop-downs'!$D$22,M55='drop-downs'!$C$23),7,
IF(M55='drop-downs'!$D$23,8,"-"))))</f>
        <v>-</v>
      </c>
      <c r="Y55" s="13" t="str">
        <f>IF(AND(U55=1,$M55='drop-downs'!$B$20),VLOOKUP("101",'Codes-LOOKUP'!$A$2:$B$41,2,FALSE),
IF(OR(AND(U55=1,$M55="-"),(ISERROR(VLOOKUP($T55,'Codes-LOOKUP'!$A$2:$B$41,2,FALSE)))),"---",
VLOOKUP($T55,'Codes-LOOKUP'!$A$2:$B$41,2,FALSE)))</f>
        <v>---</v>
      </c>
      <c r="Z55" s="124"/>
    </row>
    <row r="56" spans="1:26" x14ac:dyDescent="0.35">
      <c r="A56" s="5"/>
      <c r="B56" s="5"/>
      <c r="C56" s="5"/>
      <c r="D56" s="5"/>
      <c r="E56" s="5"/>
      <c r="F56" s="5"/>
      <c r="G56" s="5"/>
      <c r="H56" s="9"/>
      <c r="I56" s="3" t="s">
        <v>9</v>
      </c>
      <c r="J56" s="4" t="str">
        <f t="shared" si="0"/>
        <v>other</v>
      </c>
      <c r="K56" s="5" t="s">
        <v>9</v>
      </c>
      <c r="L56" s="4" t="str">
        <f t="shared" si="1"/>
        <v>other</v>
      </c>
      <c r="M56" s="5" t="s">
        <v>9</v>
      </c>
      <c r="N56" s="4" t="str">
        <f>IF(AND(I56&gt;=2, I56&lt;=4, M56='drop-downs'!$A$22),"altnext"&amp;I56,"other")</f>
        <v>other</v>
      </c>
      <c r="O56" s="6" t="s">
        <v>9</v>
      </c>
      <c r="P56" s="4" t="str">
        <f t="shared" si="9"/>
        <v>other</v>
      </c>
      <c r="Q56" s="5" t="s">
        <v>9</v>
      </c>
      <c r="R56" s="5" t="s">
        <v>9</v>
      </c>
      <c r="S56" s="136"/>
      <c r="T56" s="13" t="str">
        <f t="shared" si="7"/>
        <v>---</v>
      </c>
      <c r="U56" s="14" t="str">
        <f t="shared" si="8"/>
        <v>-</v>
      </c>
      <c r="V56" s="14" t="str">
        <f>IF(I56=1, 0,
IF(K56='drop-downs'!$B$5, 1,
IF(K56='drop-downs'!$B$6, 2,
IF(K56='drop-downs'!$C$5, 4,
IF(K56='drop-downs'!$C$6, 5,
IF(K56='drop-downs'!$D$5, 6, "-"))))))</f>
        <v>-</v>
      </c>
      <c r="W56" s="15" t="str">
        <f>IF(OR(I56=0,I56=1),0,
IF(M56='drop-downs'!$A$20,1,
IF(M56='drop-downs'!$A$21,2,
IF(OR(AND(M56='drop-downs'!$A$22,O56='drop-downs'!$A$36),O56='drop-downs'!$B$39),3,
IF(OR(O56='drop-downs'!$A$37,O56='drop-downs'!$B$37,O56='drop-downs'!$B$38, O56='drop-downs'!$C$37,AND(OR(I56=5,I56=8),M56='drop-downs'!$A$22)),4, "-"
)))))</f>
        <v>-</v>
      </c>
      <c r="X56" s="14" t="str">
        <f>IF(M56='drop-downs'!$C$21,5,
IF(OR(M56='drop-downs'!$C$22,M56='drop-downs'!$D$21),6,
IF(OR(M56='drop-downs'!$D$22,M56='drop-downs'!$C$23),7,
IF(M56='drop-downs'!$D$23,8,"-"))))</f>
        <v>-</v>
      </c>
      <c r="Y56" s="13" t="str">
        <f>IF(AND(U56=1,$M56='drop-downs'!$B$20),VLOOKUP("101",'Codes-LOOKUP'!$A$2:$B$41,2,FALSE),
IF(OR(AND(U56=1,$M56="-"),(ISERROR(VLOOKUP($T56,'Codes-LOOKUP'!$A$2:$B$41,2,FALSE)))),"---",
VLOOKUP($T56,'Codes-LOOKUP'!$A$2:$B$41,2,FALSE)))</f>
        <v>---</v>
      </c>
      <c r="Z56" s="124"/>
    </row>
    <row r="57" spans="1:26" x14ac:dyDescent="0.35">
      <c r="A57" s="5"/>
      <c r="B57" s="5"/>
      <c r="C57" s="5"/>
      <c r="D57" s="5"/>
      <c r="E57" s="5"/>
      <c r="F57" s="5"/>
      <c r="G57" s="5"/>
      <c r="H57" s="9"/>
      <c r="I57" s="3" t="s">
        <v>9</v>
      </c>
      <c r="J57" s="4" t="str">
        <f t="shared" si="0"/>
        <v>other</v>
      </c>
      <c r="K57" s="5" t="s">
        <v>9</v>
      </c>
      <c r="L57" s="4" t="str">
        <f t="shared" si="1"/>
        <v>other</v>
      </c>
      <c r="M57" s="5" t="s">
        <v>9</v>
      </c>
      <c r="N57" s="4" t="str">
        <f>IF(AND(I57&gt;=2, I57&lt;=4, M57='drop-downs'!$A$22),"altnext"&amp;I57,"other")</f>
        <v>other</v>
      </c>
      <c r="O57" s="6" t="s">
        <v>9</v>
      </c>
      <c r="P57" s="4" t="str">
        <f t="shared" si="9"/>
        <v>other</v>
      </c>
      <c r="Q57" s="5" t="s">
        <v>9</v>
      </c>
      <c r="R57" s="5" t="s">
        <v>9</v>
      </c>
      <c r="S57" s="136"/>
      <c r="T57" s="13" t="str">
        <f t="shared" si="7"/>
        <v>---</v>
      </c>
      <c r="U57" s="14" t="str">
        <f t="shared" si="8"/>
        <v>-</v>
      </c>
      <c r="V57" s="14" t="str">
        <f>IF(I57=1, 0,
IF(K57='drop-downs'!$B$5, 1,
IF(K57='drop-downs'!$B$6, 2,
IF(K57='drop-downs'!$C$5, 4,
IF(K57='drop-downs'!$C$6, 5,
IF(K57='drop-downs'!$D$5, 6, "-"))))))</f>
        <v>-</v>
      </c>
      <c r="W57" s="15" t="str">
        <f>IF(OR(I57=0,I57=1),0,
IF(M57='drop-downs'!$A$20,1,
IF(M57='drop-downs'!$A$21,2,
IF(OR(AND(M57='drop-downs'!$A$22,O57='drop-downs'!$A$36),O57='drop-downs'!$B$39),3,
IF(OR(O57='drop-downs'!$A$37,O57='drop-downs'!$B$37,O57='drop-downs'!$B$38, O57='drop-downs'!$C$37,AND(OR(I57=5,I57=8),M57='drop-downs'!$A$22)),4, "-"
)))))</f>
        <v>-</v>
      </c>
      <c r="X57" s="14" t="str">
        <f>IF(M57='drop-downs'!$C$21,5,
IF(OR(M57='drop-downs'!$C$22,M57='drop-downs'!$D$21),6,
IF(OR(M57='drop-downs'!$D$22,M57='drop-downs'!$C$23),7,
IF(M57='drop-downs'!$D$23,8,"-"))))</f>
        <v>-</v>
      </c>
      <c r="Y57" s="13" t="str">
        <f>IF(AND(U57=1,$M57='drop-downs'!$B$20),VLOOKUP("101",'Codes-LOOKUP'!$A$2:$B$41,2,FALSE),
IF(OR(AND(U57=1,$M57="-"),(ISERROR(VLOOKUP($T57,'Codes-LOOKUP'!$A$2:$B$41,2,FALSE)))),"---",
VLOOKUP($T57,'Codes-LOOKUP'!$A$2:$B$41,2,FALSE)))</f>
        <v>---</v>
      </c>
      <c r="Z57" s="124"/>
    </row>
    <row r="58" spans="1:26" x14ac:dyDescent="0.35">
      <c r="A58" s="5"/>
      <c r="B58" s="5"/>
      <c r="C58" s="5"/>
      <c r="D58" s="5"/>
      <c r="E58" s="5"/>
      <c r="F58" s="5"/>
      <c r="G58" s="5"/>
      <c r="H58" s="9"/>
      <c r="I58" s="3" t="s">
        <v>9</v>
      </c>
      <c r="J58" s="4" t="str">
        <f t="shared" si="0"/>
        <v>other</v>
      </c>
      <c r="K58" s="5" t="s">
        <v>9</v>
      </c>
      <c r="L58" s="4" t="str">
        <f t="shared" si="1"/>
        <v>other</v>
      </c>
      <c r="M58" s="5" t="s">
        <v>9</v>
      </c>
      <c r="N58" s="4" t="str">
        <f>IF(AND(I58&gt;=2, I58&lt;=4, M58='drop-downs'!$A$22),"altnext"&amp;I58,"other")</f>
        <v>other</v>
      </c>
      <c r="O58" s="6" t="s">
        <v>9</v>
      </c>
      <c r="P58" s="4" t="str">
        <f t="shared" si="9"/>
        <v>other</v>
      </c>
      <c r="Q58" s="5" t="s">
        <v>9</v>
      </c>
      <c r="R58" s="5" t="s">
        <v>9</v>
      </c>
      <c r="S58" s="136"/>
      <c r="T58" s="13" t="str">
        <f t="shared" si="7"/>
        <v>---</v>
      </c>
      <c r="U58" s="14" t="str">
        <f t="shared" si="8"/>
        <v>-</v>
      </c>
      <c r="V58" s="14" t="str">
        <f>IF(I58=1, 0,
IF(K58='drop-downs'!$B$5, 1,
IF(K58='drop-downs'!$B$6, 2,
IF(K58='drop-downs'!$C$5, 4,
IF(K58='drop-downs'!$C$6, 5,
IF(K58='drop-downs'!$D$5, 6, "-"))))))</f>
        <v>-</v>
      </c>
      <c r="W58" s="15" t="str">
        <f>IF(OR(I58=0,I58=1),0,
IF(M58='drop-downs'!$A$20,1,
IF(M58='drop-downs'!$A$21,2,
IF(OR(AND(M58='drop-downs'!$A$22,O58='drop-downs'!$A$36),O58='drop-downs'!$B$39),3,
IF(OR(O58='drop-downs'!$A$37,O58='drop-downs'!$B$37,O58='drop-downs'!$B$38, O58='drop-downs'!$C$37,AND(OR(I58=5,I58=8),M58='drop-downs'!$A$22)),4, "-"
)))))</f>
        <v>-</v>
      </c>
      <c r="X58" s="14" t="str">
        <f>IF(M58='drop-downs'!$C$21,5,
IF(OR(M58='drop-downs'!$C$22,M58='drop-downs'!$D$21),6,
IF(OR(M58='drop-downs'!$D$22,M58='drop-downs'!$C$23),7,
IF(M58='drop-downs'!$D$23,8,"-"))))</f>
        <v>-</v>
      </c>
      <c r="Y58" s="13" t="str">
        <f>IF(AND(U58=1,$M58='drop-downs'!$B$20),VLOOKUP("101",'Codes-LOOKUP'!$A$2:$B$41,2,FALSE),
IF(OR(AND(U58=1,$M58="-"),(ISERROR(VLOOKUP($T58,'Codes-LOOKUP'!$A$2:$B$41,2,FALSE)))),"---",
VLOOKUP($T58,'Codes-LOOKUP'!$A$2:$B$41,2,FALSE)))</f>
        <v>---</v>
      </c>
      <c r="Z58" s="124"/>
    </row>
    <row r="59" spans="1:26" x14ac:dyDescent="0.35">
      <c r="A59" s="5"/>
      <c r="B59" s="5"/>
      <c r="C59" s="5"/>
      <c r="D59" s="5"/>
      <c r="E59" s="5"/>
      <c r="F59" s="5"/>
      <c r="G59" s="5"/>
      <c r="H59" s="9"/>
      <c r="I59" s="3" t="s">
        <v>9</v>
      </c>
      <c r="J59" s="4" t="str">
        <f t="shared" si="0"/>
        <v>other</v>
      </c>
      <c r="K59" s="5" t="s">
        <v>9</v>
      </c>
      <c r="L59" s="4" t="str">
        <f t="shared" si="1"/>
        <v>other</v>
      </c>
      <c r="M59" s="5" t="s">
        <v>9</v>
      </c>
      <c r="N59" s="4" t="str">
        <f>IF(AND(I59&gt;=2, I59&lt;=4, M59='drop-downs'!$A$22),"altnext"&amp;I59,"other")</f>
        <v>other</v>
      </c>
      <c r="O59" s="6" t="s">
        <v>9</v>
      </c>
      <c r="P59" s="4" t="str">
        <f t="shared" si="9"/>
        <v>other</v>
      </c>
      <c r="Q59" s="5" t="s">
        <v>9</v>
      </c>
      <c r="R59" s="5" t="s">
        <v>9</v>
      </c>
      <c r="S59" s="136"/>
      <c r="T59" s="13" t="str">
        <f t="shared" si="7"/>
        <v>---</v>
      </c>
      <c r="U59" s="14" t="str">
        <f t="shared" si="8"/>
        <v>-</v>
      </c>
      <c r="V59" s="14" t="str">
        <f>IF(I59=1, 0,
IF(K59='drop-downs'!$B$5, 1,
IF(K59='drop-downs'!$B$6, 2,
IF(K59='drop-downs'!$C$5, 4,
IF(K59='drop-downs'!$C$6, 5,
IF(K59='drop-downs'!$D$5, 6, "-"))))))</f>
        <v>-</v>
      </c>
      <c r="W59" s="15" t="str">
        <f>IF(OR(I59=0,I59=1),0,
IF(M59='drop-downs'!$A$20,1,
IF(M59='drop-downs'!$A$21,2,
IF(OR(AND(M59='drop-downs'!$A$22,O59='drop-downs'!$A$36),O59='drop-downs'!$B$39),3,
IF(OR(O59='drop-downs'!$A$37,O59='drop-downs'!$B$37,O59='drop-downs'!$B$38, O59='drop-downs'!$C$37,AND(OR(I59=5,I59=8),M59='drop-downs'!$A$22)),4, "-"
)))))</f>
        <v>-</v>
      </c>
      <c r="X59" s="14" t="str">
        <f>IF(M59='drop-downs'!$C$21,5,
IF(OR(M59='drop-downs'!$C$22,M59='drop-downs'!$D$21),6,
IF(OR(M59='drop-downs'!$D$22,M59='drop-downs'!$C$23),7,
IF(M59='drop-downs'!$D$23,8,"-"))))</f>
        <v>-</v>
      </c>
      <c r="Y59" s="13" t="str">
        <f>IF(AND(U59=1,$M59='drop-downs'!$B$20),VLOOKUP("101",'Codes-LOOKUP'!$A$2:$B$41,2,FALSE),
IF(OR(AND(U59=1,$M59="-"),(ISERROR(VLOOKUP($T59,'Codes-LOOKUP'!$A$2:$B$41,2,FALSE)))),"---",
VLOOKUP($T59,'Codes-LOOKUP'!$A$2:$B$41,2,FALSE)))</f>
        <v>---</v>
      </c>
      <c r="Z59" s="124"/>
    </row>
    <row r="60" spans="1:26" x14ac:dyDescent="0.35">
      <c r="A60" s="5"/>
      <c r="B60" s="5"/>
      <c r="C60" s="5"/>
      <c r="D60" s="5"/>
      <c r="E60" s="5"/>
      <c r="F60" s="5"/>
      <c r="G60" s="5"/>
      <c r="H60" s="9"/>
      <c r="I60" s="3" t="s">
        <v>9</v>
      </c>
      <c r="J60" s="4" t="str">
        <f t="shared" si="0"/>
        <v>other</v>
      </c>
      <c r="K60" s="5" t="s">
        <v>9</v>
      </c>
      <c r="L60" s="4" t="str">
        <f t="shared" si="1"/>
        <v>other</v>
      </c>
      <c r="M60" s="5" t="s">
        <v>9</v>
      </c>
      <c r="N60" s="4" t="str">
        <f>IF(AND(I60&gt;=2, I60&lt;=4, M60='drop-downs'!$A$22),"altnext"&amp;I60,"other")</f>
        <v>other</v>
      </c>
      <c r="O60" s="6" t="s">
        <v>9</v>
      </c>
      <c r="P60" s="4" t="str">
        <f t="shared" si="9"/>
        <v>other</v>
      </c>
      <c r="Q60" s="5" t="s">
        <v>9</v>
      </c>
      <c r="R60" s="5" t="s">
        <v>9</v>
      </c>
      <c r="S60" s="136"/>
      <c r="T60" s="13" t="str">
        <f t="shared" si="7"/>
        <v>---</v>
      </c>
      <c r="U60" s="14" t="str">
        <f t="shared" si="8"/>
        <v>-</v>
      </c>
      <c r="V60" s="14" t="str">
        <f>IF(I60=1, 0,
IF(K60='drop-downs'!$B$5, 1,
IF(K60='drop-downs'!$B$6, 2,
IF(K60='drop-downs'!$C$5, 4,
IF(K60='drop-downs'!$C$6, 5,
IF(K60='drop-downs'!$D$5, 6, "-"))))))</f>
        <v>-</v>
      </c>
      <c r="W60" s="15" t="str">
        <f>IF(OR(I60=0,I60=1),0,
IF(M60='drop-downs'!$A$20,1,
IF(M60='drop-downs'!$A$21,2,
IF(OR(AND(M60='drop-downs'!$A$22,O60='drop-downs'!$A$36),O60='drop-downs'!$B$39),3,
IF(OR(O60='drop-downs'!$A$37,O60='drop-downs'!$B$37,O60='drop-downs'!$B$38, O60='drop-downs'!$C$37,AND(OR(I60=5,I60=8),M60='drop-downs'!$A$22)),4, "-"
)))))</f>
        <v>-</v>
      </c>
      <c r="X60" s="14" t="str">
        <f>IF(M60='drop-downs'!$C$21,5,
IF(OR(M60='drop-downs'!$C$22,M60='drop-downs'!$D$21),6,
IF(OR(M60='drop-downs'!$D$22,M60='drop-downs'!$C$23),7,
IF(M60='drop-downs'!$D$23,8,"-"))))</f>
        <v>-</v>
      </c>
      <c r="Y60" s="13" t="str">
        <f>IF(AND(U60=1,$M60='drop-downs'!$B$20),VLOOKUP("101",'Codes-LOOKUP'!$A$2:$B$41,2,FALSE),
IF(OR(AND(U60=1,$M60="-"),(ISERROR(VLOOKUP($T60,'Codes-LOOKUP'!$A$2:$B$41,2,FALSE)))),"---",
VLOOKUP($T60,'Codes-LOOKUP'!$A$2:$B$41,2,FALSE)))</f>
        <v>---</v>
      </c>
      <c r="Z60" s="124"/>
    </row>
    <row r="61" spans="1:26" x14ac:dyDescent="0.35">
      <c r="A61" s="5"/>
      <c r="B61" s="5"/>
      <c r="C61" s="5"/>
      <c r="D61" s="5"/>
      <c r="E61" s="5"/>
      <c r="F61" s="5"/>
      <c r="G61" s="5"/>
      <c r="H61" s="9"/>
      <c r="I61" s="3" t="s">
        <v>9</v>
      </c>
      <c r="J61" s="4" t="str">
        <f t="shared" si="0"/>
        <v>other</v>
      </c>
      <c r="K61" s="5" t="s">
        <v>9</v>
      </c>
      <c r="L61" s="4" t="str">
        <f t="shared" si="1"/>
        <v>other</v>
      </c>
      <c r="M61" s="5" t="s">
        <v>9</v>
      </c>
      <c r="N61" s="4" t="str">
        <f>IF(AND(I61&gt;=2, I61&lt;=4, M61='drop-downs'!$A$22),"altnext"&amp;I61,"other")</f>
        <v>other</v>
      </c>
      <c r="O61" s="6" t="s">
        <v>9</v>
      </c>
      <c r="P61" s="4" t="str">
        <f t="shared" si="9"/>
        <v>other</v>
      </c>
      <c r="Q61" s="5" t="s">
        <v>9</v>
      </c>
      <c r="R61" s="5" t="s">
        <v>9</v>
      </c>
      <c r="S61" s="136"/>
      <c r="T61" s="13" t="str">
        <f t="shared" si="7"/>
        <v>---</v>
      </c>
      <c r="U61" s="14" t="str">
        <f t="shared" si="8"/>
        <v>-</v>
      </c>
      <c r="V61" s="14" t="str">
        <f>IF(I61=1, 0,
IF(K61='drop-downs'!$B$5, 1,
IF(K61='drop-downs'!$B$6, 2,
IF(K61='drop-downs'!$C$5, 4,
IF(K61='drop-downs'!$C$6, 5,
IF(K61='drop-downs'!$D$5, 6, "-"))))))</f>
        <v>-</v>
      </c>
      <c r="W61" s="15" t="str">
        <f>IF(OR(I61=0,I61=1),0,
IF(M61='drop-downs'!$A$20,1,
IF(M61='drop-downs'!$A$21,2,
IF(OR(AND(M61='drop-downs'!$A$22,O61='drop-downs'!$A$36),O61='drop-downs'!$B$39),3,
IF(OR(O61='drop-downs'!$A$37,O61='drop-downs'!$B$37,O61='drop-downs'!$B$38, O61='drop-downs'!$C$37,AND(OR(I61=5,I61=8),M61='drop-downs'!$A$22)),4, "-"
)))))</f>
        <v>-</v>
      </c>
      <c r="X61" s="14" t="str">
        <f>IF(M61='drop-downs'!$C$21,5,
IF(OR(M61='drop-downs'!$C$22,M61='drop-downs'!$D$21),6,
IF(OR(M61='drop-downs'!$D$22,M61='drop-downs'!$C$23),7,
IF(M61='drop-downs'!$D$23,8,"-"))))</f>
        <v>-</v>
      </c>
      <c r="Y61" s="13" t="str">
        <f>IF(AND(U61=1,$M61='drop-downs'!$B$20),VLOOKUP("101",'Codes-LOOKUP'!$A$2:$B$41,2,FALSE),
IF(OR(AND(U61=1,$M61="-"),(ISERROR(VLOOKUP($T61,'Codes-LOOKUP'!$A$2:$B$41,2,FALSE)))),"---",
VLOOKUP($T61,'Codes-LOOKUP'!$A$2:$B$41,2,FALSE)))</f>
        <v>---</v>
      </c>
      <c r="Z61" s="124"/>
    </row>
    <row r="62" spans="1:26" x14ac:dyDescent="0.35">
      <c r="A62" s="5"/>
      <c r="B62" s="5"/>
      <c r="C62" s="5"/>
      <c r="D62" s="5"/>
      <c r="E62" s="5"/>
      <c r="F62" s="5"/>
      <c r="G62" s="5"/>
      <c r="H62" s="9"/>
      <c r="I62" s="3" t="s">
        <v>9</v>
      </c>
      <c r="J62" s="4" t="str">
        <f t="shared" si="0"/>
        <v>other</v>
      </c>
      <c r="K62" s="5" t="s">
        <v>9</v>
      </c>
      <c r="L62" s="4" t="str">
        <f t="shared" si="1"/>
        <v>other</v>
      </c>
      <c r="M62" s="5" t="s">
        <v>9</v>
      </c>
      <c r="N62" s="4" t="str">
        <f>IF(AND(I62&gt;=2, I62&lt;=4, M62='drop-downs'!$A$22),"altnext"&amp;I62,"other")</f>
        <v>other</v>
      </c>
      <c r="O62" s="6" t="s">
        <v>9</v>
      </c>
      <c r="P62" s="4" t="str">
        <f t="shared" si="9"/>
        <v>other</v>
      </c>
      <c r="Q62" s="5" t="s">
        <v>9</v>
      </c>
      <c r="R62" s="5" t="s">
        <v>9</v>
      </c>
      <c r="S62" s="136"/>
      <c r="T62" s="13" t="str">
        <f t="shared" si="7"/>
        <v>---</v>
      </c>
      <c r="U62" s="14" t="str">
        <f t="shared" si="8"/>
        <v>-</v>
      </c>
      <c r="V62" s="14" t="str">
        <f>IF(I62=1, 0,
IF(K62='drop-downs'!$B$5, 1,
IF(K62='drop-downs'!$B$6, 2,
IF(K62='drop-downs'!$C$5, 4,
IF(K62='drop-downs'!$C$6, 5,
IF(K62='drop-downs'!$D$5, 6, "-"))))))</f>
        <v>-</v>
      </c>
      <c r="W62" s="15" t="str">
        <f>IF(OR(I62=0,I62=1),0,
IF(M62='drop-downs'!$A$20,1,
IF(M62='drop-downs'!$A$21,2,
IF(OR(AND(M62='drop-downs'!$A$22,O62='drop-downs'!$A$36),O62='drop-downs'!$B$39),3,
IF(OR(O62='drop-downs'!$A$37,O62='drop-downs'!$B$37,O62='drop-downs'!$B$38, O62='drop-downs'!$C$37,AND(OR(I62=5,I62=8),M62='drop-downs'!$A$22)),4, "-"
)))))</f>
        <v>-</v>
      </c>
      <c r="X62" s="14" t="str">
        <f>IF(M62='drop-downs'!$C$21,5,
IF(OR(M62='drop-downs'!$C$22,M62='drop-downs'!$D$21),6,
IF(OR(M62='drop-downs'!$D$22,M62='drop-downs'!$C$23),7,
IF(M62='drop-downs'!$D$23,8,"-"))))</f>
        <v>-</v>
      </c>
      <c r="Y62" s="13" t="str">
        <f>IF(AND(U62=1,$M62='drop-downs'!$B$20),VLOOKUP("101",'Codes-LOOKUP'!$A$2:$B$41,2,FALSE),
IF(OR(AND(U62=1,$M62="-"),(ISERROR(VLOOKUP($T62,'Codes-LOOKUP'!$A$2:$B$41,2,FALSE)))),"---",
VLOOKUP($T62,'Codes-LOOKUP'!$A$2:$B$41,2,FALSE)))</f>
        <v>---</v>
      </c>
      <c r="Z62" s="124"/>
    </row>
    <row r="63" spans="1:26" x14ac:dyDescent="0.35">
      <c r="A63" s="5"/>
      <c r="B63" s="5"/>
      <c r="C63" s="5"/>
      <c r="D63" s="5"/>
      <c r="E63" s="5"/>
      <c r="F63" s="5"/>
      <c r="G63" s="5"/>
      <c r="H63" s="9"/>
      <c r="I63" s="3" t="s">
        <v>9</v>
      </c>
      <c r="J63" s="4" t="str">
        <f t="shared" si="0"/>
        <v>other</v>
      </c>
      <c r="K63" s="5" t="s">
        <v>9</v>
      </c>
      <c r="L63" s="4" t="str">
        <f t="shared" si="1"/>
        <v>other</v>
      </c>
      <c r="M63" s="5" t="s">
        <v>9</v>
      </c>
      <c r="N63" s="4" t="str">
        <f>IF(AND(I63&gt;=2, I63&lt;=4, M63='drop-downs'!$A$22),"altnext"&amp;I63,"other")</f>
        <v>other</v>
      </c>
      <c r="O63" s="6" t="s">
        <v>9</v>
      </c>
      <c r="P63" s="4" t="str">
        <f t="shared" si="9"/>
        <v>other</v>
      </c>
      <c r="Q63" s="5" t="s">
        <v>9</v>
      </c>
      <c r="R63" s="5" t="s">
        <v>9</v>
      </c>
      <c r="S63" s="136"/>
      <c r="T63" s="13" t="str">
        <f t="shared" si="7"/>
        <v>---</v>
      </c>
      <c r="U63" s="14" t="str">
        <f t="shared" si="8"/>
        <v>-</v>
      </c>
      <c r="V63" s="14" t="str">
        <f>IF(I63=1, 0,
IF(K63='drop-downs'!$B$5, 1,
IF(K63='drop-downs'!$B$6, 2,
IF(K63='drop-downs'!$C$5, 4,
IF(K63='drop-downs'!$C$6, 5,
IF(K63='drop-downs'!$D$5, 6, "-"))))))</f>
        <v>-</v>
      </c>
      <c r="W63" s="15" t="str">
        <f>IF(OR(I63=0,I63=1),0,
IF(M63='drop-downs'!$A$20,1,
IF(M63='drop-downs'!$A$21,2,
IF(OR(AND(M63='drop-downs'!$A$22,O63='drop-downs'!$A$36),O63='drop-downs'!$B$39),3,
IF(OR(O63='drop-downs'!$A$37,O63='drop-downs'!$B$37,O63='drop-downs'!$B$38, O63='drop-downs'!$C$37,AND(OR(I63=5,I63=8),M63='drop-downs'!$A$22)),4, "-"
)))))</f>
        <v>-</v>
      </c>
      <c r="X63" s="14" t="str">
        <f>IF(M63='drop-downs'!$C$21,5,
IF(OR(M63='drop-downs'!$C$22,M63='drop-downs'!$D$21),6,
IF(OR(M63='drop-downs'!$D$22,M63='drop-downs'!$C$23),7,
IF(M63='drop-downs'!$D$23,8,"-"))))</f>
        <v>-</v>
      </c>
      <c r="Y63" s="13" t="str">
        <f>IF(AND(U63=1,$M63='drop-downs'!$B$20),VLOOKUP("101",'Codes-LOOKUP'!$A$2:$B$41,2,FALSE),
IF(OR(AND(U63=1,$M63="-"),(ISERROR(VLOOKUP($T63,'Codes-LOOKUP'!$A$2:$B$41,2,FALSE)))),"---",
VLOOKUP($T63,'Codes-LOOKUP'!$A$2:$B$41,2,FALSE)))</f>
        <v>---</v>
      </c>
      <c r="Z63" s="124"/>
    </row>
    <row r="64" spans="1:26" x14ac:dyDescent="0.35">
      <c r="A64" s="5"/>
      <c r="B64" s="5"/>
      <c r="C64" s="5"/>
      <c r="D64" s="5"/>
      <c r="E64" s="5"/>
      <c r="F64" s="5"/>
      <c r="G64" s="5"/>
      <c r="H64" s="9"/>
      <c r="I64" s="3" t="s">
        <v>9</v>
      </c>
      <c r="J64" s="4" t="str">
        <f t="shared" si="0"/>
        <v>other</v>
      </c>
      <c r="K64" s="5" t="s">
        <v>9</v>
      </c>
      <c r="L64" s="4" t="str">
        <f t="shared" si="1"/>
        <v>other</v>
      </c>
      <c r="M64" s="5" t="s">
        <v>9</v>
      </c>
      <c r="N64" s="4" t="str">
        <f>IF(AND(I64&gt;=2, I64&lt;=4, M64='drop-downs'!$A$22),"altnext"&amp;I64,"other")</f>
        <v>other</v>
      </c>
      <c r="O64" s="6" t="s">
        <v>9</v>
      </c>
      <c r="P64" s="4" t="str">
        <f t="shared" si="9"/>
        <v>other</v>
      </c>
      <c r="Q64" s="5" t="s">
        <v>9</v>
      </c>
      <c r="R64" s="5" t="s">
        <v>9</v>
      </c>
      <c r="S64" s="136"/>
      <c r="T64" s="13" t="str">
        <f t="shared" si="7"/>
        <v>---</v>
      </c>
      <c r="U64" s="14" t="str">
        <f t="shared" si="8"/>
        <v>-</v>
      </c>
      <c r="V64" s="14" t="str">
        <f>IF(I64=1, 0,
IF(K64='drop-downs'!$B$5, 1,
IF(K64='drop-downs'!$B$6, 2,
IF(K64='drop-downs'!$C$5, 4,
IF(K64='drop-downs'!$C$6, 5,
IF(K64='drop-downs'!$D$5, 6, "-"))))))</f>
        <v>-</v>
      </c>
      <c r="W64" s="15" t="str">
        <f>IF(OR(I64=0,I64=1),0,
IF(M64='drop-downs'!$A$20,1,
IF(M64='drop-downs'!$A$21,2,
IF(OR(AND(M64='drop-downs'!$A$22,O64='drop-downs'!$A$36),O64='drop-downs'!$B$39),3,
IF(OR(O64='drop-downs'!$A$37,O64='drop-downs'!$B$37,O64='drop-downs'!$B$38, O64='drop-downs'!$C$37,AND(OR(I64=5,I64=8),M64='drop-downs'!$A$22)),4, "-"
)))))</f>
        <v>-</v>
      </c>
      <c r="X64" s="14" t="str">
        <f>IF(M64='drop-downs'!$C$21,5,
IF(OR(M64='drop-downs'!$C$22,M64='drop-downs'!$D$21),6,
IF(OR(M64='drop-downs'!$D$22,M64='drop-downs'!$C$23),7,
IF(M64='drop-downs'!$D$23,8,"-"))))</f>
        <v>-</v>
      </c>
      <c r="Y64" s="13" t="str">
        <f>IF(AND(U64=1,$M64='drop-downs'!$B$20),VLOOKUP("101",'Codes-LOOKUP'!$A$2:$B$41,2,FALSE),
IF(OR(AND(U64=1,$M64="-"),(ISERROR(VLOOKUP($T64,'Codes-LOOKUP'!$A$2:$B$41,2,FALSE)))),"---",
VLOOKUP($T64,'Codes-LOOKUP'!$A$2:$B$41,2,FALSE)))</f>
        <v>---</v>
      </c>
      <c r="Z64" s="124"/>
    </row>
    <row r="65" spans="1:26" x14ac:dyDescent="0.35">
      <c r="A65" s="5"/>
      <c r="B65" s="5"/>
      <c r="C65" s="5"/>
      <c r="D65" s="5"/>
      <c r="E65" s="5"/>
      <c r="F65" s="5"/>
      <c r="G65" s="5"/>
      <c r="H65" s="9"/>
      <c r="I65" s="3" t="s">
        <v>9</v>
      </c>
      <c r="J65" s="4" t="str">
        <f t="shared" si="0"/>
        <v>other</v>
      </c>
      <c r="K65" s="5" t="s">
        <v>9</v>
      </c>
      <c r="L65" s="4" t="str">
        <f t="shared" si="1"/>
        <v>other</v>
      </c>
      <c r="M65" s="5" t="s">
        <v>9</v>
      </c>
      <c r="N65" s="4" t="str">
        <f>IF(AND(I65&gt;=2, I65&lt;=4, M65='drop-downs'!$A$22),"altnext"&amp;I65,"other")</f>
        <v>other</v>
      </c>
      <c r="O65" s="6" t="s">
        <v>9</v>
      </c>
      <c r="P65" s="4" t="str">
        <f t="shared" si="9"/>
        <v>other</v>
      </c>
      <c r="Q65" s="5" t="s">
        <v>9</v>
      </c>
      <c r="R65" s="5" t="s">
        <v>9</v>
      </c>
      <c r="S65" s="136"/>
      <c r="T65" s="13" t="str">
        <f t="shared" si="7"/>
        <v>---</v>
      </c>
      <c r="U65" s="14" t="str">
        <f t="shared" si="8"/>
        <v>-</v>
      </c>
      <c r="V65" s="14" t="str">
        <f>IF(I65=1, 0,
IF(K65='drop-downs'!$B$5, 1,
IF(K65='drop-downs'!$B$6, 2,
IF(K65='drop-downs'!$C$5, 4,
IF(K65='drop-downs'!$C$6, 5,
IF(K65='drop-downs'!$D$5, 6, "-"))))))</f>
        <v>-</v>
      </c>
      <c r="W65" s="15" t="str">
        <f>IF(OR(I65=0,I65=1),0,
IF(M65='drop-downs'!$A$20,1,
IF(M65='drop-downs'!$A$21,2,
IF(OR(AND(M65='drop-downs'!$A$22,O65='drop-downs'!$A$36),O65='drop-downs'!$B$39),3,
IF(OR(O65='drop-downs'!$A$37,O65='drop-downs'!$B$37,O65='drop-downs'!$B$38, O65='drop-downs'!$C$37,AND(OR(I65=5,I65=8),M65='drop-downs'!$A$22)),4, "-"
)))))</f>
        <v>-</v>
      </c>
      <c r="X65" s="14" t="str">
        <f>IF(M65='drop-downs'!$C$21,5,
IF(OR(M65='drop-downs'!$C$22,M65='drop-downs'!$D$21),6,
IF(OR(M65='drop-downs'!$D$22,M65='drop-downs'!$C$23),7,
IF(M65='drop-downs'!$D$23,8,"-"))))</f>
        <v>-</v>
      </c>
      <c r="Y65" s="13" t="str">
        <f>IF(AND(U65=1,$M65='drop-downs'!$B$20),VLOOKUP("101",'Codes-LOOKUP'!$A$2:$B$41,2,FALSE),
IF(OR(AND(U65=1,$M65="-"),(ISERROR(VLOOKUP($T65,'Codes-LOOKUP'!$A$2:$B$41,2,FALSE)))),"---",
VLOOKUP($T65,'Codes-LOOKUP'!$A$2:$B$41,2,FALSE)))</f>
        <v>---</v>
      </c>
      <c r="Z65" s="124"/>
    </row>
    <row r="66" spans="1:26" x14ac:dyDescent="0.35">
      <c r="A66" s="5"/>
      <c r="B66" s="5"/>
      <c r="C66" s="5"/>
      <c r="D66" s="5"/>
      <c r="E66" s="5"/>
      <c r="F66" s="5"/>
      <c r="G66" s="5"/>
      <c r="H66" s="9"/>
      <c r="I66" s="3" t="s">
        <v>9</v>
      </c>
      <c r="J66" s="4" t="str">
        <f t="shared" si="0"/>
        <v>other</v>
      </c>
      <c r="K66" s="5" t="s">
        <v>9</v>
      </c>
      <c r="L66" s="4" t="str">
        <f t="shared" si="1"/>
        <v>other</v>
      </c>
      <c r="M66" s="5" t="s">
        <v>9</v>
      </c>
      <c r="N66" s="4" t="str">
        <f>IF(AND(I66&gt;=2, I66&lt;=4, M66='drop-downs'!$A$22),"altnext"&amp;I66,"other")</f>
        <v>other</v>
      </c>
      <c r="O66" s="6" t="s">
        <v>9</v>
      </c>
      <c r="P66" s="4" t="str">
        <f t="shared" si="9"/>
        <v>other</v>
      </c>
      <c r="Q66" s="5" t="s">
        <v>9</v>
      </c>
      <c r="R66" s="5" t="s">
        <v>9</v>
      </c>
      <c r="S66" s="136"/>
      <c r="T66" s="13" t="str">
        <f t="shared" si="7"/>
        <v>---</v>
      </c>
      <c r="U66" s="14" t="str">
        <f t="shared" si="8"/>
        <v>-</v>
      </c>
      <c r="V66" s="14" t="str">
        <f>IF(I66=1, 0,
IF(K66='drop-downs'!$B$5, 1,
IF(K66='drop-downs'!$B$6, 2,
IF(K66='drop-downs'!$C$5, 4,
IF(K66='drop-downs'!$C$6, 5,
IF(K66='drop-downs'!$D$5, 6, "-"))))))</f>
        <v>-</v>
      </c>
      <c r="W66" s="15" t="str">
        <f>IF(OR(I66=0,I66=1),0,
IF(M66='drop-downs'!$A$20,1,
IF(M66='drop-downs'!$A$21,2,
IF(OR(AND(M66='drop-downs'!$A$22,O66='drop-downs'!$A$36),O66='drop-downs'!$B$39),3,
IF(OR(O66='drop-downs'!$A$37,O66='drop-downs'!$B$37,O66='drop-downs'!$B$38, O66='drop-downs'!$C$37,AND(OR(I66=5,I66=8),M66='drop-downs'!$A$22)),4, "-"
)))))</f>
        <v>-</v>
      </c>
      <c r="X66" s="14" t="str">
        <f>IF(M66='drop-downs'!$C$21,5,
IF(OR(M66='drop-downs'!$C$22,M66='drop-downs'!$D$21),6,
IF(OR(M66='drop-downs'!$D$22,M66='drop-downs'!$C$23),7,
IF(M66='drop-downs'!$D$23,8,"-"))))</f>
        <v>-</v>
      </c>
      <c r="Y66" s="13" t="str">
        <f>IF(AND(U66=1,$M66='drop-downs'!$B$20),VLOOKUP("101",'Codes-LOOKUP'!$A$2:$B$41,2,FALSE),
IF(OR(AND(U66=1,$M66="-"),(ISERROR(VLOOKUP($T66,'Codes-LOOKUP'!$A$2:$B$41,2,FALSE)))),"---",
VLOOKUP($T66,'Codes-LOOKUP'!$A$2:$B$41,2,FALSE)))</f>
        <v>---</v>
      </c>
      <c r="Z66" s="124"/>
    </row>
    <row r="67" spans="1:26" x14ac:dyDescent="0.35">
      <c r="A67" s="5"/>
      <c r="B67" s="5"/>
      <c r="C67" s="5"/>
      <c r="D67" s="5"/>
      <c r="E67" s="5"/>
      <c r="F67" s="5"/>
      <c r="G67" s="5"/>
      <c r="H67" s="9"/>
      <c r="I67" s="3" t="s">
        <v>9</v>
      </c>
      <c r="J67" s="4" t="str">
        <f t="shared" si="0"/>
        <v>other</v>
      </c>
      <c r="K67" s="5" t="s">
        <v>9</v>
      </c>
      <c r="L67" s="4" t="str">
        <f t="shared" si="1"/>
        <v>other</v>
      </c>
      <c r="M67" s="5" t="s">
        <v>9</v>
      </c>
      <c r="N67" s="4" t="str">
        <f>IF(AND(I67&gt;=2, I67&lt;=4, M67='drop-downs'!$A$22),"altnext"&amp;I67,"other")</f>
        <v>other</v>
      </c>
      <c r="O67" s="6" t="s">
        <v>9</v>
      </c>
      <c r="P67" s="4" t="str">
        <f t="shared" si="9"/>
        <v>other</v>
      </c>
      <c r="Q67" s="5" t="s">
        <v>9</v>
      </c>
      <c r="R67" s="5" t="s">
        <v>9</v>
      </c>
      <c r="S67" s="136"/>
      <c r="T67" s="13" t="str">
        <f t="shared" si="7"/>
        <v>---</v>
      </c>
      <c r="U67" s="14" t="str">
        <f t="shared" si="8"/>
        <v>-</v>
      </c>
      <c r="V67" s="14" t="str">
        <f>IF(I67=1, 0,
IF(K67='drop-downs'!$B$5, 1,
IF(K67='drop-downs'!$B$6, 2,
IF(K67='drop-downs'!$C$5, 4,
IF(K67='drop-downs'!$C$6, 5,
IF(K67='drop-downs'!$D$5, 6, "-"))))))</f>
        <v>-</v>
      </c>
      <c r="W67" s="15" t="str">
        <f>IF(OR(I67=0,I67=1),0,
IF(M67='drop-downs'!$A$20,1,
IF(M67='drop-downs'!$A$21,2,
IF(OR(AND(M67='drop-downs'!$A$22,O67='drop-downs'!$A$36),O67='drop-downs'!$B$39),3,
IF(OR(O67='drop-downs'!$A$37,O67='drop-downs'!$B$37,O67='drop-downs'!$B$38, O67='drop-downs'!$C$37,AND(OR(I67=5,I67=8),M67='drop-downs'!$A$22)),4, "-"
)))))</f>
        <v>-</v>
      </c>
      <c r="X67" s="14" t="str">
        <f>IF(M67='drop-downs'!$C$21,5,
IF(OR(M67='drop-downs'!$C$22,M67='drop-downs'!$D$21),6,
IF(OR(M67='drop-downs'!$D$22,M67='drop-downs'!$C$23),7,
IF(M67='drop-downs'!$D$23,8,"-"))))</f>
        <v>-</v>
      </c>
      <c r="Y67" s="13" t="str">
        <f>IF(AND(U67=1,$M67='drop-downs'!$B$20),VLOOKUP("101",'Codes-LOOKUP'!$A$2:$B$41,2,FALSE),
IF(OR(AND(U67=1,$M67="-"),(ISERROR(VLOOKUP($T67,'Codes-LOOKUP'!$A$2:$B$41,2,FALSE)))),"---",
VLOOKUP($T67,'Codes-LOOKUP'!$A$2:$B$41,2,FALSE)))</f>
        <v>---</v>
      </c>
      <c r="Z67" s="124"/>
    </row>
    <row r="68" spans="1:26" x14ac:dyDescent="0.35">
      <c r="A68" s="5"/>
      <c r="B68" s="5"/>
      <c r="C68" s="5"/>
      <c r="D68" s="5"/>
      <c r="E68" s="5"/>
      <c r="F68" s="5"/>
      <c r="G68" s="5"/>
      <c r="H68" s="9"/>
      <c r="I68" s="3" t="s">
        <v>9</v>
      </c>
      <c r="J68" s="4" t="str">
        <f t="shared" si="0"/>
        <v>other</v>
      </c>
      <c r="K68" s="5" t="s">
        <v>9</v>
      </c>
      <c r="L68" s="4" t="str">
        <f t="shared" si="1"/>
        <v>other</v>
      </c>
      <c r="M68" s="5" t="s">
        <v>9</v>
      </c>
      <c r="N68" s="4" t="str">
        <f>IF(AND(I68&gt;=2, I68&lt;=4, M68='drop-downs'!$A$22),"altnext"&amp;I68,"other")</f>
        <v>other</v>
      </c>
      <c r="O68" s="6" t="s">
        <v>9</v>
      </c>
      <c r="P68" s="4" t="str">
        <f t="shared" si="9"/>
        <v>other</v>
      </c>
      <c r="Q68" s="5" t="s">
        <v>9</v>
      </c>
      <c r="R68" s="5" t="s">
        <v>9</v>
      </c>
      <c r="S68" s="136"/>
      <c r="T68" s="13" t="str">
        <f t="shared" si="7"/>
        <v>---</v>
      </c>
      <c r="U68" s="14" t="str">
        <f t="shared" si="8"/>
        <v>-</v>
      </c>
      <c r="V68" s="14" t="str">
        <f>IF(I68=1, 0,
IF(K68='drop-downs'!$B$5, 1,
IF(K68='drop-downs'!$B$6, 2,
IF(K68='drop-downs'!$C$5, 4,
IF(K68='drop-downs'!$C$6, 5,
IF(K68='drop-downs'!$D$5, 6, "-"))))))</f>
        <v>-</v>
      </c>
      <c r="W68" s="15" t="str">
        <f>IF(OR(I68=0,I68=1),0,
IF(M68='drop-downs'!$A$20,1,
IF(M68='drop-downs'!$A$21,2,
IF(OR(AND(M68='drop-downs'!$A$22,O68='drop-downs'!$A$36),O68='drop-downs'!$B$39),3,
IF(OR(O68='drop-downs'!$A$37,O68='drop-downs'!$B$37,O68='drop-downs'!$B$38, O68='drop-downs'!$C$37,AND(OR(I68=5,I68=8),M68='drop-downs'!$A$22)),4, "-"
)))))</f>
        <v>-</v>
      </c>
      <c r="X68" s="14" t="str">
        <f>IF(M68='drop-downs'!$C$21,5,
IF(OR(M68='drop-downs'!$C$22,M68='drop-downs'!$D$21),6,
IF(OR(M68='drop-downs'!$D$22,M68='drop-downs'!$C$23),7,
IF(M68='drop-downs'!$D$23,8,"-"))))</f>
        <v>-</v>
      </c>
      <c r="Y68" s="13" t="str">
        <f>IF(AND(U68=1,$M68='drop-downs'!$B$20),VLOOKUP("101",'Codes-LOOKUP'!$A$2:$B$41,2,FALSE),
IF(OR(AND(U68=1,$M68="-"),(ISERROR(VLOOKUP($T68,'Codes-LOOKUP'!$A$2:$B$41,2,FALSE)))),"---",
VLOOKUP($T68,'Codes-LOOKUP'!$A$2:$B$41,2,FALSE)))</f>
        <v>---</v>
      </c>
      <c r="Z68" s="124"/>
    </row>
    <row r="69" spans="1:26" x14ac:dyDescent="0.35">
      <c r="A69" s="5"/>
      <c r="B69" s="5"/>
      <c r="C69" s="5"/>
      <c r="D69" s="5"/>
      <c r="E69" s="5"/>
      <c r="F69" s="5"/>
      <c r="G69" s="5"/>
      <c r="H69" s="9"/>
      <c r="I69" s="3" t="s">
        <v>9</v>
      </c>
      <c r="J69" s="4" t="str">
        <f t="shared" si="0"/>
        <v>other</v>
      </c>
      <c r="K69" s="5" t="s">
        <v>9</v>
      </c>
      <c r="L69" s="4" t="str">
        <f t="shared" si="1"/>
        <v>other</v>
      </c>
      <c r="M69" s="5" t="s">
        <v>9</v>
      </c>
      <c r="N69" s="4" t="str">
        <f>IF(AND(I69&gt;=2, I69&lt;=4, M69='drop-downs'!$A$22),"altnext"&amp;I69,"other")</f>
        <v>other</v>
      </c>
      <c r="O69" s="6" t="s">
        <v>9</v>
      </c>
      <c r="P69" s="4" t="str">
        <f t="shared" si="9"/>
        <v>other</v>
      </c>
      <c r="Q69" s="5" t="s">
        <v>9</v>
      </c>
      <c r="R69" s="5" t="s">
        <v>9</v>
      </c>
      <c r="S69" s="136"/>
      <c r="T69" s="13" t="str">
        <f t="shared" si="7"/>
        <v>---</v>
      </c>
      <c r="U69" s="14" t="str">
        <f t="shared" si="8"/>
        <v>-</v>
      </c>
      <c r="V69" s="14" t="str">
        <f>IF(I69=1, 0,
IF(K69='drop-downs'!$B$5, 1,
IF(K69='drop-downs'!$B$6, 2,
IF(K69='drop-downs'!$C$5, 4,
IF(K69='drop-downs'!$C$6, 5,
IF(K69='drop-downs'!$D$5, 6, "-"))))))</f>
        <v>-</v>
      </c>
      <c r="W69" s="15" t="str">
        <f>IF(OR(I69=0,I69=1),0,
IF(M69='drop-downs'!$A$20,1,
IF(M69='drop-downs'!$A$21,2,
IF(OR(AND(M69='drop-downs'!$A$22,O69='drop-downs'!$A$36),O69='drop-downs'!$B$39),3,
IF(OR(O69='drop-downs'!$A$37,O69='drop-downs'!$B$37,O69='drop-downs'!$B$38, O69='drop-downs'!$C$37,AND(OR(I69=5,I69=8),M69='drop-downs'!$A$22)),4, "-"
)))))</f>
        <v>-</v>
      </c>
      <c r="X69" s="14" t="str">
        <f>IF(M69='drop-downs'!$C$21,5,
IF(OR(M69='drop-downs'!$C$22,M69='drop-downs'!$D$21),6,
IF(OR(M69='drop-downs'!$D$22,M69='drop-downs'!$C$23),7,
IF(M69='drop-downs'!$D$23,8,"-"))))</f>
        <v>-</v>
      </c>
      <c r="Y69" s="13" t="str">
        <f>IF(AND(U69=1,$M69='drop-downs'!$B$20),VLOOKUP("101",'Codes-LOOKUP'!$A$2:$B$41,2,FALSE),
IF(OR(AND(U69=1,$M69="-"),(ISERROR(VLOOKUP($T69,'Codes-LOOKUP'!$A$2:$B$41,2,FALSE)))),"---",
VLOOKUP($T69,'Codes-LOOKUP'!$A$2:$B$41,2,FALSE)))</f>
        <v>---</v>
      </c>
      <c r="Z69" s="124"/>
    </row>
    <row r="70" spans="1:26" x14ac:dyDescent="0.35">
      <c r="A70" s="5"/>
      <c r="B70" s="5"/>
      <c r="C70" s="5"/>
      <c r="D70" s="5"/>
      <c r="E70" s="5"/>
      <c r="F70" s="5"/>
      <c r="G70" s="5"/>
      <c r="H70" s="9"/>
      <c r="I70" s="3" t="s">
        <v>9</v>
      </c>
      <c r="J70" s="4" t="str">
        <f t="shared" si="0"/>
        <v>other</v>
      </c>
      <c r="K70" s="5" t="s">
        <v>9</v>
      </c>
      <c r="L70" s="4" t="str">
        <f t="shared" si="1"/>
        <v>other</v>
      </c>
      <c r="M70" s="5" t="s">
        <v>9</v>
      </c>
      <c r="N70" s="4" t="str">
        <f>IF(AND(I70&gt;=2, I70&lt;=4, M70='drop-downs'!$A$22),"altnext"&amp;I70,"other")</f>
        <v>other</v>
      </c>
      <c r="O70" s="6" t="s">
        <v>9</v>
      </c>
      <c r="P70" s="4" t="str">
        <f t="shared" si="9"/>
        <v>other</v>
      </c>
      <c r="Q70" s="5" t="s">
        <v>9</v>
      </c>
      <c r="R70" s="5" t="s">
        <v>9</v>
      </c>
      <c r="S70" s="136"/>
      <c r="T70" s="13" t="str">
        <f t="shared" si="7"/>
        <v>---</v>
      </c>
      <c r="U70" s="14" t="str">
        <f t="shared" si="8"/>
        <v>-</v>
      </c>
      <c r="V70" s="14" t="str">
        <f>IF(I70=1, 0,
IF(K70='drop-downs'!$B$5, 1,
IF(K70='drop-downs'!$B$6, 2,
IF(K70='drop-downs'!$C$5, 4,
IF(K70='drop-downs'!$C$6, 5,
IF(K70='drop-downs'!$D$5, 6, "-"))))))</f>
        <v>-</v>
      </c>
      <c r="W70" s="15" t="str">
        <f>IF(OR(I70=0,I70=1),0,
IF(M70='drop-downs'!$A$20,1,
IF(M70='drop-downs'!$A$21,2,
IF(OR(AND(M70='drop-downs'!$A$22,O70='drop-downs'!$A$36),O70='drop-downs'!$B$39),3,
IF(OR(O70='drop-downs'!$A$37,O70='drop-downs'!$B$37,O70='drop-downs'!$B$38, O70='drop-downs'!$C$37,AND(OR(I70=5,I70=8),M70='drop-downs'!$A$22)),4, "-"
)))))</f>
        <v>-</v>
      </c>
      <c r="X70" s="14" t="str">
        <f>IF(M70='drop-downs'!$C$21,5,
IF(OR(M70='drop-downs'!$C$22,M70='drop-downs'!$D$21),6,
IF(OR(M70='drop-downs'!$D$22,M70='drop-downs'!$C$23),7,
IF(M70='drop-downs'!$D$23,8,"-"))))</f>
        <v>-</v>
      </c>
      <c r="Y70" s="13" t="str">
        <f>IF(AND(U70=1,$M70='drop-downs'!$B$20),VLOOKUP("101",'Codes-LOOKUP'!$A$2:$B$41,2,FALSE),
IF(OR(AND(U70=1,$M70="-"),(ISERROR(VLOOKUP($T70,'Codes-LOOKUP'!$A$2:$B$41,2,FALSE)))),"---",
VLOOKUP($T70,'Codes-LOOKUP'!$A$2:$B$41,2,FALSE)))</f>
        <v>---</v>
      </c>
      <c r="Z70" s="124"/>
    </row>
    <row r="71" spans="1:26" x14ac:dyDescent="0.35">
      <c r="A71" s="5"/>
      <c r="B71" s="5"/>
      <c r="C71" s="5"/>
      <c r="D71" s="5"/>
      <c r="E71" s="5"/>
      <c r="F71" s="5"/>
      <c r="G71" s="5"/>
      <c r="H71" s="9"/>
      <c r="I71" s="3" t="s">
        <v>9</v>
      </c>
      <c r="J71" s="4" t="str">
        <f t="shared" si="0"/>
        <v>other</v>
      </c>
      <c r="K71" s="5" t="s">
        <v>9</v>
      </c>
      <c r="L71" s="4" t="str">
        <f t="shared" si="1"/>
        <v>other</v>
      </c>
      <c r="M71" s="5" t="s">
        <v>9</v>
      </c>
      <c r="N71" s="4" t="str">
        <f>IF(AND(I71&gt;=2, I71&lt;=4, M71='drop-downs'!$A$22),"altnext"&amp;I71,"other")</f>
        <v>other</v>
      </c>
      <c r="O71" s="6" t="s">
        <v>9</v>
      </c>
      <c r="P71" s="4" t="str">
        <f t="shared" si="9"/>
        <v>other</v>
      </c>
      <c r="Q71" s="5" t="s">
        <v>9</v>
      </c>
      <c r="R71" s="5" t="s">
        <v>9</v>
      </c>
      <c r="S71" s="136"/>
      <c r="T71" s="13" t="str">
        <f t="shared" si="7"/>
        <v>---</v>
      </c>
      <c r="U71" s="14" t="str">
        <f t="shared" si="8"/>
        <v>-</v>
      </c>
      <c r="V71" s="14" t="str">
        <f>IF(I71=1, 0,
IF(K71='drop-downs'!$B$5, 1,
IF(K71='drop-downs'!$B$6, 2,
IF(K71='drop-downs'!$C$5, 4,
IF(K71='drop-downs'!$C$6, 5,
IF(K71='drop-downs'!$D$5, 6, "-"))))))</f>
        <v>-</v>
      </c>
      <c r="W71" s="15" t="str">
        <f>IF(OR(I71=0,I71=1),0,
IF(M71='drop-downs'!$A$20,1,
IF(M71='drop-downs'!$A$21,2,
IF(OR(AND(M71='drop-downs'!$A$22,O71='drop-downs'!$A$36),O71='drop-downs'!$B$39),3,
IF(OR(O71='drop-downs'!$A$37,O71='drop-downs'!$B$37,O71='drop-downs'!$B$38, O71='drop-downs'!$C$37,AND(OR(I71=5,I71=8),M71='drop-downs'!$A$22)),4, "-"
)))))</f>
        <v>-</v>
      </c>
      <c r="X71" s="14" t="str">
        <f>IF(M71='drop-downs'!$C$21,5,
IF(OR(M71='drop-downs'!$C$22,M71='drop-downs'!$D$21),6,
IF(OR(M71='drop-downs'!$D$22,M71='drop-downs'!$C$23),7,
IF(M71='drop-downs'!$D$23,8,"-"))))</f>
        <v>-</v>
      </c>
      <c r="Y71" s="13" t="str">
        <f>IF(AND(U71=1,$M71='drop-downs'!$B$20),VLOOKUP("101",'Codes-LOOKUP'!$A$2:$B$41,2,FALSE),
IF(OR(AND(U71=1,$M71="-"),(ISERROR(VLOOKUP($T71,'Codes-LOOKUP'!$A$2:$B$41,2,FALSE)))),"---",
VLOOKUP($T71,'Codes-LOOKUP'!$A$2:$B$41,2,FALSE)))</f>
        <v>---</v>
      </c>
      <c r="Z71" s="124"/>
    </row>
    <row r="72" spans="1:26" x14ac:dyDescent="0.35">
      <c r="A72" s="5"/>
      <c r="B72" s="5"/>
      <c r="C72" s="5"/>
      <c r="D72" s="5"/>
      <c r="E72" s="5"/>
      <c r="F72" s="5"/>
      <c r="G72" s="5"/>
      <c r="H72" s="9"/>
      <c r="I72" s="3" t="s">
        <v>9</v>
      </c>
      <c r="J72" s="4" t="str">
        <f t="shared" ref="J72:J89" si="10">IF(I72=0,"ISCED0", IF(AND(I72&gt;1,I72&lt;6),"orientation",IF(AND(I72&gt;5,I72&lt;9),"Unspecified","other")))</f>
        <v>other</v>
      </c>
      <c r="K72" s="5" t="s">
        <v>9</v>
      </c>
      <c r="L72" s="4" t="str">
        <f t="shared" ref="L72:L89" si="11">IF(I72="-", "other", IF(AND(I72&gt;1, I72&lt;4), "ISCED23", IF(OR(I72=1,I72=4, I72=5, I72=8), "ISCED1458", IF(AND(I72=6),"posi6",IF(AND(I72=7),"posi7","other")))))</f>
        <v>other</v>
      </c>
      <c r="M72" s="5" t="s">
        <v>9</v>
      </c>
      <c r="N72" s="4" t="str">
        <f>IF(AND(I72&gt;=2, I72&lt;=4, M72='drop-downs'!$A$22),"altnext"&amp;I72,"other")</f>
        <v>other</v>
      </c>
      <c r="O72" s="6" t="s">
        <v>9</v>
      </c>
      <c r="P72" s="4" t="str">
        <f t="shared" si="9"/>
        <v>other</v>
      </c>
      <c r="Q72" s="5" t="s">
        <v>9</v>
      </c>
      <c r="R72" s="5" t="s">
        <v>9</v>
      </c>
      <c r="S72" s="136"/>
      <c r="T72" s="13" t="str">
        <f t="shared" si="7"/>
        <v>---</v>
      </c>
      <c r="U72" s="14" t="str">
        <f t="shared" si="8"/>
        <v>-</v>
      </c>
      <c r="V72" s="14" t="str">
        <f>IF(I72=1, 0,
IF(K72='drop-downs'!$B$5, 1,
IF(K72='drop-downs'!$B$6, 2,
IF(K72='drop-downs'!$C$5, 4,
IF(K72='drop-downs'!$C$6, 5,
IF(K72='drop-downs'!$D$5, 6, "-"))))))</f>
        <v>-</v>
      </c>
      <c r="W72" s="15" t="str">
        <f>IF(OR(I72=0,I72=1),0,
IF(M72='drop-downs'!$A$20,1,
IF(M72='drop-downs'!$A$21,2,
IF(OR(AND(M72='drop-downs'!$A$22,O72='drop-downs'!$A$36),O72='drop-downs'!$B$39),3,
IF(OR(O72='drop-downs'!$A$37,O72='drop-downs'!$B$37,O72='drop-downs'!$B$38, O72='drop-downs'!$C$37,AND(OR(I72=5,I72=8),M72='drop-downs'!$A$22)),4, "-"
)))))</f>
        <v>-</v>
      </c>
      <c r="X72" s="14" t="str">
        <f>IF(M72='drop-downs'!$C$21,5,
IF(OR(M72='drop-downs'!$C$22,M72='drop-downs'!$D$21),6,
IF(OR(M72='drop-downs'!$D$22,M72='drop-downs'!$C$23),7,
IF(M72='drop-downs'!$D$23,8,"-"))))</f>
        <v>-</v>
      </c>
      <c r="Y72" s="13" t="str">
        <f>IF(AND(U72=1,$M72='drop-downs'!$B$20),VLOOKUP("101",'Codes-LOOKUP'!$A$2:$B$41,2,FALSE),
IF(OR(AND(U72=1,$M72="-"),(ISERROR(VLOOKUP($T72,'Codes-LOOKUP'!$A$2:$B$41,2,FALSE)))),"---",
VLOOKUP($T72,'Codes-LOOKUP'!$A$2:$B$41,2,FALSE)))</f>
        <v>---</v>
      </c>
      <c r="Z72" s="124"/>
    </row>
    <row r="73" spans="1:26" x14ac:dyDescent="0.35">
      <c r="A73" s="5"/>
      <c r="B73" s="5"/>
      <c r="C73" s="5"/>
      <c r="D73" s="5"/>
      <c r="E73" s="5"/>
      <c r="F73" s="5"/>
      <c r="G73" s="5"/>
      <c r="H73" s="9"/>
      <c r="I73" s="3" t="s">
        <v>9</v>
      </c>
      <c r="J73" s="4" t="str">
        <f t="shared" si="10"/>
        <v>other</v>
      </c>
      <c r="K73" s="5" t="s">
        <v>9</v>
      </c>
      <c r="L73" s="4" t="str">
        <f t="shared" si="11"/>
        <v>other</v>
      </c>
      <c r="M73" s="5" t="s">
        <v>9</v>
      </c>
      <c r="N73" s="4" t="str">
        <f>IF(AND(I73&gt;=2, I73&lt;=4, M73='drop-downs'!$A$22),"altnext"&amp;I73,"other")</f>
        <v>other</v>
      </c>
      <c r="O73" s="6" t="s">
        <v>9</v>
      </c>
      <c r="P73" s="4" t="str">
        <f t="shared" si="9"/>
        <v>other</v>
      </c>
      <c r="Q73" s="5" t="s">
        <v>9</v>
      </c>
      <c r="R73" s="5" t="s">
        <v>9</v>
      </c>
      <c r="S73" s="136"/>
      <c r="T73" s="13" t="str">
        <f t="shared" si="7"/>
        <v>---</v>
      </c>
      <c r="U73" s="14" t="str">
        <f t="shared" si="8"/>
        <v>-</v>
      </c>
      <c r="V73" s="14" t="str">
        <f>IF(I73=1, 0,
IF(K73='drop-downs'!$B$5, 1,
IF(K73='drop-downs'!$B$6, 2,
IF(K73='drop-downs'!$C$5, 4,
IF(K73='drop-downs'!$C$6, 5,
IF(K73='drop-downs'!$D$5, 6, "-"))))))</f>
        <v>-</v>
      </c>
      <c r="W73" s="15" t="str">
        <f>IF(OR(I73=0,I73=1),0,
IF(M73='drop-downs'!$A$20,1,
IF(M73='drop-downs'!$A$21,2,
IF(OR(AND(M73='drop-downs'!$A$22,O73='drop-downs'!$A$36),O73='drop-downs'!$B$39),3,
IF(OR(O73='drop-downs'!$A$37,O73='drop-downs'!$B$37,O73='drop-downs'!$B$38, O73='drop-downs'!$C$37,AND(OR(I73=5,I73=8),M73='drop-downs'!$A$22)),4, "-"
)))))</f>
        <v>-</v>
      </c>
      <c r="X73" s="14" t="str">
        <f>IF(M73='drop-downs'!$C$21,5,
IF(OR(M73='drop-downs'!$C$22,M73='drop-downs'!$D$21),6,
IF(OR(M73='drop-downs'!$D$22,M73='drop-downs'!$C$23),7,
IF(M73='drop-downs'!$D$23,8,"-"))))</f>
        <v>-</v>
      </c>
      <c r="Y73" s="13" t="str">
        <f>IF(AND(U73=1,$M73='drop-downs'!$B$20),VLOOKUP("101",'Codes-LOOKUP'!$A$2:$B$41,2,FALSE),
IF(OR(AND(U73=1,$M73="-"),(ISERROR(VLOOKUP($T73,'Codes-LOOKUP'!$A$2:$B$41,2,FALSE)))),"---",
VLOOKUP($T73,'Codes-LOOKUP'!$A$2:$B$41,2,FALSE)))</f>
        <v>---</v>
      </c>
      <c r="Z73" s="124"/>
    </row>
    <row r="74" spans="1:26" x14ac:dyDescent="0.35">
      <c r="A74" s="5"/>
      <c r="B74" s="5"/>
      <c r="C74" s="5"/>
      <c r="D74" s="5"/>
      <c r="E74" s="5"/>
      <c r="F74" s="5"/>
      <c r="G74" s="5"/>
      <c r="H74" s="9"/>
      <c r="I74" s="3" t="s">
        <v>9</v>
      </c>
      <c r="J74" s="4" t="str">
        <f t="shared" si="10"/>
        <v>other</v>
      </c>
      <c r="K74" s="5" t="s">
        <v>9</v>
      </c>
      <c r="L74" s="4" t="str">
        <f t="shared" si="11"/>
        <v>other</v>
      </c>
      <c r="M74" s="5" t="s">
        <v>9</v>
      </c>
      <c r="N74" s="4" t="str">
        <f>IF(AND(I74&gt;=2, I74&lt;=4, M74='drop-downs'!$A$22),"altnext"&amp;I74,"other")</f>
        <v>other</v>
      </c>
      <c r="O74" s="6" t="s">
        <v>9</v>
      </c>
      <c r="P74" s="4" t="str">
        <f t="shared" si="9"/>
        <v>other</v>
      </c>
      <c r="Q74" s="5" t="s">
        <v>9</v>
      </c>
      <c r="R74" s="5" t="s">
        <v>9</v>
      </c>
      <c r="S74" s="136"/>
      <c r="T74" s="13" t="str">
        <f t="shared" si="7"/>
        <v>---</v>
      </c>
      <c r="U74" s="14" t="str">
        <f t="shared" si="8"/>
        <v>-</v>
      </c>
      <c r="V74" s="14" t="str">
        <f>IF(I74=1, 0,
IF(K74='drop-downs'!$B$5, 1,
IF(K74='drop-downs'!$B$6, 2,
IF(K74='drop-downs'!$C$5, 4,
IF(K74='drop-downs'!$C$6, 5,
IF(K74='drop-downs'!$D$5, 6, "-"))))))</f>
        <v>-</v>
      </c>
      <c r="W74" s="15" t="str">
        <f>IF(OR(I74=0,I74=1),0,
IF(M74='drop-downs'!$A$20,1,
IF(M74='drop-downs'!$A$21,2,
IF(OR(AND(M74='drop-downs'!$A$22,O74='drop-downs'!$A$36),O74='drop-downs'!$B$39),3,
IF(OR(O74='drop-downs'!$A$37,O74='drop-downs'!$B$37,O74='drop-downs'!$B$38, O74='drop-downs'!$C$37,AND(OR(I74=5,I74=8),M74='drop-downs'!$A$22)),4, "-"
)))))</f>
        <v>-</v>
      </c>
      <c r="X74" s="14" t="str">
        <f>IF(M74='drop-downs'!$C$21,5,
IF(OR(M74='drop-downs'!$C$22,M74='drop-downs'!$D$21),6,
IF(OR(M74='drop-downs'!$D$22,M74='drop-downs'!$C$23),7,
IF(M74='drop-downs'!$D$23,8,"-"))))</f>
        <v>-</v>
      </c>
      <c r="Y74" s="13" t="str">
        <f>IF(AND(U74=1,$M74='drop-downs'!$B$20),VLOOKUP("101",'Codes-LOOKUP'!$A$2:$B$41,2,FALSE),
IF(OR(AND(U74=1,$M74="-"),(ISERROR(VLOOKUP($T74,'Codes-LOOKUP'!$A$2:$B$41,2,FALSE)))),"---",
VLOOKUP($T74,'Codes-LOOKUP'!$A$2:$B$41,2,FALSE)))</f>
        <v>---</v>
      </c>
      <c r="Z74" s="124"/>
    </row>
    <row r="75" spans="1:26" x14ac:dyDescent="0.35">
      <c r="A75" s="5"/>
      <c r="B75" s="5"/>
      <c r="C75" s="5"/>
      <c r="D75" s="5"/>
      <c r="E75" s="5"/>
      <c r="F75" s="5"/>
      <c r="G75" s="5"/>
      <c r="H75" s="9"/>
      <c r="I75" s="3" t="s">
        <v>9</v>
      </c>
      <c r="J75" s="4" t="str">
        <f t="shared" si="10"/>
        <v>other</v>
      </c>
      <c r="K75" s="5" t="s">
        <v>9</v>
      </c>
      <c r="L75" s="4" t="str">
        <f t="shared" si="11"/>
        <v>other</v>
      </c>
      <c r="M75" s="5" t="s">
        <v>9</v>
      </c>
      <c r="N75" s="4" t="str">
        <f>IF(AND(I75&gt;=2, I75&lt;=4, M75='drop-downs'!$A$22),"altnext"&amp;I75,"other")</f>
        <v>other</v>
      </c>
      <c r="O75" s="6" t="s">
        <v>9</v>
      </c>
      <c r="P75" s="4" t="str">
        <f t="shared" si="9"/>
        <v>other</v>
      </c>
      <c r="Q75" s="5" t="s">
        <v>9</v>
      </c>
      <c r="R75" s="5" t="s">
        <v>9</v>
      </c>
      <c r="S75" s="136"/>
      <c r="T75" s="13" t="str">
        <f t="shared" si="7"/>
        <v>---</v>
      </c>
      <c r="U75" s="14" t="str">
        <f t="shared" si="8"/>
        <v>-</v>
      </c>
      <c r="V75" s="14" t="str">
        <f>IF(I75=1, 0,
IF(K75='drop-downs'!$B$5, 1,
IF(K75='drop-downs'!$B$6, 2,
IF(K75='drop-downs'!$C$5, 4,
IF(K75='drop-downs'!$C$6, 5,
IF(K75='drop-downs'!$D$5, 6, "-"))))))</f>
        <v>-</v>
      </c>
      <c r="W75" s="15" t="str">
        <f>IF(OR(I75=0,I75=1),0,
IF(M75='drop-downs'!$A$20,1,
IF(M75='drop-downs'!$A$21,2,
IF(OR(AND(M75='drop-downs'!$A$22,O75='drop-downs'!$A$36),O75='drop-downs'!$B$39),3,
IF(OR(O75='drop-downs'!$A$37,O75='drop-downs'!$B$37,O75='drop-downs'!$B$38, O75='drop-downs'!$C$37,AND(OR(I75=5,I75=8),M75='drop-downs'!$A$22)),4, "-"
)))))</f>
        <v>-</v>
      </c>
      <c r="X75" s="14" t="str">
        <f>IF(M75='drop-downs'!$C$21,5,
IF(OR(M75='drop-downs'!$C$22,M75='drop-downs'!$D$21),6,
IF(OR(M75='drop-downs'!$D$22,M75='drop-downs'!$C$23),7,
IF(M75='drop-downs'!$D$23,8,"-"))))</f>
        <v>-</v>
      </c>
      <c r="Y75" s="13" t="str">
        <f>IF(AND(U75=1,$M75='drop-downs'!$B$20),VLOOKUP("101",'Codes-LOOKUP'!$A$2:$B$41,2,FALSE),
IF(OR(AND(U75=1,$M75="-"),(ISERROR(VLOOKUP($T75,'Codes-LOOKUP'!$A$2:$B$41,2,FALSE)))),"---",
VLOOKUP($T75,'Codes-LOOKUP'!$A$2:$B$41,2,FALSE)))</f>
        <v>---</v>
      </c>
      <c r="Z75" s="124"/>
    </row>
    <row r="76" spans="1:26" x14ac:dyDescent="0.35">
      <c r="A76" s="5"/>
      <c r="B76" s="5"/>
      <c r="C76" s="5"/>
      <c r="D76" s="5"/>
      <c r="E76" s="5"/>
      <c r="F76" s="5"/>
      <c r="G76" s="5"/>
      <c r="H76" s="9"/>
      <c r="I76" s="3" t="s">
        <v>9</v>
      </c>
      <c r="J76" s="4" t="str">
        <f t="shared" si="10"/>
        <v>other</v>
      </c>
      <c r="K76" s="5" t="s">
        <v>9</v>
      </c>
      <c r="L76" s="4" t="str">
        <f t="shared" si="11"/>
        <v>other</v>
      </c>
      <c r="M76" s="5" t="s">
        <v>9</v>
      </c>
      <c r="N76" s="4" t="str">
        <f>IF(AND(I76&gt;=2, I76&lt;=4, M76='drop-downs'!$A$22),"altnext"&amp;I76,"other")</f>
        <v>other</v>
      </c>
      <c r="O76" s="6" t="s">
        <v>9</v>
      </c>
      <c r="P76" s="4" t="str">
        <f t="shared" si="9"/>
        <v>other</v>
      </c>
      <c r="Q76" s="5" t="s">
        <v>9</v>
      </c>
      <c r="R76" s="5" t="s">
        <v>9</v>
      </c>
      <c r="S76" s="136"/>
      <c r="T76" s="13" t="str">
        <f t="shared" si="7"/>
        <v>---</v>
      </c>
      <c r="U76" s="14" t="str">
        <f t="shared" si="8"/>
        <v>-</v>
      </c>
      <c r="V76" s="14" t="str">
        <f>IF(I76=1, 0,
IF(K76='drop-downs'!$B$5, 1,
IF(K76='drop-downs'!$B$6, 2,
IF(K76='drop-downs'!$C$5, 4,
IF(K76='drop-downs'!$C$6, 5,
IF(K76='drop-downs'!$D$5, 6, "-"))))))</f>
        <v>-</v>
      </c>
      <c r="W76" s="15" t="str">
        <f>IF(OR(I76=0,I76=1),0,
IF(M76='drop-downs'!$A$20,1,
IF(M76='drop-downs'!$A$21,2,
IF(OR(AND(M76='drop-downs'!$A$22,O76='drop-downs'!$A$36),O76='drop-downs'!$B$39),3,
IF(OR(O76='drop-downs'!$A$37,O76='drop-downs'!$B$37,O76='drop-downs'!$B$38, O76='drop-downs'!$C$37,AND(OR(I76=5,I76=8),M76='drop-downs'!$A$22)),4, "-"
)))))</f>
        <v>-</v>
      </c>
      <c r="X76" s="14" t="str">
        <f>IF(M76='drop-downs'!$C$21,5,
IF(OR(M76='drop-downs'!$C$22,M76='drop-downs'!$D$21),6,
IF(OR(M76='drop-downs'!$D$22,M76='drop-downs'!$C$23),7,
IF(M76='drop-downs'!$D$23,8,"-"))))</f>
        <v>-</v>
      </c>
      <c r="Y76" s="13" t="str">
        <f>IF(AND(U76=1,$M76='drop-downs'!$B$20),VLOOKUP("101",'Codes-LOOKUP'!$A$2:$B$41,2,FALSE),
IF(OR(AND(U76=1,$M76="-"),(ISERROR(VLOOKUP($T76,'Codes-LOOKUP'!$A$2:$B$41,2,FALSE)))),"---",
VLOOKUP($T76,'Codes-LOOKUP'!$A$2:$B$41,2,FALSE)))</f>
        <v>---</v>
      </c>
      <c r="Z76" s="124"/>
    </row>
    <row r="77" spans="1:26" x14ac:dyDescent="0.35">
      <c r="A77" s="5"/>
      <c r="B77" s="5"/>
      <c r="C77" s="5"/>
      <c r="D77" s="5"/>
      <c r="E77" s="5"/>
      <c r="F77" s="5"/>
      <c r="G77" s="5"/>
      <c r="H77" s="9"/>
      <c r="I77" s="3" t="s">
        <v>9</v>
      </c>
      <c r="J77" s="4" t="str">
        <f t="shared" si="10"/>
        <v>other</v>
      </c>
      <c r="K77" s="5" t="s">
        <v>9</v>
      </c>
      <c r="L77" s="4" t="str">
        <f t="shared" si="11"/>
        <v>other</v>
      </c>
      <c r="M77" s="5" t="s">
        <v>9</v>
      </c>
      <c r="N77" s="4" t="str">
        <f>IF(AND(I77&gt;=2, I77&lt;=4, M77='drop-downs'!$A$22),"altnext"&amp;I77,"other")</f>
        <v>other</v>
      </c>
      <c r="O77" s="6" t="s">
        <v>9</v>
      </c>
      <c r="P77" s="4" t="str">
        <f t="shared" si="9"/>
        <v>other</v>
      </c>
      <c r="Q77" s="5" t="s">
        <v>9</v>
      </c>
      <c r="R77" s="5" t="s">
        <v>9</v>
      </c>
      <c r="S77" s="136"/>
      <c r="T77" s="13" t="str">
        <f t="shared" si="7"/>
        <v>---</v>
      </c>
      <c r="U77" s="14" t="str">
        <f t="shared" si="8"/>
        <v>-</v>
      </c>
      <c r="V77" s="14" t="str">
        <f>IF(I77=1, 0,
IF(K77='drop-downs'!$B$5, 1,
IF(K77='drop-downs'!$B$6, 2,
IF(K77='drop-downs'!$C$5, 4,
IF(K77='drop-downs'!$C$6, 5,
IF(K77='drop-downs'!$D$5, 6, "-"))))))</f>
        <v>-</v>
      </c>
      <c r="W77" s="15" t="str">
        <f>IF(OR(I77=0,I77=1),0,
IF(M77='drop-downs'!$A$20,1,
IF(M77='drop-downs'!$A$21,2,
IF(OR(AND(M77='drop-downs'!$A$22,O77='drop-downs'!$A$36),O77='drop-downs'!$B$39),3,
IF(OR(O77='drop-downs'!$A$37,O77='drop-downs'!$B$37,O77='drop-downs'!$B$38, O77='drop-downs'!$C$37,AND(OR(I77=5,I77=8),M77='drop-downs'!$A$22)),4, "-"
)))))</f>
        <v>-</v>
      </c>
      <c r="X77" s="14" t="str">
        <f>IF(M77='drop-downs'!$C$21,5,
IF(OR(M77='drop-downs'!$C$22,M77='drop-downs'!$D$21),6,
IF(OR(M77='drop-downs'!$D$22,M77='drop-downs'!$C$23),7,
IF(M77='drop-downs'!$D$23,8,"-"))))</f>
        <v>-</v>
      </c>
      <c r="Y77" s="13" t="str">
        <f>IF(AND(U77=1,$M77='drop-downs'!$B$20),VLOOKUP("101",'Codes-LOOKUP'!$A$2:$B$41,2,FALSE),
IF(OR(AND(U77=1,$M77="-"),(ISERROR(VLOOKUP($T77,'Codes-LOOKUP'!$A$2:$B$41,2,FALSE)))),"---",
VLOOKUP($T77,'Codes-LOOKUP'!$A$2:$B$41,2,FALSE)))</f>
        <v>---</v>
      </c>
      <c r="Z77" s="124"/>
    </row>
    <row r="78" spans="1:26" x14ac:dyDescent="0.35">
      <c r="A78" s="5"/>
      <c r="B78" s="5"/>
      <c r="C78" s="5"/>
      <c r="D78" s="5"/>
      <c r="E78" s="5"/>
      <c r="F78" s="5"/>
      <c r="G78" s="5"/>
      <c r="H78" s="9"/>
      <c r="I78" s="3" t="s">
        <v>9</v>
      </c>
      <c r="J78" s="4" t="str">
        <f t="shared" si="10"/>
        <v>other</v>
      </c>
      <c r="K78" s="5" t="s">
        <v>9</v>
      </c>
      <c r="L78" s="4" t="str">
        <f t="shared" si="11"/>
        <v>other</v>
      </c>
      <c r="M78" s="5" t="s">
        <v>9</v>
      </c>
      <c r="N78" s="4" t="str">
        <f>IF(AND(I78&gt;=2, I78&lt;=4, M78='drop-downs'!$A$22),"altnext"&amp;I78,"other")</f>
        <v>other</v>
      </c>
      <c r="O78" s="6" t="s">
        <v>9</v>
      </c>
      <c r="P78" s="4" t="str">
        <f t="shared" si="9"/>
        <v>other</v>
      </c>
      <c r="Q78" s="5" t="s">
        <v>9</v>
      </c>
      <c r="R78" s="5" t="s">
        <v>9</v>
      </c>
      <c r="S78" s="136"/>
      <c r="T78" s="13" t="str">
        <f t="shared" si="7"/>
        <v>---</v>
      </c>
      <c r="U78" s="14" t="str">
        <f t="shared" si="8"/>
        <v>-</v>
      </c>
      <c r="V78" s="14" t="str">
        <f>IF(I78=1, 0,
IF(K78='drop-downs'!$B$5, 1,
IF(K78='drop-downs'!$B$6, 2,
IF(K78='drop-downs'!$C$5, 4,
IF(K78='drop-downs'!$C$6, 5,
IF(K78='drop-downs'!$D$5, 6, "-"))))))</f>
        <v>-</v>
      </c>
      <c r="W78" s="15" t="str">
        <f>IF(OR(I78=0,I78=1),0,
IF(M78='drop-downs'!$A$20,1,
IF(M78='drop-downs'!$A$21,2,
IF(OR(AND(M78='drop-downs'!$A$22,O78='drop-downs'!$A$36),O78='drop-downs'!$B$39),3,
IF(OR(O78='drop-downs'!$A$37,O78='drop-downs'!$B$37,O78='drop-downs'!$B$38, O78='drop-downs'!$C$37,AND(OR(I78=5,I78=8),M78='drop-downs'!$A$22)),4, "-"
)))))</f>
        <v>-</v>
      </c>
      <c r="X78" s="14" t="str">
        <f>IF(M78='drop-downs'!$C$21,5,
IF(OR(M78='drop-downs'!$C$22,M78='drop-downs'!$D$21),6,
IF(OR(M78='drop-downs'!$D$22,M78='drop-downs'!$C$23),7,
IF(M78='drop-downs'!$D$23,8,"-"))))</f>
        <v>-</v>
      </c>
      <c r="Y78" s="13" t="str">
        <f>IF(AND(U78=1,$M78='drop-downs'!$B$20),VLOOKUP("101",'Codes-LOOKUP'!$A$2:$B$41,2,FALSE),
IF(OR(AND(U78=1,$M78="-"),(ISERROR(VLOOKUP($T78,'Codes-LOOKUP'!$A$2:$B$41,2,FALSE)))),"---",
VLOOKUP($T78,'Codes-LOOKUP'!$A$2:$B$41,2,FALSE)))</f>
        <v>---</v>
      </c>
      <c r="Z78" s="124"/>
    </row>
    <row r="79" spans="1:26" x14ac:dyDescent="0.35">
      <c r="A79" s="5"/>
      <c r="B79" s="5"/>
      <c r="C79" s="5"/>
      <c r="D79" s="5"/>
      <c r="E79" s="5"/>
      <c r="F79" s="5"/>
      <c r="G79" s="5"/>
      <c r="H79" s="9"/>
      <c r="I79" s="3" t="s">
        <v>9</v>
      </c>
      <c r="J79" s="4" t="str">
        <f t="shared" si="10"/>
        <v>other</v>
      </c>
      <c r="K79" s="5" t="s">
        <v>9</v>
      </c>
      <c r="L79" s="4" t="str">
        <f t="shared" si="11"/>
        <v>other</v>
      </c>
      <c r="M79" s="5" t="s">
        <v>9</v>
      </c>
      <c r="N79" s="4" t="str">
        <f>IF(AND(I79&gt;=2, I79&lt;=4, M79='drop-downs'!$A$22),"altnext"&amp;I79,"other")</f>
        <v>other</v>
      </c>
      <c r="O79" s="6" t="s">
        <v>9</v>
      </c>
      <c r="P79" s="4" t="str">
        <f t="shared" si="9"/>
        <v>other</v>
      </c>
      <c r="Q79" s="5" t="s">
        <v>9</v>
      </c>
      <c r="R79" s="5" t="s">
        <v>9</v>
      </c>
      <c r="S79" s="136"/>
      <c r="T79" s="13" t="str">
        <f t="shared" si="7"/>
        <v>---</v>
      </c>
      <c r="U79" s="14" t="str">
        <f t="shared" si="8"/>
        <v>-</v>
      </c>
      <c r="V79" s="14" t="str">
        <f>IF(I79=1, 0,
IF(K79='drop-downs'!$B$5, 1,
IF(K79='drop-downs'!$B$6, 2,
IF(K79='drop-downs'!$C$5, 4,
IF(K79='drop-downs'!$C$6, 5,
IF(K79='drop-downs'!$D$5, 6, "-"))))))</f>
        <v>-</v>
      </c>
      <c r="W79" s="15" t="str">
        <f>IF(OR(I79=0,I79=1),0,
IF(M79='drop-downs'!$A$20,1,
IF(M79='drop-downs'!$A$21,2,
IF(OR(AND(M79='drop-downs'!$A$22,O79='drop-downs'!$A$36),O79='drop-downs'!$B$39),3,
IF(OR(O79='drop-downs'!$A$37,O79='drop-downs'!$B$37,O79='drop-downs'!$B$38, O79='drop-downs'!$C$37,AND(OR(I79=5,I79=8),M79='drop-downs'!$A$22)),4, "-"
)))))</f>
        <v>-</v>
      </c>
      <c r="X79" s="14" t="str">
        <f>IF(M79='drop-downs'!$C$21,5,
IF(OR(M79='drop-downs'!$C$22,M79='drop-downs'!$D$21),6,
IF(OR(M79='drop-downs'!$D$22,M79='drop-downs'!$C$23),7,
IF(M79='drop-downs'!$D$23,8,"-"))))</f>
        <v>-</v>
      </c>
      <c r="Y79" s="13" t="str">
        <f>IF(AND(U79=1,$M79='drop-downs'!$B$20),VLOOKUP("101",'Codes-LOOKUP'!$A$2:$B$41,2,FALSE),
IF(OR(AND(U79=1,$M79="-"),(ISERROR(VLOOKUP($T79,'Codes-LOOKUP'!$A$2:$B$41,2,FALSE)))),"---",
VLOOKUP($T79,'Codes-LOOKUP'!$A$2:$B$41,2,FALSE)))</f>
        <v>---</v>
      </c>
      <c r="Z79" s="124"/>
    </row>
    <row r="80" spans="1:26" x14ac:dyDescent="0.35">
      <c r="A80" s="5"/>
      <c r="B80" s="5"/>
      <c r="C80" s="5"/>
      <c r="D80" s="5"/>
      <c r="E80" s="5"/>
      <c r="F80" s="5"/>
      <c r="G80" s="5"/>
      <c r="H80" s="9"/>
      <c r="I80" s="3" t="s">
        <v>9</v>
      </c>
      <c r="J80" s="4" t="str">
        <f t="shared" si="10"/>
        <v>other</v>
      </c>
      <c r="K80" s="5" t="s">
        <v>9</v>
      </c>
      <c r="L80" s="4" t="str">
        <f t="shared" si="11"/>
        <v>other</v>
      </c>
      <c r="M80" s="5" t="s">
        <v>9</v>
      </c>
      <c r="N80" s="4" t="str">
        <f>IF(AND(I80&gt;=2, I80&lt;=4, M80='drop-downs'!$A$22),"altnext"&amp;I80,"other")</f>
        <v>other</v>
      </c>
      <c r="O80" s="6" t="s">
        <v>9</v>
      </c>
      <c r="P80" s="4" t="str">
        <f t="shared" si="9"/>
        <v>other</v>
      </c>
      <c r="Q80" s="5" t="s">
        <v>9</v>
      </c>
      <c r="R80" s="5" t="s">
        <v>9</v>
      </c>
      <c r="S80" s="136"/>
      <c r="T80" s="13" t="str">
        <f t="shared" si="7"/>
        <v>---</v>
      </c>
      <c r="U80" s="14" t="str">
        <f t="shared" si="8"/>
        <v>-</v>
      </c>
      <c r="V80" s="14" t="str">
        <f>IF(I80=1, 0,
IF(K80='drop-downs'!$B$5, 1,
IF(K80='drop-downs'!$B$6, 2,
IF(K80='drop-downs'!$C$5, 4,
IF(K80='drop-downs'!$C$6, 5,
IF(K80='drop-downs'!$D$5, 6, "-"))))))</f>
        <v>-</v>
      </c>
      <c r="W80" s="15" t="str">
        <f>IF(OR(I80=0,I80=1),0,
IF(M80='drop-downs'!$A$20,1,
IF(M80='drop-downs'!$A$21,2,
IF(OR(AND(M80='drop-downs'!$A$22,O80='drop-downs'!$A$36),O80='drop-downs'!$B$39),3,
IF(OR(O80='drop-downs'!$A$37,O80='drop-downs'!$B$37,O80='drop-downs'!$B$38, O80='drop-downs'!$C$37,AND(OR(I80=5,I80=8),M80='drop-downs'!$A$22)),4, "-"
)))))</f>
        <v>-</v>
      </c>
      <c r="X80" s="14" t="str">
        <f>IF(M80='drop-downs'!$C$21,5,
IF(OR(M80='drop-downs'!$C$22,M80='drop-downs'!$D$21),6,
IF(OR(M80='drop-downs'!$D$22,M80='drop-downs'!$C$23),7,
IF(M80='drop-downs'!$D$23,8,"-"))))</f>
        <v>-</v>
      </c>
      <c r="Y80" s="13" t="str">
        <f>IF(AND(U80=1,$M80='drop-downs'!$B$20),VLOOKUP("101",'Codes-LOOKUP'!$A$2:$B$41,2,FALSE),
IF(OR(AND(U80=1,$M80="-"),(ISERROR(VLOOKUP($T80,'Codes-LOOKUP'!$A$2:$B$41,2,FALSE)))),"---",
VLOOKUP($T80,'Codes-LOOKUP'!$A$2:$B$41,2,FALSE)))</f>
        <v>---</v>
      </c>
      <c r="Z80" s="124"/>
    </row>
    <row r="81" spans="1:26" x14ac:dyDescent="0.35">
      <c r="A81" s="5"/>
      <c r="B81" s="5"/>
      <c r="C81" s="5"/>
      <c r="D81" s="5"/>
      <c r="E81" s="5"/>
      <c r="F81" s="5"/>
      <c r="G81" s="5"/>
      <c r="H81" s="9"/>
      <c r="I81" s="3" t="s">
        <v>9</v>
      </c>
      <c r="J81" s="4" t="str">
        <f t="shared" si="10"/>
        <v>other</v>
      </c>
      <c r="K81" s="5" t="s">
        <v>9</v>
      </c>
      <c r="L81" s="4" t="str">
        <f t="shared" si="11"/>
        <v>other</v>
      </c>
      <c r="M81" s="5" t="s">
        <v>9</v>
      </c>
      <c r="N81" s="4" t="str">
        <f>IF(AND(I81&gt;=2, I81&lt;=4, M81='drop-downs'!$A$22),"altnext"&amp;I81,"other")</f>
        <v>other</v>
      </c>
      <c r="O81" s="6" t="s">
        <v>9</v>
      </c>
      <c r="P81" s="4" t="str">
        <f t="shared" si="9"/>
        <v>other</v>
      </c>
      <c r="Q81" s="5" t="s">
        <v>9</v>
      </c>
      <c r="R81" s="5" t="s">
        <v>9</v>
      </c>
      <c r="S81" s="136"/>
      <c r="T81" s="13" t="str">
        <f t="shared" si="7"/>
        <v>---</v>
      </c>
      <c r="U81" s="14" t="str">
        <f t="shared" si="8"/>
        <v>-</v>
      </c>
      <c r="V81" s="14" t="str">
        <f>IF(I81=1, 0,
IF(K81='drop-downs'!$B$5, 1,
IF(K81='drop-downs'!$B$6, 2,
IF(K81='drop-downs'!$C$5, 4,
IF(K81='drop-downs'!$C$6, 5,
IF(K81='drop-downs'!$D$5, 6, "-"))))))</f>
        <v>-</v>
      </c>
      <c r="W81" s="15" t="str">
        <f>IF(OR(I81=0,I81=1),0,
IF(M81='drop-downs'!$A$20,1,
IF(M81='drop-downs'!$A$21,2,
IF(OR(AND(M81='drop-downs'!$A$22,O81='drop-downs'!$A$36),O81='drop-downs'!$B$39),3,
IF(OR(O81='drop-downs'!$A$37,O81='drop-downs'!$B$37,O81='drop-downs'!$B$38, O81='drop-downs'!$C$37,AND(OR(I81=5,I81=8),M81='drop-downs'!$A$22)),4, "-"
)))))</f>
        <v>-</v>
      </c>
      <c r="X81" s="14" t="str">
        <f>IF(M81='drop-downs'!$C$21,5,
IF(OR(M81='drop-downs'!$C$22,M81='drop-downs'!$D$21),6,
IF(OR(M81='drop-downs'!$D$22,M81='drop-downs'!$C$23),7,
IF(M81='drop-downs'!$D$23,8,"-"))))</f>
        <v>-</v>
      </c>
      <c r="Y81" s="13" t="str">
        <f>IF(AND(U81=1,$M81='drop-downs'!$B$20),VLOOKUP("101",'Codes-LOOKUP'!$A$2:$B$41,2,FALSE),
IF(OR(AND(U81=1,$M81="-"),(ISERROR(VLOOKUP($T81,'Codes-LOOKUP'!$A$2:$B$41,2,FALSE)))),"---",
VLOOKUP($T81,'Codes-LOOKUP'!$A$2:$B$41,2,FALSE)))</f>
        <v>---</v>
      </c>
      <c r="Z81" s="124"/>
    </row>
    <row r="82" spans="1:26" x14ac:dyDescent="0.35">
      <c r="A82" s="5"/>
      <c r="B82" s="5"/>
      <c r="C82" s="5"/>
      <c r="D82" s="5"/>
      <c r="E82" s="5"/>
      <c r="F82" s="5"/>
      <c r="G82" s="5"/>
      <c r="H82" s="9"/>
      <c r="I82" s="3" t="s">
        <v>9</v>
      </c>
      <c r="J82" s="4" t="str">
        <f t="shared" si="10"/>
        <v>other</v>
      </c>
      <c r="K82" s="5" t="s">
        <v>9</v>
      </c>
      <c r="L82" s="4" t="str">
        <f t="shared" si="11"/>
        <v>other</v>
      </c>
      <c r="M82" s="5" t="s">
        <v>9</v>
      </c>
      <c r="N82" s="4" t="str">
        <f>IF(AND(I82&gt;=2, I82&lt;=4, M82='drop-downs'!$A$22),"altnext"&amp;I82,"other")</f>
        <v>other</v>
      </c>
      <c r="O82" s="6" t="s">
        <v>9</v>
      </c>
      <c r="P82" s="4" t="str">
        <f t="shared" si="9"/>
        <v>other</v>
      </c>
      <c r="Q82" s="5" t="s">
        <v>9</v>
      </c>
      <c r="R82" s="5" t="s">
        <v>9</v>
      </c>
      <c r="S82" s="136"/>
      <c r="T82" s="13" t="str">
        <f t="shared" si="7"/>
        <v>---</v>
      </c>
      <c r="U82" s="14" t="str">
        <f t="shared" si="8"/>
        <v>-</v>
      </c>
      <c r="V82" s="14" t="str">
        <f>IF(I82=1, 0,
IF(K82='drop-downs'!$B$5, 1,
IF(K82='drop-downs'!$B$6, 2,
IF(K82='drop-downs'!$C$5, 4,
IF(K82='drop-downs'!$C$6, 5,
IF(K82='drop-downs'!$D$5, 6, "-"))))))</f>
        <v>-</v>
      </c>
      <c r="W82" s="15" t="str">
        <f>IF(OR(I82=0,I82=1),0,
IF(M82='drop-downs'!$A$20,1,
IF(M82='drop-downs'!$A$21,2,
IF(OR(AND(M82='drop-downs'!$A$22,O82='drop-downs'!$A$36),O82='drop-downs'!$B$39),3,
IF(OR(O82='drop-downs'!$A$37,O82='drop-downs'!$B$37,O82='drop-downs'!$B$38, O82='drop-downs'!$C$37,AND(OR(I82=5,I82=8),M82='drop-downs'!$A$22)),4, "-"
)))))</f>
        <v>-</v>
      </c>
      <c r="X82" s="14" t="str">
        <f>IF(M82='drop-downs'!$C$21,5,
IF(OR(M82='drop-downs'!$C$22,M82='drop-downs'!$D$21),6,
IF(OR(M82='drop-downs'!$D$22,M82='drop-downs'!$C$23),7,
IF(M82='drop-downs'!$D$23,8,"-"))))</f>
        <v>-</v>
      </c>
      <c r="Y82" s="13" t="str">
        <f>IF(AND(U82=1,$M82='drop-downs'!$B$20),VLOOKUP("101",'Codes-LOOKUP'!$A$2:$B$41,2,FALSE),
IF(OR(AND(U82=1,$M82="-"),(ISERROR(VLOOKUP($T82,'Codes-LOOKUP'!$A$2:$B$41,2,FALSE)))),"---",
VLOOKUP($T82,'Codes-LOOKUP'!$A$2:$B$41,2,FALSE)))</f>
        <v>---</v>
      </c>
      <c r="Z82" s="124"/>
    </row>
    <row r="83" spans="1:26" x14ac:dyDescent="0.35">
      <c r="A83" s="5"/>
      <c r="B83" s="5"/>
      <c r="C83" s="5"/>
      <c r="D83" s="5"/>
      <c r="E83" s="5"/>
      <c r="F83" s="5"/>
      <c r="G83" s="5"/>
      <c r="H83" s="9"/>
      <c r="I83" s="3" t="s">
        <v>9</v>
      </c>
      <c r="J83" s="4" t="str">
        <f t="shared" si="10"/>
        <v>other</v>
      </c>
      <c r="K83" s="5" t="s">
        <v>9</v>
      </c>
      <c r="L83" s="4" t="str">
        <f t="shared" si="11"/>
        <v>other</v>
      </c>
      <c r="M83" s="5" t="s">
        <v>9</v>
      </c>
      <c r="N83" s="4" t="str">
        <f>IF(AND(I83&gt;=2, I83&lt;=4, M83='drop-downs'!$A$22),"altnext"&amp;I83,"other")</f>
        <v>other</v>
      </c>
      <c r="O83" s="6" t="s">
        <v>9</v>
      </c>
      <c r="P83" s="4" t="str">
        <f t="shared" si="9"/>
        <v>other</v>
      </c>
      <c r="Q83" s="5" t="s">
        <v>9</v>
      </c>
      <c r="R83" s="5" t="s">
        <v>9</v>
      </c>
      <c r="S83" s="136"/>
      <c r="T83" s="13" t="str">
        <f t="shared" si="7"/>
        <v>---</v>
      </c>
      <c r="U83" s="14" t="str">
        <f t="shared" si="8"/>
        <v>-</v>
      </c>
      <c r="V83" s="14" t="str">
        <f>IF(I83=1, 0,
IF(K83='drop-downs'!$B$5, 1,
IF(K83='drop-downs'!$B$6, 2,
IF(K83='drop-downs'!$C$5, 4,
IF(K83='drop-downs'!$C$6, 5,
IF(K83='drop-downs'!$D$5, 6, "-"))))))</f>
        <v>-</v>
      </c>
      <c r="W83" s="15" t="str">
        <f>IF(OR(I83=0,I83=1),0,
IF(M83='drop-downs'!$A$20,1,
IF(M83='drop-downs'!$A$21,2,
IF(OR(AND(M83='drop-downs'!$A$22,O83='drop-downs'!$A$36),O83='drop-downs'!$B$39),3,
IF(OR(O83='drop-downs'!$A$37,O83='drop-downs'!$B$37,O83='drop-downs'!$B$38, O83='drop-downs'!$C$37,AND(OR(I83=5,I83=8),M83='drop-downs'!$A$22)),4, "-"
)))))</f>
        <v>-</v>
      </c>
      <c r="X83" s="14" t="str">
        <f>IF(M83='drop-downs'!$C$21,5,
IF(OR(M83='drop-downs'!$C$22,M83='drop-downs'!$D$21),6,
IF(OR(M83='drop-downs'!$D$22,M83='drop-downs'!$C$23),7,
IF(M83='drop-downs'!$D$23,8,"-"))))</f>
        <v>-</v>
      </c>
      <c r="Y83" s="13" t="str">
        <f>IF(AND(U83=1,$M83='drop-downs'!$B$20),VLOOKUP("101",'Codes-LOOKUP'!$A$2:$B$41,2,FALSE),
IF(OR(AND(U83=1,$M83="-"),(ISERROR(VLOOKUP($T83,'Codes-LOOKUP'!$A$2:$B$41,2,FALSE)))),"---",
VLOOKUP($T83,'Codes-LOOKUP'!$A$2:$B$41,2,FALSE)))</f>
        <v>---</v>
      </c>
      <c r="Z83" s="124"/>
    </row>
    <row r="84" spans="1:26" x14ac:dyDescent="0.35">
      <c r="A84" s="5"/>
      <c r="B84" s="5"/>
      <c r="C84" s="5"/>
      <c r="D84" s="5"/>
      <c r="E84" s="5"/>
      <c r="F84" s="5"/>
      <c r="G84" s="5"/>
      <c r="H84" s="9"/>
      <c r="I84" s="3" t="s">
        <v>9</v>
      </c>
      <c r="J84" s="4" t="str">
        <f t="shared" si="10"/>
        <v>other</v>
      </c>
      <c r="K84" s="5" t="s">
        <v>9</v>
      </c>
      <c r="L84" s="4" t="str">
        <f t="shared" si="11"/>
        <v>other</v>
      </c>
      <c r="M84" s="5" t="s">
        <v>9</v>
      </c>
      <c r="N84" s="4" t="str">
        <f>IF(AND(I84&gt;=2, I84&lt;=4, M84='drop-downs'!$A$22),"altnext"&amp;I84,"other")</f>
        <v>other</v>
      </c>
      <c r="O84" s="6" t="s">
        <v>9</v>
      </c>
      <c r="P84" s="4" t="str">
        <f t="shared" si="9"/>
        <v>other</v>
      </c>
      <c r="Q84" s="5" t="s">
        <v>9</v>
      </c>
      <c r="R84" s="5" t="s">
        <v>9</v>
      </c>
      <c r="S84" s="136"/>
      <c r="T84" s="13" t="str">
        <f t="shared" si="7"/>
        <v>---</v>
      </c>
      <c r="U84" s="14" t="str">
        <f t="shared" si="8"/>
        <v>-</v>
      </c>
      <c r="V84" s="14" t="str">
        <f>IF(I84=1, 0,
IF(K84='drop-downs'!$B$5, 1,
IF(K84='drop-downs'!$B$6, 2,
IF(K84='drop-downs'!$C$5, 4,
IF(K84='drop-downs'!$C$6, 5,
IF(K84='drop-downs'!$D$5, 6, "-"))))))</f>
        <v>-</v>
      </c>
      <c r="W84" s="15" t="str">
        <f>IF(OR(I84=0,I84=1),0,
IF(M84='drop-downs'!$A$20,1,
IF(M84='drop-downs'!$A$21,2,
IF(OR(AND(M84='drop-downs'!$A$22,O84='drop-downs'!$A$36),O84='drop-downs'!$B$39),3,
IF(OR(O84='drop-downs'!$A$37,O84='drop-downs'!$B$37,O84='drop-downs'!$B$38, O84='drop-downs'!$C$37,AND(OR(I84=5,I84=8),M84='drop-downs'!$A$22)),4, "-"
)))))</f>
        <v>-</v>
      </c>
      <c r="X84" s="14" t="str">
        <f>IF(M84='drop-downs'!$C$21,5,
IF(OR(M84='drop-downs'!$C$22,M84='drop-downs'!$D$21),6,
IF(OR(M84='drop-downs'!$D$22,M84='drop-downs'!$C$23),7,
IF(M84='drop-downs'!$D$23,8,"-"))))</f>
        <v>-</v>
      </c>
      <c r="Y84" s="13" t="str">
        <f>IF(AND(U84=1,$M84='drop-downs'!$B$20),VLOOKUP("101",'Codes-LOOKUP'!$A$2:$B$41,2,FALSE),
IF(OR(AND(U84=1,$M84="-"),(ISERROR(VLOOKUP($T84,'Codes-LOOKUP'!$A$2:$B$41,2,FALSE)))),"---",
VLOOKUP($T84,'Codes-LOOKUP'!$A$2:$B$41,2,FALSE)))</f>
        <v>---</v>
      </c>
      <c r="Z84" s="124"/>
    </row>
    <row r="85" spans="1:26" x14ac:dyDescent="0.35">
      <c r="A85" s="5"/>
      <c r="B85" s="5"/>
      <c r="C85" s="5"/>
      <c r="D85" s="5"/>
      <c r="E85" s="5"/>
      <c r="F85" s="5"/>
      <c r="G85" s="5"/>
      <c r="H85" s="9"/>
      <c r="I85" s="3" t="s">
        <v>9</v>
      </c>
      <c r="J85" s="4" t="str">
        <f t="shared" si="10"/>
        <v>other</v>
      </c>
      <c r="K85" s="5" t="s">
        <v>9</v>
      </c>
      <c r="L85" s="4" t="str">
        <f t="shared" si="11"/>
        <v>other</v>
      </c>
      <c r="M85" s="5" t="s">
        <v>9</v>
      </c>
      <c r="N85" s="4" t="str">
        <f>IF(AND(I85&gt;=2, I85&lt;=4, M85='drop-downs'!$A$22),"altnext"&amp;I85,"other")</f>
        <v>other</v>
      </c>
      <c r="O85" s="6" t="s">
        <v>9</v>
      </c>
      <c r="P85" s="4" t="str">
        <f t="shared" si="9"/>
        <v>other</v>
      </c>
      <c r="Q85" s="5" t="s">
        <v>9</v>
      </c>
      <c r="R85" s="5" t="s">
        <v>9</v>
      </c>
      <c r="S85" s="136"/>
      <c r="T85" s="13" t="str">
        <f t="shared" si="7"/>
        <v>---</v>
      </c>
      <c r="U85" s="14" t="str">
        <f t="shared" si="8"/>
        <v>-</v>
      </c>
      <c r="V85" s="14" t="str">
        <f>IF(I85=1, 0,
IF(K85='drop-downs'!$B$5, 1,
IF(K85='drop-downs'!$B$6, 2,
IF(K85='drop-downs'!$C$5, 4,
IF(K85='drop-downs'!$C$6, 5,
IF(K85='drop-downs'!$D$5, 6, "-"))))))</f>
        <v>-</v>
      </c>
      <c r="W85" s="15" t="str">
        <f>IF(OR(I85=0,I85=1),0,
IF(M85='drop-downs'!$A$20,1,
IF(M85='drop-downs'!$A$21,2,
IF(OR(AND(M85='drop-downs'!$A$22,O85='drop-downs'!$A$36),O85='drop-downs'!$B$39),3,
IF(OR(O85='drop-downs'!$A$37,O85='drop-downs'!$B$37,O85='drop-downs'!$B$38, O85='drop-downs'!$C$37,AND(OR(I85=5,I85=8),M85='drop-downs'!$A$22)),4, "-"
)))))</f>
        <v>-</v>
      </c>
      <c r="X85" s="14" t="str">
        <f>IF(M85='drop-downs'!$C$21,5,
IF(OR(M85='drop-downs'!$C$22,M85='drop-downs'!$D$21),6,
IF(OR(M85='drop-downs'!$D$22,M85='drop-downs'!$C$23),7,
IF(M85='drop-downs'!$D$23,8,"-"))))</f>
        <v>-</v>
      </c>
      <c r="Y85" s="13" t="str">
        <f>IF(AND(U85=1,$M85='drop-downs'!$B$20),VLOOKUP("101",'Codes-LOOKUP'!$A$2:$B$41,2,FALSE),
IF(OR(AND(U85=1,$M85="-"),(ISERROR(VLOOKUP($T85,'Codes-LOOKUP'!$A$2:$B$41,2,FALSE)))),"---",
VLOOKUP($T85,'Codes-LOOKUP'!$A$2:$B$41,2,FALSE)))</f>
        <v>---</v>
      </c>
      <c r="Z85" s="124"/>
    </row>
    <row r="86" spans="1:26" x14ac:dyDescent="0.35">
      <c r="A86" s="5"/>
      <c r="B86" s="5"/>
      <c r="C86" s="5"/>
      <c r="D86" s="5"/>
      <c r="E86" s="5"/>
      <c r="F86" s="5"/>
      <c r="G86" s="5"/>
      <c r="H86" s="9"/>
      <c r="I86" s="3" t="s">
        <v>9</v>
      </c>
      <c r="J86" s="4" t="str">
        <f t="shared" si="10"/>
        <v>other</v>
      </c>
      <c r="K86" s="5" t="s">
        <v>9</v>
      </c>
      <c r="L86" s="4" t="str">
        <f t="shared" si="11"/>
        <v>other</v>
      </c>
      <c r="M86" s="5" t="s">
        <v>9</v>
      </c>
      <c r="N86" s="4" t="str">
        <f>IF(AND(I86&gt;=2, I86&lt;=4, M86='drop-downs'!$A$22),"altnext"&amp;I86,"other")</f>
        <v>other</v>
      </c>
      <c r="O86" s="6" t="s">
        <v>9</v>
      </c>
      <c r="P86" s="4" t="str">
        <f t="shared" si="9"/>
        <v>other</v>
      </c>
      <c r="Q86" s="5" t="s">
        <v>9</v>
      </c>
      <c r="R86" s="5" t="s">
        <v>9</v>
      </c>
      <c r="S86" s="136"/>
      <c r="T86" s="13" t="str">
        <f t="shared" si="7"/>
        <v>---</v>
      </c>
      <c r="U86" s="14" t="str">
        <f t="shared" si="8"/>
        <v>-</v>
      </c>
      <c r="V86" s="14" t="str">
        <f>IF(I86=1, 0,
IF(K86='drop-downs'!$B$5, 1,
IF(K86='drop-downs'!$B$6, 2,
IF(K86='drop-downs'!$C$5, 4,
IF(K86='drop-downs'!$C$6, 5,
IF(K86='drop-downs'!$D$5, 6, "-"))))))</f>
        <v>-</v>
      </c>
      <c r="W86" s="15" t="str">
        <f>IF(OR(I86=0,I86=1),0,
IF(M86='drop-downs'!$A$20,1,
IF(M86='drop-downs'!$A$21,2,
IF(OR(AND(M86='drop-downs'!$A$22,O86='drop-downs'!$A$36),O86='drop-downs'!$B$39),3,
IF(OR(O86='drop-downs'!$A$37,O86='drop-downs'!$B$37,O86='drop-downs'!$B$38, O86='drop-downs'!$C$37,AND(OR(I86=5,I86=8),M86='drop-downs'!$A$22)),4, "-"
)))))</f>
        <v>-</v>
      </c>
      <c r="X86" s="14" t="str">
        <f>IF(M86='drop-downs'!$C$21,5,
IF(OR(M86='drop-downs'!$C$22,M86='drop-downs'!$D$21),6,
IF(OR(M86='drop-downs'!$D$22,M86='drop-downs'!$C$23),7,
IF(M86='drop-downs'!$D$23,8,"-"))))</f>
        <v>-</v>
      </c>
      <c r="Y86" s="13" t="str">
        <f>IF(AND(U86=1,$M86='drop-downs'!$B$20),VLOOKUP("101",'Codes-LOOKUP'!$A$2:$B$41,2,FALSE),
IF(OR(AND(U86=1,$M86="-"),(ISERROR(VLOOKUP($T86,'Codes-LOOKUP'!$A$2:$B$41,2,FALSE)))),"---",
VLOOKUP($T86,'Codes-LOOKUP'!$A$2:$B$41,2,FALSE)))</f>
        <v>---</v>
      </c>
      <c r="Z86" s="124"/>
    </row>
    <row r="87" spans="1:26" x14ac:dyDescent="0.35">
      <c r="A87" s="5"/>
      <c r="B87" s="5"/>
      <c r="C87" s="5"/>
      <c r="D87" s="5"/>
      <c r="E87" s="5"/>
      <c r="F87" s="5"/>
      <c r="G87" s="5"/>
      <c r="H87" s="9"/>
      <c r="I87" s="3" t="s">
        <v>9</v>
      </c>
      <c r="J87" s="4" t="str">
        <f t="shared" si="10"/>
        <v>other</v>
      </c>
      <c r="K87" s="5" t="s">
        <v>9</v>
      </c>
      <c r="L87" s="4" t="str">
        <f t="shared" si="11"/>
        <v>other</v>
      </c>
      <c r="M87" s="5" t="s">
        <v>9</v>
      </c>
      <c r="N87" s="4" t="str">
        <f>IF(AND(I87&gt;=2, I87&lt;=4, M87='drop-downs'!$A$22),"altnext"&amp;I87,"other")</f>
        <v>other</v>
      </c>
      <c r="O87" s="6" t="s">
        <v>9</v>
      </c>
      <c r="P87" s="4" t="str">
        <f t="shared" si="9"/>
        <v>other</v>
      </c>
      <c r="Q87" s="5" t="s">
        <v>9</v>
      </c>
      <c r="R87" s="5" t="s">
        <v>9</v>
      </c>
      <c r="S87" s="136"/>
      <c r="T87" s="13" t="str">
        <f t="shared" si="7"/>
        <v>---</v>
      </c>
      <c r="U87" s="14" t="str">
        <f t="shared" si="8"/>
        <v>-</v>
      </c>
      <c r="V87" s="14" t="str">
        <f>IF(I87=1, 0,
IF(K87='drop-downs'!$B$5, 1,
IF(K87='drop-downs'!$B$6, 2,
IF(K87='drop-downs'!$C$5, 4,
IF(K87='drop-downs'!$C$6, 5,
IF(K87='drop-downs'!$D$5, 6, "-"))))))</f>
        <v>-</v>
      </c>
      <c r="W87" s="15" t="str">
        <f>IF(OR(I87=0,I87=1),0,
IF(M87='drop-downs'!$A$20,1,
IF(M87='drop-downs'!$A$21,2,
IF(OR(AND(M87='drop-downs'!$A$22,O87='drop-downs'!$A$36),O87='drop-downs'!$B$39),3,
IF(OR(O87='drop-downs'!$A$37,O87='drop-downs'!$B$37,O87='drop-downs'!$B$38, O87='drop-downs'!$C$37,AND(OR(I87=5,I87=8),M87='drop-downs'!$A$22)),4, "-"
)))))</f>
        <v>-</v>
      </c>
      <c r="X87" s="14" t="str">
        <f>IF(M87='drop-downs'!$C$21,5,
IF(OR(M87='drop-downs'!$C$22,M87='drop-downs'!$D$21),6,
IF(OR(M87='drop-downs'!$D$22,M87='drop-downs'!$C$23),7,
IF(M87='drop-downs'!$D$23,8,"-"))))</f>
        <v>-</v>
      </c>
      <c r="Y87" s="13" t="str">
        <f>IF(AND(U87=1,$M87='drop-downs'!$B$20),VLOOKUP("101",'Codes-LOOKUP'!$A$2:$B$41,2,FALSE),
IF(OR(AND(U87=1,$M87="-"),(ISERROR(VLOOKUP($T87,'Codes-LOOKUP'!$A$2:$B$41,2,FALSE)))),"---",
VLOOKUP($T87,'Codes-LOOKUP'!$A$2:$B$41,2,FALSE)))</f>
        <v>---</v>
      </c>
      <c r="Z87" s="124"/>
    </row>
    <row r="88" spans="1:26" x14ac:dyDescent="0.35">
      <c r="A88" s="5"/>
      <c r="B88" s="5"/>
      <c r="C88" s="5"/>
      <c r="D88" s="5"/>
      <c r="E88" s="5"/>
      <c r="F88" s="5"/>
      <c r="G88" s="5"/>
      <c r="H88" s="9"/>
      <c r="I88" s="3" t="s">
        <v>9</v>
      </c>
      <c r="J88" s="4" t="str">
        <f t="shared" si="10"/>
        <v>other</v>
      </c>
      <c r="K88" s="5" t="s">
        <v>9</v>
      </c>
      <c r="L88" s="4" t="str">
        <f t="shared" si="11"/>
        <v>other</v>
      </c>
      <c r="M88" s="5" t="s">
        <v>9</v>
      </c>
      <c r="N88" s="4" t="str">
        <f>IF(AND(I88&gt;=2, I88&lt;=4, M88='drop-downs'!$A$22),"altnext"&amp;I88,"other")</f>
        <v>other</v>
      </c>
      <c r="O88" s="6" t="s">
        <v>9</v>
      </c>
      <c r="P88" s="4" t="str">
        <f t="shared" si="9"/>
        <v>other</v>
      </c>
      <c r="Q88" s="5" t="s">
        <v>9</v>
      </c>
      <c r="R88" s="5" t="s">
        <v>9</v>
      </c>
      <c r="S88" s="136"/>
      <c r="T88" s="13" t="str">
        <f t="shared" si="7"/>
        <v>---</v>
      </c>
      <c r="U88" s="14" t="str">
        <f t="shared" si="8"/>
        <v>-</v>
      </c>
      <c r="V88" s="14" t="str">
        <f>IF(I88=1, 0,
IF(K88='drop-downs'!$B$5, 1,
IF(K88='drop-downs'!$B$6, 2,
IF(K88='drop-downs'!$C$5, 4,
IF(K88='drop-downs'!$C$6, 5,
IF(K88='drop-downs'!$D$5, 6, "-"))))))</f>
        <v>-</v>
      </c>
      <c r="W88" s="15" t="str">
        <f>IF(OR(I88=0,I88=1),0,
IF(M88='drop-downs'!$A$20,1,
IF(M88='drop-downs'!$A$21,2,
IF(OR(AND(M88='drop-downs'!$A$22,O88='drop-downs'!$A$36),O88='drop-downs'!$B$39),3,
IF(OR(O88='drop-downs'!$A$37,O88='drop-downs'!$B$37,O88='drop-downs'!$B$38, O88='drop-downs'!$C$37,AND(OR(I88=5,I88=8),M88='drop-downs'!$A$22)),4, "-"
)))))</f>
        <v>-</v>
      </c>
      <c r="X88" s="14" t="str">
        <f>IF(M88='drop-downs'!$C$21,5,
IF(OR(M88='drop-downs'!$C$22,M88='drop-downs'!$D$21),6,
IF(OR(M88='drop-downs'!$D$22,M88='drop-downs'!$C$23),7,
IF(M88='drop-downs'!$D$23,8,"-"))))</f>
        <v>-</v>
      </c>
      <c r="Y88" s="13" t="str">
        <f>IF(AND(U88=1,$M88='drop-downs'!$B$20),VLOOKUP("101",'Codes-LOOKUP'!$A$2:$B$41,2,FALSE),
IF(OR(AND(U88=1,$M88="-"),(ISERROR(VLOOKUP($T88,'Codes-LOOKUP'!$A$2:$B$41,2,FALSE)))),"---",
VLOOKUP($T88,'Codes-LOOKUP'!$A$2:$B$41,2,FALSE)))</f>
        <v>---</v>
      </c>
      <c r="Z88" s="124"/>
    </row>
    <row r="89" spans="1:26" x14ac:dyDescent="0.35">
      <c r="A89" s="5"/>
      <c r="B89" s="5"/>
      <c r="C89" s="5"/>
      <c r="D89" s="5"/>
      <c r="E89" s="5"/>
      <c r="F89" s="5"/>
      <c r="G89" s="5"/>
      <c r="H89" s="9"/>
      <c r="I89" s="3" t="s">
        <v>9</v>
      </c>
      <c r="J89" s="4" t="str">
        <f t="shared" si="10"/>
        <v>other</v>
      </c>
      <c r="K89" s="5" t="s">
        <v>9</v>
      </c>
      <c r="L89" s="4" t="str">
        <f t="shared" si="11"/>
        <v>other</v>
      </c>
      <c r="M89" s="5" t="s">
        <v>9</v>
      </c>
      <c r="N89" s="4" t="str">
        <f>IF(AND(I89&gt;=2, I89&lt;=4, M89='drop-downs'!$A$22),"altnext"&amp;I89,"other")</f>
        <v>other</v>
      </c>
      <c r="O89" s="6" t="s">
        <v>9</v>
      </c>
      <c r="P89" s="4" t="str">
        <f t="shared" si="9"/>
        <v>other</v>
      </c>
      <c r="Q89" s="5" t="s">
        <v>9</v>
      </c>
      <c r="R89" s="5" t="s">
        <v>9</v>
      </c>
      <c r="S89" s="136"/>
      <c r="T89" s="13" t="str">
        <f t="shared" si="7"/>
        <v>---</v>
      </c>
      <c r="U89" s="14" t="str">
        <f t="shared" si="8"/>
        <v>-</v>
      </c>
      <c r="V89" s="14" t="str">
        <f>IF(I89=1, 0,
IF(K89='drop-downs'!$B$5, 1,
IF(K89='drop-downs'!$B$6, 2,
IF(K89='drop-downs'!$C$5, 4,
IF(K89='drop-downs'!$C$6, 5,
IF(K89='drop-downs'!$D$5, 6, "-"))))))</f>
        <v>-</v>
      </c>
      <c r="W89" s="15" t="str">
        <f>IF(OR(I89=0,I89=1),0,
IF(M89='drop-downs'!$A$20,1,
IF(M89='drop-downs'!$A$21,2,
IF(OR(AND(M89='drop-downs'!$A$22,O89='drop-downs'!$A$36),O89='drop-downs'!$B$39),3,
IF(OR(O89='drop-downs'!$A$37,O89='drop-downs'!$B$37,O89='drop-downs'!$B$38, O89='drop-downs'!$C$37,AND(OR(I89=5,I89=8),M89='drop-downs'!$A$22)),4, "-"
)))))</f>
        <v>-</v>
      </c>
      <c r="X89" s="14" t="str">
        <f>IF(M89='drop-downs'!$C$21,5,
IF(OR(M89='drop-downs'!$C$22,M89='drop-downs'!$D$21),6,
IF(OR(M89='drop-downs'!$D$22,M89='drop-downs'!$C$23),7,
IF(M89='drop-downs'!$D$23,8,"-"))))</f>
        <v>-</v>
      </c>
      <c r="Y89" s="13" t="str">
        <f>IF(AND(U89=1,$M89='drop-downs'!$B$20),VLOOKUP("101",'Codes-LOOKUP'!$A$2:$B$41,2,FALSE),
IF(OR(AND(U89=1,$M89="-"),(ISERROR(VLOOKUP($T89,'Codes-LOOKUP'!$A$2:$B$41,2,FALSE)))),"---",
VLOOKUP($T89,'Codes-LOOKUP'!$A$2:$B$41,2,FALSE)))</f>
        <v>---</v>
      </c>
      <c r="Z89" s="124"/>
    </row>
    <row r="90" spans="1:26" x14ac:dyDescent="0.35">
      <c r="A90" s="124"/>
      <c r="B90" s="124"/>
      <c r="C90" s="124"/>
      <c r="D90" s="124"/>
      <c r="E90" s="124"/>
      <c r="F90" s="124"/>
      <c r="G90" s="124"/>
      <c r="H90" s="138"/>
      <c r="I90" s="124"/>
      <c r="J90" s="124"/>
      <c r="K90" s="124"/>
      <c r="L90" s="124"/>
      <c r="M90" s="124"/>
      <c r="N90" s="124"/>
      <c r="O90" s="124"/>
      <c r="P90" s="124"/>
      <c r="Q90" s="124"/>
      <c r="R90" s="124"/>
      <c r="S90" s="124"/>
      <c r="T90" s="124"/>
      <c r="U90" s="124"/>
      <c r="V90" s="124"/>
      <c r="W90" s="124"/>
      <c r="X90" s="124"/>
      <c r="Y90" s="124"/>
      <c r="Z90" s="124"/>
    </row>
  </sheetData>
  <sheetProtection formatCells="0" formatColumns="0" formatRows="0" sort="0" autoFilter="0"/>
  <mergeCells count="2">
    <mergeCell ref="I2:Y2"/>
    <mergeCell ref="A2:H2"/>
  </mergeCells>
  <conditionalFormatting sqref="I7:I12 I14:I50 I56:I89">
    <cfRule type="expression" dxfId="22" priority="106" stopIfTrue="1">
      <formula>COUNTIF(H7,"&gt;0")</formula>
    </cfRule>
  </conditionalFormatting>
  <conditionalFormatting sqref="M7:M89">
    <cfRule type="expression" dxfId="21" priority="105" stopIfTrue="1">
      <formula>AND(I7&gt;0, I7&lt;9)</formula>
    </cfRule>
  </conditionalFormatting>
  <conditionalFormatting sqref="N7:N89">
    <cfRule type="expression" dxfId="20" priority="104" stopIfTrue="1">
      <formula>AND(#REF!&gt;1, #REF!&lt;9)</formula>
    </cfRule>
  </conditionalFormatting>
  <conditionalFormatting sqref="T113">
    <cfRule type="expression" dxfId="19" priority="103" stopIfTrue="1">
      <formula>FALSE</formula>
    </cfRule>
  </conditionalFormatting>
  <conditionalFormatting sqref="K7:K89">
    <cfRule type="expression" dxfId="18" priority="95" stopIfTrue="1">
      <formula>OR($I7=0, AND($I7&gt;1,$I7&lt;9))</formula>
    </cfRule>
  </conditionalFormatting>
  <conditionalFormatting sqref="O7:O12 O14:O50">
    <cfRule type="expression" dxfId="17" priority="94" stopIfTrue="1">
      <formula>AND(I7&gt;=0, I7&lt;8, N7&lt;&gt;"other")</formula>
    </cfRule>
  </conditionalFormatting>
  <conditionalFormatting sqref="Q8:Q12 Q14:Q50 Q56:Q89">
    <cfRule type="expression" dxfId="16" priority="24" stopIfTrue="1">
      <formula>OR($I8=0, AND($I8&gt;0,$I8&lt;9))</formula>
    </cfRule>
  </conditionalFormatting>
  <conditionalFormatting sqref="Q7">
    <cfRule type="expression" dxfId="15" priority="29" stopIfTrue="1">
      <formula>OR($I7=0, AND($I7&gt;0,$I7&lt;9))</formula>
    </cfRule>
  </conditionalFormatting>
  <conditionalFormatting sqref="I13">
    <cfRule type="expression" dxfId="14" priority="18" stopIfTrue="1">
      <formula>COUNTIF(H13,"&gt;0")</formula>
    </cfRule>
  </conditionalFormatting>
  <conditionalFormatting sqref="M13">
    <cfRule type="expression" dxfId="13" priority="17" stopIfTrue="1">
      <formula>AND(I13&gt;1, I13&lt;9)</formula>
    </cfRule>
  </conditionalFormatting>
  <conditionalFormatting sqref="K13">
    <cfRule type="expression" dxfId="12" priority="16" stopIfTrue="1">
      <formula>OR($I13=0, AND($I13&gt;1,$I13&lt;9))</formula>
    </cfRule>
  </conditionalFormatting>
  <conditionalFormatting sqref="O13">
    <cfRule type="expression" dxfId="11" priority="15" stopIfTrue="1">
      <formula>AND(I13&gt;=0, I13&lt;8, N13&lt;&gt;"other")</formula>
    </cfRule>
  </conditionalFormatting>
  <conditionalFormatting sqref="Q13">
    <cfRule type="expression" dxfId="10" priority="14" stopIfTrue="1">
      <formula>OR($I13=0, AND($I13&gt;0,$I13&lt;9))</formula>
    </cfRule>
  </conditionalFormatting>
  <conditionalFormatting sqref="I51:I54">
    <cfRule type="expression" dxfId="9" priority="12" stopIfTrue="1">
      <formula>COUNTIF(H51,"&gt;0")</formula>
    </cfRule>
  </conditionalFormatting>
  <conditionalFormatting sqref="M51:M54 M56:M89">
    <cfRule type="expression" dxfId="8" priority="11" stopIfTrue="1">
      <formula>AND(I51&gt;1, I51&lt;9)</formula>
    </cfRule>
  </conditionalFormatting>
  <conditionalFormatting sqref="K51:K54">
    <cfRule type="expression" dxfId="7" priority="10" stopIfTrue="1">
      <formula>OR($I51=0, AND($I51&gt;1,$I51&lt;9))</formula>
    </cfRule>
  </conditionalFormatting>
  <conditionalFormatting sqref="O51:O54 O56:O89">
    <cfRule type="expression" dxfId="6" priority="9" stopIfTrue="1">
      <formula>AND(I51&gt;=0, I51&lt;8, N51&lt;&gt;"other")</formula>
    </cfRule>
  </conditionalFormatting>
  <conditionalFormatting sqref="Q51:Q54">
    <cfRule type="expression" dxfId="5" priority="8" stopIfTrue="1">
      <formula>OR($I51=0, AND($I51&gt;0,$I51&lt;9))</formula>
    </cfRule>
  </conditionalFormatting>
  <conditionalFormatting sqref="I55">
    <cfRule type="expression" dxfId="4" priority="6" stopIfTrue="1">
      <formula>COUNTIF(H55,"&gt;0")</formula>
    </cfRule>
  </conditionalFormatting>
  <conditionalFormatting sqref="M55">
    <cfRule type="expression" dxfId="3" priority="5" stopIfTrue="1">
      <formula>AND(I55&gt;1, I55&lt;9)</formula>
    </cfRule>
  </conditionalFormatting>
  <conditionalFormatting sqref="K55">
    <cfRule type="expression" dxfId="2" priority="4" stopIfTrue="1">
      <formula>OR($I55=0, AND($I55&gt;1,$I55&lt;9))</formula>
    </cfRule>
  </conditionalFormatting>
  <conditionalFormatting sqref="O55">
    <cfRule type="expression" dxfId="1" priority="3" stopIfTrue="1">
      <formula>AND(I55&gt;=0, I55&lt;8, N55&lt;&gt;"other")</formula>
    </cfRule>
  </conditionalFormatting>
  <conditionalFormatting sqref="Q55">
    <cfRule type="expression" dxfId="0" priority="2" stopIfTrue="1">
      <formula>OR($I55=0, AND($I55&gt;0,$I55&lt;9))</formula>
    </cfRule>
  </conditionalFormatting>
  <dataValidations xWindow="189" yWindow="383" count="4">
    <dataValidation type="list" allowBlank="1" showInputMessage="1" showErrorMessage="1" sqref="I7:I89" xr:uid="{00000000-0002-0000-0200-000000000000}">
      <formula1>ISCED</formula1>
    </dataValidation>
    <dataValidation type="list" allowBlank="1" showInputMessage="1" showErrorMessage="1" sqref="K7:K89 Q7:Q89 O7:O89 M7:M89" xr:uid="{00000000-0002-0000-0200-000001000000}">
      <formula1>INDIRECT(J7)</formula1>
    </dataValidation>
    <dataValidation allowBlank="1" showInputMessage="1" showErrorMessage="1" sqref="E5:G5 B5:C5" xr:uid="{00000000-0002-0000-0200-000002000000}"/>
    <dataValidation type="date" operator="greaterThan" allowBlank="1" showInputMessage="1" showErrorMessage="1" errorTitle="Entered value is not allowed!" error="Please use the format dd/mm/yy for your date and enter a date greater than the school year start date." sqref="H1" xr:uid="{00000000-0002-0000-0200-000003000000}">
      <formula1>H1048576</formula1>
    </dataValidation>
  </dataValidations>
  <pageMargins left="0.70866141732283472" right="0.70866141732283472" top="0.74803149606299213" bottom="0.74803149606299213" header="0.31496062992125984" footer="0.31496062992125984"/>
  <pageSetup paperSize="5" scale="55" orientation="landscape" r:id="rId1"/>
  <headerFooter>
    <oddFooter>&amp;L&amp;F&amp;C&amp;A&amp;RPage &amp;P/&amp;N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U36"/>
  <sheetViews>
    <sheetView showGridLines="0" zoomScaleNormal="100" workbookViewId="0">
      <pane xSplit="1" ySplit="1" topLeftCell="B2" activePane="bottomRight" state="frozen"/>
      <selection pane="topRight" activeCell="B1" sqref="B1"/>
      <selection pane="bottomLeft" activeCell="A2" sqref="A2"/>
      <selection pane="bottomRight" activeCell="B35" sqref="B35:G35"/>
    </sheetView>
  </sheetViews>
  <sheetFormatPr defaultColWidth="9.1796875" defaultRowHeight="15" customHeight="1" x14ac:dyDescent="0.35"/>
  <cols>
    <col min="1" max="7" width="25.54296875" style="87" customWidth="1"/>
    <col min="8" max="8" width="3.7265625" style="87" customWidth="1"/>
    <col min="9" max="16384" width="9.1796875" style="87"/>
  </cols>
  <sheetData>
    <row r="1" spans="1:21" ht="30" customHeight="1" x14ac:dyDescent="0.35">
      <c r="A1" s="140" t="s">
        <v>628</v>
      </c>
      <c r="B1" s="122"/>
      <c r="C1" s="122"/>
      <c r="D1" s="122"/>
      <c r="E1" s="141"/>
      <c r="F1" s="141"/>
      <c r="G1" s="141"/>
      <c r="H1" s="142"/>
      <c r="I1" s="143"/>
      <c r="J1" s="143"/>
      <c r="K1" s="143"/>
      <c r="L1" s="143"/>
      <c r="M1" s="143"/>
      <c r="N1" s="143"/>
      <c r="O1" s="143"/>
      <c r="P1" s="143"/>
      <c r="Q1" s="143"/>
      <c r="R1" s="143"/>
      <c r="S1" s="143"/>
      <c r="T1" s="143"/>
      <c r="U1" s="143"/>
    </row>
    <row r="2" spans="1:21" ht="10.5" customHeight="1" x14ac:dyDescent="0.35">
      <c r="A2" s="144"/>
      <c r="B2" s="145"/>
      <c r="C2" s="146"/>
      <c r="D2" s="147"/>
      <c r="E2" s="148"/>
      <c r="F2" s="148"/>
      <c r="G2" s="146"/>
      <c r="H2" s="86"/>
    </row>
    <row r="3" spans="1:21" ht="30" customHeight="1" x14ac:dyDescent="0.35">
      <c r="A3" s="149" t="s">
        <v>650</v>
      </c>
      <c r="B3" s="150"/>
      <c r="C3" s="150"/>
      <c r="D3" s="150"/>
      <c r="E3" s="150"/>
      <c r="F3" s="150"/>
      <c r="G3" s="150"/>
      <c r="H3" s="86"/>
    </row>
    <row r="4" spans="1:21" ht="30" customHeight="1" x14ac:dyDescent="0.35">
      <c r="A4" s="151" t="s">
        <v>701</v>
      </c>
      <c r="B4" s="152"/>
      <c r="C4" s="152"/>
      <c r="D4" s="152"/>
      <c r="E4" s="152"/>
      <c r="F4" s="152"/>
      <c r="G4" s="152"/>
      <c r="H4" s="86"/>
    </row>
    <row r="5" spans="1:21" ht="30" customHeight="1" x14ac:dyDescent="0.35">
      <c r="A5" s="153" t="s">
        <v>685</v>
      </c>
      <c r="B5" s="154"/>
      <c r="C5" s="154"/>
      <c r="D5" s="154"/>
      <c r="E5" s="86"/>
      <c r="F5" s="58" t="s">
        <v>672</v>
      </c>
      <c r="G5" s="86"/>
      <c r="H5" s="86"/>
    </row>
    <row r="6" spans="1:21" ht="21" customHeight="1" x14ac:dyDescent="0.35">
      <c r="A6" s="153"/>
      <c r="B6" s="153"/>
      <c r="C6" s="153"/>
      <c r="D6" s="153"/>
      <c r="E6" s="153"/>
      <c r="F6" s="153"/>
      <c r="G6" s="153"/>
      <c r="H6" s="86"/>
    </row>
    <row r="7" spans="1:21" ht="30" customHeight="1" x14ac:dyDescent="0.35">
      <c r="A7" s="153" t="s">
        <v>700</v>
      </c>
      <c r="B7" s="86"/>
      <c r="C7" s="86"/>
      <c r="D7" s="86"/>
      <c r="E7" s="86"/>
      <c r="F7" s="86"/>
      <c r="G7" s="86"/>
      <c r="H7" s="86"/>
    </row>
    <row r="8" spans="1:21" ht="21" customHeight="1" x14ac:dyDescent="0.35">
      <c r="A8" s="86"/>
      <c r="B8" s="86"/>
      <c r="C8" s="86"/>
      <c r="D8" s="86"/>
      <c r="E8" s="86"/>
      <c r="F8" s="86"/>
      <c r="G8" s="86"/>
      <c r="H8" s="86"/>
    </row>
    <row r="9" spans="1:21" ht="30" customHeight="1" x14ac:dyDescent="0.35">
      <c r="A9" s="86"/>
      <c r="B9" s="60"/>
      <c r="C9" s="214" t="s">
        <v>671</v>
      </c>
      <c r="D9" s="214"/>
      <c r="E9" s="214"/>
      <c r="F9" s="86"/>
      <c r="G9" s="86"/>
      <c r="H9" s="86"/>
    </row>
    <row r="10" spans="1:21" ht="30" customHeight="1" x14ac:dyDescent="0.35">
      <c r="A10" s="86"/>
      <c r="B10" s="60"/>
      <c r="C10" s="155" t="s">
        <v>669</v>
      </c>
      <c r="D10" s="155" t="s">
        <v>647</v>
      </c>
      <c r="E10" s="155" t="s">
        <v>644</v>
      </c>
      <c r="F10" s="86"/>
      <c r="G10" s="86"/>
      <c r="H10" s="86"/>
    </row>
    <row r="11" spans="1:21" ht="30" customHeight="1" x14ac:dyDescent="0.35">
      <c r="A11" s="86"/>
      <c r="B11" s="156" t="s">
        <v>645</v>
      </c>
      <c r="C11" s="10">
        <v>4</v>
      </c>
      <c r="D11" s="10">
        <v>14</v>
      </c>
      <c r="E11" s="10">
        <v>11</v>
      </c>
      <c r="F11" s="86"/>
      <c r="G11" s="86"/>
      <c r="H11" s="86"/>
    </row>
    <row r="12" spans="1:21" ht="21" customHeight="1" x14ac:dyDescent="0.35">
      <c r="A12" s="86"/>
      <c r="B12" s="86"/>
      <c r="C12" s="86"/>
      <c r="D12" s="86"/>
      <c r="E12" s="86"/>
      <c r="F12" s="86"/>
      <c r="G12" s="86"/>
      <c r="H12" s="86"/>
    </row>
    <row r="13" spans="1:21" ht="30" customHeight="1" x14ac:dyDescent="0.35">
      <c r="A13" s="153" t="s">
        <v>695</v>
      </c>
      <c r="B13" s="157"/>
      <c r="C13" s="157"/>
      <c r="D13" s="157"/>
      <c r="E13" s="157"/>
      <c r="F13" s="157"/>
      <c r="G13" s="157"/>
      <c r="H13" s="86"/>
    </row>
    <row r="14" spans="1:21" ht="21" customHeight="1" x14ac:dyDescent="0.35">
      <c r="A14" s="158" t="s">
        <v>594</v>
      </c>
      <c r="B14" s="159"/>
      <c r="C14" s="159"/>
      <c r="D14" s="159"/>
      <c r="E14" s="159"/>
      <c r="F14" s="159"/>
      <c r="G14" s="159"/>
      <c r="H14" s="86"/>
    </row>
    <row r="15" spans="1:21" ht="60" customHeight="1" x14ac:dyDescent="0.35">
      <c r="A15" s="160"/>
      <c r="B15" s="216"/>
      <c r="C15" s="217"/>
      <c r="D15" s="217"/>
      <c r="E15" s="217"/>
      <c r="F15" s="217"/>
      <c r="G15" s="218"/>
      <c r="H15" s="86"/>
    </row>
    <row r="16" spans="1:21" ht="21" customHeight="1" x14ac:dyDescent="0.35">
      <c r="A16" s="160"/>
      <c r="B16" s="160"/>
      <c r="C16" s="160"/>
      <c r="D16" s="160"/>
      <c r="E16" s="160"/>
      <c r="F16" s="160"/>
      <c r="G16" s="160"/>
      <c r="H16" s="86"/>
    </row>
    <row r="17" spans="1:8" ht="30" customHeight="1" x14ac:dyDescent="0.35">
      <c r="A17" s="153" t="s">
        <v>591</v>
      </c>
      <c r="B17" s="157"/>
      <c r="C17" s="157"/>
      <c r="D17" s="157"/>
      <c r="E17" s="157"/>
      <c r="F17" s="157"/>
      <c r="G17" s="157"/>
      <c r="H17" s="86"/>
    </row>
    <row r="18" spans="1:8" ht="60" customHeight="1" x14ac:dyDescent="0.35">
      <c r="A18" s="160"/>
      <c r="B18" s="215" t="s">
        <v>986</v>
      </c>
      <c r="C18" s="215"/>
      <c r="D18" s="215"/>
      <c r="E18" s="215"/>
      <c r="F18" s="215"/>
      <c r="G18" s="215"/>
      <c r="H18" s="86"/>
    </row>
    <row r="19" spans="1:8" ht="21" customHeight="1" x14ac:dyDescent="0.35">
      <c r="A19" s="160"/>
      <c r="B19" s="160"/>
      <c r="C19" s="160"/>
      <c r="D19" s="160"/>
      <c r="E19" s="160"/>
      <c r="F19" s="160"/>
      <c r="G19" s="160"/>
      <c r="H19" s="86"/>
    </row>
    <row r="20" spans="1:8" ht="30" customHeight="1" x14ac:dyDescent="0.35">
      <c r="A20" s="149" t="s">
        <v>651</v>
      </c>
      <c r="B20" s="150"/>
      <c r="C20" s="150"/>
      <c r="D20" s="150"/>
      <c r="E20" s="150"/>
      <c r="F20" s="150"/>
      <c r="G20" s="150"/>
      <c r="H20" s="86"/>
    </row>
    <row r="21" spans="1:8" ht="30" customHeight="1" x14ac:dyDescent="0.35">
      <c r="A21" s="161" t="s">
        <v>683</v>
      </c>
      <c r="B21" s="162"/>
      <c r="C21" s="162"/>
      <c r="D21" s="162"/>
      <c r="E21" s="86"/>
      <c r="F21" s="86"/>
      <c r="G21" s="86"/>
      <c r="H21" s="86"/>
    </row>
    <row r="22" spans="1:8" ht="30" customHeight="1" x14ac:dyDescent="0.35">
      <c r="A22" s="153" t="s">
        <v>684</v>
      </c>
      <c r="B22" s="154"/>
      <c r="C22" s="154"/>
      <c r="D22" s="154"/>
      <c r="E22" s="154"/>
      <c r="F22" s="12" t="s">
        <v>672</v>
      </c>
      <c r="G22" s="86"/>
      <c r="H22" s="86"/>
    </row>
    <row r="23" spans="1:8" ht="21" customHeight="1" x14ac:dyDescent="0.35">
      <c r="A23" s="153"/>
      <c r="B23" s="86"/>
      <c r="C23" s="153"/>
      <c r="D23" s="153"/>
      <c r="E23" s="153"/>
      <c r="F23" s="153"/>
      <c r="G23" s="153"/>
      <c r="H23" s="86"/>
    </row>
    <row r="24" spans="1:8" ht="30" customHeight="1" x14ac:dyDescent="0.35">
      <c r="A24" s="163" t="s">
        <v>697</v>
      </c>
      <c r="B24" s="86"/>
      <c r="C24" s="86"/>
      <c r="D24" s="86"/>
      <c r="E24" s="86"/>
      <c r="F24" s="86"/>
      <c r="G24" s="86"/>
      <c r="H24" s="86"/>
    </row>
    <row r="25" spans="1:8" ht="21" customHeight="1" x14ac:dyDescent="0.35">
      <c r="A25" s="86"/>
      <c r="B25" s="86"/>
      <c r="C25" s="86"/>
      <c r="D25" s="86"/>
      <c r="E25" s="86"/>
      <c r="F25" s="86"/>
      <c r="G25" s="86"/>
      <c r="H25" s="86"/>
    </row>
    <row r="26" spans="1:8" ht="30" customHeight="1" x14ac:dyDescent="0.35">
      <c r="A26" s="86"/>
      <c r="B26" s="86"/>
      <c r="C26" s="219" t="s">
        <v>686</v>
      </c>
      <c r="D26" s="220"/>
      <c r="E26" s="220"/>
      <c r="F26" s="221"/>
      <c r="G26" s="86"/>
      <c r="H26" s="86"/>
    </row>
    <row r="27" spans="1:8" ht="30" customHeight="1" x14ac:dyDescent="0.35">
      <c r="A27" s="86"/>
      <c r="B27" s="86"/>
      <c r="C27" s="164" t="s">
        <v>670</v>
      </c>
      <c r="D27" s="164" t="s">
        <v>648</v>
      </c>
      <c r="E27" s="164" t="s">
        <v>649</v>
      </c>
      <c r="F27" s="165" t="s">
        <v>934</v>
      </c>
      <c r="G27" s="86"/>
      <c r="H27" s="86"/>
    </row>
    <row r="28" spans="1:8" ht="30" customHeight="1" x14ac:dyDescent="0.35">
      <c r="A28" s="86"/>
      <c r="B28" s="156" t="s">
        <v>646</v>
      </c>
      <c r="C28" s="10">
        <v>2</v>
      </c>
      <c r="D28" s="10">
        <v>6</v>
      </c>
      <c r="E28" s="10">
        <v>3</v>
      </c>
      <c r="F28" s="10">
        <v>11</v>
      </c>
      <c r="G28" s="86"/>
      <c r="H28" s="86"/>
    </row>
    <row r="29" spans="1:8" ht="21" customHeight="1" x14ac:dyDescent="0.35">
      <c r="A29" s="86"/>
      <c r="B29" s="86"/>
      <c r="C29" s="86"/>
      <c r="D29" s="86"/>
      <c r="E29" s="86"/>
      <c r="F29" s="86"/>
      <c r="G29" s="86"/>
      <c r="H29" s="86"/>
    </row>
    <row r="30" spans="1:8" ht="30" customHeight="1" x14ac:dyDescent="0.35">
      <c r="A30" s="153" t="s">
        <v>696</v>
      </c>
      <c r="B30" s="157"/>
      <c r="C30" s="157"/>
      <c r="D30" s="157"/>
      <c r="E30" s="157"/>
      <c r="F30" s="157"/>
      <c r="G30" s="157"/>
      <c r="H30" s="86"/>
    </row>
    <row r="31" spans="1:8" ht="21" customHeight="1" x14ac:dyDescent="0.35">
      <c r="A31" s="158" t="s">
        <v>594</v>
      </c>
      <c r="B31" s="159"/>
      <c r="C31" s="159"/>
      <c r="D31" s="159"/>
      <c r="E31" s="159"/>
      <c r="F31" s="159"/>
      <c r="G31" s="159"/>
      <c r="H31" s="86"/>
    </row>
    <row r="32" spans="1:8" ht="60" customHeight="1" x14ac:dyDescent="0.35">
      <c r="A32" s="160"/>
      <c r="B32" s="215"/>
      <c r="C32" s="215"/>
      <c r="D32" s="215"/>
      <c r="E32" s="215"/>
      <c r="F32" s="215"/>
      <c r="G32" s="215"/>
      <c r="H32" s="86"/>
    </row>
    <row r="33" spans="1:8" ht="21" customHeight="1" x14ac:dyDescent="0.35">
      <c r="A33" s="160"/>
      <c r="B33" s="160"/>
      <c r="C33" s="160"/>
      <c r="D33" s="160"/>
      <c r="E33" s="160"/>
      <c r="F33" s="160"/>
      <c r="G33" s="160"/>
      <c r="H33" s="86"/>
    </row>
    <row r="34" spans="1:8" ht="30" customHeight="1" x14ac:dyDescent="0.35">
      <c r="A34" s="153" t="s">
        <v>591</v>
      </c>
      <c r="B34" s="157"/>
      <c r="C34" s="157"/>
      <c r="D34" s="157"/>
      <c r="E34" s="157"/>
      <c r="F34" s="157"/>
      <c r="G34" s="157"/>
      <c r="H34" s="86"/>
    </row>
    <row r="35" spans="1:8" ht="60" customHeight="1" x14ac:dyDescent="0.35">
      <c r="A35" s="160"/>
      <c r="B35" s="215" t="s">
        <v>986</v>
      </c>
      <c r="C35" s="215"/>
      <c r="D35" s="215"/>
      <c r="E35" s="215"/>
      <c r="F35" s="215"/>
      <c r="G35" s="215"/>
      <c r="H35" s="86"/>
    </row>
    <row r="36" spans="1:8" ht="21" customHeight="1" x14ac:dyDescent="0.35">
      <c r="A36" s="160"/>
      <c r="B36" s="160"/>
      <c r="C36" s="160"/>
      <c r="D36" s="160"/>
      <c r="E36" s="160"/>
      <c r="F36" s="160"/>
      <c r="G36" s="160"/>
      <c r="H36" s="86"/>
    </row>
  </sheetData>
  <sheetProtection algorithmName="SHA-512" hashValue="9jCRte0LJ32BcZatyftqv4fC1XJ+G2xBsFKKHDI+Up8jJc5bswj9UnYqb+3urw6t4jFyjQBt0x3sIoKIHml05g==" saltValue="qWbbQV8nOTgEwdQkM+w/5w==" spinCount="100000" sheet="1" objects="1" scenarios="1" formatCells="0" formatColumns="0" formatRows="0" sort="0" autoFilter="0"/>
  <mergeCells count="6">
    <mergeCell ref="C9:E9"/>
    <mergeCell ref="B35:G35"/>
    <mergeCell ref="B32:G32"/>
    <mergeCell ref="B15:G15"/>
    <mergeCell ref="B18:G18"/>
    <mergeCell ref="C26:F26"/>
  </mergeCells>
  <dataValidations count="4">
    <dataValidation type="decimal" allowBlank="1" showInputMessage="1" showErrorMessage="1" errorTitle="Invalid input" error="Please enter a numeric value between 0 and 25." sqref="D11:E11 F28" xr:uid="{00000000-0002-0000-0300-000000000000}">
      <formula1>0</formula1>
      <formula2>25</formula2>
    </dataValidation>
    <dataValidation type="list" allowBlank="1" showInputMessage="1" showErrorMessage="1" sqref="F5 F22" xr:uid="{00000000-0002-0000-0300-000001000000}">
      <formula1>question011</formula1>
    </dataValidation>
    <dataValidation type="decimal" allowBlank="1" showInputMessage="1" showErrorMessage="1" errorTitle="Invalid input" error="Please enter a numeric value between 0 and 10 years of age." sqref="C11" xr:uid="{00000000-0002-0000-0300-000002000000}">
      <formula1>0</formula1>
      <formula2>10</formula2>
    </dataValidation>
    <dataValidation type="decimal" allowBlank="1" showInputMessage="1" showErrorMessage="1" errorTitle="Invalid input" error="Please enter a numeric value between 0 and 10." sqref="C28:E28" xr:uid="{00000000-0002-0000-0300-000003000000}">
      <formula1>0</formula1>
      <formula2>10</formula2>
    </dataValidation>
  </dataValidations>
  <pageMargins left="0.7" right="0.7" top="0.75" bottom="0.75" header="0.3" footer="0.3"/>
  <pageSetup scale="5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F23"/>
  <sheetViews>
    <sheetView showGridLines="0" zoomScaleNormal="100" workbookViewId="0">
      <pane xSplit="1" ySplit="1" topLeftCell="C2" activePane="bottomRight" state="frozen"/>
      <selection pane="topRight" activeCell="B1" sqref="B1"/>
      <selection pane="bottomLeft" activeCell="A2" sqref="A2"/>
      <selection pane="bottomRight" activeCell="E4" sqref="E4"/>
    </sheetView>
  </sheetViews>
  <sheetFormatPr defaultColWidth="9.1796875" defaultRowHeight="14.5" x14ac:dyDescent="0.35"/>
  <cols>
    <col min="1" max="1" width="3.7265625" style="167" customWidth="1"/>
    <col min="2" max="2" width="11.54296875" style="167" customWidth="1"/>
    <col min="3" max="4" width="2" style="167" customWidth="1"/>
    <col min="5" max="5" width="152.1796875" style="167" customWidth="1"/>
    <col min="6" max="6" width="3.7265625" style="167" customWidth="1"/>
    <col min="7" max="16384" width="9.1796875" style="167"/>
  </cols>
  <sheetData>
    <row r="1" spans="1:6" ht="32.25" customHeight="1" x14ac:dyDescent="0.35">
      <c r="A1" s="166"/>
      <c r="B1" s="222" t="s">
        <v>593</v>
      </c>
      <c r="C1" s="222"/>
      <c r="D1" s="222"/>
      <c r="E1" s="222"/>
      <c r="F1" s="166"/>
    </row>
    <row r="2" spans="1:6" s="169" customFormat="1" x14ac:dyDescent="0.35">
      <c r="A2" s="113"/>
      <c r="B2" s="168"/>
      <c r="C2" s="168"/>
      <c r="D2" s="168"/>
      <c r="E2" s="168"/>
      <c r="F2" s="113"/>
    </row>
    <row r="3" spans="1:6" ht="15" customHeight="1" thickBot="1" x14ac:dyDescent="0.4">
      <c r="A3" s="166"/>
      <c r="B3" s="170" t="s">
        <v>98</v>
      </c>
      <c r="C3" s="170"/>
      <c r="D3" s="171"/>
      <c r="E3" s="171"/>
      <c r="F3" s="166"/>
    </row>
    <row r="4" spans="1:6" ht="34.5" customHeight="1" x14ac:dyDescent="0.35">
      <c r="A4" s="166"/>
      <c r="B4" s="172" t="s">
        <v>99</v>
      </c>
      <c r="C4" s="173"/>
      <c r="D4" s="172"/>
      <c r="E4" s="174" t="s">
        <v>601</v>
      </c>
      <c r="F4" s="166"/>
    </row>
    <row r="5" spans="1:6" s="169" customFormat="1" ht="15" customHeight="1" thickBot="1" x14ac:dyDescent="0.4">
      <c r="A5" s="113"/>
      <c r="B5" s="175"/>
      <c r="C5" s="176"/>
      <c r="D5" s="175"/>
      <c r="E5" s="176"/>
      <c r="F5" s="113"/>
    </row>
    <row r="6" spans="1:6" s="169" customFormat="1" ht="39" customHeight="1" thickBot="1" x14ac:dyDescent="0.4">
      <c r="A6" s="113"/>
      <c r="B6" s="177" t="s">
        <v>100</v>
      </c>
      <c r="C6" s="178"/>
      <c r="D6" s="177"/>
      <c r="E6" s="179" t="s">
        <v>610</v>
      </c>
      <c r="F6" s="113"/>
    </row>
    <row r="7" spans="1:6" s="169" customFormat="1" ht="67.5" customHeight="1" thickBot="1" x14ac:dyDescent="0.4">
      <c r="A7" s="113"/>
      <c r="B7" s="177" t="s">
        <v>101</v>
      </c>
      <c r="C7" s="178"/>
      <c r="D7" s="177"/>
      <c r="E7" s="179" t="s">
        <v>611</v>
      </c>
      <c r="F7" s="113"/>
    </row>
    <row r="8" spans="1:6" s="169" customFormat="1" ht="40.5" customHeight="1" thickBot="1" x14ac:dyDescent="0.4">
      <c r="A8" s="113"/>
      <c r="B8" s="177" t="s">
        <v>102</v>
      </c>
      <c r="C8" s="178"/>
      <c r="D8" s="177"/>
      <c r="E8" s="179" t="s">
        <v>612</v>
      </c>
      <c r="F8" s="113"/>
    </row>
    <row r="9" spans="1:6" ht="70.5" customHeight="1" thickBot="1" x14ac:dyDescent="0.4">
      <c r="A9" s="166"/>
      <c r="B9" s="177" t="s">
        <v>103</v>
      </c>
      <c r="C9" s="178"/>
      <c r="D9" s="177"/>
      <c r="E9" s="179" t="s">
        <v>613</v>
      </c>
      <c r="F9" s="166"/>
    </row>
    <row r="10" spans="1:6" ht="41.25" customHeight="1" thickBot="1" x14ac:dyDescent="0.4">
      <c r="A10" s="166"/>
      <c r="B10" s="177" t="s">
        <v>104</v>
      </c>
      <c r="C10" s="178"/>
      <c r="D10" s="177"/>
      <c r="E10" s="179" t="s">
        <v>602</v>
      </c>
      <c r="F10" s="166"/>
    </row>
    <row r="11" spans="1:6" ht="72" customHeight="1" thickBot="1" x14ac:dyDescent="0.4">
      <c r="A11" s="166"/>
      <c r="B11" s="177" t="s">
        <v>105</v>
      </c>
      <c r="C11" s="178"/>
      <c r="D11" s="177"/>
      <c r="E11" s="179" t="s">
        <v>603</v>
      </c>
      <c r="F11" s="166"/>
    </row>
    <row r="12" spans="1:6" ht="65.25" customHeight="1" thickBot="1" x14ac:dyDescent="0.4">
      <c r="A12" s="166"/>
      <c r="B12" s="177" t="s">
        <v>106</v>
      </c>
      <c r="C12" s="178"/>
      <c r="D12" s="177"/>
      <c r="E12" s="179" t="s">
        <v>604</v>
      </c>
      <c r="F12" s="166"/>
    </row>
    <row r="13" spans="1:6" ht="15" customHeight="1" x14ac:dyDescent="0.35">
      <c r="A13" s="166"/>
      <c r="B13" s="180" t="s">
        <v>107</v>
      </c>
      <c r="C13" s="180"/>
      <c r="D13" s="180"/>
      <c r="E13" s="180"/>
      <c r="F13" s="166"/>
    </row>
    <row r="14" spans="1:6" ht="32.25" customHeight="1" thickBot="1" x14ac:dyDescent="0.4">
      <c r="A14" s="166"/>
      <c r="B14" s="223" t="s">
        <v>108</v>
      </c>
      <c r="C14" s="223"/>
      <c r="D14" s="223"/>
      <c r="E14" s="223"/>
      <c r="F14" s="166"/>
    </row>
    <row r="15" spans="1:6" ht="33" customHeight="1" thickBot="1" x14ac:dyDescent="0.4">
      <c r="A15" s="166"/>
      <c r="B15" s="177" t="s">
        <v>109</v>
      </c>
      <c r="C15" s="178"/>
      <c r="D15" s="172"/>
      <c r="E15" s="174" t="s">
        <v>605</v>
      </c>
      <c r="F15" s="166"/>
    </row>
    <row r="16" spans="1:6" ht="126.75" customHeight="1" thickBot="1" x14ac:dyDescent="0.4">
      <c r="A16" s="166"/>
      <c r="B16" s="177" t="s">
        <v>110</v>
      </c>
      <c r="C16" s="178"/>
      <c r="D16" s="177"/>
      <c r="E16" s="179" t="s">
        <v>634</v>
      </c>
      <c r="F16" s="166"/>
    </row>
    <row r="17" spans="1:6" ht="123" customHeight="1" thickBot="1" x14ac:dyDescent="0.4">
      <c r="A17" s="166"/>
      <c r="B17" s="177" t="s">
        <v>111</v>
      </c>
      <c r="C17" s="178"/>
      <c r="D17" s="181"/>
      <c r="E17" s="182" t="s">
        <v>606</v>
      </c>
      <c r="F17" s="166"/>
    </row>
    <row r="18" spans="1:6" ht="80.25" customHeight="1" thickBot="1" x14ac:dyDescent="0.4">
      <c r="A18" s="166"/>
      <c r="B18" s="177" t="s">
        <v>112</v>
      </c>
      <c r="C18" s="178"/>
      <c r="D18" s="177"/>
      <c r="E18" s="179" t="s">
        <v>635</v>
      </c>
      <c r="F18" s="166"/>
    </row>
    <row r="19" spans="1:6" ht="33.75" customHeight="1" thickBot="1" x14ac:dyDescent="0.4">
      <c r="A19" s="166"/>
      <c r="B19" s="177" t="s">
        <v>113</v>
      </c>
      <c r="C19" s="178"/>
      <c r="D19" s="177"/>
      <c r="E19" s="179" t="s">
        <v>636</v>
      </c>
      <c r="F19" s="166"/>
    </row>
    <row r="20" spans="1:6" ht="42.75" customHeight="1" thickBot="1" x14ac:dyDescent="0.4">
      <c r="A20" s="166"/>
      <c r="B20" s="177" t="s">
        <v>114</v>
      </c>
      <c r="C20" s="178"/>
      <c r="D20" s="177"/>
      <c r="E20" s="179" t="s">
        <v>607</v>
      </c>
      <c r="F20" s="166"/>
    </row>
    <row r="21" spans="1:6" ht="48" customHeight="1" thickBot="1" x14ac:dyDescent="0.4">
      <c r="A21" s="166"/>
      <c r="B21" s="177" t="s">
        <v>115</v>
      </c>
      <c r="C21" s="178"/>
      <c r="D21" s="177"/>
      <c r="E21" s="179" t="s">
        <v>608</v>
      </c>
      <c r="F21" s="166"/>
    </row>
    <row r="22" spans="1:6" ht="51" customHeight="1" thickBot="1" x14ac:dyDescent="0.4">
      <c r="A22" s="166"/>
      <c r="B22" s="177" t="s">
        <v>116</v>
      </c>
      <c r="C22" s="178"/>
      <c r="D22" s="177"/>
      <c r="E22" s="179" t="s">
        <v>609</v>
      </c>
      <c r="F22" s="166"/>
    </row>
    <row r="23" spans="1:6" x14ac:dyDescent="0.35">
      <c r="A23" s="166"/>
      <c r="B23" s="166"/>
      <c r="C23" s="166"/>
      <c r="D23" s="166"/>
      <c r="E23" s="166"/>
      <c r="F23" s="166"/>
    </row>
  </sheetData>
  <sheetProtection algorithmName="SHA-512" hashValue="dCERnWgrihqz3VZZuUT/aLdW9KHeKD+Z1oX1AoVGAbpYEpttoD21gg1p3oz+vfkT/n2WXlMZHwluK2LyTr+3FQ==" saltValue="gFl4pqi8fOAA+uKkVXFo+w==" spinCount="100000" sheet="1" objects="1" scenarios="1" formatCells="0" formatColumns="0" formatRows="0" sort="0" autoFilter="0"/>
  <mergeCells count="2">
    <mergeCell ref="B1:E1"/>
    <mergeCell ref="B14:E14"/>
  </mergeCells>
  <pageMargins left="0.78740157480314965" right="0.78740157480314965" top="0.39370078740157483" bottom="0.39370078740157483" header="0.27559055118110237" footer="0.31496062992125984"/>
  <pageSetup orientation="portrait" r:id="rId1"/>
  <headerFooter alignWithMargins="0">
    <oddFooter>&amp;L&amp;F&amp;C&amp;A&amp;RPage &amp;P/&amp;N</oddFooter>
  </headerFooter>
  <rowBreaks count="1" manualBreakCount="1">
    <brk id="12" min="1"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L31"/>
  <sheetViews>
    <sheetView showGridLines="0" workbookViewId="0">
      <pane ySplit="2" topLeftCell="A3" activePane="bottomLeft" state="frozen"/>
      <selection activeCell="A17" sqref="A17:H17"/>
      <selection pane="bottomLeft" activeCell="B1" sqref="B1:K1"/>
    </sheetView>
  </sheetViews>
  <sheetFormatPr defaultColWidth="9.1796875" defaultRowHeight="15" customHeight="1" x14ac:dyDescent="0.35"/>
  <cols>
    <col min="1" max="1" width="3.7265625" style="61" customWidth="1"/>
    <col min="2" max="2" width="27.453125" style="61" customWidth="1"/>
    <col min="3" max="3" width="51.54296875" style="61" customWidth="1"/>
    <col min="4" max="4" width="34.7265625" style="61" customWidth="1"/>
    <col min="5" max="5" width="12.26953125" style="61" customWidth="1"/>
    <col min="6" max="6" width="9.7265625" style="61" customWidth="1"/>
    <col min="7" max="7" width="6.1796875" style="61" customWidth="1"/>
    <col min="8" max="8" width="5.81640625" style="61" customWidth="1"/>
    <col min="9" max="9" width="6.1796875" style="61" customWidth="1"/>
    <col min="10" max="10" width="4.81640625" style="61" customWidth="1"/>
    <col min="11" max="11" width="11" style="61" customWidth="1"/>
    <col min="12" max="12" width="3.7265625" style="61" customWidth="1"/>
    <col min="13" max="16384" width="9.1796875" style="61"/>
  </cols>
  <sheetData>
    <row r="1" spans="1:12" ht="15" customHeight="1" x14ac:dyDescent="0.35">
      <c r="A1" s="60"/>
      <c r="B1" s="237" t="s">
        <v>638</v>
      </c>
      <c r="C1" s="237"/>
      <c r="D1" s="237"/>
      <c r="E1" s="237"/>
      <c r="F1" s="237"/>
      <c r="G1" s="237"/>
      <c r="H1" s="237"/>
      <c r="I1" s="237"/>
      <c r="J1" s="237"/>
      <c r="K1" s="237"/>
      <c r="L1" s="60"/>
    </row>
    <row r="2" spans="1:12" ht="15" customHeight="1" x14ac:dyDescent="0.35">
      <c r="A2" s="60"/>
      <c r="B2" s="237" t="s">
        <v>933</v>
      </c>
      <c r="C2" s="237"/>
      <c r="D2" s="237"/>
      <c r="E2" s="237"/>
      <c r="F2" s="237"/>
      <c r="G2" s="237"/>
      <c r="H2" s="237"/>
      <c r="I2" s="237"/>
      <c r="J2" s="237"/>
      <c r="K2" s="237"/>
      <c r="L2" s="60"/>
    </row>
    <row r="3" spans="1:12" ht="15" customHeight="1" thickBot="1" x14ac:dyDescent="0.4">
      <c r="A3" s="60"/>
      <c r="B3" s="183"/>
      <c r="C3" s="184"/>
      <c r="D3" s="184"/>
      <c r="E3" s="184"/>
      <c r="F3" s="184"/>
      <c r="G3" s="184"/>
      <c r="H3" s="184"/>
      <c r="I3" s="184"/>
      <c r="J3" s="184"/>
      <c r="K3" s="184"/>
      <c r="L3" s="60"/>
    </row>
    <row r="4" spans="1:12" ht="37.5" customHeight="1" thickBot="1" x14ac:dyDescent="0.4">
      <c r="A4" s="60"/>
      <c r="B4" s="185" t="s">
        <v>155</v>
      </c>
      <c r="C4" s="185" t="s">
        <v>117</v>
      </c>
      <c r="D4" s="185" t="s">
        <v>156</v>
      </c>
      <c r="E4" s="238" t="s">
        <v>157</v>
      </c>
      <c r="F4" s="238"/>
      <c r="G4" s="238"/>
      <c r="H4" s="238"/>
      <c r="I4" s="238"/>
      <c r="J4" s="238"/>
      <c r="K4" s="238"/>
      <c r="L4" s="186"/>
    </row>
    <row r="5" spans="1:12" ht="29.5" thickBot="1" x14ac:dyDescent="0.4">
      <c r="A5" s="60"/>
      <c r="B5" s="224" t="s">
        <v>118</v>
      </c>
      <c r="C5" s="187" t="s">
        <v>119</v>
      </c>
      <c r="D5" s="239" t="s">
        <v>123</v>
      </c>
      <c r="E5" s="224" t="s">
        <v>124</v>
      </c>
      <c r="F5" s="224"/>
      <c r="G5" s="224"/>
      <c r="H5" s="224"/>
      <c r="I5" s="224"/>
      <c r="J5" s="224"/>
      <c r="K5" s="224"/>
      <c r="L5" s="225"/>
    </row>
    <row r="6" spans="1:12" thickBot="1" x14ac:dyDescent="0.4">
      <c r="A6" s="60"/>
      <c r="B6" s="224"/>
      <c r="C6" s="188" t="s">
        <v>120</v>
      </c>
      <c r="D6" s="239"/>
      <c r="E6" s="224"/>
      <c r="F6" s="224"/>
      <c r="G6" s="224"/>
      <c r="H6" s="224"/>
      <c r="I6" s="224"/>
      <c r="J6" s="224"/>
      <c r="K6" s="224"/>
      <c r="L6" s="225"/>
    </row>
    <row r="7" spans="1:12" thickBot="1" x14ac:dyDescent="0.4">
      <c r="A7" s="60"/>
      <c r="B7" s="224"/>
      <c r="C7" s="188" t="s">
        <v>121</v>
      </c>
      <c r="D7" s="239"/>
      <c r="E7" s="224"/>
      <c r="F7" s="224"/>
      <c r="G7" s="224"/>
      <c r="H7" s="224"/>
      <c r="I7" s="224"/>
      <c r="J7" s="224"/>
      <c r="K7" s="224"/>
      <c r="L7" s="225"/>
    </row>
    <row r="8" spans="1:12" ht="29.5" thickBot="1" x14ac:dyDescent="0.4">
      <c r="A8" s="60"/>
      <c r="B8" s="224"/>
      <c r="C8" s="189" t="s">
        <v>122</v>
      </c>
      <c r="D8" s="190" t="s">
        <v>125</v>
      </c>
      <c r="E8" s="224"/>
      <c r="F8" s="224"/>
      <c r="G8" s="224"/>
      <c r="H8" s="224"/>
      <c r="I8" s="224"/>
      <c r="J8" s="224"/>
      <c r="K8" s="224"/>
      <c r="L8" s="191"/>
    </row>
    <row r="9" spans="1:12" ht="29.25" customHeight="1" x14ac:dyDescent="0.35">
      <c r="A9" s="60"/>
      <c r="B9" s="240" t="s">
        <v>126</v>
      </c>
      <c r="C9" s="241" t="s">
        <v>643</v>
      </c>
      <c r="D9" s="240" t="s">
        <v>124</v>
      </c>
      <c r="E9" s="229" t="s">
        <v>124</v>
      </c>
      <c r="F9" s="230"/>
      <c r="G9" s="230"/>
      <c r="H9" s="230"/>
      <c r="I9" s="230"/>
      <c r="J9" s="230"/>
      <c r="K9" s="231"/>
      <c r="L9" s="225"/>
    </row>
    <row r="10" spans="1:12" ht="33.75" customHeight="1" thickBot="1" x14ac:dyDescent="0.4">
      <c r="A10" s="60"/>
      <c r="B10" s="236"/>
      <c r="C10" s="242"/>
      <c r="D10" s="235"/>
      <c r="E10" s="232"/>
      <c r="F10" s="233"/>
      <c r="G10" s="233"/>
      <c r="H10" s="233"/>
      <c r="I10" s="233"/>
      <c r="J10" s="233"/>
      <c r="K10" s="234"/>
      <c r="L10" s="225"/>
    </row>
    <row r="11" spans="1:12" ht="29.5" thickBot="1" x14ac:dyDescent="0.4">
      <c r="A11" s="60"/>
      <c r="B11" s="224" t="s">
        <v>127</v>
      </c>
      <c r="C11" s="187" t="s">
        <v>128</v>
      </c>
      <c r="D11" s="192" t="s">
        <v>131</v>
      </c>
      <c r="E11" s="226" t="s">
        <v>132</v>
      </c>
      <c r="F11" s="227"/>
      <c r="G11" s="227"/>
      <c r="H11" s="227"/>
      <c r="I11" s="227"/>
      <c r="J11" s="227"/>
      <c r="K11" s="228"/>
      <c r="L11" s="225"/>
    </row>
    <row r="12" spans="1:12" ht="15.75" customHeight="1" thickBot="1" x14ac:dyDescent="0.4">
      <c r="A12" s="60"/>
      <c r="B12" s="224"/>
      <c r="C12" s="188" t="s">
        <v>129</v>
      </c>
      <c r="D12" s="224" t="s">
        <v>675</v>
      </c>
      <c r="E12" s="224" t="s">
        <v>599</v>
      </c>
      <c r="F12" s="224" t="s">
        <v>158</v>
      </c>
      <c r="G12" s="224"/>
      <c r="H12" s="224" t="s">
        <v>159</v>
      </c>
      <c r="I12" s="224"/>
      <c r="J12" s="224" t="s">
        <v>160</v>
      </c>
      <c r="K12" s="224"/>
      <c r="L12" s="225"/>
    </row>
    <row r="13" spans="1:12" ht="29.5" thickBot="1" x14ac:dyDescent="0.4">
      <c r="A13" s="60"/>
      <c r="B13" s="224"/>
      <c r="C13" s="189" t="s">
        <v>130</v>
      </c>
      <c r="D13" s="224"/>
      <c r="E13" s="224"/>
      <c r="F13" s="224"/>
      <c r="G13" s="224"/>
      <c r="H13" s="224"/>
      <c r="I13" s="224"/>
      <c r="J13" s="224"/>
      <c r="K13" s="224"/>
      <c r="L13" s="186"/>
    </row>
    <row r="14" spans="1:12" ht="44" thickBot="1" x14ac:dyDescent="0.4">
      <c r="A14" s="60"/>
      <c r="B14" s="224" t="s">
        <v>133</v>
      </c>
      <c r="C14" s="187" t="s">
        <v>134</v>
      </c>
      <c r="D14" s="224"/>
      <c r="E14" s="224"/>
      <c r="F14" s="224"/>
      <c r="G14" s="224"/>
      <c r="H14" s="224"/>
      <c r="I14" s="224"/>
      <c r="J14" s="224"/>
      <c r="K14" s="224"/>
      <c r="L14" s="225"/>
    </row>
    <row r="15" spans="1:12" thickBot="1" x14ac:dyDescent="0.4">
      <c r="A15" s="60"/>
      <c r="B15" s="224"/>
      <c r="C15" s="188" t="s">
        <v>698</v>
      </c>
      <c r="D15" s="224"/>
      <c r="E15" s="224"/>
      <c r="F15" s="224"/>
      <c r="G15" s="224"/>
      <c r="H15" s="224"/>
      <c r="I15" s="224"/>
      <c r="J15" s="224"/>
      <c r="K15" s="224"/>
      <c r="L15" s="225"/>
    </row>
    <row r="16" spans="1:12" thickBot="1" x14ac:dyDescent="0.4">
      <c r="A16" s="60"/>
      <c r="B16" s="224"/>
      <c r="C16" s="189" t="s">
        <v>135</v>
      </c>
      <c r="D16" s="224"/>
      <c r="E16" s="224"/>
      <c r="F16" s="224"/>
      <c r="G16" s="224"/>
      <c r="H16" s="224"/>
      <c r="I16" s="224"/>
      <c r="J16" s="224"/>
      <c r="K16" s="224"/>
      <c r="L16" s="225"/>
    </row>
    <row r="17" spans="1:12" thickBot="1" x14ac:dyDescent="0.4">
      <c r="A17" s="60"/>
      <c r="B17" s="224" t="s">
        <v>136</v>
      </c>
      <c r="C17" s="187" t="s">
        <v>137</v>
      </c>
      <c r="D17" s="224"/>
      <c r="E17" s="224"/>
      <c r="F17" s="224" t="s">
        <v>637</v>
      </c>
      <c r="G17" s="224"/>
      <c r="H17" s="224"/>
      <c r="I17" s="224"/>
      <c r="J17" s="224"/>
      <c r="K17" s="224"/>
      <c r="L17" s="225"/>
    </row>
    <row r="18" spans="1:12" ht="29.5" thickBot="1" x14ac:dyDescent="0.4">
      <c r="A18" s="60"/>
      <c r="B18" s="224"/>
      <c r="C18" s="189" t="s">
        <v>138</v>
      </c>
      <c r="D18" s="224"/>
      <c r="E18" s="224"/>
      <c r="F18" s="224"/>
      <c r="G18" s="224"/>
      <c r="H18" s="224"/>
      <c r="I18" s="224"/>
      <c r="J18" s="224"/>
      <c r="K18" s="224"/>
      <c r="L18" s="225"/>
    </row>
    <row r="19" spans="1:12" ht="55.5" customHeight="1" thickBot="1" x14ac:dyDescent="0.4">
      <c r="A19" s="60"/>
      <c r="B19" s="224" t="s">
        <v>139</v>
      </c>
      <c r="C19" s="187" t="s">
        <v>140</v>
      </c>
      <c r="D19" s="224"/>
      <c r="E19" s="224" t="s">
        <v>600</v>
      </c>
      <c r="F19" s="224" t="s">
        <v>142</v>
      </c>
      <c r="G19" s="224"/>
      <c r="H19" s="224"/>
      <c r="I19" s="224"/>
      <c r="J19" s="224"/>
      <c r="K19" s="224"/>
      <c r="L19" s="225"/>
    </row>
    <row r="20" spans="1:12" ht="30.75" customHeight="1" thickBot="1" x14ac:dyDescent="0.4">
      <c r="A20" s="60"/>
      <c r="B20" s="224"/>
      <c r="C20" s="189" t="s">
        <v>141</v>
      </c>
      <c r="D20" s="224"/>
      <c r="E20" s="224"/>
      <c r="F20" s="224"/>
      <c r="G20" s="224"/>
      <c r="H20" s="224"/>
      <c r="I20" s="224"/>
      <c r="J20" s="224"/>
      <c r="K20" s="224"/>
      <c r="L20" s="225"/>
    </row>
    <row r="21" spans="1:12" ht="26.25" customHeight="1" thickBot="1" x14ac:dyDescent="0.4">
      <c r="A21" s="60"/>
      <c r="B21" s="224" t="s">
        <v>143</v>
      </c>
      <c r="C21" s="187" t="s">
        <v>144</v>
      </c>
      <c r="D21" s="224" t="s">
        <v>676</v>
      </c>
      <c r="E21" s="226" t="s">
        <v>146</v>
      </c>
      <c r="F21" s="227"/>
      <c r="G21" s="227"/>
      <c r="H21" s="227"/>
      <c r="I21" s="227"/>
      <c r="J21" s="227"/>
      <c r="K21" s="228"/>
      <c r="L21" s="193"/>
    </row>
    <row r="22" spans="1:12" ht="37.5" customHeight="1" thickBot="1" x14ac:dyDescent="0.4">
      <c r="A22" s="60"/>
      <c r="B22" s="224"/>
      <c r="C22" s="235" t="s">
        <v>145</v>
      </c>
      <c r="D22" s="224"/>
      <c r="E22" s="224" t="s">
        <v>600</v>
      </c>
      <c r="F22" s="224" t="s">
        <v>166</v>
      </c>
      <c r="G22" s="224" t="s">
        <v>161</v>
      </c>
      <c r="H22" s="224"/>
      <c r="I22" s="224" t="s">
        <v>163</v>
      </c>
      <c r="J22" s="224"/>
      <c r="K22" s="224" t="s">
        <v>637</v>
      </c>
      <c r="L22" s="225"/>
    </row>
    <row r="23" spans="1:12" ht="21.75" customHeight="1" thickBot="1" x14ac:dyDescent="0.4">
      <c r="A23" s="60"/>
      <c r="B23" s="224"/>
      <c r="C23" s="236"/>
      <c r="D23" s="224"/>
      <c r="E23" s="224"/>
      <c r="F23" s="224"/>
      <c r="G23" s="224"/>
      <c r="H23" s="224"/>
      <c r="I23" s="224"/>
      <c r="J23" s="224"/>
      <c r="K23" s="224"/>
      <c r="L23" s="225"/>
    </row>
    <row r="24" spans="1:12" ht="26.25" customHeight="1" thickBot="1" x14ac:dyDescent="0.4">
      <c r="A24" s="60"/>
      <c r="B24" s="224" t="s">
        <v>147</v>
      </c>
      <c r="C24" s="187" t="s">
        <v>148</v>
      </c>
      <c r="D24" s="224"/>
      <c r="E24" s="224"/>
      <c r="F24" s="224" t="s">
        <v>637</v>
      </c>
      <c r="G24" s="224" t="s">
        <v>162</v>
      </c>
      <c r="H24" s="224"/>
      <c r="I24" s="224"/>
      <c r="J24" s="224"/>
      <c r="K24" s="224" t="s">
        <v>164</v>
      </c>
      <c r="L24" s="225"/>
    </row>
    <row r="25" spans="1:12" ht="29.5" thickBot="1" x14ac:dyDescent="0.4">
      <c r="A25" s="60"/>
      <c r="B25" s="224"/>
      <c r="C25" s="188" t="s">
        <v>145</v>
      </c>
      <c r="D25" s="224"/>
      <c r="E25" s="224"/>
      <c r="F25" s="224"/>
      <c r="G25" s="224"/>
      <c r="H25" s="224"/>
      <c r="I25" s="224"/>
      <c r="J25" s="224"/>
      <c r="K25" s="224"/>
      <c r="L25" s="225"/>
    </row>
    <row r="26" spans="1:12" thickBot="1" x14ac:dyDescent="0.4">
      <c r="A26" s="60"/>
      <c r="B26" s="224"/>
      <c r="C26" s="188" t="s">
        <v>149</v>
      </c>
      <c r="D26" s="224"/>
      <c r="E26" s="224"/>
      <c r="F26" s="224"/>
      <c r="G26" s="224"/>
      <c r="H26" s="224"/>
      <c r="I26" s="224"/>
      <c r="J26" s="224"/>
      <c r="K26" s="224"/>
      <c r="L26" s="225"/>
    </row>
    <row r="27" spans="1:12" thickBot="1" x14ac:dyDescent="0.4">
      <c r="A27" s="60"/>
      <c r="B27" s="224"/>
      <c r="C27" s="189" t="s">
        <v>150</v>
      </c>
      <c r="D27" s="224"/>
      <c r="E27" s="224"/>
      <c r="F27" s="224"/>
      <c r="G27" s="224"/>
      <c r="H27" s="224"/>
      <c r="I27" s="224"/>
      <c r="J27" s="224"/>
      <c r="K27" s="224"/>
      <c r="L27" s="225"/>
    </row>
    <row r="28" spans="1:12" ht="15.75" customHeight="1" thickBot="1" x14ac:dyDescent="0.4">
      <c r="A28" s="60"/>
      <c r="B28" s="224" t="s">
        <v>151</v>
      </c>
      <c r="C28" s="187" t="s">
        <v>152</v>
      </c>
      <c r="D28" s="224"/>
      <c r="E28" s="224"/>
      <c r="F28" s="224" t="s">
        <v>154</v>
      </c>
      <c r="G28" s="224"/>
      <c r="H28" s="224"/>
      <c r="I28" s="224"/>
      <c r="J28" s="224"/>
      <c r="K28" s="224"/>
      <c r="L28" s="225"/>
    </row>
    <row r="29" spans="1:12" ht="29.5" thickBot="1" x14ac:dyDescent="0.4">
      <c r="A29" s="60"/>
      <c r="B29" s="224"/>
      <c r="C29" s="189" t="s">
        <v>153</v>
      </c>
      <c r="D29" s="224"/>
      <c r="E29" s="224"/>
      <c r="F29" s="224"/>
      <c r="G29" s="224"/>
      <c r="H29" s="224"/>
      <c r="I29" s="224"/>
      <c r="J29" s="224"/>
      <c r="K29" s="224"/>
      <c r="L29" s="225"/>
    </row>
    <row r="30" spans="1:12" ht="15.5" x14ac:dyDescent="0.35">
      <c r="A30" s="60"/>
      <c r="B30" s="60" t="s">
        <v>699</v>
      </c>
      <c r="C30" s="194"/>
      <c r="D30" s="194"/>
      <c r="E30" s="194"/>
      <c r="F30" s="194"/>
      <c r="G30" s="194"/>
      <c r="H30" s="194"/>
      <c r="I30" s="194"/>
      <c r="J30" s="194"/>
      <c r="K30" s="194"/>
      <c r="L30" s="191"/>
    </row>
    <row r="31" spans="1:12" ht="15" customHeight="1" x14ac:dyDescent="0.35">
      <c r="A31" s="60"/>
      <c r="B31" s="184" t="s">
        <v>165</v>
      </c>
      <c r="C31" s="184"/>
      <c r="D31" s="184"/>
      <c r="E31" s="184"/>
      <c r="F31" s="184"/>
      <c r="G31" s="184"/>
      <c r="H31" s="184"/>
      <c r="I31" s="184"/>
      <c r="J31" s="184"/>
      <c r="K31" s="184"/>
      <c r="L31" s="60"/>
    </row>
  </sheetData>
  <sheetProtection algorithmName="SHA-512" hashValue="bxVAQ/MnuJzPy/u+U/vHiqYoRjo1hINlIm9/ogx+ZCqp2xqL1C+Y29OkLpHSrV7LAoth/SFaO7+qibkwH7sPLA==" saltValue="jjQ8JSiAsmQkrYL1rCDPrA==" spinCount="100000" sheet="1" objects="1" scenarios="1" formatCells="0" formatColumns="0" formatRows="0" sort="0" autoFilter="0"/>
  <mergeCells count="47">
    <mergeCell ref="B1:K1"/>
    <mergeCell ref="B2:K2"/>
    <mergeCell ref="E5:K8"/>
    <mergeCell ref="B14:B16"/>
    <mergeCell ref="B19:B20"/>
    <mergeCell ref="E19:E20"/>
    <mergeCell ref="F19:K20"/>
    <mergeCell ref="E4:K4"/>
    <mergeCell ref="B5:B8"/>
    <mergeCell ref="D5:D7"/>
    <mergeCell ref="D9:D10"/>
    <mergeCell ref="C9:C10"/>
    <mergeCell ref="B9:B10"/>
    <mergeCell ref="D12:D20"/>
    <mergeCell ref="B11:B13"/>
    <mergeCell ref="B17:B18"/>
    <mergeCell ref="L28:L29"/>
    <mergeCell ref="L22:L23"/>
    <mergeCell ref="B24:B27"/>
    <mergeCell ref="F24:F27"/>
    <mergeCell ref="K24:K27"/>
    <mergeCell ref="L24:L27"/>
    <mergeCell ref="G22:H23"/>
    <mergeCell ref="B21:B23"/>
    <mergeCell ref="D21:D29"/>
    <mergeCell ref="E21:K21"/>
    <mergeCell ref="E22:E29"/>
    <mergeCell ref="F22:F23"/>
    <mergeCell ref="B28:B29"/>
    <mergeCell ref="G24:H27"/>
    <mergeCell ref="C22:C23"/>
    <mergeCell ref="F28:K29"/>
    <mergeCell ref="I22:J27"/>
    <mergeCell ref="K22:K23"/>
    <mergeCell ref="L5:L7"/>
    <mergeCell ref="L14:L16"/>
    <mergeCell ref="E12:E18"/>
    <mergeCell ref="F12:G16"/>
    <mergeCell ref="H12:I18"/>
    <mergeCell ref="J12:K18"/>
    <mergeCell ref="L9:L10"/>
    <mergeCell ref="L11:L12"/>
    <mergeCell ref="E11:K11"/>
    <mergeCell ref="F17:G18"/>
    <mergeCell ref="L17:L18"/>
    <mergeCell ref="E9:K10"/>
    <mergeCell ref="L19:L20"/>
  </mergeCells>
  <pageMargins left="0.25" right="0.25" top="0.75" bottom="0.75" header="0.3" footer="0.3"/>
  <pageSetup scale="68" orientation="landscape" r:id="rId1"/>
  <headerFooter>
    <oddFooter>&amp;L&amp;F&amp;C&amp;A&amp;RPage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1"/>
  </sheetPr>
  <dimension ref="A1:K218"/>
  <sheetViews>
    <sheetView zoomScaleNormal="100" workbookViewId="0">
      <selection activeCell="I11" sqref="I11"/>
    </sheetView>
  </sheetViews>
  <sheetFormatPr defaultColWidth="9.1796875" defaultRowHeight="11.5" x14ac:dyDescent="0.35"/>
  <cols>
    <col min="1" max="1" width="18.26953125" style="18" customWidth="1"/>
    <col min="2" max="2" width="32.7265625" style="18" customWidth="1"/>
    <col min="3" max="3" width="47.1796875" style="18" bestFit="1" customWidth="1"/>
    <col min="4" max="4" width="49.7265625" style="18" customWidth="1"/>
    <col min="5" max="5" width="13.26953125" style="18" customWidth="1"/>
    <col min="6" max="6" width="6.26953125" style="18" customWidth="1"/>
    <col min="7" max="7" width="7" style="18" customWidth="1"/>
    <col min="8" max="8" width="8.26953125" style="18" customWidth="1"/>
    <col min="9" max="9" width="30" style="18" customWidth="1"/>
    <col min="10" max="10" width="8.453125" style="18" customWidth="1"/>
    <col min="11" max="11" width="8.26953125" style="18" customWidth="1"/>
    <col min="12" max="13" width="9.1796875" style="18"/>
    <col min="14" max="14" width="43.453125" style="18" bestFit="1" customWidth="1"/>
    <col min="15" max="16384" width="9.1796875" style="18"/>
  </cols>
  <sheetData>
    <row r="1" spans="1:11" ht="73.5" customHeight="1" x14ac:dyDescent="0.35">
      <c r="A1" s="16" t="s">
        <v>3</v>
      </c>
      <c r="B1" s="16" t="s">
        <v>87</v>
      </c>
      <c r="C1" s="16" t="s">
        <v>88</v>
      </c>
      <c r="D1" s="16" t="s">
        <v>88</v>
      </c>
      <c r="E1" s="17"/>
      <c r="H1" s="16" t="s">
        <v>170</v>
      </c>
      <c r="I1" s="16" t="s">
        <v>97</v>
      </c>
      <c r="J1" s="16" t="s">
        <v>169</v>
      </c>
      <c r="K1" s="16" t="s">
        <v>170</v>
      </c>
    </row>
    <row r="2" spans="1:11" ht="13" x14ac:dyDescent="0.35">
      <c r="A2" s="19">
        <v>9</v>
      </c>
      <c r="B2" s="19">
        <v>10</v>
      </c>
      <c r="C2" s="19">
        <v>10</v>
      </c>
      <c r="D2" s="19">
        <v>10</v>
      </c>
      <c r="E2" s="17"/>
      <c r="H2" s="20"/>
      <c r="I2" s="20"/>
      <c r="J2" s="20"/>
      <c r="K2" s="20"/>
    </row>
    <row r="3" spans="1:11" ht="12.5" x14ac:dyDescent="0.35">
      <c r="A3" s="21" t="s">
        <v>15</v>
      </c>
      <c r="B3" s="22" t="s">
        <v>7</v>
      </c>
      <c r="C3" s="22" t="s">
        <v>11</v>
      </c>
      <c r="D3" s="23" t="s">
        <v>19</v>
      </c>
      <c r="E3" s="17"/>
      <c r="H3" s="24" t="s">
        <v>383</v>
      </c>
      <c r="I3" s="24" t="s">
        <v>168</v>
      </c>
      <c r="J3" s="24" t="s">
        <v>382</v>
      </c>
      <c r="K3" s="24" t="s">
        <v>383</v>
      </c>
    </row>
    <row r="4" spans="1:11" ht="12.5" x14ac:dyDescent="0.35">
      <c r="A4" s="25" t="s">
        <v>9</v>
      </c>
      <c r="B4" s="26" t="s">
        <v>9</v>
      </c>
      <c r="C4" s="26" t="s">
        <v>9</v>
      </c>
      <c r="D4" s="27" t="s">
        <v>9</v>
      </c>
      <c r="E4" s="17"/>
      <c r="H4" s="28" t="s">
        <v>674</v>
      </c>
      <c r="I4" s="29" t="s">
        <v>673</v>
      </c>
      <c r="J4" s="30" t="s">
        <v>677</v>
      </c>
      <c r="K4" s="28"/>
    </row>
    <row r="5" spans="1:11" ht="12.5" x14ac:dyDescent="0.35">
      <c r="A5" s="25">
        <v>0</v>
      </c>
      <c r="B5" s="31" t="s">
        <v>4</v>
      </c>
      <c r="C5" s="31" t="s">
        <v>12</v>
      </c>
      <c r="D5" s="32" t="s">
        <v>19</v>
      </c>
      <c r="E5" s="17"/>
      <c r="F5" s="17"/>
      <c r="H5" s="28">
        <v>40</v>
      </c>
      <c r="I5" s="28" t="s">
        <v>384</v>
      </c>
      <c r="J5" s="28" t="s">
        <v>171</v>
      </c>
      <c r="K5" s="18" t="s">
        <v>709</v>
      </c>
    </row>
    <row r="6" spans="1:11" ht="12.5" x14ac:dyDescent="0.35">
      <c r="A6" s="25">
        <v>1</v>
      </c>
      <c r="B6" s="31" t="s">
        <v>5</v>
      </c>
      <c r="C6" s="33" t="s">
        <v>18</v>
      </c>
      <c r="D6" s="17"/>
      <c r="E6" s="17"/>
      <c r="F6" s="17"/>
      <c r="H6" s="28">
        <v>80</v>
      </c>
      <c r="I6" s="28" t="s">
        <v>385</v>
      </c>
      <c r="J6" s="28" t="s">
        <v>172</v>
      </c>
      <c r="K6" s="18" t="s">
        <v>710</v>
      </c>
    </row>
    <row r="7" spans="1:11" ht="12.5" x14ac:dyDescent="0.35">
      <c r="A7" s="25">
        <v>2</v>
      </c>
      <c r="B7" s="34"/>
      <c r="C7" s="17"/>
      <c r="D7" s="17"/>
      <c r="E7" s="17"/>
      <c r="F7" s="17"/>
      <c r="H7" s="28">
        <v>120</v>
      </c>
      <c r="I7" s="28" t="s">
        <v>386</v>
      </c>
      <c r="J7" s="28" t="s">
        <v>173</v>
      </c>
      <c r="K7" s="18" t="s">
        <v>711</v>
      </c>
    </row>
    <row r="8" spans="1:11" ht="12.5" x14ac:dyDescent="0.35">
      <c r="A8" s="29">
        <v>3</v>
      </c>
      <c r="B8" s="17"/>
      <c r="C8" s="17"/>
      <c r="D8" s="17"/>
      <c r="E8" s="17"/>
      <c r="F8" s="17"/>
      <c r="H8" s="28">
        <v>200</v>
      </c>
      <c r="I8" s="28" t="s">
        <v>387</v>
      </c>
      <c r="J8" s="28" t="s">
        <v>174</v>
      </c>
      <c r="K8" s="18" t="s">
        <v>712</v>
      </c>
    </row>
    <row r="9" spans="1:11" ht="12.5" x14ac:dyDescent="0.35">
      <c r="A9" s="25">
        <v>4</v>
      </c>
      <c r="B9" s="35"/>
      <c r="C9" s="17"/>
      <c r="D9" s="17"/>
      <c r="E9" s="17"/>
      <c r="F9" s="17"/>
      <c r="H9" s="28">
        <v>240</v>
      </c>
      <c r="I9" s="28" t="s">
        <v>388</v>
      </c>
      <c r="J9" s="28" t="s">
        <v>175</v>
      </c>
      <c r="K9" s="18" t="s">
        <v>713</v>
      </c>
    </row>
    <row r="10" spans="1:11" ht="12.5" x14ac:dyDescent="0.35">
      <c r="A10" s="25">
        <v>5</v>
      </c>
      <c r="B10" s="35"/>
      <c r="C10" s="17"/>
      <c r="D10" s="17"/>
      <c r="E10" s="17"/>
      <c r="F10" s="17"/>
      <c r="H10" s="28">
        <v>260</v>
      </c>
      <c r="I10" s="28" t="s">
        <v>389</v>
      </c>
      <c r="J10" s="28" t="s">
        <v>176</v>
      </c>
      <c r="K10" s="18" t="s">
        <v>714</v>
      </c>
    </row>
    <row r="11" spans="1:11" ht="12.5" x14ac:dyDescent="0.35">
      <c r="A11" s="25">
        <v>6</v>
      </c>
      <c r="B11" s="35"/>
      <c r="C11" s="17"/>
      <c r="D11" s="17"/>
      <c r="E11" s="17"/>
      <c r="F11" s="17"/>
      <c r="H11" s="28">
        <v>280</v>
      </c>
      <c r="I11" s="28" t="s">
        <v>390</v>
      </c>
      <c r="J11" s="28" t="s">
        <v>177</v>
      </c>
      <c r="K11" s="18" t="s">
        <v>715</v>
      </c>
    </row>
    <row r="12" spans="1:11" ht="12.5" x14ac:dyDescent="0.35">
      <c r="A12" s="25">
        <v>7</v>
      </c>
      <c r="B12" s="35"/>
      <c r="C12" s="17"/>
      <c r="D12" s="17"/>
      <c r="E12" s="17"/>
      <c r="F12" s="17"/>
      <c r="H12" s="28">
        <v>320</v>
      </c>
      <c r="I12" s="28" t="s">
        <v>391</v>
      </c>
      <c r="J12" s="28" t="s">
        <v>178</v>
      </c>
      <c r="K12" s="18" t="s">
        <v>716</v>
      </c>
    </row>
    <row r="13" spans="1:11" ht="12.5" x14ac:dyDescent="0.35">
      <c r="A13" s="36">
        <v>8</v>
      </c>
      <c r="B13" s="35"/>
      <c r="C13" s="17"/>
      <c r="D13" s="17"/>
      <c r="E13" s="17"/>
      <c r="F13" s="17"/>
      <c r="H13" s="28">
        <v>340</v>
      </c>
      <c r="I13" s="28" t="s">
        <v>392</v>
      </c>
      <c r="J13" s="28" t="s">
        <v>179</v>
      </c>
      <c r="K13" s="18" t="s">
        <v>717</v>
      </c>
    </row>
    <row r="14" spans="1:11" ht="12.5" x14ac:dyDescent="0.35">
      <c r="A14" s="17"/>
      <c r="B14" s="17"/>
      <c r="C14" s="17"/>
      <c r="D14" s="17"/>
      <c r="E14" s="17"/>
      <c r="F14" s="17"/>
      <c r="H14" s="28">
        <v>350</v>
      </c>
      <c r="I14" s="28" t="s">
        <v>393</v>
      </c>
      <c r="J14" s="28" t="s">
        <v>180</v>
      </c>
      <c r="K14" s="18" t="s">
        <v>718</v>
      </c>
    </row>
    <row r="15" spans="1:11" ht="12.5" x14ac:dyDescent="0.35">
      <c r="A15" s="17"/>
      <c r="B15" s="37"/>
      <c r="C15" s="17"/>
      <c r="D15" s="17"/>
      <c r="E15" s="17"/>
      <c r="F15" s="17"/>
      <c r="H15" s="28">
        <v>360</v>
      </c>
      <c r="I15" s="28" t="s">
        <v>394</v>
      </c>
      <c r="J15" s="28" t="s">
        <v>181</v>
      </c>
      <c r="K15" s="18" t="s">
        <v>719</v>
      </c>
    </row>
    <row r="16" spans="1:11" ht="58.5" customHeight="1" x14ac:dyDescent="0.35">
      <c r="A16" s="16" t="s">
        <v>89</v>
      </c>
      <c r="B16" s="16" t="s">
        <v>89</v>
      </c>
      <c r="C16" s="16" t="s">
        <v>90</v>
      </c>
      <c r="D16" s="16" t="s">
        <v>90</v>
      </c>
      <c r="F16" s="17"/>
      <c r="H16" s="28">
        <v>400</v>
      </c>
      <c r="I16" s="28" t="s">
        <v>395</v>
      </c>
      <c r="J16" s="28" t="s">
        <v>182</v>
      </c>
      <c r="K16" s="18" t="s">
        <v>720</v>
      </c>
    </row>
    <row r="17" spans="1:11" ht="13" x14ac:dyDescent="0.35">
      <c r="A17" s="19">
        <v>11</v>
      </c>
      <c r="B17" s="19">
        <v>11</v>
      </c>
      <c r="C17" s="38">
        <v>11</v>
      </c>
      <c r="D17" s="38">
        <v>11</v>
      </c>
      <c r="F17" s="17"/>
      <c r="H17" s="28">
        <v>380</v>
      </c>
      <c r="I17" s="28" t="s">
        <v>396</v>
      </c>
      <c r="J17" s="28" t="s">
        <v>183</v>
      </c>
      <c r="K17" s="18" t="s">
        <v>721</v>
      </c>
    </row>
    <row r="18" spans="1:11" ht="12.5" x14ac:dyDescent="0.35">
      <c r="A18" s="22" t="s">
        <v>13</v>
      </c>
      <c r="B18" s="23" t="s">
        <v>640</v>
      </c>
      <c r="C18" s="24" t="s">
        <v>16</v>
      </c>
      <c r="D18" s="24" t="s">
        <v>17</v>
      </c>
      <c r="F18" s="17"/>
      <c r="H18" s="28">
        <v>440</v>
      </c>
      <c r="I18" s="28" t="s">
        <v>397</v>
      </c>
      <c r="J18" s="28" t="s">
        <v>184</v>
      </c>
      <c r="K18" s="18" t="s">
        <v>722</v>
      </c>
    </row>
    <row r="19" spans="1:11" ht="12.5" x14ac:dyDescent="0.35">
      <c r="A19" s="29" t="s">
        <v>9</v>
      </c>
      <c r="B19" s="39" t="s">
        <v>9</v>
      </c>
      <c r="C19" s="29" t="s">
        <v>9</v>
      </c>
      <c r="D19" s="29" t="s">
        <v>9</v>
      </c>
      <c r="F19" s="17"/>
      <c r="H19" s="28">
        <v>480</v>
      </c>
      <c r="I19" s="28" t="s">
        <v>398</v>
      </c>
      <c r="J19" s="28" t="s">
        <v>185</v>
      </c>
      <c r="K19" s="18" t="s">
        <v>723</v>
      </c>
    </row>
    <row r="20" spans="1:11" ht="12.5" x14ac:dyDescent="0.35">
      <c r="A20" s="29" t="s">
        <v>598</v>
      </c>
      <c r="B20" s="29" t="s">
        <v>598</v>
      </c>
      <c r="C20" s="29" t="s">
        <v>598</v>
      </c>
      <c r="D20" s="29" t="s">
        <v>598</v>
      </c>
      <c r="F20" s="17"/>
      <c r="H20" s="28">
        <v>500</v>
      </c>
      <c r="I20" s="28" t="s">
        <v>399</v>
      </c>
      <c r="J20" s="28" t="s">
        <v>186</v>
      </c>
      <c r="K20" s="18" t="s">
        <v>724</v>
      </c>
    </row>
    <row r="21" spans="1:11" ht="12.5" x14ac:dyDescent="0.35">
      <c r="A21" s="29" t="s">
        <v>29</v>
      </c>
      <c r="B21" s="40" t="s">
        <v>28</v>
      </c>
      <c r="C21" s="29" t="s">
        <v>32</v>
      </c>
      <c r="D21" s="29" t="s">
        <v>35</v>
      </c>
      <c r="F21" s="17"/>
      <c r="H21" s="28">
        <v>520</v>
      </c>
      <c r="I21" s="28" t="s">
        <v>400</v>
      </c>
      <c r="J21" s="28" t="s">
        <v>187</v>
      </c>
      <c r="K21" s="18" t="s">
        <v>725</v>
      </c>
    </row>
    <row r="22" spans="1:11" ht="12.5" x14ac:dyDescent="0.35">
      <c r="A22" s="40" t="s">
        <v>28</v>
      </c>
      <c r="B22" s="41"/>
      <c r="C22" s="29" t="s">
        <v>33</v>
      </c>
      <c r="D22" s="29" t="s">
        <v>34</v>
      </c>
      <c r="F22" s="17"/>
      <c r="H22" s="28">
        <v>8050</v>
      </c>
      <c r="I22" s="28" t="s">
        <v>401</v>
      </c>
      <c r="J22" s="28" t="s">
        <v>188</v>
      </c>
      <c r="K22" s="18" t="s">
        <v>726</v>
      </c>
    </row>
    <row r="23" spans="1:11" ht="12.5" x14ac:dyDescent="0.35">
      <c r="A23" s="41"/>
      <c r="B23" s="41"/>
      <c r="C23" s="42" t="s">
        <v>34</v>
      </c>
      <c r="D23" s="42" t="s">
        <v>36</v>
      </c>
      <c r="F23" s="17"/>
      <c r="H23" s="28">
        <v>560</v>
      </c>
      <c r="I23" s="28" t="s">
        <v>402</v>
      </c>
      <c r="J23" s="28" t="s">
        <v>189</v>
      </c>
      <c r="K23" s="18" t="s">
        <v>727</v>
      </c>
    </row>
    <row r="24" spans="1:11" ht="12.5" x14ac:dyDescent="0.35">
      <c r="A24" s="41"/>
      <c r="B24" s="41"/>
      <c r="C24" s="41"/>
      <c r="D24" s="41"/>
      <c r="E24" s="17"/>
      <c r="F24" s="17"/>
      <c r="H24" s="28">
        <v>580</v>
      </c>
      <c r="I24" s="28" t="s">
        <v>403</v>
      </c>
      <c r="J24" s="28" t="s">
        <v>190</v>
      </c>
      <c r="K24" s="18" t="s">
        <v>728</v>
      </c>
    </row>
    <row r="25" spans="1:11" ht="12.5" x14ac:dyDescent="0.35">
      <c r="A25" s="41"/>
      <c r="B25" s="41"/>
      <c r="C25" s="41"/>
      <c r="D25" s="41"/>
      <c r="E25" s="17"/>
      <c r="F25" s="17"/>
      <c r="H25" s="28">
        <v>2040</v>
      </c>
      <c r="I25" s="28" t="s">
        <v>404</v>
      </c>
      <c r="J25" s="28" t="s">
        <v>191</v>
      </c>
      <c r="K25" s="18" t="s">
        <v>729</v>
      </c>
    </row>
    <row r="26" spans="1:11" ht="12.5" x14ac:dyDescent="0.35">
      <c r="A26" s="16" t="s">
        <v>39</v>
      </c>
      <c r="B26" s="41"/>
      <c r="C26" s="41"/>
      <c r="D26" s="41"/>
      <c r="E26" s="17"/>
      <c r="F26" s="17"/>
      <c r="H26" s="28">
        <v>600</v>
      </c>
      <c r="I26" s="28" t="s">
        <v>405</v>
      </c>
      <c r="J26" s="28" t="s">
        <v>192</v>
      </c>
      <c r="K26" s="18" t="s">
        <v>730</v>
      </c>
    </row>
    <row r="27" spans="1:11" ht="13" x14ac:dyDescent="0.35">
      <c r="A27" s="43" t="s">
        <v>167</v>
      </c>
      <c r="B27" s="41"/>
      <c r="C27" s="41"/>
      <c r="D27" s="41"/>
      <c r="E27" s="17"/>
      <c r="F27" s="17"/>
      <c r="H27" s="28">
        <v>640</v>
      </c>
      <c r="I27" s="28" t="s">
        <v>406</v>
      </c>
      <c r="J27" s="28" t="s">
        <v>193</v>
      </c>
      <c r="K27" s="18" t="s">
        <v>731</v>
      </c>
    </row>
    <row r="28" spans="1:11" ht="12.5" x14ac:dyDescent="0.35">
      <c r="A28" s="22" t="s">
        <v>8</v>
      </c>
      <c r="B28" s="17"/>
      <c r="C28" s="17"/>
      <c r="D28" s="17"/>
      <c r="E28" s="17"/>
      <c r="F28" s="17"/>
      <c r="H28" s="28">
        <v>680</v>
      </c>
      <c r="I28" s="28" t="s">
        <v>407</v>
      </c>
      <c r="J28" s="28" t="s">
        <v>194</v>
      </c>
      <c r="K28" s="18" t="s">
        <v>732</v>
      </c>
    </row>
    <row r="29" spans="1:11" ht="12.5" x14ac:dyDescent="0.35">
      <c r="A29" s="44" t="s">
        <v>9</v>
      </c>
      <c r="B29" s="17"/>
      <c r="C29" s="17"/>
      <c r="D29" s="17"/>
      <c r="E29" s="17"/>
      <c r="F29" s="17"/>
      <c r="H29" s="28">
        <v>570</v>
      </c>
      <c r="I29" s="28" t="s">
        <v>408</v>
      </c>
      <c r="J29" s="28" t="s">
        <v>195</v>
      </c>
      <c r="K29" s="18" t="s">
        <v>733</v>
      </c>
    </row>
    <row r="30" spans="1:11" ht="12.5" x14ac:dyDescent="0.35">
      <c r="A30" s="17"/>
      <c r="B30" s="17"/>
      <c r="C30" s="17"/>
      <c r="D30" s="17"/>
      <c r="E30" s="17"/>
      <c r="F30" s="17"/>
      <c r="H30" s="28">
        <v>720</v>
      </c>
      <c r="I30" s="28" t="s">
        <v>409</v>
      </c>
      <c r="J30" s="28" t="s">
        <v>196</v>
      </c>
      <c r="K30" s="18" t="s">
        <v>734</v>
      </c>
    </row>
    <row r="31" spans="1:11" ht="12.5" x14ac:dyDescent="0.35">
      <c r="A31" s="17"/>
      <c r="B31" s="17"/>
      <c r="C31" s="17"/>
      <c r="D31" s="17"/>
      <c r="E31" s="17"/>
      <c r="F31" s="17"/>
      <c r="H31" s="28">
        <v>760</v>
      </c>
      <c r="I31" s="28" t="s">
        <v>410</v>
      </c>
      <c r="J31" s="28" t="s">
        <v>197</v>
      </c>
      <c r="K31" s="18" t="s">
        <v>735</v>
      </c>
    </row>
    <row r="32" spans="1:11" ht="55.5" customHeight="1" x14ac:dyDescent="0.35">
      <c r="A32" s="16" t="s">
        <v>86</v>
      </c>
      <c r="B32" s="16" t="s">
        <v>86</v>
      </c>
      <c r="C32" s="16" t="s">
        <v>86</v>
      </c>
      <c r="D32" s="45" t="s">
        <v>38</v>
      </c>
      <c r="E32" s="17"/>
      <c r="F32" s="17"/>
      <c r="H32" s="28">
        <v>8690</v>
      </c>
      <c r="I32" s="28" t="s">
        <v>411</v>
      </c>
      <c r="J32" s="28" t="s">
        <v>198</v>
      </c>
      <c r="K32" s="18" t="s">
        <v>736</v>
      </c>
    </row>
    <row r="33" spans="1:11" ht="13" x14ac:dyDescent="0.35">
      <c r="A33" s="46">
        <v>12</v>
      </c>
      <c r="B33" s="46">
        <v>12</v>
      </c>
      <c r="C33" s="46">
        <v>12</v>
      </c>
      <c r="D33" s="47">
        <v>13</v>
      </c>
      <c r="E33" s="17"/>
      <c r="F33" s="17"/>
      <c r="H33" s="28">
        <v>960</v>
      </c>
      <c r="I33" s="28" t="s">
        <v>412</v>
      </c>
      <c r="J33" s="28" t="s">
        <v>199</v>
      </c>
      <c r="K33" s="18" t="s">
        <v>737</v>
      </c>
    </row>
    <row r="34" spans="1:11" ht="12.5" x14ac:dyDescent="0.35">
      <c r="A34" s="21" t="s">
        <v>25</v>
      </c>
      <c r="B34" s="22" t="s">
        <v>26</v>
      </c>
      <c r="C34" s="22" t="s">
        <v>27</v>
      </c>
      <c r="D34" s="24" t="s">
        <v>20</v>
      </c>
      <c r="E34" s="17"/>
      <c r="F34" s="17"/>
      <c r="H34" s="28">
        <v>1000</v>
      </c>
      <c r="I34" s="28" t="s">
        <v>413</v>
      </c>
      <c r="J34" s="28" t="s">
        <v>200</v>
      </c>
      <c r="K34" s="18" t="s">
        <v>738</v>
      </c>
    </row>
    <row r="35" spans="1:11" ht="12.5" x14ac:dyDescent="0.35">
      <c r="A35" s="35" t="s">
        <v>9</v>
      </c>
      <c r="B35" s="31" t="s">
        <v>9</v>
      </c>
      <c r="C35" s="31" t="s">
        <v>9</v>
      </c>
      <c r="D35" s="29" t="s">
        <v>9</v>
      </c>
      <c r="E35" s="17"/>
      <c r="F35" s="17"/>
      <c r="H35" s="28">
        <v>8540</v>
      </c>
      <c r="I35" s="28" t="s">
        <v>414</v>
      </c>
      <c r="J35" s="28" t="s">
        <v>201</v>
      </c>
      <c r="K35" s="18" t="s">
        <v>739</v>
      </c>
    </row>
    <row r="36" spans="1:11" ht="12.5" x14ac:dyDescent="0.35">
      <c r="A36" s="35" t="s">
        <v>14</v>
      </c>
      <c r="B36" s="31" t="s">
        <v>14</v>
      </c>
      <c r="C36" s="31" t="s">
        <v>14</v>
      </c>
      <c r="D36" s="29" t="s">
        <v>83</v>
      </c>
      <c r="E36" s="17"/>
      <c r="F36" s="17"/>
      <c r="H36" s="28">
        <v>1080</v>
      </c>
      <c r="I36" s="28" t="s">
        <v>415</v>
      </c>
      <c r="J36" s="28" t="s">
        <v>202</v>
      </c>
      <c r="K36" s="18" t="s">
        <v>740</v>
      </c>
    </row>
    <row r="37" spans="1:11" ht="12.5" x14ac:dyDescent="0.35">
      <c r="A37" s="48" t="s">
        <v>23</v>
      </c>
      <c r="B37" s="31" t="s">
        <v>30</v>
      </c>
      <c r="C37" s="33" t="s">
        <v>37</v>
      </c>
      <c r="D37" s="29">
        <v>0</v>
      </c>
      <c r="E37" s="17"/>
      <c r="F37" s="17"/>
      <c r="H37" s="28">
        <v>1320</v>
      </c>
      <c r="I37" s="28" t="s">
        <v>741</v>
      </c>
      <c r="J37" s="28" t="s">
        <v>206</v>
      </c>
      <c r="K37" s="18" t="s">
        <v>742</v>
      </c>
    </row>
    <row r="38" spans="1:11" ht="12.5" x14ac:dyDescent="0.35">
      <c r="A38" s="17"/>
      <c r="B38" s="31" t="s">
        <v>31</v>
      </c>
      <c r="C38" s="17"/>
      <c r="D38" s="29">
        <v>1</v>
      </c>
      <c r="E38" s="17"/>
      <c r="F38" s="17"/>
      <c r="H38" s="28">
        <v>4060</v>
      </c>
      <c r="I38" s="28" t="s">
        <v>416</v>
      </c>
      <c r="J38" s="28" t="s">
        <v>203</v>
      </c>
      <c r="K38" s="18" t="s">
        <v>743</v>
      </c>
    </row>
    <row r="39" spans="1:11" ht="12.5" x14ac:dyDescent="0.35">
      <c r="A39" s="17"/>
      <c r="B39" s="33" t="s">
        <v>24</v>
      </c>
      <c r="C39" s="17"/>
      <c r="D39" s="29">
        <v>2</v>
      </c>
      <c r="E39" s="17"/>
      <c r="F39" s="17"/>
      <c r="H39" s="28">
        <v>1200</v>
      </c>
      <c r="I39" s="28" t="s">
        <v>417</v>
      </c>
      <c r="J39" s="28" t="s">
        <v>204</v>
      </c>
      <c r="K39" s="18" t="s">
        <v>744</v>
      </c>
    </row>
    <row r="40" spans="1:11" ht="12.5" x14ac:dyDescent="0.35">
      <c r="A40" s="17"/>
      <c r="B40" s="17"/>
      <c r="C40" s="17"/>
      <c r="D40" s="29">
        <v>3</v>
      </c>
      <c r="E40" s="17"/>
      <c r="F40" s="17"/>
      <c r="H40" s="28">
        <v>1240</v>
      </c>
      <c r="I40" s="28" t="s">
        <v>418</v>
      </c>
      <c r="J40" s="28" t="s">
        <v>205</v>
      </c>
      <c r="K40" s="18" t="s">
        <v>745</v>
      </c>
    </row>
    <row r="41" spans="1:11" ht="12.5" x14ac:dyDescent="0.35">
      <c r="A41" s="17"/>
      <c r="B41" s="17"/>
      <c r="C41" s="17"/>
      <c r="D41" s="29">
        <v>4</v>
      </c>
      <c r="E41" s="17"/>
      <c r="F41" s="17"/>
      <c r="H41" s="28">
        <v>1360</v>
      </c>
      <c r="I41" s="28" t="s">
        <v>419</v>
      </c>
      <c r="J41" s="28" t="s">
        <v>207</v>
      </c>
      <c r="K41" s="18" t="s">
        <v>746</v>
      </c>
    </row>
    <row r="42" spans="1:11" ht="12.5" x14ac:dyDescent="0.35">
      <c r="B42" s="17"/>
      <c r="C42" s="17"/>
      <c r="D42" s="29">
        <v>5</v>
      </c>
      <c r="E42" s="17"/>
      <c r="F42" s="17"/>
      <c r="H42" s="28">
        <v>1400</v>
      </c>
      <c r="I42" s="28" t="s">
        <v>420</v>
      </c>
      <c r="J42" s="28" t="s">
        <v>208</v>
      </c>
      <c r="K42" s="18" t="s">
        <v>747</v>
      </c>
    </row>
    <row r="43" spans="1:11" ht="12.5" x14ac:dyDescent="0.35">
      <c r="B43" s="17"/>
      <c r="C43" s="17"/>
      <c r="D43" s="29">
        <v>6</v>
      </c>
      <c r="E43" s="17"/>
      <c r="F43" s="17"/>
      <c r="H43" s="28">
        <v>1480</v>
      </c>
      <c r="I43" s="28" t="s">
        <v>421</v>
      </c>
      <c r="J43" s="28" t="s">
        <v>209</v>
      </c>
      <c r="K43" s="18" t="s">
        <v>748</v>
      </c>
    </row>
    <row r="44" spans="1:11" ht="12.5" x14ac:dyDescent="0.35">
      <c r="B44" s="17"/>
      <c r="C44" s="17"/>
      <c r="D44" s="29">
        <v>7</v>
      </c>
      <c r="E44" s="17"/>
      <c r="F44" s="17"/>
      <c r="H44" s="28">
        <v>1520</v>
      </c>
      <c r="I44" s="28" t="s">
        <v>422</v>
      </c>
      <c r="J44" s="28" t="s">
        <v>210</v>
      </c>
      <c r="K44" s="18" t="s">
        <v>749</v>
      </c>
    </row>
    <row r="45" spans="1:11" ht="12.5" x14ac:dyDescent="0.35">
      <c r="B45" s="17"/>
      <c r="C45" s="17"/>
      <c r="D45" s="42">
        <v>8</v>
      </c>
      <c r="E45" s="17"/>
      <c r="F45" s="17"/>
      <c r="H45" s="28">
        <v>1560</v>
      </c>
      <c r="I45" s="28" t="s">
        <v>423</v>
      </c>
      <c r="J45" s="28" t="s">
        <v>211</v>
      </c>
      <c r="K45" s="18" t="s">
        <v>750</v>
      </c>
    </row>
    <row r="46" spans="1:11" ht="12.5" x14ac:dyDescent="0.35">
      <c r="B46" s="17"/>
      <c r="C46" s="17"/>
      <c r="D46" s="17"/>
      <c r="E46" s="17"/>
      <c r="F46" s="17"/>
      <c r="H46" s="28">
        <v>3440</v>
      </c>
      <c r="I46" s="28" t="s">
        <v>424</v>
      </c>
      <c r="J46" s="28" t="s">
        <v>212</v>
      </c>
      <c r="K46" s="18" t="s">
        <v>751</v>
      </c>
    </row>
    <row r="47" spans="1:11" ht="12.5" x14ac:dyDescent="0.35">
      <c r="B47" s="17"/>
      <c r="C47" s="17"/>
      <c r="D47" s="17"/>
      <c r="E47" s="17"/>
      <c r="F47" s="17"/>
      <c r="H47" s="28">
        <v>4460</v>
      </c>
      <c r="I47" s="28" t="s">
        <v>425</v>
      </c>
      <c r="J47" s="28" t="s">
        <v>213</v>
      </c>
      <c r="K47" s="18" t="s">
        <v>752</v>
      </c>
    </row>
    <row r="48" spans="1:11" x14ac:dyDescent="0.35">
      <c r="H48" s="28">
        <v>1700</v>
      </c>
      <c r="I48" s="28" t="s">
        <v>426</v>
      </c>
      <c r="J48" s="28" t="s">
        <v>214</v>
      </c>
      <c r="K48" s="18" t="s">
        <v>753</v>
      </c>
    </row>
    <row r="49" spans="1:11" ht="37.5" x14ac:dyDescent="0.35">
      <c r="A49" s="16" t="s">
        <v>595</v>
      </c>
      <c r="H49" s="28">
        <v>1740</v>
      </c>
      <c r="I49" s="28" t="s">
        <v>427</v>
      </c>
      <c r="J49" s="28" t="s">
        <v>215</v>
      </c>
      <c r="K49" s="18" t="s">
        <v>754</v>
      </c>
    </row>
    <row r="50" spans="1:11" ht="14.5" x14ac:dyDescent="0.35">
      <c r="A50" s="49" t="s">
        <v>596</v>
      </c>
      <c r="H50" s="28">
        <v>1780</v>
      </c>
      <c r="I50" s="28" t="s">
        <v>428</v>
      </c>
      <c r="J50" s="28" t="s">
        <v>216</v>
      </c>
      <c r="K50" s="18" t="s">
        <v>755</v>
      </c>
    </row>
    <row r="51" spans="1:11" ht="14.5" x14ac:dyDescent="0.35">
      <c r="A51" s="50" t="s">
        <v>592</v>
      </c>
      <c r="H51" s="28">
        <v>1840</v>
      </c>
      <c r="I51" s="28" t="s">
        <v>429</v>
      </c>
      <c r="J51" s="28" t="s">
        <v>217</v>
      </c>
      <c r="K51" s="18" t="s">
        <v>756</v>
      </c>
    </row>
    <row r="52" spans="1:11" ht="14.5" x14ac:dyDescent="0.35">
      <c r="A52" s="50" t="s">
        <v>672</v>
      </c>
      <c r="H52" s="28">
        <v>1880</v>
      </c>
      <c r="I52" s="28" t="s">
        <v>430</v>
      </c>
      <c r="J52" s="28" t="s">
        <v>218</v>
      </c>
      <c r="K52" s="18" t="s">
        <v>757</v>
      </c>
    </row>
    <row r="53" spans="1:11" ht="14.5" x14ac:dyDescent="0.35">
      <c r="A53" s="50" t="s">
        <v>14</v>
      </c>
      <c r="H53" s="28">
        <v>3840</v>
      </c>
      <c r="I53" s="28" t="s">
        <v>431</v>
      </c>
      <c r="J53" s="28" t="s">
        <v>219</v>
      </c>
      <c r="K53" s="18" t="s">
        <v>758</v>
      </c>
    </row>
    <row r="54" spans="1:11" x14ac:dyDescent="0.35">
      <c r="H54" s="28">
        <v>1020</v>
      </c>
      <c r="I54" s="28" t="s">
        <v>432</v>
      </c>
      <c r="J54" s="28" t="s">
        <v>220</v>
      </c>
      <c r="K54" s="18" t="s">
        <v>759</v>
      </c>
    </row>
    <row r="55" spans="1:11" ht="14.5" x14ac:dyDescent="0.35">
      <c r="A55" s="49" t="s">
        <v>597</v>
      </c>
      <c r="H55" s="28">
        <v>1920</v>
      </c>
      <c r="I55" s="28" t="s">
        <v>433</v>
      </c>
      <c r="J55" s="28" t="s">
        <v>221</v>
      </c>
      <c r="K55" s="18" t="s">
        <v>760</v>
      </c>
    </row>
    <row r="56" spans="1:11" ht="14.5" x14ac:dyDescent="0.35">
      <c r="A56" s="50" t="s">
        <v>592</v>
      </c>
      <c r="H56" s="28">
        <v>5310</v>
      </c>
      <c r="I56" s="28" t="s">
        <v>434</v>
      </c>
      <c r="J56" s="28" t="s">
        <v>222</v>
      </c>
      <c r="K56" s="18" t="s">
        <v>761</v>
      </c>
    </row>
    <row r="57" spans="1:11" ht="14.5" x14ac:dyDescent="0.35">
      <c r="A57" s="50" t="s">
        <v>672</v>
      </c>
      <c r="H57" s="28">
        <v>1960</v>
      </c>
      <c r="I57" s="28" t="s">
        <v>435</v>
      </c>
      <c r="J57" s="28" t="s">
        <v>223</v>
      </c>
      <c r="K57" s="18" t="s">
        <v>762</v>
      </c>
    </row>
    <row r="58" spans="1:11" ht="14.5" x14ac:dyDescent="0.35">
      <c r="A58" s="50" t="s">
        <v>14</v>
      </c>
      <c r="H58" s="28">
        <v>2020</v>
      </c>
      <c r="I58" s="28" t="s">
        <v>707</v>
      </c>
      <c r="J58" s="28" t="s">
        <v>224</v>
      </c>
      <c r="K58" s="18" t="s">
        <v>763</v>
      </c>
    </row>
    <row r="59" spans="1:11" ht="14.5" x14ac:dyDescent="0.35">
      <c r="A59" s="50"/>
      <c r="H59" s="28">
        <v>4090</v>
      </c>
      <c r="I59" s="28" t="s">
        <v>436</v>
      </c>
      <c r="J59" s="28" t="s">
        <v>225</v>
      </c>
      <c r="K59" s="18" t="s">
        <v>764</v>
      </c>
    </row>
    <row r="60" spans="1:11" x14ac:dyDescent="0.35">
      <c r="H60" s="28">
        <v>8920</v>
      </c>
      <c r="I60" s="28" t="s">
        <v>437</v>
      </c>
      <c r="J60" s="28" t="s">
        <v>226</v>
      </c>
      <c r="K60" s="18" t="s">
        <v>765</v>
      </c>
    </row>
    <row r="61" spans="1:11" x14ac:dyDescent="0.35">
      <c r="H61" s="28">
        <v>2080</v>
      </c>
      <c r="I61" s="28" t="s">
        <v>438</v>
      </c>
      <c r="J61" s="28" t="s">
        <v>227</v>
      </c>
      <c r="K61" s="18" t="s">
        <v>766</v>
      </c>
    </row>
    <row r="62" spans="1:11" x14ac:dyDescent="0.35">
      <c r="H62" s="28">
        <v>2620</v>
      </c>
      <c r="I62" s="28" t="s">
        <v>439</v>
      </c>
      <c r="J62" s="28" t="s">
        <v>228</v>
      </c>
      <c r="K62" s="18" t="s">
        <v>767</v>
      </c>
    </row>
    <row r="63" spans="1:11" x14ac:dyDescent="0.35">
      <c r="H63" s="28">
        <v>2120</v>
      </c>
      <c r="I63" s="28" t="s">
        <v>440</v>
      </c>
      <c r="J63" s="28" t="s">
        <v>229</v>
      </c>
      <c r="K63" s="18" t="s">
        <v>768</v>
      </c>
    </row>
    <row r="64" spans="1:11" x14ac:dyDescent="0.35">
      <c r="H64" s="28">
        <v>2140</v>
      </c>
      <c r="I64" s="28" t="s">
        <v>441</v>
      </c>
      <c r="J64" s="28" t="s">
        <v>230</v>
      </c>
      <c r="K64" s="18" t="s">
        <v>769</v>
      </c>
    </row>
    <row r="65" spans="8:11" x14ac:dyDescent="0.35">
      <c r="H65" s="28">
        <v>2180</v>
      </c>
      <c r="I65" s="28" t="s">
        <v>442</v>
      </c>
      <c r="J65" s="28" t="s">
        <v>231</v>
      </c>
      <c r="K65" s="18" t="s">
        <v>770</v>
      </c>
    </row>
    <row r="66" spans="8:11" x14ac:dyDescent="0.35">
      <c r="H66" s="28">
        <v>2200</v>
      </c>
      <c r="I66" s="28" t="s">
        <v>443</v>
      </c>
      <c r="J66" s="28" t="s">
        <v>232</v>
      </c>
      <c r="K66" s="18" t="s">
        <v>771</v>
      </c>
    </row>
    <row r="67" spans="8:11" x14ac:dyDescent="0.35">
      <c r="H67" s="28">
        <v>2220</v>
      </c>
      <c r="I67" s="28" t="s">
        <v>444</v>
      </c>
      <c r="J67" s="28" t="s">
        <v>233</v>
      </c>
      <c r="K67" s="18" t="s">
        <v>772</v>
      </c>
    </row>
    <row r="68" spans="8:11" x14ac:dyDescent="0.35">
      <c r="H68" s="28">
        <v>2260</v>
      </c>
      <c r="I68" s="28" t="s">
        <v>445</v>
      </c>
      <c r="J68" s="28" t="s">
        <v>234</v>
      </c>
      <c r="K68" s="18" t="s">
        <v>773</v>
      </c>
    </row>
    <row r="69" spans="8:11" x14ac:dyDescent="0.35">
      <c r="H69" s="28">
        <v>2270</v>
      </c>
      <c r="I69" s="28" t="s">
        <v>446</v>
      </c>
      <c r="J69" s="28" t="s">
        <v>235</v>
      </c>
      <c r="K69" s="18" t="s">
        <v>774</v>
      </c>
    </row>
    <row r="70" spans="8:11" x14ac:dyDescent="0.35">
      <c r="H70" s="28">
        <v>2280</v>
      </c>
      <c r="I70" s="28" t="s">
        <v>447</v>
      </c>
      <c r="J70" s="28" t="s">
        <v>236</v>
      </c>
      <c r="K70" s="18" t="s">
        <v>775</v>
      </c>
    </row>
    <row r="71" spans="8:11" x14ac:dyDescent="0.35">
      <c r="H71" s="28">
        <v>7480</v>
      </c>
      <c r="I71" s="28" t="s">
        <v>921</v>
      </c>
      <c r="J71" s="28" t="s">
        <v>351</v>
      </c>
      <c r="K71" s="18" t="s">
        <v>890</v>
      </c>
    </row>
    <row r="72" spans="8:11" x14ac:dyDescent="0.35">
      <c r="H72" s="28">
        <v>2300</v>
      </c>
      <c r="I72" s="28" t="s">
        <v>448</v>
      </c>
      <c r="J72" s="28" t="s">
        <v>237</v>
      </c>
      <c r="K72" s="18" t="s">
        <v>776</v>
      </c>
    </row>
    <row r="73" spans="8:11" x14ac:dyDescent="0.35">
      <c r="H73" s="28">
        <v>2340</v>
      </c>
      <c r="I73" s="28" t="s">
        <v>922</v>
      </c>
      <c r="J73" s="28" t="s">
        <v>923</v>
      </c>
      <c r="K73" s="18" t="s">
        <v>924</v>
      </c>
    </row>
    <row r="74" spans="8:11" x14ac:dyDescent="0.35">
      <c r="H74" s="28">
        <v>2420</v>
      </c>
      <c r="I74" s="28" t="s">
        <v>449</v>
      </c>
      <c r="J74" s="28" t="s">
        <v>238</v>
      </c>
      <c r="K74" s="18" t="s">
        <v>777</v>
      </c>
    </row>
    <row r="75" spans="8:11" x14ac:dyDescent="0.35">
      <c r="H75" s="28">
        <v>2460</v>
      </c>
      <c r="I75" s="28" t="s">
        <v>450</v>
      </c>
      <c r="J75" s="28" t="s">
        <v>239</v>
      </c>
      <c r="K75" s="18" t="s">
        <v>778</v>
      </c>
    </row>
    <row r="76" spans="8:11" x14ac:dyDescent="0.35">
      <c r="H76" s="28">
        <v>2500</v>
      </c>
      <c r="I76" s="28" t="s">
        <v>451</v>
      </c>
      <c r="J76" s="28" t="s">
        <v>240</v>
      </c>
      <c r="K76" s="18" t="s">
        <v>779</v>
      </c>
    </row>
    <row r="77" spans="8:11" x14ac:dyDescent="0.35">
      <c r="H77" s="28">
        <v>2660</v>
      </c>
      <c r="I77" s="28" t="s">
        <v>452</v>
      </c>
      <c r="J77" s="28" t="s">
        <v>241</v>
      </c>
      <c r="K77" s="18" t="s">
        <v>780</v>
      </c>
    </row>
    <row r="78" spans="8:11" x14ac:dyDescent="0.35">
      <c r="H78" s="28">
        <v>2700</v>
      </c>
      <c r="I78" s="28" t="s">
        <v>453</v>
      </c>
      <c r="J78" s="28" t="s">
        <v>242</v>
      </c>
      <c r="K78" s="18" t="s">
        <v>781</v>
      </c>
    </row>
    <row r="79" spans="8:11" x14ac:dyDescent="0.35">
      <c r="H79" s="28">
        <v>2720</v>
      </c>
      <c r="I79" s="28" t="s">
        <v>454</v>
      </c>
      <c r="J79" s="28" t="s">
        <v>243</v>
      </c>
      <c r="K79" s="18" t="s">
        <v>782</v>
      </c>
    </row>
    <row r="80" spans="8:11" x14ac:dyDescent="0.35">
      <c r="H80" s="28">
        <v>2760</v>
      </c>
      <c r="I80" s="28" t="s">
        <v>455</v>
      </c>
      <c r="J80" s="28" t="s">
        <v>244</v>
      </c>
      <c r="K80" s="18" t="s">
        <v>783</v>
      </c>
    </row>
    <row r="81" spans="8:11" x14ac:dyDescent="0.35">
      <c r="H81" s="28">
        <v>2880</v>
      </c>
      <c r="I81" s="28" t="s">
        <v>456</v>
      </c>
      <c r="J81" s="28" t="s">
        <v>245</v>
      </c>
      <c r="K81" s="18" t="s">
        <v>784</v>
      </c>
    </row>
    <row r="82" spans="8:11" x14ac:dyDescent="0.35">
      <c r="H82" s="28">
        <v>2920</v>
      </c>
      <c r="I82" s="28" t="s">
        <v>457</v>
      </c>
      <c r="J82" s="28" t="s">
        <v>246</v>
      </c>
      <c r="K82" s="18" t="s">
        <v>785</v>
      </c>
    </row>
    <row r="83" spans="8:11" x14ac:dyDescent="0.35">
      <c r="H83" s="28">
        <v>3000</v>
      </c>
      <c r="I83" s="28" t="s">
        <v>458</v>
      </c>
      <c r="J83" s="28" t="s">
        <v>247</v>
      </c>
      <c r="K83" s="18" t="s">
        <v>786</v>
      </c>
    </row>
    <row r="84" spans="8:11" x14ac:dyDescent="0.35">
      <c r="H84" s="28">
        <v>3040</v>
      </c>
      <c r="I84" s="28" t="s">
        <v>925</v>
      </c>
      <c r="J84" s="28" t="s">
        <v>926</v>
      </c>
      <c r="K84" s="18" t="s">
        <v>927</v>
      </c>
    </row>
    <row r="85" spans="8:11" x14ac:dyDescent="0.35">
      <c r="H85" s="28">
        <v>3080</v>
      </c>
      <c r="I85" s="28" t="s">
        <v>459</v>
      </c>
      <c r="J85" s="28" t="s">
        <v>248</v>
      </c>
      <c r="K85" s="18" t="s">
        <v>787</v>
      </c>
    </row>
    <row r="86" spans="8:11" x14ac:dyDescent="0.35">
      <c r="H86" s="28">
        <v>3200</v>
      </c>
      <c r="I86" s="28" t="s">
        <v>460</v>
      </c>
      <c r="J86" s="28" t="s">
        <v>249</v>
      </c>
      <c r="K86" s="18" t="s">
        <v>788</v>
      </c>
    </row>
    <row r="87" spans="8:11" x14ac:dyDescent="0.35">
      <c r="H87" s="28">
        <v>3240</v>
      </c>
      <c r="I87" s="28" t="s">
        <v>461</v>
      </c>
      <c r="J87" s="28" t="s">
        <v>250</v>
      </c>
      <c r="K87" s="18" t="s">
        <v>789</v>
      </c>
    </row>
    <row r="88" spans="8:11" x14ac:dyDescent="0.35">
      <c r="H88" s="28">
        <v>6240</v>
      </c>
      <c r="I88" s="28" t="s">
        <v>462</v>
      </c>
      <c r="J88" s="28" t="s">
        <v>251</v>
      </c>
      <c r="K88" s="18" t="s">
        <v>790</v>
      </c>
    </row>
    <row r="89" spans="8:11" x14ac:dyDescent="0.35">
      <c r="H89" s="28">
        <v>3280</v>
      </c>
      <c r="I89" s="28" t="s">
        <v>463</v>
      </c>
      <c r="J89" s="28" t="s">
        <v>252</v>
      </c>
      <c r="K89" s="18" t="s">
        <v>791</v>
      </c>
    </row>
    <row r="90" spans="8:11" x14ac:dyDescent="0.35">
      <c r="H90" s="28">
        <v>3320</v>
      </c>
      <c r="I90" s="28" t="s">
        <v>464</v>
      </c>
      <c r="J90" s="28" t="s">
        <v>253</v>
      </c>
      <c r="K90" s="18" t="s">
        <v>792</v>
      </c>
    </row>
    <row r="91" spans="8:11" x14ac:dyDescent="0.35">
      <c r="H91" s="28">
        <v>3360</v>
      </c>
      <c r="I91" s="28" t="s">
        <v>465</v>
      </c>
      <c r="J91" s="28" t="s">
        <v>254</v>
      </c>
      <c r="K91" s="18" t="s">
        <v>793</v>
      </c>
    </row>
    <row r="92" spans="8:11" x14ac:dyDescent="0.35">
      <c r="H92" s="28">
        <v>3400</v>
      </c>
      <c r="I92" s="28" t="s">
        <v>466</v>
      </c>
      <c r="J92" s="28" t="s">
        <v>255</v>
      </c>
      <c r="K92" s="18" t="s">
        <v>794</v>
      </c>
    </row>
    <row r="93" spans="8:11" x14ac:dyDescent="0.35">
      <c r="H93" s="28">
        <v>3480</v>
      </c>
      <c r="I93" s="28" t="s">
        <v>467</v>
      </c>
      <c r="J93" s="28" t="s">
        <v>256</v>
      </c>
      <c r="K93" s="18" t="s">
        <v>795</v>
      </c>
    </row>
    <row r="94" spans="8:11" x14ac:dyDescent="0.35">
      <c r="H94" s="28">
        <v>3520</v>
      </c>
      <c r="I94" s="28" t="s">
        <v>468</v>
      </c>
      <c r="J94" s="28" t="s">
        <v>257</v>
      </c>
      <c r="K94" s="18" t="s">
        <v>796</v>
      </c>
    </row>
    <row r="95" spans="8:11" x14ac:dyDescent="0.35">
      <c r="H95" s="28">
        <v>3560</v>
      </c>
      <c r="I95" s="28" t="s">
        <v>469</v>
      </c>
      <c r="J95" s="28" t="s">
        <v>258</v>
      </c>
      <c r="K95" s="18" t="s">
        <v>797</v>
      </c>
    </row>
    <row r="96" spans="8:11" x14ac:dyDescent="0.35">
      <c r="H96" s="28">
        <v>3600</v>
      </c>
      <c r="I96" s="28" t="s">
        <v>470</v>
      </c>
      <c r="J96" s="28" t="s">
        <v>259</v>
      </c>
      <c r="K96" s="18" t="s">
        <v>798</v>
      </c>
    </row>
    <row r="97" spans="8:11" x14ac:dyDescent="0.35">
      <c r="H97" s="28">
        <v>3640</v>
      </c>
      <c r="I97" s="28" t="s">
        <v>471</v>
      </c>
      <c r="J97" s="28" t="s">
        <v>260</v>
      </c>
      <c r="K97" s="18" t="s">
        <v>799</v>
      </c>
    </row>
    <row r="98" spans="8:11" x14ac:dyDescent="0.35">
      <c r="H98" s="28">
        <v>3680</v>
      </c>
      <c r="I98" s="28" t="s">
        <v>472</v>
      </c>
      <c r="J98" s="28" t="s">
        <v>261</v>
      </c>
      <c r="K98" s="18" t="s">
        <v>800</v>
      </c>
    </row>
    <row r="99" spans="8:11" x14ac:dyDescent="0.35">
      <c r="H99" s="28">
        <v>3720</v>
      </c>
      <c r="I99" s="28" t="s">
        <v>473</v>
      </c>
      <c r="J99" s="28" t="s">
        <v>262</v>
      </c>
      <c r="K99" s="18" t="s">
        <v>801</v>
      </c>
    </row>
    <row r="100" spans="8:11" x14ac:dyDescent="0.35">
      <c r="H100" s="28">
        <v>3760</v>
      </c>
      <c r="I100" s="28" t="s">
        <v>474</v>
      </c>
      <c r="J100" s="28" t="s">
        <v>263</v>
      </c>
      <c r="K100" s="18" t="s">
        <v>802</v>
      </c>
    </row>
    <row r="101" spans="8:11" x14ac:dyDescent="0.35">
      <c r="H101" s="28">
        <v>3800</v>
      </c>
      <c r="I101" s="28" t="s">
        <v>475</v>
      </c>
      <c r="J101" s="28" t="s">
        <v>264</v>
      </c>
      <c r="K101" s="18" t="s">
        <v>803</v>
      </c>
    </row>
    <row r="102" spans="8:11" x14ac:dyDescent="0.35">
      <c r="H102" s="28">
        <v>3880</v>
      </c>
      <c r="I102" s="28" t="s">
        <v>476</v>
      </c>
      <c r="J102" s="28" t="s">
        <v>265</v>
      </c>
      <c r="K102" s="18" t="s">
        <v>804</v>
      </c>
    </row>
    <row r="103" spans="8:11" x14ac:dyDescent="0.35">
      <c r="H103" s="28">
        <v>3920</v>
      </c>
      <c r="I103" s="28" t="s">
        <v>477</v>
      </c>
      <c r="J103" s="28" t="s">
        <v>266</v>
      </c>
      <c r="K103" s="18" t="s">
        <v>805</v>
      </c>
    </row>
    <row r="104" spans="8:11" x14ac:dyDescent="0.35">
      <c r="H104" s="28">
        <v>4000</v>
      </c>
      <c r="I104" s="28" t="s">
        <v>478</v>
      </c>
      <c r="J104" s="28" t="s">
        <v>267</v>
      </c>
      <c r="K104" s="18" t="s">
        <v>806</v>
      </c>
    </row>
    <row r="105" spans="8:11" x14ac:dyDescent="0.35">
      <c r="H105" s="28">
        <v>4020</v>
      </c>
      <c r="I105" s="28" t="s">
        <v>479</v>
      </c>
      <c r="J105" s="28" t="s">
        <v>268</v>
      </c>
      <c r="K105" s="18" t="s">
        <v>807</v>
      </c>
    </row>
    <row r="106" spans="8:11" x14ac:dyDescent="0.35">
      <c r="H106" s="28">
        <v>4040</v>
      </c>
      <c r="I106" s="28" t="s">
        <v>480</v>
      </c>
      <c r="J106" s="28" t="s">
        <v>269</v>
      </c>
      <c r="K106" s="18" t="s">
        <v>808</v>
      </c>
    </row>
    <row r="107" spans="8:11" x14ac:dyDescent="0.35">
      <c r="H107" s="28">
        <v>2960</v>
      </c>
      <c r="I107" s="28" t="s">
        <v>481</v>
      </c>
      <c r="J107" s="28" t="s">
        <v>270</v>
      </c>
      <c r="K107" s="18" t="s">
        <v>809</v>
      </c>
    </row>
    <row r="108" spans="8:11" x14ac:dyDescent="0.35">
      <c r="H108" s="28">
        <v>4140</v>
      </c>
      <c r="I108" s="28" t="s">
        <v>482</v>
      </c>
      <c r="J108" s="28" t="s">
        <v>271</v>
      </c>
      <c r="K108" s="18" t="s">
        <v>810</v>
      </c>
    </row>
    <row r="109" spans="8:11" x14ac:dyDescent="0.35">
      <c r="H109" s="28">
        <v>4160</v>
      </c>
      <c r="I109" s="28" t="s">
        <v>483</v>
      </c>
      <c r="J109" s="28" t="s">
        <v>272</v>
      </c>
      <c r="K109" s="18" t="s">
        <v>811</v>
      </c>
    </row>
    <row r="110" spans="8:11" x14ac:dyDescent="0.35">
      <c r="H110" s="28">
        <v>4180</v>
      </c>
      <c r="I110" s="28" t="s">
        <v>484</v>
      </c>
      <c r="J110" s="28" t="s">
        <v>273</v>
      </c>
      <c r="K110" s="18" t="s">
        <v>812</v>
      </c>
    </row>
    <row r="111" spans="8:11" x14ac:dyDescent="0.35">
      <c r="H111" s="28">
        <v>4200</v>
      </c>
      <c r="I111" s="28" t="s">
        <v>485</v>
      </c>
      <c r="J111" s="28" t="s">
        <v>274</v>
      </c>
      <c r="K111" s="18" t="s">
        <v>813</v>
      </c>
    </row>
    <row r="112" spans="8:11" x14ac:dyDescent="0.35">
      <c r="H112" s="28">
        <v>4220</v>
      </c>
      <c r="I112" s="28" t="s">
        <v>486</v>
      </c>
      <c r="J112" s="28" t="s">
        <v>275</v>
      </c>
      <c r="K112" s="18" t="s">
        <v>814</v>
      </c>
    </row>
    <row r="113" spans="8:11" x14ac:dyDescent="0.35">
      <c r="H113" s="28">
        <v>4260</v>
      </c>
      <c r="I113" s="28" t="s">
        <v>487</v>
      </c>
      <c r="J113" s="28" t="s">
        <v>276</v>
      </c>
      <c r="K113" s="18" t="s">
        <v>815</v>
      </c>
    </row>
    <row r="114" spans="8:11" x14ac:dyDescent="0.35">
      <c r="H114" s="28">
        <v>4300</v>
      </c>
      <c r="I114" s="28" t="s">
        <v>488</v>
      </c>
      <c r="J114" s="28" t="s">
        <v>277</v>
      </c>
      <c r="K114" s="18" t="s">
        <v>816</v>
      </c>
    </row>
    <row r="115" spans="8:11" x14ac:dyDescent="0.35">
      <c r="H115" s="28">
        <v>4340</v>
      </c>
      <c r="I115" s="28" t="s">
        <v>489</v>
      </c>
      <c r="J115" s="28" t="s">
        <v>278</v>
      </c>
      <c r="K115" s="18" t="s">
        <v>817</v>
      </c>
    </row>
    <row r="116" spans="8:11" x14ac:dyDescent="0.35">
      <c r="H116" s="28">
        <v>4380</v>
      </c>
      <c r="I116" s="28" t="s">
        <v>490</v>
      </c>
      <c r="J116" s="28" t="s">
        <v>279</v>
      </c>
      <c r="K116" s="18" t="s">
        <v>818</v>
      </c>
    </row>
    <row r="117" spans="8:11" x14ac:dyDescent="0.35">
      <c r="H117" s="28">
        <v>4400</v>
      </c>
      <c r="I117" s="28" t="s">
        <v>491</v>
      </c>
      <c r="J117" s="28" t="s">
        <v>280</v>
      </c>
      <c r="K117" s="18" t="s">
        <v>819</v>
      </c>
    </row>
    <row r="118" spans="8:11" x14ac:dyDescent="0.35">
      <c r="H118" s="28">
        <v>4420</v>
      </c>
      <c r="I118" s="28" t="s">
        <v>492</v>
      </c>
      <c r="J118" s="28" t="s">
        <v>281</v>
      </c>
      <c r="K118" s="18" t="s">
        <v>820</v>
      </c>
    </row>
    <row r="119" spans="8:11" x14ac:dyDescent="0.35">
      <c r="H119" s="28">
        <v>4500</v>
      </c>
      <c r="I119" s="28" t="s">
        <v>493</v>
      </c>
      <c r="J119" s="28" t="s">
        <v>282</v>
      </c>
      <c r="K119" s="18" t="s">
        <v>821</v>
      </c>
    </row>
    <row r="120" spans="8:11" x14ac:dyDescent="0.35">
      <c r="H120" s="28">
        <v>4540</v>
      </c>
      <c r="I120" s="28" t="s">
        <v>494</v>
      </c>
      <c r="J120" s="28" t="s">
        <v>283</v>
      </c>
      <c r="K120" s="18" t="s">
        <v>822</v>
      </c>
    </row>
    <row r="121" spans="8:11" x14ac:dyDescent="0.35">
      <c r="H121" s="28">
        <v>4580</v>
      </c>
      <c r="I121" s="28" t="s">
        <v>495</v>
      </c>
      <c r="J121" s="28" t="s">
        <v>284</v>
      </c>
      <c r="K121" s="18" t="s">
        <v>823</v>
      </c>
    </row>
    <row r="122" spans="8:11" x14ac:dyDescent="0.35">
      <c r="H122" s="28">
        <v>4620</v>
      </c>
      <c r="I122" s="28" t="s">
        <v>496</v>
      </c>
      <c r="J122" s="28" t="s">
        <v>285</v>
      </c>
      <c r="K122" s="18" t="s">
        <v>824</v>
      </c>
    </row>
    <row r="123" spans="8:11" x14ac:dyDescent="0.35">
      <c r="H123" s="28">
        <v>4660</v>
      </c>
      <c r="I123" s="28" t="s">
        <v>497</v>
      </c>
      <c r="J123" s="28" t="s">
        <v>286</v>
      </c>
      <c r="K123" s="18" t="s">
        <v>825</v>
      </c>
    </row>
    <row r="124" spans="8:11" x14ac:dyDescent="0.35">
      <c r="H124" s="28">
        <v>4700</v>
      </c>
      <c r="I124" s="28" t="s">
        <v>498</v>
      </c>
      <c r="J124" s="28" t="s">
        <v>287</v>
      </c>
      <c r="K124" s="18" t="s">
        <v>826</v>
      </c>
    </row>
    <row r="125" spans="8:11" x14ac:dyDescent="0.35">
      <c r="H125" s="28">
        <v>5840</v>
      </c>
      <c r="I125" s="28" t="s">
        <v>499</v>
      </c>
      <c r="J125" s="28" t="s">
        <v>288</v>
      </c>
      <c r="K125" s="18" t="s">
        <v>827</v>
      </c>
    </row>
    <row r="126" spans="8:11" x14ac:dyDescent="0.35">
      <c r="H126" s="28">
        <v>4780</v>
      </c>
      <c r="I126" s="28" t="s">
        <v>500</v>
      </c>
      <c r="J126" s="28" t="s">
        <v>289</v>
      </c>
      <c r="K126" s="18" t="s">
        <v>828</v>
      </c>
    </row>
    <row r="127" spans="8:11" x14ac:dyDescent="0.35">
      <c r="H127" s="28">
        <v>4800</v>
      </c>
      <c r="I127" s="28" t="s">
        <v>501</v>
      </c>
      <c r="J127" s="28" t="s">
        <v>290</v>
      </c>
      <c r="K127" s="18" t="s">
        <v>829</v>
      </c>
    </row>
    <row r="128" spans="8:11" x14ac:dyDescent="0.35">
      <c r="H128" s="28">
        <v>4840</v>
      </c>
      <c r="I128" s="28" t="s">
        <v>502</v>
      </c>
      <c r="J128" s="28" t="s">
        <v>291</v>
      </c>
      <c r="K128" s="18" t="s">
        <v>830</v>
      </c>
    </row>
    <row r="129" spans="8:11" x14ac:dyDescent="0.35">
      <c r="H129" s="28">
        <v>4845</v>
      </c>
      <c r="I129" s="28" t="s">
        <v>503</v>
      </c>
      <c r="J129" s="28" t="s">
        <v>292</v>
      </c>
      <c r="K129" s="18" t="s">
        <v>831</v>
      </c>
    </row>
    <row r="130" spans="8:11" x14ac:dyDescent="0.35">
      <c r="H130" s="28">
        <v>4920</v>
      </c>
      <c r="I130" s="28" t="s">
        <v>504</v>
      </c>
      <c r="J130" s="28" t="s">
        <v>293</v>
      </c>
      <c r="K130" s="18" t="s">
        <v>832</v>
      </c>
    </row>
    <row r="131" spans="8:11" x14ac:dyDescent="0.35">
      <c r="H131" s="28">
        <v>4960</v>
      </c>
      <c r="I131" s="28" t="s">
        <v>505</v>
      </c>
      <c r="J131" s="28" t="s">
        <v>294</v>
      </c>
      <c r="K131" s="18" t="s">
        <v>833</v>
      </c>
    </row>
    <row r="132" spans="8:11" x14ac:dyDescent="0.35">
      <c r="H132" s="28">
        <v>4990</v>
      </c>
      <c r="I132" s="28" t="s">
        <v>506</v>
      </c>
      <c r="J132" s="28" t="s">
        <v>295</v>
      </c>
      <c r="K132" s="18" t="s">
        <v>834</v>
      </c>
    </row>
    <row r="133" spans="8:11" x14ac:dyDescent="0.35">
      <c r="H133" s="28">
        <v>5000</v>
      </c>
      <c r="I133" s="28" t="s">
        <v>507</v>
      </c>
      <c r="J133" s="28" t="s">
        <v>296</v>
      </c>
      <c r="K133" s="18" t="s">
        <v>835</v>
      </c>
    </row>
    <row r="134" spans="8:11" x14ac:dyDescent="0.35">
      <c r="H134" s="28">
        <v>5040</v>
      </c>
      <c r="I134" s="28" t="s">
        <v>508</v>
      </c>
      <c r="J134" s="28" t="s">
        <v>297</v>
      </c>
      <c r="K134" s="18" t="s">
        <v>836</v>
      </c>
    </row>
    <row r="135" spans="8:11" x14ac:dyDescent="0.35">
      <c r="H135" s="28">
        <v>5080</v>
      </c>
      <c r="I135" s="28" t="s">
        <v>509</v>
      </c>
      <c r="J135" s="28" t="s">
        <v>298</v>
      </c>
      <c r="K135" s="18" t="s">
        <v>837</v>
      </c>
    </row>
    <row r="136" spans="8:11" x14ac:dyDescent="0.35">
      <c r="H136" s="28">
        <v>1040</v>
      </c>
      <c r="I136" s="28" t="s">
        <v>510</v>
      </c>
      <c r="J136" s="28" t="s">
        <v>299</v>
      </c>
      <c r="K136" s="18" t="s">
        <v>838</v>
      </c>
    </row>
    <row r="137" spans="8:11" x14ac:dyDescent="0.35">
      <c r="H137" s="28">
        <v>5160</v>
      </c>
      <c r="I137" s="28" t="s">
        <v>511</v>
      </c>
      <c r="J137" s="28" t="s">
        <v>300</v>
      </c>
      <c r="K137" s="18" t="s">
        <v>839</v>
      </c>
    </row>
    <row r="138" spans="8:11" x14ac:dyDescent="0.35">
      <c r="H138" s="28">
        <v>5200</v>
      </c>
      <c r="I138" s="28" t="s">
        <v>512</v>
      </c>
      <c r="J138" s="28" t="s">
        <v>301</v>
      </c>
      <c r="K138" s="18" t="s">
        <v>840</v>
      </c>
    </row>
    <row r="139" spans="8:11" x14ac:dyDescent="0.35">
      <c r="H139" s="28">
        <v>5240</v>
      </c>
      <c r="I139" s="28" t="s">
        <v>513</v>
      </c>
      <c r="J139" s="28" t="s">
        <v>302</v>
      </c>
      <c r="K139" s="18" t="s">
        <v>841</v>
      </c>
    </row>
    <row r="140" spans="8:11" x14ac:dyDescent="0.35">
      <c r="H140" s="28">
        <v>5280</v>
      </c>
      <c r="I140" s="28" t="s">
        <v>514</v>
      </c>
      <c r="J140" s="28" t="s">
        <v>303</v>
      </c>
      <c r="K140" s="18" t="s">
        <v>842</v>
      </c>
    </row>
    <row r="141" spans="8:11" x14ac:dyDescent="0.35">
      <c r="H141" s="28">
        <v>5540</v>
      </c>
      <c r="I141" s="28" t="s">
        <v>515</v>
      </c>
      <c r="J141" s="28" t="s">
        <v>304</v>
      </c>
      <c r="K141" s="18" t="s">
        <v>843</v>
      </c>
    </row>
    <row r="142" spans="8:11" x14ac:dyDescent="0.35">
      <c r="H142" s="28">
        <v>5580</v>
      </c>
      <c r="I142" s="28" t="s">
        <v>516</v>
      </c>
      <c r="J142" s="28" t="s">
        <v>305</v>
      </c>
      <c r="K142" s="18" t="s">
        <v>844</v>
      </c>
    </row>
    <row r="143" spans="8:11" x14ac:dyDescent="0.35">
      <c r="H143" s="28">
        <v>5620</v>
      </c>
      <c r="I143" s="28" t="s">
        <v>517</v>
      </c>
      <c r="J143" s="28" t="s">
        <v>306</v>
      </c>
      <c r="K143" s="18" t="s">
        <v>845</v>
      </c>
    </row>
    <row r="144" spans="8:11" x14ac:dyDescent="0.35">
      <c r="H144" s="28">
        <v>5660</v>
      </c>
      <c r="I144" s="28" t="s">
        <v>518</v>
      </c>
      <c r="J144" s="28" t="s">
        <v>307</v>
      </c>
      <c r="K144" s="18" t="s">
        <v>846</v>
      </c>
    </row>
    <row r="145" spans="8:11" x14ac:dyDescent="0.35">
      <c r="H145" s="28">
        <v>5700</v>
      </c>
      <c r="I145" s="28" t="s">
        <v>519</v>
      </c>
      <c r="J145" s="28" t="s">
        <v>308</v>
      </c>
      <c r="K145" s="18" t="s">
        <v>847</v>
      </c>
    </row>
    <row r="146" spans="8:11" x14ac:dyDescent="0.35">
      <c r="H146" s="28">
        <v>4480</v>
      </c>
      <c r="I146" s="28" t="s">
        <v>935</v>
      </c>
      <c r="J146" s="28" t="s">
        <v>357</v>
      </c>
      <c r="K146" s="18" t="s">
        <v>896</v>
      </c>
    </row>
    <row r="147" spans="8:11" x14ac:dyDescent="0.35">
      <c r="H147" s="28">
        <v>5780</v>
      </c>
      <c r="I147" s="28" t="s">
        <v>520</v>
      </c>
      <c r="J147" s="28" t="s">
        <v>309</v>
      </c>
      <c r="K147" s="18" t="s">
        <v>848</v>
      </c>
    </row>
    <row r="148" spans="8:11" x14ac:dyDescent="0.35">
      <c r="H148" s="28">
        <v>5800</v>
      </c>
      <c r="I148" s="28" t="s">
        <v>521</v>
      </c>
      <c r="J148" s="28" t="s">
        <v>310</v>
      </c>
      <c r="K148" s="18" t="s">
        <v>849</v>
      </c>
    </row>
    <row r="149" spans="8:11" x14ac:dyDescent="0.35">
      <c r="H149" s="28">
        <v>5860</v>
      </c>
      <c r="I149" s="28" t="s">
        <v>522</v>
      </c>
      <c r="J149" s="28" t="s">
        <v>311</v>
      </c>
      <c r="K149" s="18" t="s">
        <v>850</v>
      </c>
    </row>
    <row r="150" spans="8:11" x14ac:dyDescent="0.35">
      <c r="H150" s="28">
        <v>955</v>
      </c>
      <c r="I150" s="28" t="s">
        <v>523</v>
      </c>
      <c r="J150" s="28" t="s">
        <v>312</v>
      </c>
      <c r="K150" s="18" t="s">
        <v>851</v>
      </c>
    </row>
    <row r="151" spans="8:11" x14ac:dyDescent="0.35">
      <c r="H151" s="28">
        <v>5880</v>
      </c>
      <c r="I151" s="28" t="s">
        <v>524</v>
      </c>
      <c r="J151" s="28" t="s">
        <v>313</v>
      </c>
      <c r="K151" s="18" t="s">
        <v>852</v>
      </c>
    </row>
    <row r="152" spans="8:11" x14ac:dyDescent="0.35">
      <c r="H152" s="28">
        <v>5900</v>
      </c>
      <c r="I152" s="28" t="s">
        <v>525</v>
      </c>
      <c r="J152" s="28" t="s">
        <v>314</v>
      </c>
      <c r="K152" s="18" t="s">
        <v>853</v>
      </c>
    </row>
    <row r="153" spans="8:11" x14ac:dyDescent="0.35">
      <c r="H153" s="28">
        <v>5980</v>
      </c>
      <c r="I153" s="28" t="s">
        <v>526</v>
      </c>
      <c r="J153" s="28" t="s">
        <v>315</v>
      </c>
      <c r="K153" s="18" t="s">
        <v>854</v>
      </c>
    </row>
    <row r="154" spans="8:11" x14ac:dyDescent="0.35">
      <c r="H154" s="28">
        <v>6000</v>
      </c>
      <c r="I154" s="28" t="s">
        <v>527</v>
      </c>
      <c r="J154" s="28" t="s">
        <v>316</v>
      </c>
      <c r="K154" s="18" t="s">
        <v>855</v>
      </c>
    </row>
    <row r="155" spans="8:11" x14ac:dyDescent="0.35">
      <c r="H155" s="28">
        <v>6040</v>
      </c>
      <c r="I155" s="28" t="s">
        <v>528</v>
      </c>
      <c r="J155" s="28" t="s">
        <v>317</v>
      </c>
      <c r="K155" s="18" t="s">
        <v>856</v>
      </c>
    </row>
    <row r="156" spans="8:11" x14ac:dyDescent="0.35">
      <c r="H156" s="28">
        <v>6080</v>
      </c>
      <c r="I156" s="28" t="s">
        <v>529</v>
      </c>
      <c r="J156" s="28" t="s">
        <v>318</v>
      </c>
      <c r="K156" s="18" t="s">
        <v>857</v>
      </c>
    </row>
    <row r="157" spans="8:11" x14ac:dyDescent="0.35">
      <c r="H157" s="28">
        <v>6160</v>
      </c>
      <c r="I157" s="28" t="s">
        <v>530</v>
      </c>
      <c r="J157" s="28" t="s">
        <v>319</v>
      </c>
      <c r="K157" s="18" t="s">
        <v>858</v>
      </c>
    </row>
    <row r="158" spans="8:11" x14ac:dyDescent="0.35">
      <c r="H158" s="28">
        <v>6200</v>
      </c>
      <c r="I158" s="28" t="s">
        <v>531</v>
      </c>
      <c r="J158" s="28" t="s">
        <v>320</v>
      </c>
      <c r="K158" s="18" t="s">
        <v>859</v>
      </c>
    </row>
    <row r="159" spans="8:11" x14ac:dyDescent="0.35">
      <c r="H159" s="28">
        <v>6300</v>
      </c>
      <c r="I159" s="28" t="s">
        <v>532</v>
      </c>
      <c r="J159" s="28" t="s">
        <v>321</v>
      </c>
      <c r="K159" s="18" t="s">
        <v>860</v>
      </c>
    </row>
    <row r="160" spans="8:11" x14ac:dyDescent="0.35">
      <c r="H160" s="28">
        <v>6340</v>
      </c>
      <c r="I160" s="28" t="s">
        <v>533</v>
      </c>
      <c r="J160" s="28" t="s">
        <v>322</v>
      </c>
      <c r="K160" s="18" t="s">
        <v>861</v>
      </c>
    </row>
    <row r="161" spans="8:11" x14ac:dyDescent="0.35">
      <c r="H161" s="28">
        <v>4070</v>
      </c>
      <c r="I161" s="28" t="s">
        <v>534</v>
      </c>
      <c r="J161" s="28" t="s">
        <v>323</v>
      </c>
      <c r="K161" s="18" t="s">
        <v>862</v>
      </c>
    </row>
    <row r="162" spans="8:11" x14ac:dyDescent="0.35">
      <c r="H162" s="28">
        <v>6220</v>
      </c>
      <c r="I162" s="28" t="s">
        <v>535</v>
      </c>
      <c r="J162" s="28" t="s">
        <v>324</v>
      </c>
      <c r="K162" s="18" t="s">
        <v>863</v>
      </c>
    </row>
    <row r="163" spans="8:11" x14ac:dyDescent="0.35">
      <c r="H163" s="28">
        <v>6420</v>
      </c>
      <c r="I163" s="28" t="s">
        <v>536</v>
      </c>
      <c r="J163" s="28" t="s">
        <v>325</v>
      </c>
      <c r="K163" s="18" t="s">
        <v>864</v>
      </c>
    </row>
    <row r="164" spans="8:11" x14ac:dyDescent="0.35">
      <c r="H164" s="28">
        <v>6430</v>
      </c>
      <c r="I164" s="28" t="s">
        <v>537</v>
      </c>
      <c r="J164" s="28" t="s">
        <v>326</v>
      </c>
      <c r="K164" s="18" t="s">
        <v>865</v>
      </c>
    </row>
    <row r="165" spans="8:11" x14ac:dyDescent="0.35">
      <c r="H165" s="28">
        <v>6460</v>
      </c>
      <c r="I165" s="28" t="s">
        <v>538</v>
      </c>
      <c r="J165" s="28" t="s">
        <v>327</v>
      </c>
      <c r="K165" s="18" t="s">
        <v>866</v>
      </c>
    </row>
    <row r="166" spans="8:11" x14ac:dyDescent="0.35">
      <c r="H166" s="28">
        <v>6560</v>
      </c>
      <c r="I166" s="28" t="s">
        <v>539</v>
      </c>
      <c r="J166" s="28" t="s">
        <v>328</v>
      </c>
      <c r="K166" s="18" t="s">
        <v>867</v>
      </c>
    </row>
    <row r="167" spans="8:11" x14ac:dyDescent="0.35">
      <c r="H167" s="28">
        <v>6620</v>
      </c>
      <c r="I167" s="28" t="s">
        <v>540</v>
      </c>
      <c r="J167" s="28" t="s">
        <v>329</v>
      </c>
      <c r="K167" s="18" t="s">
        <v>868</v>
      </c>
    </row>
    <row r="168" spans="8:11" x14ac:dyDescent="0.35">
      <c r="H168" s="28">
        <v>6700</v>
      </c>
      <c r="I168" s="28" t="s">
        <v>541</v>
      </c>
      <c r="J168" s="28" t="s">
        <v>330</v>
      </c>
      <c r="K168" s="18" t="s">
        <v>869</v>
      </c>
    </row>
    <row r="169" spans="8:11" x14ac:dyDescent="0.35">
      <c r="H169" s="28">
        <v>8820</v>
      </c>
      <c r="I169" s="28" t="s">
        <v>542</v>
      </c>
      <c r="J169" s="28" t="s">
        <v>331</v>
      </c>
      <c r="K169" s="18" t="s">
        <v>870</v>
      </c>
    </row>
    <row r="170" spans="8:11" x14ac:dyDescent="0.35">
      <c r="H170" s="28">
        <v>6740</v>
      </c>
      <c r="I170" s="28" t="s">
        <v>543</v>
      </c>
      <c r="J170" s="28" t="s">
        <v>332</v>
      </c>
      <c r="K170" s="18" t="s">
        <v>871</v>
      </c>
    </row>
    <row r="171" spans="8:11" x14ac:dyDescent="0.35">
      <c r="H171" s="28">
        <v>6780</v>
      </c>
      <c r="I171" s="28" t="s">
        <v>544</v>
      </c>
      <c r="J171" s="28" t="s">
        <v>333</v>
      </c>
      <c r="K171" s="18" t="s">
        <v>872</v>
      </c>
    </row>
    <row r="172" spans="8:11" x14ac:dyDescent="0.35">
      <c r="H172" s="28">
        <v>6820</v>
      </c>
      <c r="I172" s="28" t="s">
        <v>545</v>
      </c>
      <c r="J172" s="28" t="s">
        <v>334</v>
      </c>
      <c r="K172" s="18" t="s">
        <v>873</v>
      </c>
    </row>
    <row r="173" spans="8:11" x14ac:dyDescent="0.35">
      <c r="H173" s="28">
        <v>6860</v>
      </c>
      <c r="I173" s="28" t="s">
        <v>546</v>
      </c>
      <c r="J173" s="28" t="s">
        <v>335</v>
      </c>
      <c r="K173" s="18" t="s">
        <v>874</v>
      </c>
    </row>
    <row r="174" spans="8:11" x14ac:dyDescent="0.35">
      <c r="H174" s="28">
        <v>6880</v>
      </c>
      <c r="I174" s="28" t="s">
        <v>547</v>
      </c>
      <c r="J174" s="28" t="s">
        <v>336</v>
      </c>
      <c r="K174" s="18" t="s">
        <v>875</v>
      </c>
    </row>
    <row r="175" spans="8:11" x14ac:dyDescent="0.35">
      <c r="H175" s="28">
        <v>6900</v>
      </c>
      <c r="I175" s="28" t="s">
        <v>548</v>
      </c>
      <c r="J175" s="28" t="s">
        <v>337</v>
      </c>
      <c r="K175" s="18" t="s">
        <v>876</v>
      </c>
    </row>
    <row r="176" spans="8:11" x14ac:dyDescent="0.35">
      <c r="H176" s="28">
        <v>6940</v>
      </c>
      <c r="I176" s="28" t="s">
        <v>549</v>
      </c>
      <c r="J176" s="28" t="s">
        <v>338</v>
      </c>
      <c r="K176" s="18" t="s">
        <v>877</v>
      </c>
    </row>
    <row r="177" spans="8:11" x14ac:dyDescent="0.35">
      <c r="H177" s="28">
        <v>7020</v>
      </c>
      <c r="I177" s="28" t="s">
        <v>550</v>
      </c>
      <c r="J177" s="28" t="s">
        <v>339</v>
      </c>
      <c r="K177" s="18" t="s">
        <v>878</v>
      </c>
    </row>
    <row r="178" spans="8:11" x14ac:dyDescent="0.35">
      <c r="H178" s="28">
        <v>5340</v>
      </c>
      <c r="I178" s="28" t="s">
        <v>551</v>
      </c>
      <c r="J178" s="28" t="s">
        <v>340</v>
      </c>
      <c r="K178" s="18" t="s">
        <v>879</v>
      </c>
    </row>
    <row r="179" spans="8:11" x14ac:dyDescent="0.35">
      <c r="H179" s="28">
        <v>6720</v>
      </c>
      <c r="I179" s="28" t="s">
        <v>552</v>
      </c>
      <c r="J179" s="28" t="s">
        <v>341</v>
      </c>
      <c r="K179" s="18" t="s">
        <v>880</v>
      </c>
    </row>
    <row r="180" spans="8:11" x14ac:dyDescent="0.35">
      <c r="H180" s="28">
        <v>6760</v>
      </c>
      <c r="I180" s="28" t="s">
        <v>553</v>
      </c>
      <c r="J180" s="28" t="s">
        <v>342</v>
      </c>
      <c r="K180" s="18" t="s">
        <v>881</v>
      </c>
    </row>
    <row r="181" spans="8:11" x14ac:dyDescent="0.35">
      <c r="H181" s="28">
        <v>900</v>
      </c>
      <c r="I181" s="28" t="s">
        <v>554</v>
      </c>
      <c r="J181" s="28" t="s">
        <v>343</v>
      </c>
      <c r="K181" s="18" t="s">
        <v>882</v>
      </c>
    </row>
    <row r="182" spans="8:11" x14ac:dyDescent="0.35">
      <c r="H182" s="28">
        <v>7060</v>
      </c>
      <c r="I182" s="28" t="s">
        <v>555</v>
      </c>
      <c r="J182" s="28" t="s">
        <v>344</v>
      </c>
      <c r="K182" s="18" t="s">
        <v>883</v>
      </c>
    </row>
    <row r="183" spans="8:11" x14ac:dyDescent="0.35">
      <c r="H183" s="28">
        <v>7100</v>
      </c>
      <c r="I183" s="28" t="s">
        <v>556</v>
      </c>
      <c r="J183" s="28" t="s">
        <v>345</v>
      </c>
      <c r="K183" s="18" t="s">
        <v>884</v>
      </c>
    </row>
    <row r="184" spans="8:11" x14ac:dyDescent="0.35">
      <c r="H184" s="28">
        <v>7280</v>
      </c>
      <c r="I184" s="28" t="s">
        <v>557</v>
      </c>
      <c r="J184" s="28" t="s">
        <v>346</v>
      </c>
      <c r="K184" s="18" t="s">
        <v>885</v>
      </c>
    </row>
    <row r="185" spans="8:11" x14ac:dyDescent="0.35">
      <c r="H185" s="28">
        <v>7240</v>
      </c>
      <c r="I185" s="28" t="s">
        <v>558</v>
      </c>
      <c r="J185" s="28" t="s">
        <v>347</v>
      </c>
      <c r="K185" s="18" t="s">
        <v>886</v>
      </c>
    </row>
    <row r="186" spans="8:11" x14ac:dyDescent="0.35">
      <c r="H186" s="28">
        <v>7340</v>
      </c>
      <c r="I186" s="28" t="s">
        <v>559</v>
      </c>
      <c r="J186" s="28" t="s">
        <v>348</v>
      </c>
      <c r="K186" s="18" t="s">
        <v>887</v>
      </c>
    </row>
    <row r="187" spans="8:11" x14ac:dyDescent="0.35">
      <c r="H187" s="28">
        <v>7290</v>
      </c>
      <c r="I187" s="28" t="s">
        <v>560</v>
      </c>
      <c r="J187" s="28" t="s">
        <v>349</v>
      </c>
      <c r="K187" s="18" t="s">
        <v>888</v>
      </c>
    </row>
    <row r="188" spans="8:11" x14ac:dyDescent="0.35">
      <c r="H188" s="28">
        <v>7360</v>
      </c>
      <c r="I188" s="28" t="s">
        <v>928</v>
      </c>
      <c r="J188" s="28" t="s">
        <v>929</v>
      </c>
      <c r="K188" s="18" t="s">
        <v>930</v>
      </c>
    </row>
    <row r="189" spans="8:11" x14ac:dyDescent="0.35">
      <c r="H189" s="28">
        <v>7400</v>
      </c>
      <c r="I189" s="28" t="s">
        <v>561</v>
      </c>
      <c r="J189" s="28" t="s">
        <v>350</v>
      </c>
      <c r="K189" s="18" t="s">
        <v>889</v>
      </c>
    </row>
    <row r="190" spans="8:11" x14ac:dyDescent="0.35">
      <c r="H190" s="28">
        <v>7520</v>
      </c>
      <c r="I190" s="28" t="s">
        <v>562</v>
      </c>
      <c r="J190" s="28" t="s">
        <v>352</v>
      </c>
      <c r="K190" s="18" t="s">
        <v>891</v>
      </c>
    </row>
    <row r="191" spans="8:11" x14ac:dyDescent="0.35">
      <c r="H191" s="28">
        <v>7560</v>
      </c>
      <c r="I191" s="28" t="s">
        <v>563</v>
      </c>
      <c r="J191" s="28" t="s">
        <v>353</v>
      </c>
      <c r="K191" s="18" t="s">
        <v>892</v>
      </c>
    </row>
    <row r="192" spans="8:11" x14ac:dyDescent="0.35">
      <c r="H192" s="28">
        <v>7600</v>
      </c>
      <c r="I192" s="28" t="s">
        <v>564</v>
      </c>
      <c r="J192" s="28" t="s">
        <v>354</v>
      </c>
      <c r="K192" s="18" t="s">
        <v>893</v>
      </c>
    </row>
    <row r="193" spans="8:11" x14ac:dyDescent="0.35">
      <c r="H193" s="28">
        <v>7610</v>
      </c>
      <c r="I193" s="28" t="s">
        <v>565</v>
      </c>
      <c r="J193" s="28" t="s">
        <v>355</v>
      </c>
      <c r="K193" s="18" t="s">
        <v>894</v>
      </c>
    </row>
    <row r="194" spans="8:11" x14ac:dyDescent="0.35">
      <c r="H194" s="28">
        <v>7640</v>
      </c>
      <c r="I194" s="28" t="s">
        <v>566</v>
      </c>
      <c r="J194" s="28" t="s">
        <v>356</v>
      </c>
      <c r="K194" s="18" t="s">
        <v>895</v>
      </c>
    </row>
    <row r="195" spans="8:11" x14ac:dyDescent="0.35">
      <c r="H195" s="28">
        <v>6260</v>
      </c>
      <c r="I195" s="28" t="s">
        <v>567</v>
      </c>
      <c r="J195" s="28" t="s">
        <v>358</v>
      </c>
      <c r="K195" s="18" t="s">
        <v>897</v>
      </c>
    </row>
    <row r="196" spans="8:11" x14ac:dyDescent="0.35">
      <c r="H196" s="28">
        <v>7680</v>
      </c>
      <c r="I196" s="28" t="s">
        <v>568</v>
      </c>
      <c r="J196" s="28" t="s">
        <v>359</v>
      </c>
      <c r="K196" s="18" t="s">
        <v>898</v>
      </c>
    </row>
    <row r="197" spans="8:11" x14ac:dyDescent="0.35">
      <c r="H197" s="28">
        <v>7720</v>
      </c>
      <c r="I197" s="28" t="s">
        <v>569</v>
      </c>
      <c r="J197" s="28" t="s">
        <v>360</v>
      </c>
      <c r="K197" s="18" t="s">
        <v>899</v>
      </c>
    </row>
    <row r="198" spans="8:11" x14ac:dyDescent="0.35">
      <c r="H198" s="28">
        <v>7760</v>
      </c>
      <c r="I198" s="28" t="s">
        <v>570</v>
      </c>
      <c r="J198" s="28" t="s">
        <v>361</v>
      </c>
      <c r="K198" s="18" t="s">
        <v>900</v>
      </c>
    </row>
    <row r="199" spans="8:11" x14ac:dyDescent="0.35">
      <c r="H199" s="28">
        <v>7800</v>
      </c>
      <c r="I199" s="28" t="s">
        <v>571</v>
      </c>
      <c r="J199" s="28" t="s">
        <v>362</v>
      </c>
      <c r="K199" s="18" t="s">
        <v>901</v>
      </c>
    </row>
    <row r="200" spans="8:11" x14ac:dyDescent="0.35">
      <c r="H200" s="28">
        <v>7880</v>
      </c>
      <c r="I200" s="28" t="s">
        <v>572</v>
      </c>
      <c r="J200" s="28" t="s">
        <v>363</v>
      </c>
      <c r="K200" s="18" t="s">
        <v>902</v>
      </c>
    </row>
    <row r="201" spans="8:11" x14ac:dyDescent="0.35">
      <c r="H201" s="28">
        <v>7920</v>
      </c>
      <c r="I201" s="28" t="s">
        <v>573</v>
      </c>
      <c r="J201" s="28" t="s">
        <v>364</v>
      </c>
      <c r="K201" s="18" t="s">
        <v>903</v>
      </c>
    </row>
    <row r="202" spans="8:11" x14ac:dyDescent="0.35">
      <c r="H202" s="28">
        <v>7940</v>
      </c>
      <c r="I202" s="28" t="s">
        <v>574</v>
      </c>
      <c r="J202" s="28" t="s">
        <v>365</v>
      </c>
      <c r="K202" s="18" t="s">
        <v>904</v>
      </c>
    </row>
    <row r="203" spans="8:11" x14ac:dyDescent="0.35">
      <c r="H203" s="28">
        <v>7960</v>
      </c>
      <c r="I203" s="28" t="s">
        <v>575</v>
      </c>
      <c r="J203" s="28" t="s">
        <v>366</v>
      </c>
      <c r="K203" s="18" t="s">
        <v>905</v>
      </c>
    </row>
    <row r="204" spans="8:11" x14ac:dyDescent="0.35">
      <c r="H204" s="28">
        <v>7780</v>
      </c>
      <c r="I204" s="28" t="s">
        <v>576</v>
      </c>
      <c r="J204" s="28" t="s">
        <v>367</v>
      </c>
      <c r="K204" s="18" t="s">
        <v>906</v>
      </c>
    </row>
    <row r="205" spans="8:11" x14ac:dyDescent="0.35">
      <c r="H205" s="28">
        <v>8000</v>
      </c>
      <c r="I205" s="28" t="s">
        <v>577</v>
      </c>
      <c r="J205" s="28" t="s">
        <v>368</v>
      </c>
      <c r="K205" s="18" t="s">
        <v>907</v>
      </c>
    </row>
    <row r="206" spans="8:11" x14ac:dyDescent="0.35">
      <c r="H206" s="28">
        <v>8070</v>
      </c>
      <c r="I206" s="28" t="s">
        <v>578</v>
      </c>
      <c r="J206" s="28" t="s">
        <v>369</v>
      </c>
      <c r="K206" s="18" t="s">
        <v>908</v>
      </c>
    </row>
    <row r="207" spans="8:11" x14ac:dyDescent="0.35">
      <c r="H207" s="28">
        <v>8120</v>
      </c>
      <c r="I207" s="28" t="s">
        <v>579</v>
      </c>
      <c r="J207" s="28" t="s">
        <v>370</v>
      </c>
      <c r="K207" s="18" t="s">
        <v>909</v>
      </c>
    </row>
    <row r="208" spans="8:11" x14ac:dyDescent="0.35">
      <c r="H208" s="28">
        <v>8260</v>
      </c>
      <c r="I208" s="28" t="s">
        <v>580</v>
      </c>
      <c r="J208" s="28" t="s">
        <v>371</v>
      </c>
      <c r="K208" s="18" t="s">
        <v>910</v>
      </c>
    </row>
    <row r="209" spans="8:11" x14ac:dyDescent="0.35">
      <c r="H209" s="28">
        <v>7620</v>
      </c>
      <c r="I209" s="28" t="s">
        <v>581</v>
      </c>
      <c r="J209" s="28" t="s">
        <v>372</v>
      </c>
      <c r="K209" s="18" t="s">
        <v>911</v>
      </c>
    </row>
    <row r="210" spans="8:11" x14ac:dyDescent="0.35">
      <c r="H210" s="28">
        <v>8400</v>
      </c>
      <c r="I210" s="28" t="s">
        <v>582</v>
      </c>
      <c r="J210" s="28" t="s">
        <v>373</v>
      </c>
      <c r="K210" s="18" t="s">
        <v>912</v>
      </c>
    </row>
    <row r="211" spans="8:11" x14ac:dyDescent="0.35">
      <c r="H211" s="28">
        <v>8580</v>
      </c>
      <c r="I211" s="28" t="s">
        <v>583</v>
      </c>
      <c r="J211" s="28" t="s">
        <v>374</v>
      </c>
      <c r="K211" s="18" t="s">
        <v>913</v>
      </c>
    </row>
    <row r="212" spans="8:11" x14ac:dyDescent="0.35">
      <c r="H212" s="28">
        <v>8600</v>
      </c>
      <c r="I212" s="28" t="s">
        <v>584</v>
      </c>
      <c r="J212" s="28" t="s">
        <v>375</v>
      </c>
      <c r="K212" s="18" t="s">
        <v>914</v>
      </c>
    </row>
    <row r="213" spans="8:11" x14ac:dyDescent="0.35">
      <c r="H213" s="28">
        <v>5480</v>
      </c>
      <c r="I213" s="28" t="s">
        <v>585</v>
      </c>
      <c r="J213" s="28" t="s">
        <v>376</v>
      </c>
      <c r="K213" s="18" t="s">
        <v>915</v>
      </c>
    </row>
    <row r="214" spans="8:11" x14ac:dyDescent="0.35">
      <c r="H214" s="28">
        <v>8620</v>
      </c>
      <c r="I214" s="28" t="s">
        <v>586</v>
      </c>
      <c r="J214" s="28" t="s">
        <v>377</v>
      </c>
      <c r="K214" s="18" t="s">
        <v>916</v>
      </c>
    </row>
    <row r="215" spans="8:11" x14ac:dyDescent="0.35">
      <c r="H215" s="28">
        <v>8680</v>
      </c>
      <c r="I215" s="28" t="s">
        <v>587</v>
      </c>
      <c r="J215" s="28" t="s">
        <v>378</v>
      </c>
      <c r="K215" s="18" t="s">
        <v>917</v>
      </c>
    </row>
    <row r="216" spans="8:11" x14ac:dyDescent="0.35">
      <c r="H216" s="28">
        <v>8850</v>
      </c>
      <c r="I216" s="28" t="s">
        <v>588</v>
      </c>
      <c r="J216" s="28" t="s">
        <v>379</v>
      </c>
      <c r="K216" s="18" t="s">
        <v>918</v>
      </c>
    </row>
    <row r="217" spans="8:11" x14ac:dyDescent="0.35">
      <c r="H217" s="28">
        <v>8940</v>
      </c>
      <c r="I217" s="28" t="s">
        <v>589</v>
      </c>
      <c r="J217" s="28" t="s">
        <v>380</v>
      </c>
      <c r="K217" s="18" t="s">
        <v>919</v>
      </c>
    </row>
    <row r="218" spans="8:11" x14ac:dyDescent="0.35">
      <c r="H218" s="51">
        <v>7160</v>
      </c>
      <c r="I218" s="28" t="s">
        <v>590</v>
      </c>
      <c r="J218" s="51" t="s">
        <v>381</v>
      </c>
      <c r="K218" s="18" t="s">
        <v>920</v>
      </c>
    </row>
  </sheetData>
  <sheetProtection algorithmName="SHA-512" hashValue="dmq89+A7CvxluXk1UmetrmTforiV6PMPmjBubWeoGUbb013LOaGFQDCfVcYgbvHPK2VTusAHeDMRNAR94OJKRA==" saltValue="GSvkqLZooctSrCNPCvm/qw==" spinCount="100000" sheet="1" objects="1" scenarios="1" formatCells="0" formatColumns="0" formatRows="0" selectLockedCells="1" sort="0" autoFilter="0"/>
  <sortState xmlns:xlrd2="http://schemas.microsoft.com/office/spreadsheetml/2017/richdata2" ref="H5:K218">
    <sortCondition ref="I5:I218"/>
  </sortState>
  <pageMargins left="0.70866141732283472" right="0.70866141732283472" top="0.74803149606299213" bottom="0.74803149606299213" header="0.31496062992125984" footer="0.31496062992125984"/>
  <pageSetup scale="70" orientation="landscape" r:id="rId1"/>
  <headerFooter>
    <oddFooter>&amp;L&amp;F&amp;C&amp;A&amp;RPage &amp;P/&amp;N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1"/>
  </sheetPr>
  <dimension ref="A1:B41"/>
  <sheetViews>
    <sheetView zoomScaleNormal="100" workbookViewId="0"/>
  </sheetViews>
  <sheetFormatPr defaultColWidth="9.1796875" defaultRowHeight="13.5" customHeight="1" x14ac:dyDescent="0.3"/>
  <cols>
    <col min="1" max="1" width="14.26953125" style="53" customWidth="1"/>
    <col min="2" max="2" width="12.7265625" style="53" customWidth="1"/>
    <col min="3" max="16384" width="9.1796875" style="53"/>
  </cols>
  <sheetData>
    <row r="1" spans="1:2" ht="59.25" customHeight="1" x14ac:dyDescent="0.3">
      <c r="A1" s="52" t="s">
        <v>93</v>
      </c>
      <c r="B1" s="52" t="s">
        <v>94</v>
      </c>
    </row>
    <row r="2" spans="1:2" ht="13.5" customHeight="1" x14ac:dyDescent="0.3">
      <c r="A2" s="54" t="s">
        <v>21</v>
      </c>
      <c r="B2" s="55" t="s">
        <v>22</v>
      </c>
    </row>
    <row r="3" spans="1:2" ht="13.5" customHeight="1" x14ac:dyDescent="0.3">
      <c r="A3" s="54" t="s">
        <v>22</v>
      </c>
      <c r="B3" s="55" t="s">
        <v>22</v>
      </c>
    </row>
    <row r="4" spans="1:2" ht="13.5" customHeight="1" x14ac:dyDescent="0.3">
      <c r="A4" s="56" t="s">
        <v>641</v>
      </c>
      <c r="B4" s="55" t="s">
        <v>642</v>
      </c>
    </row>
    <row r="5" spans="1:2" ht="13.5" customHeight="1" x14ac:dyDescent="0.3">
      <c r="A5" s="56" t="s">
        <v>41</v>
      </c>
      <c r="B5" s="57">
        <v>100</v>
      </c>
    </row>
    <row r="6" spans="1:2" ht="13.5" customHeight="1" x14ac:dyDescent="0.3">
      <c r="A6" s="54" t="s">
        <v>42</v>
      </c>
      <c r="B6" s="57">
        <v>100</v>
      </c>
    </row>
    <row r="7" spans="1:2" ht="13.5" customHeight="1" x14ac:dyDescent="0.3">
      <c r="A7" s="54" t="s">
        <v>43</v>
      </c>
      <c r="B7" s="57">
        <v>242</v>
      </c>
    </row>
    <row r="8" spans="1:2" ht="13.5" customHeight="1" x14ac:dyDescent="0.3">
      <c r="A8" s="54" t="s">
        <v>40</v>
      </c>
      <c r="B8" s="57">
        <v>243</v>
      </c>
    </row>
    <row r="9" spans="1:2" ht="13.5" customHeight="1" x14ac:dyDescent="0.3">
      <c r="A9" s="54" t="s">
        <v>44</v>
      </c>
      <c r="B9" s="57">
        <v>244</v>
      </c>
    </row>
    <row r="10" spans="1:2" ht="13.5" customHeight="1" x14ac:dyDescent="0.3">
      <c r="A10" s="54" t="s">
        <v>45</v>
      </c>
      <c r="B10" s="57">
        <v>100</v>
      </c>
    </row>
    <row r="11" spans="1:2" ht="13.5" customHeight="1" x14ac:dyDescent="0.3">
      <c r="A11" s="54" t="s">
        <v>46</v>
      </c>
      <c r="B11" s="57">
        <v>252</v>
      </c>
    </row>
    <row r="12" spans="1:2" ht="13.5" customHeight="1" x14ac:dyDescent="0.3">
      <c r="A12" s="54" t="s">
        <v>47</v>
      </c>
      <c r="B12" s="57">
        <v>253</v>
      </c>
    </row>
    <row r="13" spans="1:2" ht="13.5" customHeight="1" x14ac:dyDescent="0.3">
      <c r="A13" s="54" t="s">
        <v>48</v>
      </c>
      <c r="B13" s="57">
        <v>254</v>
      </c>
    </row>
    <row r="14" spans="1:2" ht="13.5" customHeight="1" x14ac:dyDescent="0.3">
      <c r="A14" s="54" t="s">
        <v>49</v>
      </c>
      <c r="B14" s="57">
        <v>244</v>
      </c>
    </row>
    <row r="15" spans="1:2" ht="13.5" customHeight="1" x14ac:dyDescent="0.3">
      <c r="A15" s="54" t="s">
        <v>50</v>
      </c>
      <c r="B15" s="57">
        <v>342</v>
      </c>
    </row>
    <row r="16" spans="1:2" ht="13.5" customHeight="1" x14ac:dyDescent="0.3">
      <c r="A16" s="54" t="s">
        <v>51</v>
      </c>
      <c r="B16" s="57">
        <v>343</v>
      </c>
    </row>
    <row r="17" spans="1:2" ht="13.5" customHeight="1" x14ac:dyDescent="0.3">
      <c r="A17" s="54" t="s">
        <v>52</v>
      </c>
      <c r="B17" s="57">
        <v>344</v>
      </c>
    </row>
    <row r="18" spans="1:2" ht="13.5" customHeight="1" x14ac:dyDescent="0.3">
      <c r="A18" s="54" t="s">
        <v>53</v>
      </c>
      <c r="B18" s="57">
        <v>254</v>
      </c>
    </row>
    <row r="19" spans="1:2" ht="13.5" customHeight="1" x14ac:dyDescent="0.3">
      <c r="A19" s="54" t="s">
        <v>54</v>
      </c>
      <c r="B19" s="57">
        <v>352</v>
      </c>
    </row>
    <row r="20" spans="1:2" ht="13.5" customHeight="1" x14ac:dyDescent="0.3">
      <c r="A20" s="54" t="s">
        <v>55</v>
      </c>
      <c r="B20" s="57">
        <v>353</v>
      </c>
    </row>
    <row r="21" spans="1:2" ht="13.5" customHeight="1" x14ac:dyDescent="0.3">
      <c r="A21" s="54" t="s">
        <v>56</v>
      </c>
      <c r="B21" s="57">
        <v>354</v>
      </c>
    </row>
    <row r="22" spans="1:2" ht="13.5" customHeight="1" x14ac:dyDescent="0.3">
      <c r="A22" s="54" t="s">
        <v>57</v>
      </c>
      <c r="B22" s="57">
        <v>344</v>
      </c>
    </row>
    <row r="23" spans="1:2" ht="13.5" customHeight="1" x14ac:dyDescent="0.3">
      <c r="A23" s="54" t="s">
        <v>58</v>
      </c>
      <c r="B23" s="57">
        <v>443</v>
      </c>
    </row>
    <row r="24" spans="1:2" ht="13.5" customHeight="1" x14ac:dyDescent="0.3">
      <c r="A24" s="54" t="s">
        <v>59</v>
      </c>
      <c r="B24" s="57">
        <v>444</v>
      </c>
    </row>
    <row r="25" spans="1:2" ht="13.5" customHeight="1" x14ac:dyDescent="0.3">
      <c r="A25" s="54" t="s">
        <v>60</v>
      </c>
      <c r="B25" s="57">
        <v>354</v>
      </c>
    </row>
    <row r="26" spans="1:2" ht="13.5" customHeight="1" x14ac:dyDescent="0.3">
      <c r="A26" s="54" t="s">
        <v>61</v>
      </c>
      <c r="B26" s="57">
        <v>453</v>
      </c>
    </row>
    <row r="27" spans="1:2" ht="13.5" customHeight="1" x14ac:dyDescent="0.3">
      <c r="A27" s="54" t="s">
        <v>62</v>
      </c>
      <c r="B27" s="57">
        <v>454</v>
      </c>
    </row>
    <row r="28" spans="1:2" ht="13.5" customHeight="1" x14ac:dyDescent="0.3">
      <c r="A28" s="54" t="s">
        <v>63</v>
      </c>
      <c r="B28" s="57">
        <v>444</v>
      </c>
    </row>
    <row r="29" spans="1:2" ht="13.5" customHeight="1" x14ac:dyDescent="0.3">
      <c r="A29" s="54" t="s">
        <v>64</v>
      </c>
      <c r="B29" s="57">
        <v>540</v>
      </c>
    </row>
    <row r="30" spans="1:2" ht="13.5" customHeight="1" x14ac:dyDescent="0.3">
      <c r="A30" s="54" t="s">
        <v>65</v>
      </c>
      <c r="B30" s="57">
        <v>454</v>
      </c>
    </row>
    <row r="31" spans="1:2" ht="13.5" customHeight="1" x14ac:dyDescent="0.3">
      <c r="A31" s="54" t="s">
        <v>66</v>
      </c>
      <c r="B31" s="57">
        <v>550</v>
      </c>
    </row>
    <row r="32" spans="1:2" ht="13.5" customHeight="1" x14ac:dyDescent="0.3">
      <c r="A32" s="54" t="s">
        <v>67</v>
      </c>
      <c r="B32" s="57">
        <v>560</v>
      </c>
    </row>
    <row r="33" spans="1:2" ht="13.5" customHeight="1" x14ac:dyDescent="0.3">
      <c r="A33" s="54" t="s">
        <v>68</v>
      </c>
      <c r="B33" s="57">
        <v>660</v>
      </c>
    </row>
    <row r="34" spans="1:2" ht="13.5" customHeight="1" x14ac:dyDescent="0.3">
      <c r="A34" s="54" t="s">
        <v>69</v>
      </c>
      <c r="B34" s="57">
        <v>660</v>
      </c>
    </row>
    <row r="35" spans="1:2" ht="13.5" customHeight="1" x14ac:dyDescent="0.3">
      <c r="A35" s="54" t="s">
        <v>70</v>
      </c>
      <c r="B35" s="57">
        <v>660</v>
      </c>
    </row>
    <row r="36" spans="1:2" ht="13.5" customHeight="1" x14ac:dyDescent="0.3">
      <c r="A36" s="54" t="s">
        <v>71</v>
      </c>
      <c r="B36" s="57">
        <v>660</v>
      </c>
    </row>
    <row r="37" spans="1:2" ht="13.5" customHeight="1" x14ac:dyDescent="0.3">
      <c r="A37" s="54" t="s">
        <v>72</v>
      </c>
      <c r="B37" s="57">
        <v>760</v>
      </c>
    </row>
    <row r="38" spans="1:2" ht="13.5" customHeight="1" x14ac:dyDescent="0.3">
      <c r="A38" s="54" t="s">
        <v>73</v>
      </c>
      <c r="B38" s="57">
        <v>760</v>
      </c>
    </row>
    <row r="39" spans="1:2" ht="13.5" customHeight="1" x14ac:dyDescent="0.3">
      <c r="A39" s="54" t="s">
        <v>74</v>
      </c>
      <c r="B39" s="57">
        <v>760</v>
      </c>
    </row>
    <row r="40" spans="1:2" ht="13.5" customHeight="1" x14ac:dyDescent="0.3">
      <c r="A40" s="54" t="s">
        <v>75</v>
      </c>
      <c r="B40" s="57">
        <v>760</v>
      </c>
    </row>
    <row r="41" spans="1:2" ht="13.5" customHeight="1" x14ac:dyDescent="0.3">
      <c r="A41" s="54" t="s">
        <v>76</v>
      </c>
      <c r="B41" s="57">
        <v>860</v>
      </c>
    </row>
  </sheetData>
  <sheetProtection algorithmName="SHA-512" hashValue="GhAASNhw/fnXH7sAjQvbPM09fXH/+pFJNcpqb6zJ3GpZrtppSvXjvya2DTs5cRhnscmkrg3P+q2vrVYSy19osg==" saltValue="NUS159saD/EsFQLYsfBPLA==" spinCount="100000" sheet="1" objects="1" scenarios="1" formatCells="0" formatColumns="0" formatRows="0" selectLockedCells="1" sort="0" autoFilter="0"/>
  <pageMargins left="0.70866141732283472" right="0.70866141732283472" top="0.74803149606299213" bottom="0.74803149606299213" header="0.31496062992125984" footer="0.31496062992125984"/>
  <pageSetup scale="85" orientation="landscape" r:id="rId1"/>
  <headerFooter>
    <oddFooter>&amp;L&amp;F&amp;C&amp;A&amp;RPage &amp;P/&amp;N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CH_x0020_version xmlns="e43e7fac-2171-4148-b12d-342e5320e17b" xsi:nil="true"/>
    <ES_x0020_version xmlns="e43e7fac-2171-4148-b12d-342e5320e17b">543</ES_x0020_version>
    <AR_x0020_version xmlns="e43e7fac-2171-4148-b12d-342e5320e17b" xsi:nil="true"/>
    <SharePoint_Group_Language xmlns="e43e7fac-2171-4148-b12d-342e5320e17b">542</SharePoint_Group_Language>
    <FR_x0020_version xmlns="e43e7fac-2171-4148-b12d-342e5320e17b">544</FR_x0020_version>
    <RU_x0020_version xmlns="e43e7fac-2171-4148-b12d-342e5320e17b">545</RU_x0020_version>
    <EN_x0020_version xmlns="e43e7fac-2171-4148-b12d-342e5320e17b">542</EN_x0020_version>
    <SharePoint_Item_Language xmlns="e43e7fac-2171-4148-b12d-342e5320e17b">SPS_LNG_EN</SharePoint_Item_Languag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ED547A0D0F9C428FB70579AD0840F3" ma:contentTypeVersion="18" ma:contentTypeDescription="Create a new document." ma:contentTypeScope="" ma:versionID="052d67dadd0a4fd85078c945c346a674">
  <xsd:schema xmlns:xsd="http://www.w3.org/2001/XMLSchema" xmlns:p="http://schemas.microsoft.com/office/2006/metadata/properties" xmlns:ns1="http://schemas.microsoft.com/sharepoint/v3" xmlns:ns2="e43e7fac-2171-4148-b12d-342e5320e17b" targetNamespace="http://schemas.microsoft.com/office/2006/metadata/properties" ma:root="true" ma:fieldsID="2286dcb5e87f9122fca6a0fc23303506" ns1:_="" ns2:_="">
    <xsd:import namespace="http://schemas.microsoft.com/sharepoint/v3"/>
    <xsd:import namespace="e43e7fac-2171-4148-b12d-342e5320e17b"/>
    <xsd:element name="properties">
      <xsd:complexType>
        <xsd:sequence>
          <xsd:element name="documentManagement">
            <xsd:complexType>
              <xsd:all>
                <xsd:element ref="ns1:PublishingStartDate" minOccurs="0"/>
                <xsd:element ref="ns1:PublishingExpirationDate" minOccurs="0"/>
                <xsd:element ref="ns2:SharePoint_Item_Language"/>
                <xsd:element ref="ns2:SharePoint_Group_Language" minOccurs="0"/>
                <xsd:element ref="ns2:EN_x0020_version" minOccurs="0"/>
                <xsd:element ref="ns2:FR_x0020_version" minOccurs="0"/>
                <xsd:element ref="ns2:ES_x0020_version" minOccurs="0"/>
                <xsd:element ref="ns2:AR_x0020_version" minOccurs="0"/>
                <xsd:element ref="ns2:CH_x0020_version" minOccurs="0"/>
                <xsd:element ref="ns2:RU_x0020_version"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dms="http://schemas.microsoft.com/office/2006/documentManagement/types" targetNamespace="e43e7fac-2171-4148-b12d-342e5320e17b" elementFormDefault="qualified">
    <xsd:import namespace="http://schemas.microsoft.com/office/2006/documentManagement/types"/>
    <xsd:element name="SharePoint_Item_Language" ma:index="11" ma:displayName="SharePoint_Item_Language" ma:default="(SPS_LNG_ALL)" ma:internalName="SharePoint_Item_Language">
      <xsd:simpleType>
        <xsd:restriction base="dms:Choice">
          <xsd:enumeration value="(SPS_LNG_ALL)"/>
          <xsd:enumeration value="SPS_LNG_EN"/>
          <xsd:enumeration value="SPS_LNG_FR"/>
          <xsd:enumeration value="SPS_LNG_ES"/>
          <xsd:enumeration value="SPS_LNG_KO"/>
          <xsd:enumeration value="SPS_LNG_AR"/>
          <xsd:enumeration value="SPS_LNG_JP"/>
          <xsd:enumeration value="SPS_LNG_CH"/>
          <xsd:enumeration value="SPS_LNG_PT"/>
          <xsd:enumeration value="SPS_LNG_DE"/>
          <xsd:enumeration value="SPS_LNG_IT"/>
          <xsd:enumeration value="SPS_LNG_RU"/>
          <xsd:enumeration value="SPS_LNG_DU"/>
          <xsd:enumeration value="SPS_LNG_UK"/>
          <xsd:enumeration value="SPS_LNG_PL"/>
          <xsd:enumeration value="SPS_LNG_TH"/>
        </xsd:restriction>
      </xsd:simpleType>
    </xsd:element>
    <xsd:element name="SharePoint_Group_Language" ma:index="12" nillable="true" ma:displayName="SharePoint_Group_Language" ma:default="0" ma:internalName="SharePoint_Group_Language">
      <xsd:simpleType>
        <xsd:restriction base="dms:Number"/>
      </xsd:simpleType>
    </xsd:element>
    <xsd:element name="EN_x0020_version" ma:index="13" nillable="true" ma:displayName="EN version" ma:hidden="true" ma:list="{E43E7FAC-2171-4148-B12D-342E5320E17B}" ma:internalName="EN_x0020_version" ma:showField="ID">
      <xsd:simpleType>
        <xsd:restriction base="dms:Lookup"/>
      </xsd:simpleType>
    </xsd:element>
    <xsd:element name="FR_x0020_version" ma:index="14" nillable="true" ma:displayName="FR version" ma:hidden="true" ma:list="{E43E7FAC-2171-4148-B12D-342E5320E17B}" ma:internalName="FR_x0020_version" ma:showField="ID">
      <xsd:simpleType>
        <xsd:restriction base="dms:Lookup"/>
      </xsd:simpleType>
    </xsd:element>
    <xsd:element name="ES_x0020_version" ma:index="15" nillable="true" ma:displayName="ES version" ma:hidden="true" ma:list="{E43E7FAC-2171-4148-B12D-342E5320E17B}" ma:internalName="ES_x0020_version" ma:showField="ID">
      <xsd:simpleType>
        <xsd:restriction base="dms:Lookup"/>
      </xsd:simpleType>
    </xsd:element>
    <xsd:element name="AR_x0020_version" ma:index="16" nillable="true" ma:displayName="AR version" ma:hidden="true" ma:list="{E43E7FAC-2171-4148-B12D-342E5320E17B}" ma:internalName="AR_x0020_version" ma:showField="ID">
      <xsd:simpleType>
        <xsd:restriction base="dms:Lookup"/>
      </xsd:simpleType>
    </xsd:element>
    <xsd:element name="CH_x0020_version" ma:index="17" nillable="true" ma:displayName="CH version" ma:hidden="true" ma:list="{E43E7FAC-2171-4148-B12D-342E5320E17B}" ma:internalName="CH_x0020_version" ma:showField="ID">
      <xsd:simpleType>
        <xsd:restriction base="dms:Lookup"/>
      </xsd:simpleType>
    </xsd:element>
    <xsd:element name="RU_x0020_version" ma:index="18" nillable="true" ma:displayName="RU version" ma:hidden="true" ma:list="{E43E7FAC-2171-4148-B12D-342E5320E17B}" ma:internalName="RU_x0020_version"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B2CAA23-0D57-475A-980D-A72A791D2266}">
  <ds:schemaRefs>
    <ds:schemaRef ds:uri="http://purl.org/dc/terms/"/>
    <ds:schemaRef ds:uri="http://schemas.microsoft.com/office/2006/documentManagement/types"/>
    <ds:schemaRef ds:uri="http://purl.org/dc/dcmitype/"/>
    <ds:schemaRef ds:uri="e43e7fac-2171-4148-b12d-342e5320e17b"/>
    <ds:schemaRef ds:uri="http://schemas.microsoft.com/office/2006/metadata/properties"/>
    <ds:schemaRef ds:uri="http://www.w3.org/XML/1998/namespace"/>
    <ds:schemaRef ds:uri="http://purl.org/dc/elements/1.1/"/>
    <ds:schemaRef ds:uri="http://schemas.microsoft.com/sharepoint/v3"/>
    <ds:schemaRef ds:uri="http://schemas.openxmlformats.org/package/2006/metadata/core-properties"/>
  </ds:schemaRefs>
</ds:datastoreItem>
</file>

<file path=customXml/itemProps2.xml><?xml version="1.0" encoding="utf-8"?>
<ds:datastoreItem xmlns:ds="http://schemas.openxmlformats.org/officeDocument/2006/customXml" ds:itemID="{F505EAC0-3B6A-4967-B7C8-70FE3FB620A6}">
  <ds:schemaRefs>
    <ds:schemaRef ds:uri="http://schemas.microsoft.com/sharepoint/v3/contenttype/forms"/>
  </ds:schemaRefs>
</ds:datastoreItem>
</file>

<file path=customXml/itemProps3.xml><?xml version="1.0" encoding="utf-8"?>
<ds:datastoreItem xmlns:ds="http://schemas.openxmlformats.org/officeDocument/2006/customXml" ds:itemID="{AC035675-100D-4FBC-8231-1BE9C5BD8B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3e7fac-2171-4148-b12d-342e5320e17b"/>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25</vt:i4>
      </vt:variant>
    </vt:vector>
  </HeadingPairs>
  <TitlesOfParts>
    <vt:vector size="33" baseType="lpstr">
      <vt:lpstr>Instructions</vt:lpstr>
      <vt:lpstr>Respondent Information</vt:lpstr>
      <vt:lpstr>Table 1 National Programmes</vt:lpstr>
      <vt:lpstr>Table 2 Free and compulsory</vt:lpstr>
      <vt:lpstr>Appendix 1.1 ISCED definitions</vt:lpstr>
      <vt:lpstr>Appendix 1.2 ISCED programmes</vt:lpstr>
      <vt:lpstr>drop-downs</vt:lpstr>
      <vt:lpstr>Codes-LOOKUP</vt:lpstr>
      <vt:lpstr>altnext2</vt:lpstr>
      <vt:lpstr>altnext3</vt:lpstr>
      <vt:lpstr>altnext4</vt:lpstr>
      <vt:lpstr>CountryEN</vt:lpstr>
      <vt:lpstr>ISCED</vt:lpstr>
      <vt:lpstr>ISCED0</vt:lpstr>
      <vt:lpstr>ISCED1458</vt:lpstr>
      <vt:lpstr>ISCED23</vt:lpstr>
      <vt:lpstr>ISCED458</vt:lpstr>
      <vt:lpstr>Metadata</vt:lpstr>
      <vt:lpstr>orientation</vt:lpstr>
      <vt:lpstr>other</vt:lpstr>
      <vt:lpstr>posi6</vt:lpstr>
      <vt:lpstr>posi7</vt:lpstr>
      <vt:lpstr>'Appendix 1.1 ISCED definitions'!Print_Area</vt:lpstr>
      <vt:lpstr>'Appendix 1.2 ISCED programmes'!Print_Area</vt:lpstr>
      <vt:lpstr>'drop-downs'!Print_Area</vt:lpstr>
      <vt:lpstr>'Respondent Information'!Print_Area</vt:lpstr>
      <vt:lpstr>'Table 2 Free and compulsory'!Print_Area</vt:lpstr>
      <vt:lpstr>'Appendix 1.2 ISCED programmes'!Print_Titles</vt:lpstr>
      <vt:lpstr>'Table 1 National Programmes'!Print_Titles</vt:lpstr>
      <vt:lpstr>question011</vt:lpstr>
      <vt:lpstr>question021</vt:lpstr>
      <vt:lpstr>training</vt:lpstr>
      <vt:lpstr>Unspecified</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Education Programmes</dc:title>
  <dc:creator>UNESCO Institute for Statistics</dc:creator>
  <cp:lastModifiedBy>Amoussou-Guénou, Wilfried</cp:lastModifiedBy>
  <cp:lastPrinted>2017-02-09T20:14:17Z</cp:lastPrinted>
  <dcterms:created xsi:type="dcterms:W3CDTF">2012-03-26T22:06:35Z</dcterms:created>
  <dcterms:modified xsi:type="dcterms:W3CDTF">2023-02-14T20:02:40Z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ISConnection">
    <vt:lpwstr>UISDiss</vt:lpwstr>
  </property>
  <property fmtid="{D5CDD505-2E9C-101B-9397-08002B2CF9AE}" pid="3" name="defaultSector">
    <vt:lpwstr>EDU</vt:lpwstr>
  </property>
  <property fmtid="{D5CDD505-2E9C-101B-9397-08002B2CF9AE}" pid="4" name="defaultSeries">
    <vt:lpwstr>EST</vt:lpwstr>
  </property>
  <property fmtid="{D5CDD505-2E9C-101B-9397-08002B2CF9AE}" pid="5" name="ContentTypeId">
    <vt:lpwstr>0x01010092ED547A0D0F9C428FB70579AD0840F3</vt:lpwstr>
  </property>
</Properties>
</file>