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05" yWindow="285" windowWidth="11835" windowHeight="5430" activeTab="0"/>
  </bookViews>
  <sheets>
    <sheet name="ISCMAP-PROG" sheetId="1" r:id="rId1"/>
    <sheet name="ISCMAP-QUAL " sheetId="2" r:id="rId2"/>
  </sheets>
  <definedNames>
    <definedName name="DataEbtryBlock4">#REF!</definedName>
    <definedName name="DataEbtryBlock5">#REF!</definedName>
    <definedName name="DataEbtryBlock6">#REF!</definedName>
    <definedName name="_xlnm.Print_Area" localSheetId="0">'ISCMAP-PROG'!$A$1:$X$61</definedName>
    <definedName name="_xlnm.Print_Area" localSheetId="1">'ISCMAP-QUAL '!$A$1:$U$60</definedName>
    <definedName name="_xlnm.Print_Titles" localSheetId="0">'ISCMAP-PROG'!$5:$6</definedName>
    <definedName name="_xlnm.Print_Titles" localSheetId="1">'ISCMAP-QUAL '!$5:$7</definedName>
  </definedNames>
  <calcPr fullCalcOnLoad="1"/>
</workbook>
</file>

<file path=xl/comments1.xml><?xml version="1.0" encoding="utf-8"?>
<comments xmlns="http://schemas.openxmlformats.org/spreadsheetml/2006/main">
  <authors>
    <author>hirmore</author>
  </authors>
  <commentList>
    <comment ref="A5" authorId="0">
      <text>
        <r>
          <rPr>
            <b/>
            <sz val="8"/>
            <rFont val="Tahoma"/>
            <family val="2"/>
          </rPr>
          <t>Column 1:</t>
        </r>
        <r>
          <rPr>
            <sz val="8"/>
            <rFont val="Tahoma"/>
            <family val="2"/>
          </rPr>
          <t xml:space="preserve">
</t>
        </r>
        <r>
          <rPr>
            <sz val="10"/>
            <rFont val="Tahoma"/>
            <family val="2"/>
          </rPr>
          <t>The programme number is the unique identifier of the programme which does not change over time. It is used to monitor the changes in the educational system as well as the key linking the programme to qualifications mapping. It includes 3 parts: the code name "</t>
        </r>
        <r>
          <rPr>
            <u val="single"/>
            <sz val="10"/>
            <rFont val="Tahoma"/>
            <family val="2"/>
          </rPr>
          <t>prog</t>
        </r>
        <r>
          <rPr>
            <sz val="10"/>
            <rFont val="Tahoma"/>
            <family val="2"/>
          </rPr>
          <t xml:space="preserve">" to i
indicate it is used in the ISCMAP-PROG programme, the </t>
        </r>
        <r>
          <rPr>
            <u val="single"/>
            <sz val="10"/>
            <rFont val="Tahoma"/>
            <family val="2"/>
          </rPr>
          <t xml:space="preserve">ISCED level </t>
        </r>
        <r>
          <rPr>
            <sz val="10"/>
            <rFont val="Tahoma"/>
            <family val="2"/>
          </rPr>
          <t>reported in</t>
        </r>
        <r>
          <rPr>
            <u val="single"/>
            <sz val="10"/>
            <rFont val="Tahoma"/>
            <family val="2"/>
          </rPr>
          <t xml:space="preserve"> column 3</t>
        </r>
        <r>
          <rPr>
            <sz val="10"/>
            <rFont val="Tahoma"/>
            <family val="2"/>
          </rPr>
          <t xml:space="preserve"> and </t>
        </r>
        <r>
          <rPr>
            <u val="single"/>
            <sz val="10"/>
            <rFont val="Tahoma"/>
            <family val="2"/>
          </rPr>
          <t>an internal number in the ISCED</t>
        </r>
        <r>
          <rPr>
            <sz val="10"/>
            <rFont val="Tahoma"/>
            <family val="2"/>
          </rPr>
          <t xml:space="preserve"> level 
(i.e.</t>
        </r>
        <r>
          <rPr>
            <b/>
            <sz val="10"/>
            <rFont val="Tahoma"/>
            <family val="2"/>
          </rPr>
          <t xml:space="preserve"> "prog.03.04"</t>
        </r>
        <r>
          <rPr>
            <sz val="10"/>
            <rFont val="Tahoma"/>
            <family val="2"/>
          </rPr>
          <t xml:space="preserve"> is the programme number 4 under ISCED level 3). This solution has been chosen as there are much more frequent changes in some levels (e.g. ISCED level 3) than in other (e.g. ISCED level 1).</t>
        </r>
      </text>
    </comment>
    <comment ref="B5" authorId="0">
      <text>
        <r>
          <rPr>
            <b/>
            <sz val="8"/>
            <rFont val="Tahoma"/>
            <family val="2"/>
          </rPr>
          <t>Column 2:</t>
        </r>
        <r>
          <rPr>
            <sz val="8"/>
            <rFont val="Tahoma"/>
            <family val="2"/>
          </rPr>
          <t xml:space="preserve">
</t>
        </r>
        <r>
          <rPr>
            <sz val="10"/>
            <rFont val="Tahoma"/>
            <family val="2"/>
          </rPr>
          <t>The year when the programme was created can be used as meta-information for data on educational attainment collected through other surveys (e.g. EU Labour Force Survey). In the long run it will facilitate the management and understanding of the historical evolution of the system as for any new programme facilitating also the interpretation of breaks in time-series. For old programmes, the exact year of creation is not necessary, but an approximate year or decade.</t>
        </r>
      </text>
    </comment>
    <comment ref="E5" authorId="0">
      <text>
        <r>
          <rPr>
            <b/>
            <sz val="8"/>
            <rFont val="Tahoma"/>
            <family val="2"/>
          </rPr>
          <t>Column 5:</t>
        </r>
        <r>
          <rPr>
            <sz val="8"/>
            <rFont val="Tahoma"/>
            <family val="2"/>
          </rPr>
          <t xml:space="preserve">
</t>
        </r>
        <r>
          <rPr>
            <sz val="10"/>
            <rFont val="Tahoma"/>
            <family val="2"/>
          </rPr>
          <t>This column documents the programme orientation towards a General (G), pre-vocational (P) or Vocational (V) content in accordance with the ISCED-97 instructions</t>
        </r>
      </text>
    </comment>
    <comment ref="D5" authorId="0">
      <text>
        <r>
          <rPr>
            <b/>
            <sz val="8"/>
            <rFont val="Tahoma"/>
            <family val="2"/>
          </rPr>
          <t>Column 4:</t>
        </r>
        <r>
          <rPr>
            <sz val="10"/>
            <rFont val="Tahoma"/>
            <family val="2"/>
          </rPr>
          <t xml:space="preserve">
This column documents the destination of the programme towards labour market entry of further studies, in accordance with the ISCED-97 instructions. It includes destinations A, B, C. For ISCED level 5 the term destination is used to denote the type of the tertiary education programme (5A or 5B).</t>
        </r>
      </text>
    </comment>
    <comment ref="F5" authorId="0">
      <text>
        <r>
          <rPr>
            <b/>
            <sz val="8"/>
            <rFont val="Tahoma"/>
            <family val="2"/>
          </rPr>
          <t>Column 6:</t>
        </r>
        <r>
          <rPr>
            <sz val="8"/>
            <rFont val="Tahoma"/>
            <family val="2"/>
          </rPr>
          <t xml:space="preserve">
</t>
        </r>
        <r>
          <rPr>
            <sz val="10"/>
            <rFont val="Tahoma"/>
            <family val="2"/>
          </rPr>
          <t>This column documents the programme theoretical cumulative duration at ISCED 5 level in accordance with the ISCED-97 instructions</t>
        </r>
      </text>
    </comment>
    <comment ref="G5" authorId="0">
      <text>
        <r>
          <rPr>
            <b/>
            <sz val="8"/>
            <rFont val="Tahoma"/>
            <family val="2"/>
          </rPr>
          <t>Column 7:</t>
        </r>
        <r>
          <rPr>
            <sz val="8"/>
            <rFont val="Tahoma"/>
            <family val="2"/>
          </rPr>
          <t xml:space="preserve">
</t>
        </r>
        <r>
          <rPr>
            <sz val="10"/>
            <rFont val="Tahoma"/>
            <family val="2"/>
          </rPr>
          <t>This column documents the programme position in the national degree / qualification structure at ISCED 5 level in accordance with the ISCED-97 instructions.</t>
        </r>
      </text>
    </comment>
    <comment ref="H5" authorId="0">
      <text>
        <r>
          <rPr>
            <b/>
            <sz val="8"/>
            <rFont val="Tahoma"/>
            <family val="2"/>
          </rPr>
          <t>Column 8:</t>
        </r>
        <r>
          <rPr>
            <sz val="8"/>
            <rFont val="Tahoma"/>
            <family val="2"/>
          </rPr>
          <t xml:space="preserve">
</t>
        </r>
        <r>
          <rPr>
            <sz val="10"/>
            <rFont val="Tahoma"/>
            <family val="2"/>
          </rPr>
          <t>This column is specific for countries involved in the Bologna process (see link http://www.bologna-bergen2005.no/) and documents the current or potential programme position in Bologna process structure (</t>
        </r>
        <r>
          <rPr>
            <u val="single"/>
            <sz val="10"/>
            <rFont val="Tahoma"/>
            <family val="2"/>
          </rPr>
          <t>BA=Bachelor, MA=Master, PHD=, n.a.=not applicable</t>
        </r>
        <r>
          <rPr>
            <sz val="10"/>
            <rFont val="Tahoma"/>
            <family val="2"/>
          </rPr>
          <t>). It is particularly relevant for European Union Member States.</t>
        </r>
      </text>
    </comment>
    <comment ref="N5" authorId="0">
      <text>
        <r>
          <rPr>
            <b/>
            <sz val="8"/>
            <rFont val="Tahoma"/>
            <family val="2"/>
          </rPr>
          <t>Column 14:</t>
        </r>
        <r>
          <rPr>
            <sz val="8"/>
            <rFont val="Tahoma"/>
            <family val="2"/>
          </rPr>
          <t xml:space="preserve">
Link to the codes of the qualification(s) listed in column 13 as they are reported in table ISCMAP-QUAL</t>
        </r>
      </text>
    </comment>
    <comment ref="R5" authorId="0">
      <text>
        <r>
          <rPr>
            <b/>
            <sz val="8"/>
            <rFont val="Tahoma"/>
            <family val="2"/>
          </rPr>
          <t>Column 18:</t>
        </r>
        <r>
          <rPr>
            <sz val="8"/>
            <rFont val="Tahoma"/>
            <family val="2"/>
          </rPr>
          <t xml:space="preserve">
</t>
        </r>
        <r>
          <rPr>
            <sz val="10"/>
            <rFont val="Tahoma"/>
            <family val="2"/>
          </rPr>
          <t xml:space="preserve">This column documents whether the programme under scrutiny has a work-based element (yes/no). Also programmes which are reconsidered as formal education and training in the country and have a work-based element which is higher than 90%, and therefore should not be reported in the UOE, should be included here. This information will be used when focusing on vocational training figures or when using the ISCMAP-PROG as a full national list of formal education and training programmes for other sources with different specifications for reporting (e.g. Labour Force Surveys). </t>
        </r>
      </text>
    </comment>
    <comment ref="V5" authorId="0">
      <text>
        <r>
          <rPr>
            <b/>
            <sz val="8"/>
            <rFont val="Tahoma"/>
            <family val="2"/>
          </rPr>
          <t>Column 22:</t>
        </r>
        <r>
          <rPr>
            <sz val="8"/>
            <rFont val="Tahoma"/>
            <family val="2"/>
          </rPr>
          <t xml:space="preserve">
</t>
        </r>
        <r>
          <rPr>
            <sz val="10"/>
            <rFont val="Tahoma"/>
            <family val="2"/>
          </rPr>
          <t>This column documents whether the enrolment in the programme is reported in the FIN_ENRL2 table, i.e. enrolment adjusted to education finance (</t>
        </r>
        <r>
          <rPr>
            <b/>
            <sz val="10"/>
            <rFont val="Tahoma"/>
            <family val="2"/>
          </rPr>
          <t>Y</t>
        </r>
        <r>
          <rPr>
            <sz val="10"/>
            <rFont val="Tahoma"/>
            <family val="2"/>
          </rPr>
          <t>es/</t>
        </r>
        <r>
          <rPr>
            <b/>
            <sz val="10"/>
            <rFont val="Tahoma"/>
            <family val="2"/>
          </rPr>
          <t>N</t>
        </r>
        <r>
          <rPr>
            <sz val="10"/>
            <rFont val="Tahoma"/>
            <family val="2"/>
          </rPr>
          <t>o/</t>
        </r>
        <r>
          <rPr>
            <b/>
            <sz val="10"/>
            <rFont val="Tahoma"/>
            <family val="2"/>
          </rPr>
          <t>P</t>
        </r>
        <r>
          <rPr>
            <sz val="10"/>
            <rFont val="Tahoma"/>
            <family val="2"/>
          </rPr>
          <t>artially)</t>
        </r>
      </text>
    </comment>
    <comment ref="U5" authorId="0">
      <text>
        <r>
          <rPr>
            <b/>
            <sz val="8"/>
            <rFont val="Tahoma"/>
            <family val="2"/>
          </rPr>
          <t>Column 21:</t>
        </r>
        <r>
          <rPr>
            <sz val="10"/>
            <rFont val="Tahoma"/>
            <family val="2"/>
          </rPr>
          <t xml:space="preserve">
This column documents whether the programme under scrutiny is reported in the UOE / WEI data collection (</t>
        </r>
        <r>
          <rPr>
            <b/>
            <sz val="10"/>
            <rFont val="Tahoma"/>
            <family val="2"/>
          </rPr>
          <t>Y</t>
        </r>
        <r>
          <rPr>
            <sz val="10"/>
            <rFont val="Tahoma"/>
            <family val="2"/>
          </rPr>
          <t>es/</t>
        </r>
        <r>
          <rPr>
            <b/>
            <sz val="10"/>
            <rFont val="Tahoma"/>
            <family val="2"/>
          </rPr>
          <t>N</t>
        </r>
        <r>
          <rPr>
            <sz val="10"/>
            <rFont val="Tahoma"/>
            <family val="2"/>
          </rPr>
          <t>o/</t>
        </r>
        <r>
          <rPr>
            <b/>
            <sz val="10"/>
            <rFont val="Tahoma"/>
            <family val="2"/>
          </rPr>
          <t>P</t>
        </r>
        <r>
          <rPr>
            <sz val="10"/>
            <rFont val="Tahoma"/>
            <family val="2"/>
          </rPr>
          <t>artially).</t>
        </r>
      </text>
    </comment>
  </commentList>
</comments>
</file>

<file path=xl/comments2.xml><?xml version="1.0" encoding="utf-8"?>
<comments xmlns="http://schemas.openxmlformats.org/spreadsheetml/2006/main">
  <authors>
    <author>andrebi</author>
    <author>hirmore</author>
  </authors>
  <commentList>
    <comment ref="G1" authorId="0">
      <text>
        <r>
          <rPr>
            <b/>
            <sz val="8"/>
            <rFont val="Tahoma"/>
            <family val="2"/>
          </rPr>
          <t>andrebi:</t>
        </r>
        <r>
          <rPr>
            <sz val="8"/>
            <rFont val="Tahoma"/>
            <family val="2"/>
          </rPr>
          <t xml:space="preserve">
Actual qualifications, also national qualifications which because of e g short duration are not reported in UOE-GRAD, should be reported here if they are recognized in the country. Historical qualifications (not possible to award the actual school year) should not be reported.
Also qualifications awarded by recognition (without enrolment and completion of a programme) should be reported in the mapping if they are identical/equivalent to qualifications awarded from a programme. These qualifications by recognition should not be included in UOE-GRAD.</t>
        </r>
      </text>
    </comment>
    <comment ref="H5" authorId="1">
      <text>
        <r>
          <rPr>
            <b/>
            <sz val="8"/>
            <rFont val="Tahoma"/>
            <family val="2"/>
          </rPr>
          <t>Columns 8-14:</t>
        </r>
        <r>
          <rPr>
            <sz val="8"/>
            <rFont val="Tahoma"/>
            <family val="2"/>
          </rPr>
          <t xml:space="preserve">
</t>
        </r>
        <r>
          <rPr>
            <sz val="10"/>
            <rFont val="Tahoma"/>
            <family val="2"/>
          </rPr>
          <t>These columns document the requirements for a participant in the programme to be considered that s/he has successfully completed it. Columns 8, 9, 10 and 12 should be completed with a "Y " for "Yes, this is relevant for the specified programme", or a "N" for "No, this is not relevant for the specified programme".</t>
        </r>
      </text>
    </comment>
    <comment ref="O5" authorId="1">
      <text>
        <r>
          <rPr>
            <b/>
            <sz val="8"/>
            <rFont val="Tahoma"/>
            <family val="2"/>
          </rPr>
          <t xml:space="preserve">Columns 15-16:
</t>
        </r>
        <r>
          <rPr>
            <sz val="10"/>
            <rFont val="Tahoma"/>
            <family val="2"/>
          </rPr>
          <t>These columns report whether this qualification can be obtained without participation in any programme, as well as the conditions for its award (e.g. written examination).</t>
        </r>
        <r>
          <rPr>
            <sz val="8"/>
            <rFont val="Tahoma"/>
            <family val="2"/>
          </rPr>
          <t xml:space="preserve">
</t>
        </r>
      </text>
    </comment>
    <comment ref="R5" authorId="1">
      <text>
        <r>
          <rPr>
            <b/>
            <sz val="8"/>
            <rFont val="Tahoma"/>
            <family val="2"/>
          </rPr>
          <t>Columns 18-19:</t>
        </r>
        <r>
          <rPr>
            <sz val="10"/>
            <rFont val="Tahoma"/>
            <family val="2"/>
          </rPr>
          <t xml:space="preserve">
These columns report the number of graduates receiving this qualification as they reported in the GRAD files as well as well as the corresponding programme numbers from the ISCMAP-PROG table</t>
        </r>
      </text>
    </comment>
    <comment ref="T5" authorId="1">
      <text>
        <r>
          <rPr>
            <b/>
            <sz val="8"/>
            <rFont val="Tahoma"/>
            <family val="2"/>
          </rPr>
          <t>Columns 18-19:</t>
        </r>
        <r>
          <rPr>
            <sz val="8"/>
            <rFont val="Tahoma"/>
            <family val="2"/>
          </rPr>
          <t xml:space="preserve">
</t>
        </r>
        <r>
          <rPr>
            <sz val="10"/>
            <rFont val="Tahoma"/>
            <family val="2"/>
          </rPr>
          <t>These columns report the number of graduates receiving this qualification in case they are not reported in the GRAD files as well as the corresponding programme numbers from the ISCMAP-PROG table.</t>
        </r>
      </text>
    </comment>
    <comment ref="G5" authorId="1">
      <text>
        <r>
          <rPr>
            <b/>
            <sz val="8"/>
            <rFont val="Tahoma"/>
            <family val="2"/>
          </rPr>
          <t>Column 7:</t>
        </r>
        <r>
          <rPr>
            <sz val="10"/>
            <rFont val="Tahoma"/>
            <family val="2"/>
          </rPr>
          <t xml:space="preserve">
This column reports the programmes designed to lead to the qualification under scrutiny provided that the conditions listed indicated on successful completion are fulfilled.</t>
        </r>
      </text>
    </comment>
  </commentList>
</comments>
</file>

<file path=xl/sharedStrings.xml><?xml version="1.0" encoding="utf-8"?>
<sst xmlns="http://schemas.openxmlformats.org/spreadsheetml/2006/main" count="1350" uniqueCount="447">
  <si>
    <t>Theoretical cumulative 
duration at ISCED 5</t>
  </si>
  <si>
    <t>Position in the national degree
/ qualification structure 
(intermediate, first, second, etc…)</t>
  </si>
  <si>
    <t>Notes on programmes 
than span across ISCED
 levels or sub-categories</t>
  </si>
  <si>
    <t>National name of the programme</t>
  </si>
  <si>
    <t>Description name of the programme in English</t>
  </si>
  <si>
    <t>Main diplomas, credentials and certifications awarded</t>
  </si>
  <si>
    <t>Theoretical duration 
of the programme</t>
  </si>
  <si>
    <t>Theoretical cumulative
 years of education at 
the end of the programme</t>
  </si>
  <si>
    <t>Enrolments</t>
  </si>
  <si>
    <t>Notes</t>
  </si>
  <si>
    <t>Minimum entrance requirement (ISCED level or other)</t>
  </si>
  <si>
    <t>ISCED level of qualification</t>
  </si>
  <si>
    <t>Destination (A/B/C)</t>
  </si>
  <si>
    <t>Awarding organisation(s)</t>
  </si>
  <si>
    <t>ISCMAP-PROG</t>
  </si>
  <si>
    <t>Final exam. (Y/N)</t>
  </si>
  <si>
    <t>Series of exams during prog. (Y/N)</t>
  </si>
  <si>
    <t>Estimate of % of course examined</t>
  </si>
  <si>
    <t>Specific requirement</t>
  </si>
  <si>
    <t>Specified no. of course hours, AND exam. (Y/N)</t>
  </si>
  <si>
    <t xml:space="preserve">Course hours </t>
  </si>
  <si>
    <t>under what conditions?</t>
  </si>
  <si>
    <t>Can it be obtained without enrolment in and successful completion of a programme? (Y/N)</t>
  </si>
  <si>
    <t>Number of graduates</t>
  </si>
  <si>
    <t>Name in English</t>
  </si>
  <si>
    <t>ISCED level</t>
  </si>
  <si>
    <t>Theoretical starting age</t>
  </si>
  <si>
    <t>Specified number of course hours only (Y/N)</t>
  </si>
  <si>
    <t>Programmes numbers</t>
  </si>
  <si>
    <t>Graduates reported in UOE</t>
  </si>
  <si>
    <t>Graduates not reported in UOE</t>
  </si>
  <si>
    <t>School year:</t>
  </si>
  <si>
    <t>Programme number (prog.&lt;ISCEDlevel&gt;.&lt;number within level&gt;)</t>
  </si>
  <si>
    <t>Completion requirement</t>
  </si>
  <si>
    <t>Qualification without enrolment</t>
  </si>
  <si>
    <t xml:space="preserve">Position in the tertiary education structure (Bachelor-Master-PhD) </t>
  </si>
  <si>
    <t>Qualification number (qual.&lt;number within level&gt;)</t>
  </si>
  <si>
    <t>National name</t>
  </si>
  <si>
    <t>Programmes designed to lead to it</t>
  </si>
  <si>
    <t>Year when the programme was created</t>
  </si>
  <si>
    <t>Programme orientation (G/P/V)</t>
  </si>
  <si>
    <t>Programme destination (A/B/C)</t>
  </si>
  <si>
    <r>
      <t xml:space="preserve">Does the programme have a work based element? </t>
    </r>
    <r>
      <rPr>
        <u val="single"/>
        <sz val="8"/>
        <rFont val="Arial"/>
        <family val="2"/>
      </rPr>
      <t xml:space="preserve">(Y/N) </t>
    </r>
  </si>
  <si>
    <r>
      <t xml:space="preserve">Programme specifically designed 
for adults </t>
    </r>
    <r>
      <rPr>
        <u val="single"/>
        <sz val="8"/>
        <rFont val="Arial"/>
        <family val="2"/>
      </rPr>
      <t>(Y/N)</t>
    </r>
  </si>
  <si>
    <r>
      <t xml:space="preserve">Programme specifically designed
 for part-time attendance </t>
    </r>
    <r>
      <rPr>
        <u val="single"/>
        <sz val="8"/>
        <rFont val="Arial"/>
        <family val="2"/>
      </rPr>
      <t>(Y/N)</t>
    </r>
  </si>
  <si>
    <t>Code of credential in 
ISCMAP-QUAL</t>
  </si>
  <si>
    <r>
      <t xml:space="preserve">Reported in the UOE 
FINANCE tables </t>
    </r>
    <r>
      <rPr>
        <u val="single"/>
        <sz val="8"/>
        <rFont val="Arial"/>
        <family val="2"/>
      </rPr>
      <t>(Y/N/P)</t>
    </r>
  </si>
  <si>
    <r>
      <t xml:space="preserve">Reported in the UOE 
data collection </t>
    </r>
    <r>
      <rPr>
        <u val="single"/>
        <sz val="8"/>
        <rFont val="Arial"/>
        <family val="2"/>
      </rPr>
      <t>(Y/N/P)</t>
    </r>
  </si>
  <si>
    <t>Year when qualification was introduced</t>
  </si>
  <si>
    <t>ISCMAP-
QUAL</t>
  </si>
  <si>
    <t>qual.1</t>
  </si>
  <si>
    <t>A</t>
  </si>
  <si>
    <t>Realschulabschluss</t>
  </si>
  <si>
    <t xml:space="preserve"> Lower secondary schools, no access to general</t>
  </si>
  <si>
    <t>2A.1, 2A.2, 2A.4</t>
  </si>
  <si>
    <t>(Y)</t>
  </si>
  <si>
    <t>N</t>
  </si>
  <si>
    <t>Educational institutions</t>
  </si>
  <si>
    <t>Graduates in lower-secondary education are not collected in the UOE-tables. Final examinations were introduced meanwhile in most Laender of the Federal Republic.</t>
  </si>
  <si>
    <t>qual.2</t>
  </si>
  <si>
    <t>Hauptschulabschluss</t>
  </si>
  <si>
    <t xml:space="preserve"> Lower secondary schools, access to general</t>
  </si>
  <si>
    <t>qual.3</t>
  </si>
  <si>
    <t xml:space="preserve"> Lower secondary schools, no access to general  (evening schools)</t>
  </si>
  <si>
    <t>2A.3</t>
  </si>
  <si>
    <t>Graduates in lower-secondary education are not collected in the UOE-tables. Final examinations were introduced meanwhile in most Laender of the Federal Republic. Data on graduates in adult education centres (Volkshochschulen) are not included.</t>
  </si>
  <si>
    <t>qual.4</t>
  </si>
  <si>
    <t xml:space="preserve"> Lower secondary schools, ccess to general (evening schools)</t>
  </si>
  <si>
    <t>qual.5</t>
  </si>
  <si>
    <t>Abschlusszeugnis Berufsvorbereitungsjahr</t>
  </si>
  <si>
    <t>Pre-vocational training year</t>
  </si>
  <si>
    <t>2A.5</t>
  </si>
  <si>
    <t>Y</t>
  </si>
  <si>
    <t>qual.6</t>
  </si>
  <si>
    <t>Fachhochschulreife</t>
  </si>
  <si>
    <t>Fachhochschule entrance qualification</t>
  </si>
  <si>
    <t>3A.1, 3A.2</t>
  </si>
  <si>
    <t>qual.7</t>
  </si>
  <si>
    <t>Hochschulreife</t>
  </si>
  <si>
    <t>University entrance qualification</t>
  </si>
  <si>
    <t>3A.2, 3A.3, 3A.4</t>
  </si>
  <si>
    <t>qual.8</t>
  </si>
  <si>
    <t>B</t>
  </si>
  <si>
    <t>Lehrabschlusss</t>
  </si>
  <si>
    <t>Qualifikation in the Dual System</t>
  </si>
  <si>
    <t>3B.5</t>
  </si>
  <si>
    <t>Chambers and Educational institutions</t>
  </si>
  <si>
    <t>qual.9</t>
  </si>
  <si>
    <t>Abschluss einer Berufsfachschule</t>
  </si>
  <si>
    <t>Qualifikation of a vocational full-time school</t>
  </si>
  <si>
    <t>3B.4</t>
  </si>
  <si>
    <t>qual.10</t>
  </si>
  <si>
    <t>Abschluss einer 1-jährigen Schule des Gesundheitswesens</t>
  </si>
  <si>
    <t>Qualifikation of a Health-Sector School (1 year)</t>
  </si>
  <si>
    <t>3B.3</t>
  </si>
  <si>
    <t>Not in all professions a final exam is required.</t>
  </si>
  <si>
    <t>qual.11</t>
  </si>
  <si>
    <t>Berufliche Grundkenntnisse</t>
  </si>
  <si>
    <t>Vocational basic skills</t>
  </si>
  <si>
    <t>3B1, 3B.2</t>
  </si>
  <si>
    <t>qual.12</t>
  </si>
  <si>
    <t>C</t>
  </si>
  <si>
    <t>Beamtenausbildung für den mittleren Dienst</t>
  </si>
  <si>
    <t>Qualification of civil servants for the medium level</t>
  </si>
  <si>
    <t>3C.1</t>
  </si>
  <si>
    <t>Data on graduates for civil servants on the medium level are estimated.</t>
  </si>
  <si>
    <t>qual.13</t>
  </si>
  <si>
    <t>Fachhochschulreife (Abendschulen)</t>
  </si>
  <si>
    <t>Fachhochschule entrance qualification  (evening schools)</t>
  </si>
  <si>
    <t>4A.1</t>
  </si>
  <si>
    <t>4A.5</t>
  </si>
  <si>
    <t>Data on graduates in adult education centres (Volkshochschulen) are not included.</t>
  </si>
  <si>
    <t>qual.14</t>
  </si>
  <si>
    <t>Hochschulreife (Abendschulen)</t>
  </si>
  <si>
    <t>University entrance qualification (evening schools)</t>
  </si>
  <si>
    <t>qual.15</t>
  </si>
  <si>
    <t>Fachhochschule entrance qualification  (second cycle)</t>
  </si>
  <si>
    <t>qual.16</t>
  </si>
  <si>
    <t xml:space="preserve">Hochschulreife </t>
  </si>
  <si>
    <t>University entrance qualification   (second cycle)</t>
  </si>
  <si>
    <t>qual.17</t>
  </si>
  <si>
    <t>Hochschulreife (Berufs-/ Technische Oberschulen)</t>
  </si>
  <si>
    <t>University entrance qualification (second cycle)</t>
  </si>
  <si>
    <t>4A.2</t>
  </si>
  <si>
    <t>qual.18</t>
  </si>
  <si>
    <t>Berufsfachschulen, die einen Berufsabschluss vermitteln  (Zweitausbildung kombiniert mit Studienberechtigung)</t>
  </si>
  <si>
    <t>Specialised vocational schools: occupational qualification 
(second cycle) combined with qualification for ISCED 5A</t>
  </si>
  <si>
    <t>4A.3</t>
  </si>
  <si>
    <t>qual.19</t>
  </si>
  <si>
    <t>Berufsschulen (Duales System) (Zweitausbildung kombiniert mit Studienberechtigung)</t>
  </si>
  <si>
    <t>Dual System  
(second cycle)  combined with qualification for ISCED 5A</t>
  </si>
  <si>
    <t>4A.4</t>
  </si>
  <si>
    <t>qual.20</t>
  </si>
  <si>
    <t>Abschluss einer 2. Lehrausbildung</t>
  </si>
  <si>
    <t>Qualifikation in the Dual System (second cycle)</t>
  </si>
  <si>
    <t>4B.1</t>
  </si>
  <si>
    <t>qual.21</t>
  </si>
  <si>
    <t>Diplom (Berufsakademie)</t>
  </si>
  <si>
    <t>Diploma (vocational academy)</t>
  </si>
  <si>
    <t>5B.5</t>
  </si>
  <si>
    <t xml:space="preserve">m </t>
  </si>
  <si>
    <t>Data on graduates for vocational academies (ISCED 5B) are not available.</t>
  </si>
  <si>
    <t>qual.22</t>
  </si>
  <si>
    <t>Diplom (Verwaltungs-fachhochschule)</t>
  </si>
  <si>
    <t>Diploma (College of Public Administration)</t>
  </si>
  <si>
    <t>5B.6</t>
  </si>
  <si>
    <t>qual.23</t>
  </si>
  <si>
    <t>Abschluss einer 2-/3-jährigen Schule des Gesundheitswesens</t>
  </si>
  <si>
    <t>Qualifikation of a Health-Sector School (2-/3-years)</t>
  </si>
  <si>
    <t>5B.2</t>
  </si>
  <si>
    <t>qual.24</t>
  </si>
  <si>
    <t>Meister-/Technikerpüfung</t>
  </si>
  <si>
    <t>Master's/technician's qualification</t>
  </si>
  <si>
    <t>5B.3, 5B.4</t>
  </si>
  <si>
    <t>qual.25</t>
  </si>
  <si>
    <t>Fachschulabschluss</t>
  </si>
  <si>
    <t>Qualifications for occupations in the social sector</t>
  </si>
  <si>
    <t>qual.26</t>
  </si>
  <si>
    <t>Abschluss der Fachakademie</t>
  </si>
  <si>
    <t>Qualification of specialised academies</t>
  </si>
  <si>
    <t>5B.1</t>
  </si>
  <si>
    <t>This programme is only offered in Bavaria. Graduates additionally obtain Fachhochschulreife in some cases.</t>
  </si>
  <si>
    <t>qual.27</t>
  </si>
  <si>
    <t>Diplom (FH)</t>
  </si>
  <si>
    <t>5A.1</t>
  </si>
  <si>
    <t>qual.28</t>
  </si>
  <si>
    <t>Diplom oder Staatsprüfung</t>
  </si>
  <si>
    <t>5A.2</t>
  </si>
  <si>
    <t>qual.29</t>
  </si>
  <si>
    <t>Lehramtsprüfung</t>
  </si>
  <si>
    <t>qual.30</t>
  </si>
  <si>
    <t>Bachelor</t>
  </si>
  <si>
    <t>5A.1, 5A.2</t>
  </si>
  <si>
    <t>qual.31</t>
  </si>
  <si>
    <t>Master</t>
  </si>
  <si>
    <t>qual.32</t>
  </si>
  <si>
    <t>Promotion</t>
  </si>
  <si>
    <t>Doctoral degree</t>
  </si>
  <si>
    <t>6.1</t>
  </si>
  <si>
    <t>Germany</t>
  </si>
  <si>
    <t/>
  </si>
  <si>
    <t>0. 1</t>
  </si>
  <si>
    <t>0</t>
  </si>
  <si>
    <t>a</t>
  </si>
  <si>
    <t>01 Kindergärten</t>
  </si>
  <si>
    <t>Kindergarten</t>
  </si>
  <si>
    <t>3</t>
  </si>
  <si>
    <t>no</t>
  </si>
  <si>
    <t>yes</t>
  </si>
  <si>
    <t>Centre-based institutions for children aged 3 to less than 6. The programme includes educational activities. As a rule, the staff have special educational qualifications, which are officially recognised.</t>
  </si>
  <si>
    <t>0. 2</t>
  </si>
  <si>
    <t>02 Schulkindergärten</t>
  </si>
  <si>
    <t>School kindergarten</t>
  </si>
  <si>
    <t>6</t>
  </si>
  <si>
    <t>1</t>
  </si>
  <si>
    <t>School-based programme for children of at least compulsory school age (6 years) who are not yet ready to attend primary school. They prepare for entry into primary school. As a rule, staff have teaching qualifications. Most are attached to primary schools.</t>
  </si>
  <si>
    <t>0. 3</t>
  </si>
  <si>
    <t xml:space="preserve">03 Vorklassen </t>
  </si>
  <si>
    <t>Pre-school classes</t>
  </si>
  <si>
    <t>5</t>
  </si>
  <si>
    <t>School-based programme designed for children from the age of 5 to under 6 who are capable to attend school but who have not yet reached compulsory school age (6 years). As a rule, staff have teaching qualifications. Mostly attached to primary schools.</t>
  </si>
  <si>
    <t>1. 1</t>
  </si>
  <si>
    <t>04 Primarbereich</t>
  </si>
  <si>
    <t>Primary schools</t>
  </si>
  <si>
    <t>4</t>
  </si>
  <si>
    <t>Programme is marked by the beginning of systematic studies characteristic for primary education. Start of compulsory education (first four years of schooling) at age 6. Prepares children for secondary schools.</t>
  </si>
  <si>
    <t>2A. 1</t>
  </si>
  <si>
    <t>2A</t>
  </si>
  <si>
    <t>G</t>
  </si>
  <si>
    <t>05 Sekundarbereich I, ohne Qualifikation für weiterführende allgemeinbildende Bildungsgänge</t>
  </si>
  <si>
    <t>Lower secondary schools, no access to general</t>
  </si>
  <si>
    <t xml:space="preserve">1  </t>
  </si>
  <si>
    <t>Hauptschul-/ Realschulabschluss</t>
  </si>
  <si>
    <t xml:space="preserve">qual.1
qual.2
</t>
  </si>
  <si>
    <t>10</t>
  </si>
  <si>
    <t>Programme (grades 5 to 9 or 10) following 4 years of primary school, which is marked by the beginning of subject presentation and enables students to enter education in the Dual System (17) or to attend different programmes at vocational schools.</t>
  </si>
  <si>
    <t>2A. 2</t>
  </si>
  <si>
    <t>06 Sekundarbereich I, mit Qualifikation für weiterführende allgemeinbildende Bildungsgänge</t>
  </si>
  <si>
    <t>Lower secondary schools, access to general</t>
  </si>
  <si>
    <t>Realschulabschluss (Gymnasium, Integrierte Gesamtschule, Freie Waldorfschule)</t>
  </si>
  <si>
    <t xml:space="preserve">qual.2
</t>
  </si>
  <si>
    <t>Programme (grades 5 to 10) following 4 years of primary school which is marked by the beginning of subject presentation. Successful graduates are entitled to enter studies at upper secondary general schools (22) which qualify for ISCED 5A programmes.</t>
  </si>
  <si>
    <t>2A. 3</t>
  </si>
  <si>
    <t>08 Sekundarbereich I, Abendschulen</t>
  </si>
  <si>
    <t>Lower secondary schools evening schools</t>
  </si>
  <si>
    <t xml:space="preserve">qual.3
qual.4
</t>
  </si>
  <si>
    <t>18-35</t>
  </si>
  <si>
    <t>2</t>
  </si>
  <si>
    <t>12</t>
  </si>
  <si>
    <t>Programme (of 1-2 years of duration) especially intended for adults with no or lower graduation (e.g. Hauptschulabschluss) who want to obtain a higher qualification at lower secondary education (mostly Realschulabschluss).</t>
  </si>
  <si>
    <t>2A. 4</t>
  </si>
  <si>
    <t>09 Berufsaufbauschulen</t>
  </si>
  <si>
    <t>Vocational extension schools</t>
  </si>
  <si>
    <t xml:space="preserve">2  </t>
  </si>
  <si>
    <t>Realschulabschluss/ Fachschulreife</t>
  </si>
  <si>
    <t>18-22</t>
  </si>
  <si>
    <t>14</t>
  </si>
  <si>
    <t>Gen. programme (1 to 2 years) designed for students with Hauptschulabschluss only who want to obtain an intermediate school certificate. Students undergo at the same time vocational training or pursue an occupation. Graduates qualify for ISCED 3A or 3B.</t>
  </si>
  <si>
    <t>2A. 5</t>
  </si>
  <si>
    <t>P</t>
  </si>
  <si>
    <t>10 Berufsvorbereitungsjahr</t>
  </si>
  <si>
    <t>Abschlusszeugnis Berufsvor-bereitungsjahr</t>
  </si>
  <si>
    <t xml:space="preserve">qual.5
</t>
  </si>
  <si>
    <t>16-18</t>
  </si>
  <si>
    <t>11</t>
  </si>
  <si>
    <t>1-year pre-vocational programme designed for students with 9 or 10 years of general education who did not obtain a contract in the Dual System. It prepares students for vocational training (ISCED 3B).</t>
  </si>
  <si>
    <t>3B. 1</t>
  </si>
  <si>
    <t>3B</t>
  </si>
  <si>
    <t>V</t>
  </si>
  <si>
    <t>12 Berufsgrundbildungsjahr</t>
  </si>
  <si>
    <t>Basic vocational training year</t>
  </si>
  <si>
    <t>Abschlusszeugnis Berufsgrund-bildungsjahr</t>
  </si>
  <si>
    <t xml:space="preserve">qual.11
</t>
  </si>
  <si>
    <t>1-year vocational programme with both general and occupational field-related basic education. This programme substitutes the first year of the Dual System (ISCED 3B). Students must have successfully completed ISCED 2.</t>
  </si>
  <si>
    <t>3B. 2</t>
  </si>
  <si>
    <t>13 Berufsfachschulen, die berufliche Grundkenntnisse vermitteln</t>
  </si>
  <si>
    <t>Specialised vocational schools: basic vocational knowledge</t>
  </si>
  <si>
    <t>Abschlusszeugnis Berufsfachschule (Berufliche Grundkenntnisse)</t>
  </si>
  <si>
    <t>16-17</t>
  </si>
  <si>
    <t>included in programme 3B.4</t>
  </si>
  <si>
    <t>Voc. programme which includes both general and occupational field-related basic education. Attended by students with intermediate school certificate (Realschulabschluss). Successful completion may lead to a reduction of the duration of training in the Dual System.</t>
  </si>
  <si>
    <t>3B. 3</t>
  </si>
  <si>
    <t>14 Schulen des Gesundheitswesens, 1 jährig</t>
  </si>
  <si>
    <t>Health sector schools, 1 year</t>
  </si>
  <si>
    <t>Abschlusszeugnis für medizinische Hilfsberufe</t>
  </si>
  <si>
    <t xml:space="preserve">qual.10
</t>
  </si>
  <si>
    <t>19-20</t>
  </si>
  <si>
    <t>School-based vocational education (1 year) for auxiliary medical occupations. Often these schools are associated with hospitals where training is provided in theory and practice. Students must have completed ISCED 2. Designed for direct labour market entry.</t>
  </si>
  <si>
    <t>3B. 4</t>
  </si>
  <si>
    <t>16 Berufsfachschulen, die einen Berufsabschluss vermitteln</t>
  </si>
  <si>
    <t>Specialised vocational schools: occupational qualification</t>
  </si>
  <si>
    <t>Beruflicher Abschluss</t>
  </si>
  <si>
    <t xml:space="preserve">qual.9
</t>
  </si>
  <si>
    <t>13</t>
  </si>
  <si>
    <t>School-based vocational programme for special occupations which awards a qualification equivalent to the Dual System. Students must have completed ISCED 2. Graduates qualify for Fachoberschulen (ISCED 4A), Fachschulen (ISCED 5B) and for entry into the labour market.</t>
  </si>
  <si>
    <t>3B. 5</t>
  </si>
  <si>
    <t>17 Berufsschulen (Duales System)
Erstausbildung</t>
  </si>
  <si>
    <t>Dual System</t>
  </si>
  <si>
    <t>Lehrabschluss</t>
  </si>
  <si>
    <t xml:space="preserve">qual.8
</t>
  </si>
  <si>
    <t>Special form of apprenticeship which comprises education and training both at a vocational school and in an enterprise. Students must have completed ISCED 2. Graduates qualify for Fachoberschulen (4A), Fachschulen (5B) or for entry into the labour market.</t>
  </si>
  <si>
    <t>3A. 1</t>
  </si>
  <si>
    <t>3A</t>
  </si>
  <si>
    <t>18 Fachoberschulen, 2 jährig</t>
  </si>
  <si>
    <t>Specialised vocational high schools, 2 years</t>
  </si>
  <si>
    <t xml:space="preserve">qual.6
</t>
  </si>
  <si>
    <t>Upper secondary general programme (2 years). Students must have the intermediate school certificate. Graduates have equivalent qualification as in programme 24, i.e. they are entitled to start studies at Fachhochschulen (ISCED 5A).</t>
  </si>
  <si>
    <t>3A. 2</t>
  </si>
  <si>
    <t>19 Berufsfachschulen, die eine Studienberechtigung vermitteln</t>
  </si>
  <si>
    <t>Specialised vocational schools: qualification for ISCED 5A</t>
  </si>
  <si>
    <t>Fachhochschulreife/Hochschulreife</t>
  </si>
  <si>
    <t xml:space="preserve">qual. 6/ qual.7
</t>
  </si>
  <si>
    <t>Upper secondary general programme (2 or 3 years). Students must have an intermediate school certificate or equivalent. Graduates are entitled to start studies at ISCED 5A (equivalent to programmes 20 and 21).</t>
  </si>
  <si>
    <t>3A. 3</t>
  </si>
  <si>
    <t>21 Fachgymnasien</t>
  </si>
  <si>
    <t>Fachgymnasien</t>
  </si>
  <si>
    <t xml:space="preserve">qual.7
</t>
  </si>
  <si>
    <t>Upper secondary general programme (3 years) with a large part of vocational courses. Students must have an intermediate school certificate or equivalent. Graduates are entitled to start studies at ISCED 5A.</t>
  </si>
  <si>
    <t>3A. 4</t>
  </si>
  <si>
    <t>22 Allgemeinbildende Programme im Sekundarbereich II</t>
  </si>
  <si>
    <t>Upper secondary schools (general)</t>
  </si>
  <si>
    <t>Abitur (Hochschulreife)</t>
  </si>
  <si>
    <t>3-year upper secondary general programme comprising grades 11 to 13. It is attended by students who have successfully completed programme 06. Successful graduates of this programme are entitled to enter ISCED 5A programmes.</t>
  </si>
  <si>
    <t>4B. 1</t>
  </si>
  <si>
    <t>4B</t>
  </si>
  <si>
    <t>23 Berufsschulen (Duales System) (Zweitausbildung, beruflich)</t>
  </si>
  <si>
    <t>Dual System 
(second cycle)</t>
  </si>
  <si>
    <t xml:space="preserve">qual.20
</t>
  </si>
  <si>
    <t>19-21</t>
  </si>
  <si>
    <t>16</t>
  </si>
  <si>
    <t>Special form of apprenticeship (second cycle) which comprises education and training both at a vocational school and in an enterprise. Students must have completed ISCED 3B. Graduates qualify for  Fachoberschulen (4A), Fachschulen (5B) or for entry into the labour market.</t>
  </si>
  <si>
    <t>4A. 1</t>
  </si>
  <si>
    <t>4A</t>
  </si>
  <si>
    <t>24 Fachoberschulen, 1 jährig</t>
  </si>
  <si>
    <t>Specialised vocational high schools, 1 year</t>
  </si>
  <si>
    <t xml:space="preserve">qual.15
</t>
  </si>
  <si>
    <t>Second cycle general programme (1 year). Both the intermediate school certificate and the successful completion of education in the Dual System are entrance requirements. Graduates are entitled to start studies at Fachhochschulen (ISCED 5A).</t>
  </si>
  <si>
    <t>4A. 2</t>
  </si>
  <si>
    <t>25 Berufsoberschulen/Technische Oberschulen</t>
  </si>
  <si>
    <t>Berufsoberschulen/Technische Oberschulen</t>
  </si>
  <si>
    <t xml:space="preserve">qual.17
</t>
  </si>
  <si>
    <t>15</t>
  </si>
  <si>
    <t>Second cycle general programme (2 years). Both the intermediate school certificate and the successful completion of vocational education (ISCED 3B) are required by students in this programme. Graduates are entitled to start studies at ISCED 5A.</t>
  </si>
  <si>
    <t>4A. 3</t>
  </si>
  <si>
    <t>26 Berufsfachschulen, die einen Berufsabschluss vermitteln  (Zweitausbildung kombiniert mit Studienberechtigung)</t>
  </si>
  <si>
    <t xml:space="preserve">qual.18
</t>
  </si>
  <si>
    <t>School-based vocational programme (second cycle) for special occupations which awards a qualification according to the Dual System. Students must have completed ISCED 3A. Graduates qualify for Fachschulen (ISCED 5B) and for entry into the labour market.</t>
  </si>
  <si>
    <t>4A. 4</t>
  </si>
  <si>
    <t>27 Berufsschulen (Duales System) (Zweitausbildung kombiniert mit Studienberechtigung)</t>
  </si>
  <si>
    <t xml:space="preserve">qual.19
</t>
  </si>
  <si>
    <t>Special form of apprenticeship (second cycle) which comprises education and training both at a vocational school and in an enterprise. Students must have completed ISCED 3A. Additionally graduates qualify for Fachs. (5B) or for entry into the labour market.</t>
  </si>
  <si>
    <t>4A. 5</t>
  </si>
  <si>
    <t>28 Sekundarbereich II, Abendschulen</t>
  </si>
  <si>
    <t>Upper secondary evening schools</t>
  </si>
  <si>
    <t xml:space="preserve">qual.13
qual.14
</t>
  </si>
  <si>
    <t>19-35</t>
  </si>
  <si>
    <t>3-year general upper secondary programme for adult students. Admission requirements include: minimum age of 19, completion of vocational training or at least 3 years work experience. Successful graduates of this programme are entitled to enter ISCED 5A programmes.</t>
  </si>
  <si>
    <t>5B. 1</t>
  </si>
  <si>
    <t>5B</t>
  </si>
  <si>
    <t xml:space="preserve">Short or medium </t>
  </si>
  <si>
    <t>1st</t>
  </si>
  <si>
    <t>29 Fachakademien (Bayern)</t>
  </si>
  <si>
    <t>Specialised academies (Bavaria)</t>
  </si>
  <si>
    <t>Abschluss der Fachakademie/ Fachhochschulreife (in some cases)</t>
  </si>
  <si>
    <t xml:space="preserve">qual.26
</t>
  </si>
  <si>
    <t>Tertiary dual programme which prepares for entry into a advanced vocational career. Requires both the intermediate school certificate and completion of the Dual System or practical experience which served the occupation. Designed for direct labour market entry.</t>
  </si>
  <si>
    <t>5B. 2</t>
  </si>
  <si>
    <t>30 Schulen des Gesundheitswesens, 2+3 jährig</t>
  </si>
  <si>
    <t>Health sector schools, 2+3 years</t>
  </si>
  <si>
    <t>Abschlusszeugnis für medizinische Assistenten, Krankenschwestern/ -pfleger</t>
  </si>
  <si>
    <t xml:space="preserve">qual.23
</t>
  </si>
  <si>
    <t>School-based vocational education (2 years) for medical assistants, nurses, midwives, etc. Often these schools are associated with hospitals where training is provided in theory and practice. Designed for direct labour market entry.</t>
  </si>
  <si>
    <t>5B. 3</t>
  </si>
  <si>
    <t>Short</t>
  </si>
  <si>
    <t>31 Fachschulen, 2 jährig</t>
  </si>
  <si>
    <t>Trade and technical schools, 2 years</t>
  </si>
  <si>
    <t>Fachschulabschluss, Meister/Techniker, Erzieher</t>
  </si>
  <si>
    <t xml:space="preserve">qual.24
qual.25
</t>
  </si>
  <si>
    <t>21-23</t>
  </si>
  <si>
    <t>Advanced vocational programme (2 years). Attended after completion of the Dual System and several years of work experience to obtain master's/technician's qualifications or to qualify for occupations in the social sector. Aims at direct labour market entry.</t>
  </si>
  <si>
    <t>5B. 4</t>
  </si>
  <si>
    <t>Medium</t>
  </si>
  <si>
    <t>32 Fachschulen, 3+4 jährig</t>
  </si>
  <si>
    <t>Trade and technical schools, 3+4 years</t>
  </si>
  <si>
    <t>Fachschulabschluss, Meister/Techniker, 
Erzieher</t>
  </si>
  <si>
    <t>Advanced vocational programme (3+4 years), mainly part-time. Attended after compl. of the Dual System and several years of work exp. to obtain a master's/technician's qualific. or to qualify for occupations in the social sector. Aims at direct labour market entry.</t>
  </si>
  <si>
    <t>5B. 5</t>
  </si>
  <si>
    <t>36 Berufsakademien</t>
  </si>
  <si>
    <t>Vocational academies</t>
  </si>
  <si>
    <t xml:space="preserve">3A </t>
  </si>
  <si>
    <t>Diplom (BA)</t>
  </si>
  <si>
    <t xml:space="preserve">qual.21
</t>
  </si>
  <si>
    <t>Tertiary dual programme (2 to 3 years) which comprises both science-oriented and practice-related vocational education at academies and training enterprises. Students must already hold a qualification allowing entry to an ISCED 5A programme. Designed for direct labour market entry.</t>
  </si>
  <si>
    <t>5B. 6</t>
  </si>
  <si>
    <t>37 Verwaltungsfachhochschulen</t>
  </si>
  <si>
    <t>Colleges of public administration</t>
  </si>
  <si>
    <t xml:space="preserve">qual.22
</t>
  </si>
  <si>
    <t>Special type of "Fachhochschulen" run by the public administration to provide training for the medium-level non-technical career within the public sector. Students must already hold a qualification allowing entry to an ISCED 5A programme. Designed for direct entry into civil service.</t>
  </si>
  <si>
    <t>5A. 1</t>
  </si>
  <si>
    <t>5A</t>
  </si>
  <si>
    <t xml:space="preserve">Medium or long </t>
  </si>
  <si>
    <t>Bachelor/Master, Diploma (FH)</t>
  </si>
  <si>
    <t>38 Fachhochschulen</t>
  </si>
  <si>
    <t>Fachhochschulen</t>
  </si>
  <si>
    <t>qual.27
qual.30
qual.31</t>
  </si>
  <si>
    <t>19-24</t>
  </si>
  <si>
    <t>17</t>
  </si>
  <si>
    <t>Programme (4 or 5 years) at the university level which prepares for occupations which require the application of scientific findings and methods. Students must at least have completed Fachoberschule (18, 24) or equivalent. First degree.</t>
  </si>
  <si>
    <t>5A. 2</t>
  </si>
  <si>
    <t xml:space="preserve">Long or very long </t>
  </si>
  <si>
    <t>Bachelor/Master, Diploma</t>
  </si>
  <si>
    <t>39 Universitäten</t>
  </si>
  <si>
    <t>University studies</t>
  </si>
  <si>
    <t xml:space="preserve">qual.28
qual.29
</t>
  </si>
  <si>
    <t>18</t>
  </si>
  <si>
    <t>Programme of universities (i.e. in academic disciplines) of 5 to 7 years which prepare for occupations which require the application of scientific knowledge and methods. Students must have completed ISCED 3A. First degree. Graduates may enter ISCED 6.</t>
  </si>
  <si>
    <t>6. 1</t>
  </si>
  <si>
    <t>PhD</t>
  </si>
  <si>
    <t>40 Promotionsstudium</t>
  </si>
  <si>
    <t>Doctoral studies</t>
  </si>
  <si>
    <t>5A (1st, L)</t>
  </si>
  <si>
    <t xml:space="preserve">qual.32
</t>
  </si>
  <si>
    <t>25-29</t>
  </si>
  <si>
    <t>20</t>
  </si>
  <si>
    <t>m</t>
  </si>
  <si>
    <t>Doctoral studies programme (2 to 5 years). In most cases students must have successfully completed programmes at universities. A doctoral degree is awarded to successful graduates. Only graduates were reported in UOE.</t>
  </si>
  <si>
    <t>9. 1</t>
  </si>
  <si>
    <t>41 Students in special education (mostly mentally disadvantaged students) who cannot be allocated to a particular ISCED level.</t>
  </si>
  <si>
    <t>Students in special education (mostly mentally disadvantaged students) who cannot be allocated to a particular ISCED level.</t>
  </si>
  <si>
    <t xml:space="preserve">                </t>
  </si>
  <si>
    <t>Students in special education for whom there is no information on the year of school attendance/level of education available.</t>
  </si>
  <si>
    <t>3C. 1</t>
  </si>
  <si>
    <t>3C</t>
  </si>
  <si>
    <t>42 Beamtenausbildung (mittlerer Dienst)</t>
  </si>
  <si>
    <t>42 Training for civil servants (medium level)</t>
  </si>
  <si>
    <t>Laufbahnprüfung für den mittleren Dienst</t>
  </si>
  <si>
    <t xml:space="preserve">qual.12
</t>
  </si>
  <si>
    <t>This programme provides training for the future civil servants on the medium level. It requires the intermediate school certificate or a recognized equivalent. The future civil servants on the medium level are trained both in institutions of public administration at all regional levels (Bund, Länder, Regierungsbezirke, Kreise, Gemeinden) and in special schools for public administration.</t>
  </si>
  <si>
    <t>ISCED-Level</t>
  </si>
  <si>
    <t>Enrolment</t>
  </si>
  <si>
    <t>ISCED 0</t>
  </si>
  <si>
    <t>ISCED 1</t>
  </si>
  <si>
    <t>ISCED 2</t>
  </si>
  <si>
    <t>ISCED 3</t>
  </si>
  <si>
    <t xml:space="preserve"> - ISCED 3A</t>
  </si>
  <si>
    <t xml:space="preserve"> - ISCED 3B</t>
  </si>
  <si>
    <t xml:space="preserve"> - ISCED 3C</t>
  </si>
  <si>
    <t>ISCED 4</t>
  </si>
  <si>
    <t xml:space="preserve"> - ISCED 4A</t>
  </si>
  <si>
    <t xml:space="preserve"> - ISCED 4B</t>
  </si>
  <si>
    <t>ISCED 5</t>
  </si>
  <si>
    <t xml:space="preserve"> - ISCED 5A</t>
  </si>
  <si>
    <t xml:space="preserve"> - ISCED 5B</t>
  </si>
  <si>
    <t>ISCED 6</t>
  </si>
  <si>
    <t>ISCED 9</t>
  </si>
  <si>
    <t>Total</t>
  </si>
  <si>
    <t>Graduates</t>
  </si>
  <si>
    <t>PL</t>
  </si>
  <si>
    <t>09GRAD.XLS</t>
  </si>
  <si>
    <t>Total (UOE)</t>
  </si>
  <si>
    <t>LÖSCHEN</t>
  </si>
  <si>
    <t>Mapping</t>
  </si>
  <si>
    <t>ENRL1a</t>
  </si>
  <si>
    <t>2 + 3B</t>
  </si>
  <si>
    <t>*For technical reasons, the ISCED mappings for UNESCO-OECD-Eurostat (UOE) countries are published in the format used in the UOE data collection.</t>
  </si>
  <si>
    <t>MAPPING OF NATIONAL EDUCATIONAL QUALIFICATIONS*: GERMANY</t>
  </si>
  <si>
    <t>MAPPING OF NATIONAL EDUCATIONAL PROGRAMMES*: GERMANY</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</si>
</sst>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quot;#,##0;&quot;\&quot;\-#,##0"/>
    <numFmt numFmtId="193" formatCode="_ &quot;\&quot;* #,##0_ ;_ &quot;\&quot;* \-#,##0_ ;_ &quot;\&quot;* &quot;-&quot;_ ;_ @_ "/>
    <numFmt numFmtId="194" formatCode="_ * #,##0_ ;_ * \-#,##0_ ;_ * &quot;-&quot;_ ;_ @_ "/>
    <numFmt numFmtId="195" formatCode="_ &quot;\&quot;* #,##0.00_ ;_ &quot;\&quot;* \-#,##0.00_ ;_ &quot;\&quot;* &quot;-&quot;??_ ;_ @_ "/>
    <numFmt numFmtId="196" formatCode="_ * #,##0.00_ ;_ * \-#,##0.00_ ;_ * &quot;-&quot;??_ ;_ @_ "/>
    <numFmt numFmtId="197" formatCode="&quot;Yes&quot;;&quot;Yes&quot;;&quot;No&quot;"/>
    <numFmt numFmtId="198" formatCode="&quot;True&quot;;&quot;True&quot;;&quot;False&quot;"/>
    <numFmt numFmtId="199" formatCode="&quot;On&quot;;&quot;On&quot;;&quot;Off&quot;"/>
    <numFmt numFmtId="200" formatCode="[$€-2]\ #,##0.00_);[Red]\([$€-2]\ #,##0.00\)"/>
    <numFmt numFmtId="201" formatCode="_-&quot;$&quot;* #,##0_-;\-&quot;$&quot;* #,##0_-;_-&quot;$&quot;* &quot;-&quot;_-;_-@_-"/>
    <numFmt numFmtId="202" formatCode="_-&quot;$&quot;* #,##0.00_-;\-&quot;$&quot;* #,##0.00_-;_-&quot;$&quot;* &quot;-&quot;??_-;_-@_-"/>
    <numFmt numFmtId="203" formatCode="mmm\-yyyy"/>
    <numFmt numFmtId="204" formatCode="&quot;prog.&quot;00.00"/>
    <numFmt numFmtId="205" formatCode="&quot;Y&quot;;&quot;P&quot;;&quot;N&quot;"/>
    <numFmt numFmtId="206" formatCode="&quot;qual.&quot;00"/>
    <numFmt numFmtId="207" formatCode="#\ ###\ ##0\ ;\-#\ ###\ ##0\ ;&quot; – &quot;"/>
    <numFmt numFmtId="208" formatCode="#\ ###\ ##0\ ;\-#\ ###\ ##0\ ;&quot; - &quot;"/>
    <numFmt numFmtId="209" formatCode="@\ "/>
  </numFmts>
  <fonts count="49">
    <font>
      <sz val="10"/>
      <name val="Arial"/>
      <family val="0"/>
    </font>
    <font>
      <sz val="10"/>
      <color indexed="8"/>
      <name val="MS Sans Serif"/>
      <family val="2"/>
    </font>
    <font>
      <u val="single"/>
      <sz val="7.5"/>
      <color indexed="36"/>
      <name val="Arial"/>
      <family val="2"/>
    </font>
    <font>
      <sz val="10"/>
      <color indexed="8"/>
      <name val="Arial"/>
      <family val="2"/>
    </font>
    <font>
      <b/>
      <sz val="8"/>
      <color indexed="8"/>
      <name val="MS Sans Serif"/>
      <family val="2"/>
    </font>
    <font>
      <b/>
      <sz val="12"/>
      <name val="Arial"/>
      <family val="2"/>
    </font>
    <font>
      <u val="single"/>
      <sz val="7.5"/>
      <color indexed="12"/>
      <name val="Arial"/>
      <family val="2"/>
    </font>
    <font>
      <sz val="10"/>
      <color indexed="24"/>
      <name val="MS Sans Serif"/>
      <family val="2"/>
    </font>
    <font>
      <sz val="12"/>
      <name val="돋움체"/>
      <family val="3"/>
    </font>
    <font>
      <sz val="8"/>
      <name val="Arial"/>
      <family val="2"/>
    </font>
    <font>
      <b/>
      <sz val="8"/>
      <name val="Arial"/>
      <family val="2"/>
    </font>
    <font>
      <b/>
      <sz val="8"/>
      <color indexed="12"/>
      <name val="Arial"/>
      <family val="2"/>
    </font>
    <font>
      <b/>
      <sz val="10"/>
      <name val="Arial"/>
      <family val="2"/>
    </font>
    <font>
      <b/>
      <u val="single"/>
      <sz val="8.5"/>
      <color indexed="8"/>
      <name val="MS Sans Serif"/>
      <family val="2"/>
    </font>
    <font>
      <b/>
      <sz val="8.5"/>
      <color indexed="12"/>
      <name val="MS Sans Serif"/>
      <family val="2"/>
    </font>
    <font>
      <sz val="8.5"/>
      <color indexed="8"/>
      <name val="MS Sans Serif"/>
      <family val="2"/>
    </font>
    <font>
      <sz val="8"/>
      <color indexed="8"/>
      <name val="Arial"/>
      <family val="2"/>
    </font>
    <font>
      <b/>
      <sz val="8.5"/>
      <color indexed="8"/>
      <name val="MS Sans Serif"/>
      <family val="2"/>
    </font>
    <font>
      <b/>
      <u val="single"/>
      <sz val="10"/>
      <color indexed="8"/>
      <name val="MS Sans Serif"/>
      <family val="2"/>
    </font>
    <font>
      <sz val="8"/>
      <color indexed="8"/>
      <name val="MS Sans Serif"/>
      <family val="2"/>
    </font>
    <font>
      <sz val="7.5"/>
      <color indexed="8"/>
      <name val="MS Sans Serif"/>
      <family val="2"/>
    </font>
    <font>
      <i/>
      <sz val="10"/>
      <name val="Arial"/>
      <family val="2"/>
    </font>
    <font>
      <sz val="8"/>
      <name val="Tahoma"/>
      <family val="2"/>
    </font>
    <font>
      <b/>
      <sz val="8"/>
      <name val="Tahoma"/>
      <family val="2"/>
    </font>
    <font>
      <sz val="10"/>
      <name val="Tahoma"/>
      <family val="2"/>
    </font>
    <font>
      <b/>
      <sz val="10"/>
      <name val="Tahoma"/>
      <family val="2"/>
    </font>
    <font>
      <u val="single"/>
      <sz val="10"/>
      <name val="Tahoma"/>
      <family val="2"/>
    </font>
    <font>
      <b/>
      <sz val="7"/>
      <color indexed="12"/>
      <name val="Arial"/>
      <family val="2"/>
    </font>
    <font>
      <u val="single"/>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10"/>
      <name val="Arial"/>
      <family val="2"/>
    </font>
    <font>
      <b/>
      <sz val="10"/>
      <name val="HelveticaCondensed"/>
      <family val="0"/>
    </font>
    <font>
      <sz val="10"/>
      <name val="HelveticaCondensed"/>
      <family val="0"/>
    </font>
    <font>
      <b/>
      <sz val="10"/>
      <color indexed="12"/>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4"/>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11"/>
        <bgColor indexed="64"/>
      </patternFill>
    </fill>
  </fills>
  <borders count="69">
    <border>
      <left/>
      <right/>
      <top/>
      <bottom/>
      <diagonal/>
    </border>
    <border>
      <left style="double"/>
      <right style="double"/>
      <top style="double"/>
      <bottom style="double"/>
    </border>
    <border>
      <left style="thick"/>
      <right style="thick"/>
      <top>
        <color indexed="63"/>
      </top>
      <bottom>
        <color indexed="63"/>
      </bottom>
    </border>
    <border>
      <left style="thin">
        <color indexed="23"/>
      </left>
      <right style="thin">
        <color indexed="23"/>
      </right>
      <top style="thin">
        <color indexed="23"/>
      </top>
      <bottom style="thin">
        <color indexed="23"/>
      </bottom>
    </border>
    <border>
      <left style="thin"/>
      <right style="thin"/>
      <top style="thin"/>
      <bottom style="thin"/>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color indexed="62"/>
      </top>
      <bottom style="double">
        <color indexed="62"/>
      </bottom>
    </border>
    <border>
      <left style="thin"/>
      <right>
        <color indexed="63"/>
      </right>
      <top>
        <color indexed="63"/>
      </top>
      <bottom style="thin"/>
    </border>
    <border>
      <left style="medium"/>
      <right style="thin"/>
      <top>
        <color indexed="63"/>
      </top>
      <bottom style="thin"/>
    </border>
    <border>
      <left style="thin"/>
      <right style="medium"/>
      <top>
        <color indexed="63"/>
      </top>
      <bottom style="thin"/>
    </border>
    <border>
      <left style="thin"/>
      <right style="thin"/>
      <top style="medium"/>
      <bottom style="medium"/>
    </border>
    <border>
      <left>
        <color indexed="63"/>
      </left>
      <right>
        <color indexed="63"/>
      </right>
      <top style="thin"/>
      <bottom style="medium"/>
    </border>
    <border>
      <left>
        <color indexed="63"/>
      </left>
      <right style="thin"/>
      <top style="thin"/>
      <bottom style="medium"/>
    </border>
    <border>
      <left style="medium"/>
      <right style="thin"/>
      <top>
        <color indexed="63"/>
      </top>
      <bottom style="medium"/>
    </border>
    <border>
      <left style="thin"/>
      <right style="medium"/>
      <top>
        <color indexed="63"/>
      </top>
      <bottom style="medium"/>
    </border>
    <border>
      <left>
        <color indexed="63"/>
      </left>
      <right style="thin"/>
      <top style="medium"/>
      <bottom style="medium"/>
    </border>
    <border>
      <left style="thin"/>
      <right style="medium"/>
      <top style="medium"/>
      <bottom style="medium"/>
    </border>
    <border>
      <left>
        <color indexed="63"/>
      </left>
      <right style="medium"/>
      <top style="thin"/>
      <bottom style="medium"/>
    </border>
    <border>
      <left>
        <color indexed="63"/>
      </left>
      <right style="medium"/>
      <top>
        <color indexed="63"/>
      </top>
      <bottom style="medium"/>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style="thin"/>
      <right style="dotted"/>
      <top style="thin"/>
      <bottom style="mediu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medium"/>
      <right style="thin"/>
      <top style="thin"/>
      <bottom style="thin"/>
    </border>
    <border>
      <left style="thin"/>
      <right style="medium"/>
      <top style="thin"/>
      <bottom style="thin"/>
    </border>
    <border>
      <left style="medium"/>
      <right style="medium"/>
      <top style="thin"/>
      <bottom style="thin"/>
    </border>
    <border>
      <left style="thin"/>
      <right style="thin"/>
      <top style="thin"/>
      <bottom style="double"/>
    </border>
    <border>
      <left style="thin"/>
      <right>
        <color indexed="63"/>
      </right>
      <top style="thin"/>
      <bottom style="double"/>
    </border>
    <border>
      <left style="thin"/>
      <right style="medium"/>
      <top style="thin"/>
      <bottom style="double"/>
    </border>
    <border>
      <left style="medium"/>
      <right style="thin"/>
      <top style="thin"/>
      <bottom style="double"/>
    </border>
    <border>
      <left style="medium"/>
      <right style="medium"/>
      <top style="thin"/>
      <bottom style="double"/>
    </border>
    <border>
      <left>
        <color indexed="63"/>
      </left>
      <right>
        <color indexed="63"/>
      </right>
      <top style="thin"/>
      <bottom style="double"/>
    </border>
    <border>
      <left style="thin"/>
      <right style="thin"/>
      <top>
        <color indexed="63"/>
      </top>
      <bottom style="double"/>
    </border>
    <border>
      <left style="thin"/>
      <right>
        <color indexed="63"/>
      </right>
      <top>
        <color indexed="63"/>
      </top>
      <bottom style="double"/>
    </border>
    <border>
      <left style="thin"/>
      <right style="medium"/>
      <top>
        <color indexed="63"/>
      </top>
      <bottom style="double"/>
    </border>
    <border>
      <left style="medium"/>
      <right style="thin"/>
      <top>
        <color indexed="63"/>
      </top>
      <bottom style="double"/>
    </border>
    <border>
      <left style="medium"/>
      <right style="medium"/>
      <top>
        <color indexed="63"/>
      </top>
      <bottom style="double"/>
    </border>
    <border>
      <left style="thin"/>
      <right style="thin"/>
      <top style="thin"/>
      <bottom>
        <color indexed="63"/>
      </bottom>
    </border>
    <border>
      <left style="thin"/>
      <right style="medium"/>
      <top style="thin"/>
      <bottom>
        <color indexed="63"/>
      </bottom>
    </border>
    <border>
      <left style="thin"/>
      <right style="thin"/>
      <top>
        <color indexed="63"/>
      </top>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thin"/>
      <right style="thin"/>
      <top style="medium"/>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mediu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9" fillId="2" borderId="1">
      <alignment/>
      <protection/>
    </xf>
    <xf numFmtId="0" fontId="4" fillId="20" borderId="2">
      <alignment horizontal="right" vertical="top" wrapText="1"/>
      <protection/>
    </xf>
    <xf numFmtId="0" fontId="31" fillId="21" borderId="3" applyNumberFormat="0" applyAlignment="0" applyProtection="0"/>
    <xf numFmtId="0" fontId="9" fillId="0" borderId="4">
      <alignment/>
      <protection/>
    </xf>
    <xf numFmtId="0" fontId="32" fillId="22" borderId="5" applyNumberFormat="0" applyAlignment="0" applyProtection="0"/>
    <xf numFmtId="0" fontId="13" fillId="21" borderId="0">
      <alignment horizontal="center"/>
      <protection/>
    </xf>
    <xf numFmtId="0" fontId="14" fillId="21" borderId="0">
      <alignment horizontal="center" vertical="center"/>
      <protection/>
    </xf>
    <xf numFmtId="0" fontId="0" fillId="23" borderId="0">
      <alignment horizontal="center" wrapText="1"/>
      <protection/>
    </xf>
    <xf numFmtId="0" fontId="11" fillId="21" borderId="0">
      <alignment horizontal="center"/>
      <protection/>
    </xf>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 fillId="24" borderId="4">
      <alignment/>
      <protection locked="0"/>
    </xf>
    <xf numFmtId="0" fontId="15" fillId="24" borderId="1">
      <alignment/>
      <protection locked="0"/>
    </xf>
    <xf numFmtId="0" fontId="0" fillId="24" borderId="4">
      <alignment/>
      <protection/>
    </xf>
    <xf numFmtId="0" fontId="0" fillId="21" borderId="0">
      <alignment/>
      <protection/>
    </xf>
    <xf numFmtId="0" fontId="33" fillId="0" borderId="0" applyNumberFormat="0" applyFill="0" applyBorder="0" applyAlignment="0" applyProtection="0"/>
    <xf numFmtId="0" fontId="2" fillId="0" borderId="0" applyNumberFormat="0" applyFill="0" applyBorder="0" applyAlignment="0" applyProtection="0"/>
    <xf numFmtId="0" fontId="16" fillId="21" borderId="4">
      <alignment horizontal="left"/>
      <protection/>
    </xf>
    <xf numFmtId="0" fontId="3" fillId="21" borderId="0">
      <alignment horizontal="left"/>
      <protection/>
    </xf>
    <xf numFmtId="0" fontId="34" fillId="4" borderId="0" applyNumberFormat="0" applyBorder="0" applyAlignment="0" applyProtection="0"/>
    <xf numFmtId="0" fontId="4" fillId="25" borderId="0">
      <alignment horizontal="right" vertical="top" wrapText="1"/>
      <protection/>
    </xf>
    <xf numFmtId="0" fontId="4" fillId="25" borderId="0">
      <alignment horizontal="right" vertical="top" textRotation="90" wrapText="1"/>
      <protection/>
    </xf>
    <xf numFmtId="0" fontId="5" fillId="0" borderId="6" applyNumberFormat="0" applyAlignment="0" applyProtection="0"/>
    <xf numFmtId="0" fontId="5" fillId="0" borderId="7">
      <alignment horizontal="left" vertical="center"/>
      <protection/>
    </xf>
    <xf numFmtId="0" fontId="35" fillId="0" borderId="8" applyNumberFormat="0" applyFill="0" applyAlignment="0" applyProtection="0"/>
    <xf numFmtId="0" fontId="36" fillId="0" borderId="9" applyNumberFormat="0" applyFill="0" applyAlignment="0" applyProtection="0"/>
    <xf numFmtId="0" fontId="37" fillId="0" borderId="10" applyNumberFormat="0" applyFill="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7" borderId="3" applyNumberFormat="0" applyAlignment="0" applyProtection="0"/>
    <xf numFmtId="0" fontId="12" fillId="23" borderId="0">
      <alignment horizontal="center"/>
      <protection/>
    </xf>
    <xf numFmtId="0" fontId="0" fillId="9" borderId="0" applyNumberFormat="0">
      <alignment horizontal="center" vertical="center"/>
      <protection/>
    </xf>
    <xf numFmtId="0" fontId="17" fillId="17" borderId="0">
      <alignment horizontal="center" wrapText="1"/>
      <protection/>
    </xf>
    <xf numFmtId="0" fontId="0" fillId="21" borderId="4">
      <alignment horizontal="centerContinuous" wrapText="1"/>
      <protection/>
    </xf>
    <xf numFmtId="0" fontId="9" fillId="21" borderId="7">
      <alignment wrapText="1"/>
      <protection/>
    </xf>
    <xf numFmtId="0" fontId="9" fillId="21" borderId="11">
      <alignment/>
      <protection/>
    </xf>
    <xf numFmtId="0" fontId="9" fillId="21" borderId="12">
      <alignment/>
      <protection/>
    </xf>
    <xf numFmtId="0" fontId="9" fillId="21" borderId="13">
      <alignment horizontal="center" wrapText="1"/>
      <protection/>
    </xf>
    <xf numFmtId="0" fontId="39" fillId="0" borderId="14" applyNumberFormat="0" applyFill="0" applyAlignment="0" applyProtection="0"/>
    <xf numFmtId="0" fontId="40" fillId="26" borderId="0" applyNumberFormat="0" applyBorder="0" applyAlignment="0" applyProtection="0"/>
    <xf numFmtId="0" fontId="0" fillId="27" borderId="15" applyNumberFormat="0" applyFont="0" applyAlignment="0" applyProtection="0"/>
    <xf numFmtId="0" fontId="41" fillId="21" borderId="16" applyNumberFormat="0" applyAlignment="0" applyProtection="0"/>
    <xf numFmtId="9" fontId="0" fillId="0" borderId="0" applyFont="0" applyFill="0" applyBorder="0" applyAlignment="0" applyProtection="0"/>
    <xf numFmtId="0" fontId="9" fillId="21" borderId="4">
      <alignment/>
      <protection/>
    </xf>
    <xf numFmtId="0" fontId="14" fillId="21" borderId="0">
      <alignment horizontal="right"/>
      <protection/>
    </xf>
    <xf numFmtId="0" fontId="18" fillId="17" borderId="0">
      <alignment horizontal="center"/>
      <protection/>
    </xf>
    <xf numFmtId="0" fontId="19" fillId="25" borderId="4">
      <alignment horizontal="left" vertical="top" wrapText="1"/>
      <protection/>
    </xf>
    <xf numFmtId="0" fontId="20" fillId="25" borderId="17">
      <alignment horizontal="left" vertical="top" wrapText="1"/>
      <protection/>
    </xf>
    <xf numFmtId="0" fontId="19" fillId="25" borderId="18">
      <alignment horizontal="left" vertical="top" wrapText="1"/>
      <protection/>
    </xf>
    <xf numFmtId="0" fontId="19" fillId="25" borderId="17">
      <alignment horizontal="left" vertical="top"/>
      <protection/>
    </xf>
    <xf numFmtId="0" fontId="13" fillId="21" borderId="0">
      <alignment horizontal="center"/>
      <protection/>
    </xf>
    <xf numFmtId="0" fontId="42" fillId="0" borderId="0" applyNumberFormat="0" applyFill="0" applyBorder="0" applyAlignment="0" applyProtection="0"/>
    <xf numFmtId="0" fontId="10" fillId="21" borderId="0">
      <alignment/>
      <protection/>
    </xf>
    <xf numFmtId="0" fontId="43" fillId="0" borderId="19" applyNumberFormat="0" applyFill="0" applyAlignment="0" applyProtection="0"/>
    <xf numFmtId="0" fontId="44" fillId="0" borderId="0" applyNumberFormat="0" applyFill="0" applyBorder="0" applyAlignment="0" applyProtection="0"/>
    <xf numFmtId="4" fontId="7" fillId="0" borderId="0" applyFont="0" applyFill="0" applyBorder="0" applyAlignment="0" applyProtection="0"/>
    <xf numFmtId="3" fontId="7" fillId="0" borderId="0" applyFont="0" applyFill="0" applyBorder="0" applyAlignment="0" applyProtection="0"/>
    <xf numFmtId="194" fontId="8" fillId="0" borderId="0" applyFont="0" applyFill="0" applyBorder="0" applyAlignment="0" applyProtection="0"/>
    <xf numFmtId="196" fontId="8" fillId="0" borderId="0" applyFont="0" applyFill="0" applyBorder="0" applyAlignment="0" applyProtection="0"/>
    <xf numFmtId="193" fontId="8" fillId="0" borderId="0" applyFont="0" applyFill="0" applyBorder="0" applyAlignment="0" applyProtection="0"/>
    <xf numFmtId="195" fontId="8" fillId="0" borderId="0" applyFont="0" applyFill="0" applyBorder="0" applyAlignment="0" applyProtection="0"/>
    <xf numFmtId="9" fontId="7" fillId="0" borderId="0" applyFont="0" applyFill="0" applyBorder="0" applyAlignment="0" applyProtection="0"/>
    <xf numFmtId="0" fontId="7" fillId="0" borderId="0">
      <alignment/>
      <protection/>
    </xf>
    <xf numFmtId="192" fontId="7" fillId="0" borderId="0" applyFont="0" applyFill="0" applyBorder="0" applyAlignment="0" applyProtection="0"/>
    <xf numFmtId="192" fontId="7" fillId="0" borderId="0" applyFont="0" applyFill="0" applyBorder="0" applyAlignment="0" applyProtection="0"/>
  </cellStyleXfs>
  <cellXfs count="157">
    <xf numFmtId="0" fontId="0" fillId="0" borderId="0" xfId="0" applyAlignment="1">
      <alignment/>
    </xf>
    <xf numFmtId="0" fontId="12" fillId="21" borderId="0" xfId="60" applyFont="1" applyFill="1" applyAlignment="1">
      <alignment horizontal="left"/>
      <protection/>
    </xf>
    <xf numFmtId="0" fontId="9" fillId="21" borderId="0" xfId="0" applyFont="1" applyFill="1" applyAlignment="1">
      <alignment/>
    </xf>
    <xf numFmtId="0" fontId="9" fillId="21" borderId="0" xfId="0" applyFont="1" applyFill="1" applyAlignment="1">
      <alignment/>
    </xf>
    <xf numFmtId="0" fontId="11" fillId="21" borderId="13" xfId="0" applyFont="1" applyFill="1" applyBorder="1" applyAlignment="1">
      <alignment horizontal="center" vertical="center" wrapText="1"/>
    </xf>
    <xf numFmtId="0" fontId="11" fillId="21" borderId="20" xfId="0" applyFont="1" applyFill="1" applyBorder="1" applyAlignment="1">
      <alignment horizontal="center" vertical="center" wrapText="1"/>
    </xf>
    <xf numFmtId="0" fontId="11" fillId="21" borderId="21" xfId="0" applyFont="1" applyFill="1" applyBorder="1" applyAlignment="1">
      <alignment horizontal="center" vertical="center" wrapText="1"/>
    </xf>
    <xf numFmtId="0" fontId="11" fillId="21" borderId="22" xfId="0" applyFont="1" applyFill="1" applyBorder="1" applyAlignment="1">
      <alignment horizontal="center" vertical="center" wrapText="1"/>
    </xf>
    <xf numFmtId="0" fontId="9" fillId="21" borderId="23" xfId="0" applyFont="1" applyFill="1" applyBorder="1" applyAlignment="1">
      <alignment horizontal="center" textRotation="90" wrapText="1"/>
    </xf>
    <xf numFmtId="0" fontId="9" fillId="21" borderId="23" xfId="0" applyFont="1" applyFill="1" applyBorder="1" applyAlignment="1">
      <alignment horizontal="center" wrapText="1"/>
    </xf>
    <xf numFmtId="0" fontId="11" fillId="21" borderId="4" xfId="0" applyFont="1" applyFill="1" applyBorder="1" applyAlignment="1">
      <alignment horizontal="center" vertical="center" wrapText="1"/>
    </xf>
    <xf numFmtId="0" fontId="9" fillId="21" borderId="24" xfId="0" applyFont="1" applyFill="1" applyBorder="1" applyAlignment="1">
      <alignment horizontal="center" wrapText="1"/>
    </xf>
    <xf numFmtId="0" fontId="9" fillId="21" borderId="25" xfId="0" applyFont="1" applyFill="1" applyBorder="1" applyAlignment="1">
      <alignment horizontal="center" wrapText="1"/>
    </xf>
    <xf numFmtId="0" fontId="9" fillId="21" borderId="26" xfId="0" applyFont="1" applyFill="1" applyBorder="1" applyAlignment="1">
      <alignment horizontal="center" wrapText="1"/>
    </xf>
    <xf numFmtId="0" fontId="9" fillId="21" borderId="27" xfId="0" applyFont="1" applyFill="1" applyBorder="1" applyAlignment="1">
      <alignment horizontal="center" wrapText="1"/>
    </xf>
    <xf numFmtId="0" fontId="9" fillId="21" borderId="28" xfId="0" applyFont="1" applyFill="1" applyBorder="1" applyAlignment="1">
      <alignment horizontal="center" textRotation="90" wrapText="1"/>
    </xf>
    <xf numFmtId="1" fontId="9" fillId="21" borderId="23" xfId="0" applyNumberFormat="1" applyFont="1" applyFill="1" applyBorder="1" applyAlignment="1">
      <alignment horizontal="center" textRotation="90" wrapText="1"/>
    </xf>
    <xf numFmtId="0" fontId="9" fillId="21" borderId="29" xfId="0" applyFont="1" applyFill="1" applyBorder="1" applyAlignment="1">
      <alignment horizontal="center" wrapText="1"/>
    </xf>
    <xf numFmtId="0" fontId="9" fillId="21" borderId="30" xfId="0" applyFont="1" applyFill="1" applyBorder="1" applyAlignment="1">
      <alignment horizontal="center" wrapText="1"/>
    </xf>
    <xf numFmtId="0" fontId="9" fillId="21" borderId="31" xfId="0" applyFont="1" applyFill="1" applyBorder="1" applyAlignment="1">
      <alignment horizontal="center" wrapText="1"/>
    </xf>
    <xf numFmtId="0" fontId="11" fillId="21" borderId="32" xfId="0" applyFont="1" applyFill="1" applyBorder="1" applyAlignment="1">
      <alignment horizontal="center" vertical="center" wrapText="1"/>
    </xf>
    <xf numFmtId="204" fontId="12" fillId="21" borderId="0" xfId="60" applyNumberFormat="1" applyFont="1" applyFill="1" applyAlignment="1">
      <alignment horizontal="left"/>
      <protection/>
    </xf>
    <xf numFmtId="204" fontId="9" fillId="21" borderId="0" xfId="0" applyNumberFormat="1" applyFont="1" applyFill="1" applyAlignment="1">
      <alignment/>
    </xf>
    <xf numFmtId="204" fontId="9" fillId="21" borderId="28" xfId="0" applyNumberFormat="1" applyFont="1" applyFill="1" applyBorder="1" applyAlignment="1">
      <alignment horizontal="center" textRotation="90" wrapText="1"/>
    </xf>
    <xf numFmtId="197" fontId="9" fillId="21" borderId="0" xfId="0" applyNumberFormat="1" applyFont="1" applyFill="1" applyAlignment="1">
      <alignment/>
    </xf>
    <xf numFmtId="197" fontId="9" fillId="21" borderId="23" xfId="0" applyNumberFormat="1" applyFont="1" applyFill="1" applyBorder="1" applyAlignment="1">
      <alignment horizontal="center" textRotation="90" wrapText="1"/>
    </xf>
    <xf numFmtId="1" fontId="11" fillId="21" borderId="4" xfId="0" applyNumberFormat="1" applyFont="1" applyFill="1" applyBorder="1" applyAlignment="1">
      <alignment horizontal="center" vertical="center" wrapText="1"/>
    </xf>
    <xf numFmtId="205" fontId="9" fillId="21" borderId="0" xfId="0" applyNumberFormat="1" applyFont="1" applyFill="1" applyAlignment="1">
      <alignment/>
    </xf>
    <xf numFmtId="205" fontId="9" fillId="21" borderId="23" xfId="0" applyNumberFormat="1" applyFont="1" applyFill="1" applyBorder="1" applyAlignment="1">
      <alignment horizontal="center" textRotation="90" wrapText="1"/>
    </xf>
    <xf numFmtId="0" fontId="9" fillId="21" borderId="26" xfId="0" applyFont="1" applyFill="1" applyBorder="1" applyAlignment="1">
      <alignment horizontal="center" textRotation="90" wrapText="1"/>
    </xf>
    <xf numFmtId="1" fontId="11" fillId="21" borderId="13" xfId="0" applyNumberFormat="1" applyFont="1" applyFill="1" applyBorder="1" applyAlignment="1">
      <alignment horizontal="center" vertical="center" wrapText="1"/>
    </xf>
    <xf numFmtId="0" fontId="9" fillId="21" borderId="33" xfId="0" applyFont="1" applyFill="1" applyBorder="1" applyAlignment="1">
      <alignment horizontal="center" textRotation="90" wrapText="1"/>
    </xf>
    <xf numFmtId="0" fontId="9" fillId="21" borderId="34" xfId="0" applyFont="1" applyFill="1" applyBorder="1" applyAlignment="1">
      <alignment horizontal="center" textRotation="90" wrapText="1"/>
    </xf>
    <xf numFmtId="0" fontId="9" fillId="21" borderId="35" xfId="0" applyFont="1" applyFill="1" applyBorder="1" applyAlignment="1">
      <alignment horizontal="center" textRotation="90" wrapText="1"/>
    </xf>
    <xf numFmtId="0" fontId="9" fillId="0" borderId="0" xfId="0" applyFont="1" applyFill="1" applyAlignment="1">
      <alignment/>
    </xf>
    <xf numFmtId="0" fontId="9" fillId="0" borderId="0" xfId="0" applyFont="1" applyAlignment="1">
      <alignment/>
    </xf>
    <xf numFmtId="0" fontId="0" fillId="0" borderId="0" xfId="0" applyFont="1" applyAlignment="1">
      <alignment/>
    </xf>
    <xf numFmtId="0" fontId="9" fillId="0" borderId="0" xfId="0" applyFont="1" applyAlignment="1">
      <alignment/>
    </xf>
    <xf numFmtId="0" fontId="9" fillId="0" borderId="0" xfId="0" applyFont="1" applyFill="1" applyAlignment="1">
      <alignment horizontal="center"/>
    </xf>
    <xf numFmtId="207" fontId="12" fillId="0" borderId="36" xfId="0" applyNumberFormat="1" applyFont="1" applyBorder="1" applyAlignment="1">
      <alignment/>
    </xf>
    <xf numFmtId="207" fontId="0" fillId="0" borderId="4" xfId="0" applyNumberFormat="1" applyFont="1" applyBorder="1" applyAlignment="1">
      <alignment horizontal="centerContinuous"/>
    </xf>
    <xf numFmtId="207" fontId="0" fillId="0" borderId="18" xfId="0" applyNumberFormat="1" applyFont="1" applyBorder="1" applyAlignment="1">
      <alignment horizontal="center"/>
    </xf>
    <xf numFmtId="207" fontId="0" fillId="0" borderId="11" xfId="0" applyNumberFormat="1" applyFont="1" applyBorder="1" applyAlignment="1">
      <alignment horizontal="centerContinuous"/>
    </xf>
    <xf numFmtId="207" fontId="0" fillId="21" borderId="37" xfId="0" applyNumberFormat="1" applyFont="1" applyFill="1" applyBorder="1" applyAlignment="1">
      <alignment horizontal="right"/>
    </xf>
    <xf numFmtId="207" fontId="21" fillId="0" borderId="11" xfId="0" applyNumberFormat="1" applyFont="1" applyBorder="1" applyAlignment="1">
      <alignment horizontal="centerContinuous"/>
    </xf>
    <xf numFmtId="207" fontId="0" fillId="0" borderId="37" xfId="0" applyNumberFormat="1" applyFont="1" applyFill="1" applyBorder="1" applyAlignment="1">
      <alignment horizontal="right"/>
    </xf>
    <xf numFmtId="207" fontId="12" fillId="0" borderId="13" xfId="0" applyNumberFormat="1" applyFont="1" applyBorder="1" applyAlignment="1">
      <alignment horizontal="centerContinuous"/>
    </xf>
    <xf numFmtId="0" fontId="45" fillId="0" borderId="0" xfId="0" applyFont="1" applyFill="1" applyAlignment="1">
      <alignment/>
    </xf>
    <xf numFmtId="0" fontId="0" fillId="0" borderId="0" xfId="0" applyFill="1" applyAlignment="1">
      <alignment horizontal="center"/>
    </xf>
    <xf numFmtId="0" fontId="0" fillId="0" borderId="0" xfId="0" applyFill="1" applyAlignment="1">
      <alignment/>
    </xf>
    <xf numFmtId="207" fontId="46" fillId="0" borderId="4" xfId="0" applyNumberFormat="1" applyFont="1" applyFill="1" applyBorder="1" applyAlignment="1">
      <alignment vertical="top" wrapText="1"/>
    </xf>
    <xf numFmtId="0" fontId="12" fillId="0" borderId="20" xfId="0" applyFont="1" applyFill="1" applyBorder="1" applyAlignment="1">
      <alignment horizontal="centerContinuous"/>
    </xf>
    <xf numFmtId="0" fontId="12" fillId="0" borderId="12" xfId="0" applyFont="1" applyFill="1" applyBorder="1" applyAlignment="1">
      <alignment horizontal="centerContinuous"/>
    </xf>
    <xf numFmtId="207" fontId="12" fillId="0" borderId="20" xfId="0" applyNumberFormat="1" applyFont="1" applyFill="1" applyBorder="1" applyAlignment="1">
      <alignment horizontal="centerContinuous"/>
    </xf>
    <xf numFmtId="207" fontId="12" fillId="0" borderId="36" xfId="0" applyNumberFormat="1" applyFont="1" applyFill="1" applyBorder="1" applyAlignment="1">
      <alignment/>
    </xf>
    <xf numFmtId="0" fontId="47" fillId="0" borderId="4" xfId="0" applyFont="1" applyFill="1" applyBorder="1" applyAlignment="1">
      <alignment vertical="top" wrapText="1"/>
    </xf>
    <xf numFmtId="0" fontId="0" fillId="0" borderId="4" xfId="0" applyFont="1" applyFill="1" applyBorder="1" applyAlignment="1">
      <alignment vertical="top" wrapText="1"/>
    </xf>
    <xf numFmtId="0" fontId="47" fillId="0" borderId="4" xfId="0" applyFont="1" applyFill="1" applyBorder="1" applyAlignment="1">
      <alignment vertical="top" wrapText="1"/>
    </xf>
    <xf numFmtId="208" fontId="0" fillId="0" borderId="4" xfId="0" applyNumberFormat="1" applyFont="1" applyFill="1" applyBorder="1" applyAlignment="1">
      <alignment vertical="top" wrapText="1"/>
    </xf>
    <xf numFmtId="207" fontId="47" fillId="0" borderId="4" xfId="0" applyNumberFormat="1" applyFont="1" applyFill="1" applyBorder="1" applyAlignment="1">
      <alignment vertical="top" wrapText="1"/>
    </xf>
    <xf numFmtId="0" fontId="0" fillId="0" borderId="0" xfId="0" applyFont="1" applyFill="1" applyAlignment="1">
      <alignment horizontal="center"/>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horizontal="center"/>
    </xf>
    <xf numFmtId="0" fontId="0" fillId="0" borderId="0" xfId="0" applyFont="1" applyAlignment="1">
      <alignment/>
    </xf>
    <xf numFmtId="0" fontId="0" fillId="0" borderId="0" xfId="0" applyFont="1" applyFill="1" applyAlignment="1">
      <alignment/>
    </xf>
    <xf numFmtId="0" fontId="0" fillId="0" borderId="4" xfId="0" applyFont="1" applyFill="1" applyBorder="1" applyAlignment="1">
      <alignment horizontal="centerContinuous"/>
    </xf>
    <xf numFmtId="0" fontId="0" fillId="0" borderId="18" xfId="0" applyFont="1" applyFill="1" applyBorder="1" applyAlignment="1">
      <alignment horizontal="centerContinuous"/>
    </xf>
    <xf numFmtId="0" fontId="0" fillId="0" borderId="4" xfId="0" applyFont="1" applyFill="1" applyBorder="1" applyAlignment="1">
      <alignment horizontal="centerContinuous"/>
    </xf>
    <xf numFmtId="207" fontId="0" fillId="0" borderId="4" xfId="0" applyNumberFormat="1" applyFont="1" applyFill="1" applyBorder="1" applyAlignment="1">
      <alignment horizontal="centerContinuous"/>
    </xf>
    <xf numFmtId="0" fontId="0" fillId="0" borderId="38" xfId="0" applyFont="1" applyFill="1" applyBorder="1" applyAlignment="1">
      <alignment horizontal="centerContinuous"/>
    </xf>
    <xf numFmtId="0" fontId="0" fillId="0" borderId="0" xfId="0" applyFont="1" applyFill="1" applyBorder="1" applyAlignment="1">
      <alignment horizontal="centerContinuous"/>
    </xf>
    <xf numFmtId="0" fontId="0" fillId="0" borderId="37" xfId="0" applyFont="1" applyFill="1" applyBorder="1" applyAlignment="1">
      <alignment horizontal="centerContinuous"/>
    </xf>
    <xf numFmtId="207" fontId="0" fillId="0" borderId="39" xfId="0" applyNumberFormat="1" applyFont="1" applyFill="1" applyBorder="1" applyAlignment="1">
      <alignment horizontal="centerContinuous"/>
    </xf>
    <xf numFmtId="0" fontId="0" fillId="0" borderId="40" xfId="0" applyFont="1" applyFill="1" applyBorder="1" applyAlignment="1">
      <alignment horizontal="centerContinuous"/>
    </xf>
    <xf numFmtId="207" fontId="0" fillId="0" borderId="37" xfId="0" applyNumberFormat="1" applyFont="1" applyFill="1" applyBorder="1" applyAlignment="1">
      <alignment horizontal="right"/>
    </xf>
    <xf numFmtId="207" fontId="0" fillId="0" borderId="0" xfId="0" applyNumberFormat="1" applyFont="1" applyFill="1" applyAlignment="1">
      <alignment horizontal="center"/>
    </xf>
    <xf numFmtId="207" fontId="0" fillId="0" borderId="38" xfId="0" applyNumberFormat="1" applyFont="1" applyFill="1" applyBorder="1" applyAlignment="1">
      <alignment horizontal="centerContinuous"/>
    </xf>
    <xf numFmtId="207" fontId="0" fillId="0" borderId="37" xfId="0" applyNumberFormat="1" applyFont="1" applyFill="1" applyBorder="1" applyAlignment="1">
      <alignment/>
    </xf>
    <xf numFmtId="0" fontId="0" fillId="0" borderId="36" xfId="0" applyFont="1" applyFill="1" applyBorder="1" applyAlignment="1">
      <alignment horizontal="centerContinuous"/>
    </xf>
    <xf numFmtId="0" fontId="0" fillId="0" borderId="17" xfId="0" applyFont="1" applyFill="1" applyBorder="1" applyAlignment="1">
      <alignment vertical="top" wrapText="1"/>
    </xf>
    <xf numFmtId="0" fontId="0" fillId="0" borderId="41" xfId="0" applyFont="1" applyFill="1" applyBorder="1" applyAlignment="1">
      <alignment vertical="top" wrapText="1"/>
    </xf>
    <xf numFmtId="0" fontId="0" fillId="0" borderId="42" xfId="0" applyFont="1" applyFill="1" applyBorder="1" applyAlignment="1">
      <alignment vertical="top" wrapText="1"/>
    </xf>
    <xf numFmtId="0" fontId="0" fillId="0" borderId="43" xfId="0" applyFont="1" applyFill="1" applyBorder="1" applyAlignment="1">
      <alignment vertical="top" wrapText="1"/>
    </xf>
    <xf numFmtId="207" fontId="0" fillId="0" borderId="4" xfId="0" applyNumberFormat="1" applyFont="1" applyFill="1" applyBorder="1" applyAlignment="1">
      <alignment vertical="top" wrapText="1"/>
    </xf>
    <xf numFmtId="207" fontId="0" fillId="0" borderId="17" xfId="0" applyNumberFormat="1" applyFont="1" applyFill="1" applyBorder="1" applyAlignment="1">
      <alignment vertical="top" wrapText="1"/>
    </xf>
    <xf numFmtId="207" fontId="0" fillId="0" borderId="42" xfId="0" applyNumberFormat="1"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alignment vertical="top" wrapText="1"/>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8" xfId="0" applyFont="1" applyFill="1" applyBorder="1" applyAlignment="1">
      <alignment vertical="top" wrapText="1"/>
    </xf>
    <xf numFmtId="207" fontId="0" fillId="0" borderId="44" xfId="0" applyNumberFormat="1" applyFont="1" applyFill="1" applyBorder="1" applyAlignment="1">
      <alignment vertical="top" wrapText="1"/>
    </xf>
    <xf numFmtId="207" fontId="0" fillId="0" borderId="49" xfId="0" applyNumberFormat="1" applyFont="1" applyFill="1" applyBorder="1" applyAlignment="1">
      <alignment vertical="top" wrapText="1"/>
    </xf>
    <xf numFmtId="207" fontId="0" fillId="0" borderId="46" xfId="0" applyNumberFormat="1" applyFont="1" applyFill="1" applyBorder="1" applyAlignment="1">
      <alignment vertical="top" wrapText="1"/>
    </xf>
    <xf numFmtId="0" fontId="0" fillId="0" borderId="13" xfId="0" applyFont="1" applyFill="1" applyBorder="1" applyAlignment="1">
      <alignment vertical="top" wrapText="1"/>
    </xf>
    <xf numFmtId="0" fontId="0" fillId="0" borderId="20" xfId="0" applyFont="1" applyFill="1" applyBorder="1" applyAlignment="1">
      <alignment vertical="top" wrapText="1"/>
    </xf>
    <xf numFmtId="0" fontId="0" fillId="0" borderId="22" xfId="0" applyFont="1" applyFill="1" applyBorder="1" applyAlignment="1">
      <alignment vertical="top" wrapText="1"/>
    </xf>
    <xf numFmtId="0" fontId="0" fillId="0" borderId="21" xfId="0" applyFont="1" applyFill="1" applyBorder="1" applyAlignment="1">
      <alignment vertical="top" wrapText="1"/>
    </xf>
    <xf numFmtId="0" fontId="0" fillId="0" borderId="32" xfId="0" applyFont="1" applyFill="1" applyBorder="1" applyAlignment="1">
      <alignment vertical="top" wrapText="1"/>
    </xf>
    <xf numFmtId="207" fontId="0" fillId="0" borderId="20" xfId="0" applyNumberFormat="1" applyFont="1" applyFill="1" applyBorder="1" applyAlignment="1">
      <alignment vertical="top" wrapText="1"/>
    </xf>
    <xf numFmtId="207" fontId="0" fillId="0" borderId="22" xfId="0" applyNumberFormat="1" applyFont="1" applyFill="1" applyBorder="1" applyAlignment="1">
      <alignment vertical="top" wrapText="1"/>
    </xf>
    <xf numFmtId="207" fontId="0" fillId="0" borderId="21" xfId="0" applyNumberFormat="1" applyFont="1" applyFill="1" applyBorder="1" applyAlignment="1">
      <alignment vertical="top" wrapText="1"/>
    </xf>
    <xf numFmtId="207" fontId="0" fillId="0" borderId="45" xfId="0" applyNumberFormat="1" applyFont="1" applyFill="1" applyBorder="1" applyAlignment="1">
      <alignment vertical="top" wrapText="1"/>
    </xf>
    <xf numFmtId="207" fontId="0" fillId="0" borderId="47" xfId="0" applyNumberFormat="1" applyFont="1" applyFill="1" applyBorder="1" applyAlignment="1">
      <alignment vertical="top" wrapText="1"/>
    </xf>
    <xf numFmtId="207" fontId="0" fillId="0" borderId="41" xfId="0" applyNumberFormat="1" applyFont="1" applyFill="1" applyBorder="1" applyAlignment="1">
      <alignment vertical="top" wrapText="1"/>
    </xf>
    <xf numFmtId="0" fontId="0" fillId="0" borderId="50" xfId="0" applyFont="1" applyFill="1" applyBorder="1" applyAlignment="1">
      <alignment vertical="top" wrapText="1"/>
    </xf>
    <xf numFmtId="0" fontId="0" fillId="0" borderId="51" xfId="0" applyFont="1" applyFill="1" applyBorder="1" applyAlignment="1">
      <alignment vertical="top" wrapText="1"/>
    </xf>
    <xf numFmtId="0" fontId="0" fillId="0" borderId="52" xfId="0" applyFont="1" applyFill="1" applyBorder="1" applyAlignment="1">
      <alignment vertical="top" wrapText="1"/>
    </xf>
    <xf numFmtId="0" fontId="0" fillId="0" borderId="53" xfId="0" applyFont="1" applyFill="1" applyBorder="1" applyAlignment="1">
      <alignment vertical="top" wrapText="1"/>
    </xf>
    <xf numFmtId="0" fontId="0" fillId="0" borderId="54" xfId="0" applyFont="1" applyFill="1" applyBorder="1" applyAlignment="1">
      <alignment vertical="top" wrapText="1"/>
    </xf>
    <xf numFmtId="207" fontId="0" fillId="0" borderId="51" xfId="0" applyNumberFormat="1" applyFont="1" applyFill="1" applyBorder="1" applyAlignment="1">
      <alignment vertical="top" wrapText="1"/>
    </xf>
    <xf numFmtId="207" fontId="0" fillId="0" borderId="52" xfId="0" applyNumberFormat="1" applyFont="1" applyFill="1" applyBorder="1" applyAlignment="1">
      <alignment vertical="top" wrapText="1"/>
    </xf>
    <xf numFmtId="207" fontId="0" fillId="0" borderId="53" xfId="0" applyNumberFormat="1" applyFont="1" applyFill="1" applyBorder="1" applyAlignment="1">
      <alignment vertical="top" wrapText="1"/>
    </xf>
    <xf numFmtId="0" fontId="0" fillId="0" borderId="55" xfId="0" applyFont="1" applyFill="1" applyBorder="1" applyAlignment="1">
      <alignment vertical="top" wrapText="1"/>
    </xf>
    <xf numFmtId="0" fontId="0" fillId="0" borderId="56" xfId="0" applyFont="1" applyFill="1" applyBorder="1" applyAlignment="1">
      <alignment vertical="top" wrapText="1"/>
    </xf>
    <xf numFmtId="16" fontId="0" fillId="0" borderId="20" xfId="0" applyNumberFormat="1" applyFont="1" applyFill="1" applyBorder="1" applyAlignment="1" quotePrefix="1">
      <alignment vertical="top" wrapText="1"/>
    </xf>
    <xf numFmtId="0" fontId="0" fillId="0" borderId="57" xfId="0" applyFont="1" applyFill="1" applyBorder="1" applyAlignment="1">
      <alignment vertical="top" wrapText="1"/>
    </xf>
    <xf numFmtId="0" fontId="0" fillId="0" borderId="27" xfId="0" applyFont="1" applyFill="1" applyBorder="1" applyAlignment="1">
      <alignment vertical="top" wrapText="1"/>
    </xf>
    <xf numFmtId="0" fontId="0" fillId="0" borderId="26" xfId="0" applyFont="1" applyFill="1" applyBorder="1" applyAlignment="1">
      <alignment vertical="top" wrapText="1"/>
    </xf>
    <xf numFmtId="0" fontId="0" fillId="0" borderId="0" xfId="0" applyFont="1" applyAlignment="1">
      <alignment horizontal="center"/>
    </xf>
    <xf numFmtId="207" fontId="0" fillId="0" borderId="0" xfId="0" applyNumberFormat="1" applyFont="1" applyAlignment="1">
      <alignment horizontal="center"/>
    </xf>
    <xf numFmtId="207" fontId="0" fillId="0" borderId="0" xfId="0" applyNumberFormat="1" applyFont="1" applyAlignment="1">
      <alignment/>
    </xf>
    <xf numFmtId="207" fontId="0" fillId="0" borderId="37" xfId="0" applyNumberFormat="1" applyFont="1" applyFill="1" applyBorder="1" applyAlignment="1">
      <alignment horizontal="right"/>
    </xf>
    <xf numFmtId="0" fontId="0" fillId="0" borderId="0" xfId="0" applyFont="1" applyAlignment="1">
      <alignment/>
    </xf>
    <xf numFmtId="207" fontId="0" fillId="0" borderId="11" xfId="0" applyNumberFormat="1" applyFont="1" applyBorder="1" applyAlignment="1">
      <alignment horizontal="centerContinuous"/>
    </xf>
    <xf numFmtId="207" fontId="0" fillId="0" borderId="37" xfId="0" applyNumberFormat="1" applyFont="1" applyFill="1" applyBorder="1" applyAlignment="1">
      <alignment/>
    </xf>
    <xf numFmtId="207" fontId="0" fillId="0" borderId="37" xfId="0" applyNumberFormat="1" applyFont="1" applyBorder="1" applyAlignment="1">
      <alignment horizontal="right"/>
    </xf>
    <xf numFmtId="207" fontId="0" fillId="0" borderId="36" xfId="0" applyNumberFormat="1" applyFont="1" applyFill="1" applyBorder="1" applyAlignment="1">
      <alignment horizontal="right"/>
    </xf>
    <xf numFmtId="207" fontId="0" fillId="0" borderId="4" xfId="0" applyNumberFormat="1" applyFont="1" applyBorder="1" applyAlignment="1">
      <alignment horizontal="centerContinuous"/>
    </xf>
    <xf numFmtId="0" fontId="0" fillId="0" borderId="4" xfId="0" applyFont="1" applyBorder="1" applyAlignment="1">
      <alignment horizontal="centerContinuous"/>
    </xf>
    <xf numFmtId="0" fontId="27" fillId="28" borderId="0" xfId="63" applyFont="1" applyFill="1" applyAlignment="1">
      <alignment horizontal="center" wrapText="1"/>
      <protection/>
    </xf>
    <xf numFmtId="0" fontId="11" fillId="0" borderId="0" xfId="63" applyFont="1" applyFill="1" applyAlignment="1">
      <alignment horizontal="center" shrinkToFit="1"/>
      <protection/>
    </xf>
    <xf numFmtId="0" fontId="9" fillId="21" borderId="58" xfId="0" applyFont="1" applyFill="1" applyBorder="1" applyAlignment="1">
      <alignment horizontal="center" wrapText="1"/>
    </xf>
    <xf numFmtId="0" fontId="0" fillId="0" borderId="59" xfId="0" applyBorder="1" applyAlignment="1">
      <alignment horizontal="center" wrapText="1"/>
    </xf>
    <xf numFmtId="0" fontId="10" fillId="21" borderId="60" xfId="0" applyFont="1" applyFill="1" applyBorder="1" applyAlignment="1">
      <alignment horizontal="center"/>
    </xf>
    <xf numFmtId="0" fontId="10" fillId="21" borderId="61" xfId="0" applyFont="1" applyFill="1" applyBorder="1" applyAlignment="1">
      <alignment horizontal="center"/>
    </xf>
    <xf numFmtId="0" fontId="10" fillId="21" borderId="62" xfId="0" applyFont="1" applyFill="1" applyBorder="1" applyAlignment="1">
      <alignment horizontal="center"/>
    </xf>
    <xf numFmtId="0" fontId="10" fillId="21" borderId="60" xfId="0" applyFont="1" applyFill="1" applyBorder="1" applyAlignment="1">
      <alignment/>
    </xf>
    <xf numFmtId="0" fontId="10" fillId="21" borderId="62" xfId="0" applyFont="1" applyFill="1" applyBorder="1" applyAlignment="1">
      <alignment/>
    </xf>
    <xf numFmtId="0" fontId="9" fillId="21" borderId="63" xfId="0" applyFont="1" applyFill="1" applyBorder="1" applyAlignment="1">
      <alignment horizontal="center" textRotation="90" wrapText="1"/>
    </xf>
    <xf numFmtId="0" fontId="0" fillId="0" borderId="26" xfId="0" applyBorder="1" applyAlignment="1">
      <alignment horizontal="center" textRotation="90" wrapText="1"/>
    </xf>
    <xf numFmtId="0" fontId="9" fillId="21" borderId="64" xfId="0" applyFont="1" applyFill="1" applyBorder="1" applyAlignment="1">
      <alignment horizontal="center" textRotation="90" wrapText="1"/>
    </xf>
    <xf numFmtId="0" fontId="0" fillId="0" borderId="57" xfId="0" applyBorder="1" applyAlignment="1">
      <alignment horizontal="center" textRotation="90" wrapText="1"/>
    </xf>
    <xf numFmtId="0" fontId="9" fillId="0" borderId="57" xfId="0" applyFont="1" applyFill="1" applyBorder="1" applyAlignment="1">
      <alignment horizontal="center" textRotation="90" wrapText="1"/>
    </xf>
    <xf numFmtId="207" fontId="0" fillId="0" borderId="56" xfId="0" applyNumberFormat="1" applyFont="1" applyFill="1" applyBorder="1" applyAlignment="1">
      <alignment vertical="top" wrapText="1"/>
    </xf>
    <xf numFmtId="207" fontId="0" fillId="0" borderId="22" xfId="0" applyNumberFormat="1" applyFont="1" applyFill="1" applyBorder="1" applyAlignment="1">
      <alignment vertical="top" wrapText="1"/>
    </xf>
    <xf numFmtId="0" fontId="27" fillId="28" borderId="0" xfId="63" applyFont="1" applyFill="1" applyAlignment="1">
      <alignment horizontal="center" vertical="center" wrapText="1"/>
      <protection/>
    </xf>
    <xf numFmtId="0" fontId="10" fillId="21" borderId="65" xfId="0" applyFont="1" applyFill="1" applyBorder="1" applyAlignment="1">
      <alignment horizontal="center"/>
    </xf>
    <xf numFmtId="0" fontId="0" fillId="0" borderId="66" xfId="0" applyBorder="1" applyAlignment="1">
      <alignment horizontal="center"/>
    </xf>
    <xf numFmtId="0" fontId="9" fillId="21" borderId="64" xfId="0" applyFont="1" applyFill="1" applyBorder="1" applyAlignment="1">
      <alignment horizontal="center" wrapText="1"/>
    </xf>
    <xf numFmtId="0" fontId="0" fillId="0" borderId="57" xfId="0" applyBorder="1" applyAlignment="1">
      <alignment horizontal="center" wrapText="1"/>
    </xf>
    <xf numFmtId="0" fontId="9" fillId="21" borderId="67" xfId="0" applyFont="1" applyFill="1" applyBorder="1" applyAlignment="1">
      <alignment horizontal="center" wrapText="1"/>
    </xf>
    <xf numFmtId="0" fontId="0" fillId="0" borderId="68" xfId="0" applyBorder="1" applyAlignment="1">
      <alignment horizontal="center" wrapText="1"/>
    </xf>
    <xf numFmtId="0" fontId="0" fillId="21" borderId="0" xfId="0" applyFont="1" applyFill="1" applyAlignment="1">
      <alignment/>
    </xf>
    <xf numFmtId="0" fontId="0" fillId="21" borderId="0" xfId="0" applyFont="1" applyFill="1" applyAlignment="1">
      <alignment horizontal="right"/>
    </xf>
    <xf numFmtId="0" fontId="48" fillId="0" borderId="0" xfId="63" applyFont="1" applyFill="1" applyAlignment="1">
      <alignment horizontal="centerContinuous" shrinkToFi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blue" xfId="41"/>
    <cellStyle name="Calculation" xfId="42"/>
    <cellStyle name="cell" xfId="43"/>
    <cellStyle name="Check Cell" xfId="44"/>
    <cellStyle name="Col&amp;RowHeadings" xfId="45"/>
    <cellStyle name="ColCodes" xfId="46"/>
    <cellStyle name="ColTitles" xfId="47"/>
    <cellStyle name="column" xfId="48"/>
    <cellStyle name="Comma" xfId="49"/>
    <cellStyle name="Comma [0]" xfId="50"/>
    <cellStyle name="Currency" xfId="51"/>
    <cellStyle name="Currency [0]" xfId="52"/>
    <cellStyle name="DataEntryCells" xfId="53"/>
    <cellStyle name="ErrRpt_DataEntryCells" xfId="54"/>
    <cellStyle name="ErrRpt-DataEntryCells" xfId="55"/>
    <cellStyle name="ErrRpt-GreyBackground" xfId="56"/>
    <cellStyle name="Explanatory Text" xfId="57"/>
    <cellStyle name="Followed Hyperlink" xfId="58"/>
    <cellStyle name="formula" xfId="59"/>
    <cellStyle name="gap" xfId="60"/>
    <cellStyle name="Good" xfId="61"/>
    <cellStyle name="GreyBackground" xfId="62"/>
    <cellStyle name="GreyBackground_04enrl" xfId="63"/>
    <cellStyle name="Header1" xfId="64"/>
    <cellStyle name="Header2" xfId="65"/>
    <cellStyle name="Heading 1" xfId="66"/>
    <cellStyle name="Heading 2" xfId="67"/>
    <cellStyle name="Heading 3" xfId="68"/>
    <cellStyle name="Heading 4" xfId="69"/>
    <cellStyle name="Hyperlink" xfId="70"/>
    <cellStyle name="Input" xfId="71"/>
    <cellStyle name="ISC" xfId="72"/>
    <cellStyle name="ISCED" xfId="73"/>
    <cellStyle name="ISCED Titles" xfId="74"/>
    <cellStyle name="isced_05enrl_REVISED_2" xfId="75"/>
    <cellStyle name="level1a" xfId="76"/>
    <cellStyle name="level2" xfId="77"/>
    <cellStyle name="level2a" xfId="78"/>
    <cellStyle name="level3" xfId="79"/>
    <cellStyle name="Linked Cell" xfId="80"/>
    <cellStyle name="Neutral" xfId="81"/>
    <cellStyle name="Note" xfId="82"/>
    <cellStyle name="Output" xfId="83"/>
    <cellStyle name="Percent" xfId="84"/>
    <cellStyle name="row" xfId="85"/>
    <cellStyle name="RowCodes" xfId="86"/>
    <cellStyle name="Row-Col Headings" xfId="87"/>
    <cellStyle name="RowTitles" xfId="88"/>
    <cellStyle name="RowTitles1-Detail" xfId="89"/>
    <cellStyle name="RowTitles-Col2" xfId="90"/>
    <cellStyle name="RowTitles-Detail" xfId="91"/>
    <cellStyle name="temp" xfId="92"/>
    <cellStyle name="Title" xfId="93"/>
    <cellStyle name="title1" xfId="94"/>
    <cellStyle name="Total" xfId="95"/>
    <cellStyle name="Warning Text" xfId="96"/>
    <cellStyle name="자리수" xfId="97"/>
    <cellStyle name="자리수0" xfId="98"/>
    <cellStyle name="콤마 [0]_ACCOUNT" xfId="99"/>
    <cellStyle name="콤마_ACCOUNT" xfId="100"/>
    <cellStyle name="통화 [0]_ACCOUNT" xfId="101"/>
    <cellStyle name="통화_ACCOUNT" xfId="102"/>
    <cellStyle name="퍼센트" xfId="103"/>
    <cellStyle name="표준_9511REV" xfId="104"/>
    <cellStyle name="화폐기호" xfId="105"/>
    <cellStyle name="화폐기호0" xfId="106"/>
  </cellStyles>
  <dxfs count="1">
    <dxf>
      <font>
        <b/>
        <i val="0"/>
        <color auto="1"/>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AA61"/>
  <sheetViews>
    <sheetView tabSelected="1" zoomScaleSheetLayoutView="10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2.75"/>
  <cols>
    <col min="1" max="1" width="5.57421875" style="0" customWidth="1"/>
    <col min="2" max="2" width="6.00390625" style="0" customWidth="1"/>
    <col min="3" max="5" width="3.140625" style="0" customWidth="1"/>
    <col min="6" max="6" width="7.57421875" style="0" customWidth="1"/>
    <col min="7" max="7" width="8.00390625" style="0" customWidth="1"/>
    <col min="8" max="8" width="6.57421875" style="0" customWidth="1"/>
    <col min="9" max="9" width="7.28125" style="0" customWidth="1"/>
    <col min="10" max="11" width="15.57421875" style="0" customWidth="1"/>
    <col min="12" max="12" width="11.00390625" style="0" customWidth="1"/>
    <col min="13" max="13" width="15.57421875" style="0" customWidth="1"/>
    <col min="14" max="16" width="5.8515625" style="0" customWidth="1"/>
    <col min="17" max="17" width="6.421875" style="0" customWidth="1"/>
    <col min="18" max="20" width="4.7109375" style="0" customWidth="1"/>
    <col min="21" max="21" width="5.7109375" style="0" customWidth="1"/>
    <col min="22" max="22" width="6.00390625" style="0" customWidth="1"/>
    <col min="23" max="23" width="14.421875" style="0" customWidth="1"/>
    <col min="24" max="24" width="42.7109375" style="0" customWidth="1"/>
  </cols>
  <sheetData>
    <row r="1" spans="1:24" ht="24" customHeight="1">
      <c r="A1" s="21"/>
      <c r="B1" s="131" t="s">
        <v>14</v>
      </c>
      <c r="C1" s="131"/>
      <c r="D1" s="2"/>
      <c r="E1" s="2"/>
      <c r="F1" s="1" t="s">
        <v>446</v>
      </c>
      <c r="G1" s="2"/>
      <c r="H1" s="2"/>
      <c r="I1" s="2"/>
      <c r="J1" s="2"/>
      <c r="K1" s="2"/>
      <c r="L1" s="2"/>
      <c r="M1" s="2"/>
      <c r="N1" s="2"/>
      <c r="O1" s="2"/>
      <c r="P1" s="2"/>
      <c r="Q1" s="2"/>
      <c r="R1" s="24"/>
      <c r="S1" s="24"/>
      <c r="T1" s="24"/>
      <c r="U1" s="27"/>
      <c r="V1" s="27"/>
      <c r="W1" s="2"/>
      <c r="X1" s="2"/>
    </row>
    <row r="2" spans="1:24" ht="12.75">
      <c r="A2" s="21"/>
      <c r="B2" s="132" t="s">
        <v>179</v>
      </c>
      <c r="C2" s="132"/>
      <c r="D2" s="2"/>
      <c r="E2" s="2"/>
      <c r="F2" s="2"/>
      <c r="G2" s="2"/>
      <c r="H2" s="2"/>
      <c r="I2" s="2"/>
      <c r="J2" s="2"/>
      <c r="K2" s="2"/>
      <c r="L2" s="2"/>
      <c r="M2" s="2"/>
      <c r="N2" s="2"/>
      <c r="O2" s="2"/>
      <c r="P2" s="2"/>
      <c r="Q2" s="2"/>
      <c r="R2" s="24"/>
      <c r="S2" s="24"/>
      <c r="T2" s="24"/>
      <c r="U2" s="27"/>
      <c r="V2" s="27"/>
      <c r="W2" s="2"/>
      <c r="X2" s="2"/>
    </row>
    <row r="3" spans="1:24" ht="12.75">
      <c r="A3" s="22"/>
      <c r="B3" s="3"/>
      <c r="C3" s="2"/>
      <c r="D3" s="154"/>
      <c r="E3" s="155" t="s">
        <v>31</v>
      </c>
      <c r="F3" s="156">
        <v>2007</v>
      </c>
      <c r="G3" s="2"/>
      <c r="H3" s="2"/>
      <c r="I3" s="2"/>
      <c r="J3" s="2"/>
      <c r="K3" s="2"/>
      <c r="L3" s="2"/>
      <c r="M3" s="2"/>
      <c r="N3" s="2"/>
      <c r="O3" s="2"/>
      <c r="P3" s="2"/>
      <c r="Q3" s="2"/>
      <c r="R3" s="24"/>
      <c r="S3" s="24"/>
      <c r="T3" s="24"/>
      <c r="U3" s="27"/>
      <c r="V3" s="27"/>
      <c r="W3" s="2"/>
      <c r="X3" s="2"/>
    </row>
    <row r="4" spans="1:24" ht="13.5" thickBot="1">
      <c r="A4" s="22"/>
      <c r="B4" s="3"/>
      <c r="C4" s="2"/>
      <c r="D4" s="2"/>
      <c r="E4" s="2"/>
      <c r="F4" s="2"/>
      <c r="G4" s="2"/>
      <c r="H4" s="2"/>
      <c r="I4" s="2"/>
      <c r="J4" s="2"/>
      <c r="K4" s="2"/>
      <c r="L4" s="2"/>
      <c r="M4" s="2"/>
      <c r="N4" s="2"/>
      <c r="O4" s="2"/>
      <c r="P4" s="2"/>
      <c r="Q4" s="2"/>
      <c r="R4" s="24"/>
      <c r="S4" s="24"/>
      <c r="T4" s="24"/>
      <c r="U4" s="27"/>
      <c r="V4" s="27"/>
      <c r="W4" s="2"/>
      <c r="X4" s="2"/>
    </row>
    <row r="5" spans="1:24" ht="158.25" thickBot="1">
      <c r="A5" s="23" t="s">
        <v>32</v>
      </c>
      <c r="B5" s="8" t="s">
        <v>39</v>
      </c>
      <c r="C5" s="15" t="s">
        <v>25</v>
      </c>
      <c r="D5" s="15" t="s">
        <v>41</v>
      </c>
      <c r="E5" s="8" t="s">
        <v>40</v>
      </c>
      <c r="F5" s="8" t="s">
        <v>0</v>
      </c>
      <c r="G5" s="8" t="s">
        <v>1</v>
      </c>
      <c r="H5" s="8" t="s">
        <v>35</v>
      </c>
      <c r="I5" s="8" t="s">
        <v>2</v>
      </c>
      <c r="J5" s="9" t="s">
        <v>3</v>
      </c>
      <c r="K5" s="9" t="s">
        <v>4</v>
      </c>
      <c r="L5" s="9" t="s">
        <v>10</v>
      </c>
      <c r="M5" s="9" t="s">
        <v>5</v>
      </c>
      <c r="N5" s="8" t="s">
        <v>45</v>
      </c>
      <c r="O5" s="8" t="s">
        <v>26</v>
      </c>
      <c r="P5" s="16" t="s">
        <v>6</v>
      </c>
      <c r="Q5" s="8" t="s">
        <v>7</v>
      </c>
      <c r="R5" s="25" t="s">
        <v>42</v>
      </c>
      <c r="S5" s="25" t="s">
        <v>43</v>
      </c>
      <c r="T5" s="25" t="s">
        <v>44</v>
      </c>
      <c r="U5" s="28" t="s">
        <v>47</v>
      </c>
      <c r="V5" s="28" t="s">
        <v>46</v>
      </c>
      <c r="W5" s="8" t="s">
        <v>8</v>
      </c>
      <c r="X5" s="17" t="s">
        <v>9</v>
      </c>
    </row>
    <row r="6" spans="1:24" ht="12.75">
      <c r="A6" s="26">
        <v>1</v>
      </c>
      <c r="B6" s="10">
        <f>A6+1</f>
        <v>2</v>
      </c>
      <c r="C6" s="10">
        <f>B6+1</f>
        <v>3</v>
      </c>
      <c r="D6" s="10">
        <f>C6+1</f>
        <v>4</v>
      </c>
      <c r="E6" s="10">
        <f aca="true" t="shared" si="0" ref="E6:X6">D6+1</f>
        <v>5</v>
      </c>
      <c r="F6" s="10">
        <f t="shared" si="0"/>
        <v>6</v>
      </c>
      <c r="G6" s="10">
        <f t="shared" si="0"/>
        <v>7</v>
      </c>
      <c r="H6" s="10">
        <f t="shared" si="0"/>
        <v>8</v>
      </c>
      <c r="I6" s="10">
        <f t="shared" si="0"/>
        <v>9</v>
      </c>
      <c r="J6" s="10">
        <f t="shared" si="0"/>
        <v>10</v>
      </c>
      <c r="K6" s="10">
        <f t="shared" si="0"/>
        <v>11</v>
      </c>
      <c r="L6" s="10">
        <f t="shared" si="0"/>
        <v>12</v>
      </c>
      <c r="M6" s="10">
        <f t="shared" si="0"/>
        <v>13</v>
      </c>
      <c r="N6" s="10">
        <f t="shared" si="0"/>
        <v>14</v>
      </c>
      <c r="O6" s="10">
        <f t="shared" si="0"/>
        <v>15</v>
      </c>
      <c r="P6" s="10">
        <f t="shared" si="0"/>
        <v>16</v>
      </c>
      <c r="Q6" s="10">
        <f t="shared" si="0"/>
        <v>17</v>
      </c>
      <c r="R6" s="10">
        <f t="shared" si="0"/>
        <v>18</v>
      </c>
      <c r="S6" s="10">
        <f t="shared" si="0"/>
        <v>19</v>
      </c>
      <c r="T6" s="10">
        <f t="shared" si="0"/>
        <v>20</v>
      </c>
      <c r="U6" s="26">
        <f t="shared" si="0"/>
        <v>21</v>
      </c>
      <c r="V6" s="26">
        <f t="shared" si="0"/>
        <v>22</v>
      </c>
      <c r="W6" s="10">
        <f t="shared" si="0"/>
        <v>23</v>
      </c>
      <c r="X6" s="10">
        <f t="shared" si="0"/>
        <v>24</v>
      </c>
    </row>
    <row r="7" spans="1:27" s="34" customFormat="1" ht="63.75">
      <c r="A7" s="55" t="s">
        <v>181</v>
      </c>
      <c r="B7" s="56"/>
      <c r="C7" s="57" t="s">
        <v>182</v>
      </c>
      <c r="D7" s="55" t="s">
        <v>183</v>
      </c>
      <c r="E7" s="55" t="s">
        <v>183</v>
      </c>
      <c r="F7" s="55" t="s">
        <v>183</v>
      </c>
      <c r="G7" s="55" t="s">
        <v>183</v>
      </c>
      <c r="H7" s="56" t="s">
        <v>183</v>
      </c>
      <c r="I7" s="58">
        <v>0</v>
      </c>
      <c r="J7" s="55" t="s">
        <v>184</v>
      </c>
      <c r="K7" s="55" t="s">
        <v>185</v>
      </c>
      <c r="L7" s="55" t="s">
        <v>183</v>
      </c>
      <c r="M7" s="55" t="s">
        <v>183</v>
      </c>
      <c r="N7" s="55" t="s">
        <v>183</v>
      </c>
      <c r="O7" s="57" t="s">
        <v>186</v>
      </c>
      <c r="P7" s="57" t="s">
        <v>186</v>
      </c>
      <c r="Q7" s="55" t="s">
        <v>183</v>
      </c>
      <c r="R7" s="55" t="s">
        <v>187</v>
      </c>
      <c r="S7" s="55" t="s">
        <v>187</v>
      </c>
      <c r="T7" s="55" t="s">
        <v>187</v>
      </c>
      <c r="U7" s="55" t="s">
        <v>188</v>
      </c>
      <c r="V7" s="56" t="s">
        <v>188</v>
      </c>
      <c r="W7" s="59">
        <v>2381945</v>
      </c>
      <c r="X7" s="57" t="s">
        <v>189</v>
      </c>
      <c r="Y7" s="37"/>
      <c r="Z7" s="37"/>
      <c r="AA7" s="37"/>
    </row>
    <row r="8" spans="1:27" s="34" customFormat="1" ht="76.5">
      <c r="A8" s="55" t="s">
        <v>190</v>
      </c>
      <c r="B8" s="56"/>
      <c r="C8" s="57" t="s">
        <v>182</v>
      </c>
      <c r="D8" s="55" t="s">
        <v>183</v>
      </c>
      <c r="E8" s="55" t="s">
        <v>183</v>
      </c>
      <c r="F8" s="55" t="s">
        <v>183</v>
      </c>
      <c r="G8" s="55" t="s">
        <v>183</v>
      </c>
      <c r="H8" s="56" t="s">
        <v>183</v>
      </c>
      <c r="I8" s="58">
        <v>0</v>
      </c>
      <c r="J8" s="55" t="s">
        <v>191</v>
      </c>
      <c r="K8" s="55" t="s">
        <v>192</v>
      </c>
      <c r="L8" s="55" t="s">
        <v>183</v>
      </c>
      <c r="M8" s="55" t="s">
        <v>183</v>
      </c>
      <c r="N8" s="55" t="s">
        <v>183</v>
      </c>
      <c r="O8" s="57" t="s">
        <v>193</v>
      </c>
      <c r="P8" s="57" t="s">
        <v>194</v>
      </c>
      <c r="Q8" s="55" t="s">
        <v>183</v>
      </c>
      <c r="R8" s="55" t="s">
        <v>187</v>
      </c>
      <c r="S8" s="55" t="s">
        <v>187</v>
      </c>
      <c r="T8" s="55" t="s">
        <v>187</v>
      </c>
      <c r="U8" s="55" t="s">
        <v>188</v>
      </c>
      <c r="V8" s="56" t="s">
        <v>188</v>
      </c>
      <c r="W8" s="59">
        <v>19291</v>
      </c>
      <c r="X8" s="57" t="s">
        <v>195</v>
      </c>
      <c r="Y8" s="37"/>
      <c r="Z8" s="37"/>
      <c r="AA8" s="37"/>
    </row>
    <row r="9" spans="1:27" s="34" customFormat="1" ht="76.5">
      <c r="A9" s="55" t="s">
        <v>196</v>
      </c>
      <c r="B9" s="56"/>
      <c r="C9" s="57" t="s">
        <v>182</v>
      </c>
      <c r="D9" s="55" t="s">
        <v>183</v>
      </c>
      <c r="E9" s="55" t="s">
        <v>183</v>
      </c>
      <c r="F9" s="55" t="s">
        <v>183</v>
      </c>
      <c r="G9" s="55" t="s">
        <v>183</v>
      </c>
      <c r="H9" s="56" t="s">
        <v>183</v>
      </c>
      <c r="I9" s="58">
        <v>0</v>
      </c>
      <c r="J9" s="55" t="s">
        <v>197</v>
      </c>
      <c r="K9" s="55" t="s">
        <v>198</v>
      </c>
      <c r="L9" s="55" t="s">
        <v>183</v>
      </c>
      <c r="M9" s="55" t="s">
        <v>183</v>
      </c>
      <c r="N9" s="55" t="s">
        <v>183</v>
      </c>
      <c r="O9" s="57" t="s">
        <v>199</v>
      </c>
      <c r="P9" s="57" t="s">
        <v>194</v>
      </c>
      <c r="Q9" s="55" t="s">
        <v>183</v>
      </c>
      <c r="R9" s="55" t="s">
        <v>187</v>
      </c>
      <c r="S9" s="55" t="s">
        <v>187</v>
      </c>
      <c r="T9" s="55" t="s">
        <v>187</v>
      </c>
      <c r="U9" s="55" t="s">
        <v>188</v>
      </c>
      <c r="V9" s="56" t="s">
        <v>188</v>
      </c>
      <c r="W9" s="59">
        <v>8845</v>
      </c>
      <c r="X9" s="57" t="s">
        <v>200</v>
      </c>
      <c r="Y9" s="37"/>
      <c r="Z9" s="37"/>
      <c r="AA9" s="37"/>
    </row>
    <row r="10" spans="1:27" s="34" customFormat="1" ht="63.75">
      <c r="A10" s="55" t="s">
        <v>201</v>
      </c>
      <c r="B10" s="56"/>
      <c r="C10" s="57" t="s">
        <v>194</v>
      </c>
      <c r="D10" s="55" t="s">
        <v>183</v>
      </c>
      <c r="E10" s="55" t="s">
        <v>183</v>
      </c>
      <c r="F10" s="55" t="s">
        <v>183</v>
      </c>
      <c r="G10" s="55" t="s">
        <v>183</v>
      </c>
      <c r="H10" s="56" t="s">
        <v>183</v>
      </c>
      <c r="I10" s="58">
        <v>0</v>
      </c>
      <c r="J10" s="55" t="s">
        <v>202</v>
      </c>
      <c r="K10" s="55" t="s">
        <v>203</v>
      </c>
      <c r="L10" s="55" t="s">
        <v>183</v>
      </c>
      <c r="M10" s="55" t="s">
        <v>183</v>
      </c>
      <c r="N10" s="55" t="s">
        <v>183</v>
      </c>
      <c r="O10" s="57" t="s">
        <v>193</v>
      </c>
      <c r="P10" s="57" t="s">
        <v>204</v>
      </c>
      <c r="Q10" s="57" t="s">
        <v>204</v>
      </c>
      <c r="R10" s="55" t="s">
        <v>187</v>
      </c>
      <c r="S10" s="55" t="s">
        <v>187</v>
      </c>
      <c r="T10" s="55" t="s">
        <v>187</v>
      </c>
      <c r="U10" s="55" t="s">
        <v>188</v>
      </c>
      <c r="V10" s="56" t="s">
        <v>188</v>
      </c>
      <c r="W10" s="59">
        <v>3236158</v>
      </c>
      <c r="X10" s="57" t="s">
        <v>205</v>
      </c>
      <c r="Y10" s="37"/>
      <c r="Z10" s="37"/>
      <c r="AA10" s="37"/>
    </row>
    <row r="11" spans="1:27" s="34" customFormat="1" ht="89.25">
      <c r="A11" s="55" t="s">
        <v>206</v>
      </c>
      <c r="B11" s="56"/>
      <c r="C11" s="57" t="s">
        <v>207</v>
      </c>
      <c r="D11" s="57" t="s">
        <v>51</v>
      </c>
      <c r="E11" s="57" t="s">
        <v>208</v>
      </c>
      <c r="F11" s="55" t="s">
        <v>183</v>
      </c>
      <c r="G11" s="55" t="s">
        <v>183</v>
      </c>
      <c r="H11" s="56" t="s">
        <v>183</v>
      </c>
      <c r="I11" s="58">
        <v>0</v>
      </c>
      <c r="J11" s="55" t="s">
        <v>209</v>
      </c>
      <c r="K11" s="55" t="s">
        <v>210</v>
      </c>
      <c r="L11" s="57" t="s">
        <v>211</v>
      </c>
      <c r="M11" s="57" t="s">
        <v>212</v>
      </c>
      <c r="N11" s="57" t="s">
        <v>213</v>
      </c>
      <c r="O11" s="57" t="s">
        <v>214</v>
      </c>
      <c r="P11" s="57" t="s">
        <v>193</v>
      </c>
      <c r="Q11" s="57" t="s">
        <v>214</v>
      </c>
      <c r="R11" s="55" t="s">
        <v>187</v>
      </c>
      <c r="S11" s="55" t="s">
        <v>187</v>
      </c>
      <c r="T11" s="55" t="s">
        <v>187</v>
      </c>
      <c r="U11" s="55" t="s">
        <v>188</v>
      </c>
      <c r="V11" s="56" t="s">
        <v>188</v>
      </c>
      <c r="W11" s="59">
        <v>2773827</v>
      </c>
      <c r="X11" s="57" t="s">
        <v>215</v>
      </c>
      <c r="Y11" s="37"/>
      <c r="Z11" s="37"/>
      <c r="AA11" s="37"/>
    </row>
    <row r="12" spans="1:27" s="34" customFormat="1" ht="89.25">
      <c r="A12" s="55" t="s">
        <v>216</v>
      </c>
      <c r="B12" s="56"/>
      <c r="C12" s="57" t="s">
        <v>207</v>
      </c>
      <c r="D12" s="57" t="s">
        <v>51</v>
      </c>
      <c r="E12" s="57" t="s">
        <v>208</v>
      </c>
      <c r="F12" s="55" t="s">
        <v>183</v>
      </c>
      <c r="G12" s="55" t="s">
        <v>183</v>
      </c>
      <c r="H12" s="56" t="s">
        <v>183</v>
      </c>
      <c r="I12" s="58">
        <v>0</v>
      </c>
      <c r="J12" s="55" t="s">
        <v>217</v>
      </c>
      <c r="K12" s="55" t="s">
        <v>218</v>
      </c>
      <c r="L12" s="57" t="s">
        <v>211</v>
      </c>
      <c r="M12" s="57" t="s">
        <v>219</v>
      </c>
      <c r="N12" s="57" t="s">
        <v>220</v>
      </c>
      <c r="O12" s="57">
        <v>10</v>
      </c>
      <c r="P12" s="57" t="s">
        <v>193</v>
      </c>
      <c r="Q12" s="57" t="s">
        <v>214</v>
      </c>
      <c r="R12" s="55" t="s">
        <v>187</v>
      </c>
      <c r="S12" s="55" t="s">
        <v>187</v>
      </c>
      <c r="T12" s="55" t="s">
        <v>187</v>
      </c>
      <c r="U12" s="55" t="s">
        <v>188</v>
      </c>
      <c r="V12" s="56" t="s">
        <v>188</v>
      </c>
      <c r="W12" s="59">
        <v>2149383</v>
      </c>
      <c r="X12" s="57" t="s">
        <v>221</v>
      </c>
      <c r="Y12" s="37"/>
      <c r="Z12" s="37"/>
      <c r="AA12" s="37"/>
    </row>
    <row r="13" spans="1:27" s="34" customFormat="1" ht="63.75">
      <c r="A13" s="55" t="s">
        <v>222</v>
      </c>
      <c r="B13" s="56"/>
      <c r="C13" s="57" t="s">
        <v>207</v>
      </c>
      <c r="D13" s="57" t="s">
        <v>51</v>
      </c>
      <c r="E13" s="57" t="s">
        <v>208</v>
      </c>
      <c r="F13" s="55" t="s">
        <v>183</v>
      </c>
      <c r="G13" s="55" t="s">
        <v>183</v>
      </c>
      <c r="H13" s="56" t="s">
        <v>183</v>
      </c>
      <c r="I13" s="58">
        <v>0</v>
      </c>
      <c r="J13" s="55" t="s">
        <v>223</v>
      </c>
      <c r="K13" s="55" t="s">
        <v>224</v>
      </c>
      <c r="L13" s="57" t="s">
        <v>211</v>
      </c>
      <c r="M13" s="57" t="s">
        <v>212</v>
      </c>
      <c r="N13" s="57" t="s">
        <v>225</v>
      </c>
      <c r="O13" s="57" t="s">
        <v>226</v>
      </c>
      <c r="P13" s="57" t="s">
        <v>227</v>
      </c>
      <c r="Q13" s="57" t="s">
        <v>228</v>
      </c>
      <c r="R13" s="55" t="s">
        <v>187</v>
      </c>
      <c r="S13" s="55" t="s">
        <v>188</v>
      </c>
      <c r="T13" s="55" t="s">
        <v>187</v>
      </c>
      <c r="U13" s="55" t="s">
        <v>188</v>
      </c>
      <c r="V13" s="56" t="s">
        <v>188</v>
      </c>
      <c r="W13" s="59">
        <v>22514</v>
      </c>
      <c r="X13" s="57" t="s">
        <v>229</v>
      </c>
      <c r="Y13" s="37"/>
      <c r="Z13" s="37"/>
      <c r="AA13" s="37"/>
    </row>
    <row r="14" spans="1:27" s="34" customFormat="1" ht="76.5">
      <c r="A14" s="55" t="s">
        <v>230</v>
      </c>
      <c r="B14" s="56"/>
      <c r="C14" s="57" t="s">
        <v>207</v>
      </c>
      <c r="D14" s="57" t="s">
        <v>51</v>
      </c>
      <c r="E14" s="57" t="s">
        <v>208</v>
      </c>
      <c r="F14" s="55" t="s">
        <v>183</v>
      </c>
      <c r="G14" s="55" t="s">
        <v>183</v>
      </c>
      <c r="H14" s="56" t="s">
        <v>183</v>
      </c>
      <c r="I14" s="58">
        <v>0</v>
      </c>
      <c r="J14" s="55" t="s">
        <v>231</v>
      </c>
      <c r="K14" s="55" t="s">
        <v>232</v>
      </c>
      <c r="L14" s="57" t="s">
        <v>233</v>
      </c>
      <c r="M14" s="57" t="s">
        <v>234</v>
      </c>
      <c r="N14" s="57" t="s">
        <v>213</v>
      </c>
      <c r="O14" s="57" t="s">
        <v>235</v>
      </c>
      <c r="P14" s="57" t="s">
        <v>194</v>
      </c>
      <c r="Q14" s="57" t="s">
        <v>236</v>
      </c>
      <c r="R14" s="55" t="s">
        <v>187</v>
      </c>
      <c r="S14" s="55" t="s">
        <v>187</v>
      </c>
      <c r="T14" s="55" t="s">
        <v>187</v>
      </c>
      <c r="U14" s="55" t="s">
        <v>188</v>
      </c>
      <c r="V14" s="56" t="s">
        <v>188</v>
      </c>
      <c r="W14" s="59">
        <v>551</v>
      </c>
      <c r="X14" s="57" t="s">
        <v>237</v>
      </c>
      <c r="Y14" s="37"/>
      <c r="Z14" s="37"/>
      <c r="AA14" s="37"/>
    </row>
    <row r="15" spans="1:27" s="34" customFormat="1" ht="63.75">
      <c r="A15" s="55" t="s">
        <v>238</v>
      </c>
      <c r="B15" s="56"/>
      <c r="C15" s="57" t="s">
        <v>207</v>
      </c>
      <c r="D15" s="57" t="s">
        <v>51</v>
      </c>
      <c r="E15" s="57" t="s">
        <v>239</v>
      </c>
      <c r="F15" s="55" t="s">
        <v>183</v>
      </c>
      <c r="G15" s="55" t="s">
        <v>183</v>
      </c>
      <c r="H15" s="56" t="s">
        <v>183</v>
      </c>
      <c r="I15" s="58">
        <v>0</v>
      </c>
      <c r="J15" s="55" t="s">
        <v>240</v>
      </c>
      <c r="K15" s="55" t="s">
        <v>70</v>
      </c>
      <c r="L15" s="57">
        <v>1</v>
      </c>
      <c r="M15" s="57" t="s">
        <v>241</v>
      </c>
      <c r="N15" s="57" t="s">
        <v>242</v>
      </c>
      <c r="O15" s="57" t="s">
        <v>243</v>
      </c>
      <c r="P15" s="57" t="s">
        <v>194</v>
      </c>
      <c r="Q15" s="57" t="s">
        <v>244</v>
      </c>
      <c r="R15" s="55" t="s">
        <v>187</v>
      </c>
      <c r="S15" s="55" t="s">
        <v>187</v>
      </c>
      <c r="T15" s="55" t="s">
        <v>187</v>
      </c>
      <c r="U15" s="55" t="s">
        <v>188</v>
      </c>
      <c r="V15" s="56" t="s">
        <v>188</v>
      </c>
      <c r="W15" s="59">
        <v>62077</v>
      </c>
      <c r="X15" s="57" t="s">
        <v>245</v>
      </c>
      <c r="Y15" s="37"/>
      <c r="Z15" s="37"/>
      <c r="AA15" s="37"/>
    </row>
    <row r="16" spans="1:27" s="34" customFormat="1" ht="63.75">
      <c r="A16" s="55" t="s">
        <v>246</v>
      </c>
      <c r="B16" s="56"/>
      <c r="C16" s="57" t="s">
        <v>247</v>
      </c>
      <c r="D16" s="57" t="s">
        <v>82</v>
      </c>
      <c r="E16" s="57" t="s">
        <v>248</v>
      </c>
      <c r="F16" s="55" t="s">
        <v>183</v>
      </c>
      <c r="G16" s="55" t="s">
        <v>183</v>
      </c>
      <c r="H16" s="56" t="s">
        <v>183</v>
      </c>
      <c r="I16" s="58">
        <v>0</v>
      </c>
      <c r="J16" s="55" t="s">
        <v>249</v>
      </c>
      <c r="K16" s="55" t="s">
        <v>250</v>
      </c>
      <c r="L16" s="57" t="s">
        <v>233</v>
      </c>
      <c r="M16" s="57" t="s">
        <v>251</v>
      </c>
      <c r="N16" s="57" t="s">
        <v>252</v>
      </c>
      <c r="O16" s="57" t="s">
        <v>243</v>
      </c>
      <c r="P16" s="57" t="s">
        <v>194</v>
      </c>
      <c r="Q16" s="57" t="s">
        <v>244</v>
      </c>
      <c r="R16" s="55" t="s">
        <v>187</v>
      </c>
      <c r="S16" s="55" t="s">
        <v>187</v>
      </c>
      <c r="T16" s="55" t="s">
        <v>187</v>
      </c>
      <c r="U16" s="55" t="s">
        <v>188</v>
      </c>
      <c r="V16" s="56" t="s">
        <v>188</v>
      </c>
      <c r="W16" s="59">
        <v>46031</v>
      </c>
      <c r="X16" s="57" t="s">
        <v>253</v>
      </c>
      <c r="Y16" s="37"/>
      <c r="Z16" s="37"/>
      <c r="AA16" s="37"/>
    </row>
    <row r="17" spans="1:27" s="34" customFormat="1" ht="76.5">
      <c r="A17" s="55" t="s">
        <v>254</v>
      </c>
      <c r="B17" s="56"/>
      <c r="C17" s="57" t="s">
        <v>247</v>
      </c>
      <c r="D17" s="57" t="s">
        <v>82</v>
      </c>
      <c r="E17" s="57" t="s">
        <v>248</v>
      </c>
      <c r="F17" s="55" t="s">
        <v>183</v>
      </c>
      <c r="G17" s="55" t="s">
        <v>183</v>
      </c>
      <c r="H17" s="56" t="s">
        <v>183</v>
      </c>
      <c r="I17" s="58">
        <v>0</v>
      </c>
      <c r="J17" s="55" t="s">
        <v>255</v>
      </c>
      <c r="K17" s="55" t="s">
        <v>256</v>
      </c>
      <c r="L17" s="57" t="s">
        <v>233</v>
      </c>
      <c r="M17" s="57" t="s">
        <v>257</v>
      </c>
      <c r="N17" s="57" t="s">
        <v>252</v>
      </c>
      <c r="O17" s="57" t="s">
        <v>258</v>
      </c>
      <c r="P17" s="57" t="s">
        <v>194</v>
      </c>
      <c r="Q17" s="57" t="s">
        <v>244</v>
      </c>
      <c r="R17" s="55" t="s">
        <v>187</v>
      </c>
      <c r="S17" s="55" t="s">
        <v>187</v>
      </c>
      <c r="T17" s="55" t="s">
        <v>187</v>
      </c>
      <c r="U17" s="55" t="s">
        <v>188</v>
      </c>
      <c r="V17" s="56" t="s">
        <v>188</v>
      </c>
      <c r="W17" s="50" t="s">
        <v>259</v>
      </c>
      <c r="X17" s="57" t="s">
        <v>260</v>
      </c>
      <c r="Y17" s="37"/>
      <c r="Z17" s="37"/>
      <c r="AA17" s="37"/>
    </row>
    <row r="18" spans="1:27" s="34" customFormat="1" ht="76.5">
      <c r="A18" s="55" t="s">
        <v>261</v>
      </c>
      <c r="B18" s="56"/>
      <c r="C18" s="57" t="s">
        <v>247</v>
      </c>
      <c r="D18" s="57" t="s">
        <v>82</v>
      </c>
      <c r="E18" s="57" t="s">
        <v>248</v>
      </c>
      <c r="F18" s="55" t="s">
        <v>183</v>
      </c>
      <c r="G18" s="55" t="s">
        <v>183</v>
      </c>
      <c r="H18" s="56" t="s">
        <v>183</v>
      </c>
      <c r="I18" s="58">
        <v>0</v>
      </c>
      <c r="J18" s="55" t="s">
        <v>262</v>
      </c>
      <c r="K18" s="55" t="s">
        <v>263</v>
      </c>
      <c r="L18" s="57" t="s">
        <v>233</v>
      </c>
      <c r="M18" s="57" t="s">
        <v>264</v>
      </c>
      <c r="N18" s="57" t="s">
        <v>265</v>
      </c>
      <c r="O18" s="57" t="s">
        <v>266</v>
      </c>
      <c r="P18" s="57" t="s">
        <v>194</v>
      </c>
      <c r="Q18" s="57" t="s">
        <v>236</v>
      </c>
      <c r="R18" s="55" t="s">
        <v>187</v>
      </c>
      <c r="S18" s="55" t="s">
        <v>187</v>
      </c>
      <c r="T18" s="55" t="s">
        <v>187</v>
      </c>
      <c r="U18" s="55" t="s">
        <v>188</v>
      </c>
      <c r="V18" s="56" t="s">
        <v>188</v>
      </c>
      <c r="W18" s="59">
        <v>5466</v>
      </c>
      <c r="X18" s="57" t="s">
        <v>267</v>
      </c>
      <c r="Y18" s="37"/>
      <c r="Z18" s="37"/>
      <c r="AA18" s="37"/>
    </row>
    <row r="19" spans="1:27" s="34" customFormat="1" ht="76.5">
      <c r="A19" s="55" t="s">
        <v>268</v>
      </c>
      <c r="B19" s="56"/>
      <c r="C19" s="57" t="s">
        <v>247</v>
      </c>
      <c r="D19" s="57" t="s">
        <v>82</v>
      </c>
      <c r="E19" s="57" t="s">
        <v>248</v>
      </c>
      <c r="F19" s="55" t="s">
        <v>183</v>
      </c>
      <c r="G19" s="55" t="s">
        <v>183</v>
      </c>
      <c r="H19" s="56" t="s">
        <v>183</v>
      </c>
      <c r="I19" s="58">
        <v>0</v>
      </c>
      <c r="J19" s="55" t="s">
        <v>269</v>
      </c>
      <c r="K19" s="55" t="s">
        <v>270</v>
      </c>
      <c r="L19" s="57" t="s">
        <v>233</v>
      </c>
      <c r="M19" s="57" t="s">
        <v>271</v>
      </c>
      <c r="N19" s="57" t="s">
        <v>272</v>
      </c>
      <c r="O19" s="57" t="s">
        <v>258</v>
      </c>
      <c r="P19" s="57" t="s">
        <v>186</v>
      </c>
      <c r="Q19" s="57" t="s">
        <v>273</v>
      </c>
      <c r="R19" s="55" t="s">
        <v>187</v>
      </c>
      <c r="S19" s="55" t="s">
        <v>187</v>
      </c>
      <c r="T19" s="55" t="s">
        <v>187</v>
      </c>
      <c r="U19" s="55" t="s">
        <v>188</v>
      </c>
      <c r="V19" s="56" t="s">
        <v>188</v>
      </c>
      <c r="W19" s="59">
        <v>377333.7757536492</v>
      </c>
      <c r="X19" s="57" t="s">
        <v>274</v>
      </c>
      <c r="Y19" s="37"/>
      <c r="Z19" s="37"/>
      <c r="AA19" s="37"/>
    </row>
    <row r="20" spans="1:27" s="34" customFormat="1" ht="76.5">
      <c r="A20" s="55" t="s">
        <v>275</v>
      </c>
      <c r="B20" s="56"/>
      <c r="C20" s="57" t="s">
        <v>247</v>
      </c>
      <c r="D20" s="57" t="s">
        <v>82</v>
      </c>
      <c r="E20" s="57" t="s">
        <v>248</v>
      </c>
      <c r="F20" s="55" t="s">
        <v>183</v>
      </c>
      <c r="G20" s="55" t="s">
        <v>183</v>
      </c>
      <c r="H20" s="56" t="s">
        <v>183</v>
      </c>
      <c r="I20" s="58">
        <v>0</v>
      </c>
      <c r="J20" s="55" t="s">
        <v>276</v>
      </c>
      <c r="K20" s="55" t="s">
        <v>277</v>
      </c>
      <c r="L20" s="57" t="s">
        <v>233</v>
      </c>
      <c r="M20" s="57" t="s">
        <v>278</v>
      </c>
      <c r="N20" s="57" t="s">
        <v>279</v>
      </c>
      <c r="O20" s="57" t="s">
        <v>243</v>
      </c>
      <c r="P20" s="57" t="s">
        <v>186</v>
      </c>
      <c r="Q20" s="57" t="s">
        <v>273</v>
      </c>
      <c r="R20" s="55" t="s">
        <v>188</v>
      </c>
      <c r="S20" s="55" t="s">
        <v>187</v>
      </c>
      <c r="T20" s="55" t="s">
        <v>187</v>
      </c>
      <c r="U20" s="55" t="s">
        <v>188</v>
      </c>
      <c r="V20" s="56" t="s">
        <v>188</v>
      </c>
      <c r="W20" s="59">
        <v>1241010.8035455463</v>
      </c>
      <c r="X20" s="57" t="s">
        <v>280</v>
      </c>
      <c r="Y20" s="37"/>
      <c r="Z20" s="37"/>
      <c r="AA20" s="37"/>
    </row>
    <row r="21" spans="1:27" s="34" customFormat="1" ht="76.5">
      <c r="A21" s="55" t="s">
        <v>281</v>
      </c>
      <c r="B21" s="56"/>
      <c r="C21" s="57" t="s">
        <v>282</v>
      </c>
      <c r="D21" s="57" t="s">
        <v>51</v>
      </c>
      <c r="E21" s="57" t="s">
        <v>208</v>
      </c>
      <c r="F21" s="55" t="s">
        <v>183</v>
      </c>
      <c r="G21" s="55" t="s">
        <v>183</v>
      </c>
      <c r="H21" s="56" t="s">
        <v>183</v>
      </c>
      <c r="I21" s="58">
        <v>0</v>
      </c>
      <c r="J21" s="55" t="s">
        <v>283</v>
      </c>
      <c r="K21" s="55" t="s">
        <v>284</v>
      </c>
      <c r="L21" s="57" t="s">
        <v>233</v>
      </c>
      <c r="M21" s="57" t="s">
        <v>74</v>
      </c>
      <c r="N21" s="57" t="s">
        <v>285</v>
      </c>
      <c r="O21" s="57" t="s">
        <v>243</v>
      </c>
      <c r="P21" s="57" t="s">
        <v>227</v>
      </c>
      <c r="Q21" s="57" t="s">
        <v>228</v>
      </c>
      <c r="R21" s="55" t="s">
        <v>187</v>
      </c>
      <c r="S21" s="55" t="s">
        <v>187</v>
      </c>
      <c r="T21" s="55" t="s">
        <v>187</v>
      </c>
      <c r="U21" s="55" t="s">
        <v>188</v>
      </c>
      <c r="V21" s="56" t="s">
        <v>188</v>
      </c>
      <c r="W21" s="59">
        <v>104783.28280242147</v>
      </c>
      <c r="X21" s="57" t="s">
        <v>286</v>
      </c>
      <c r="Y21" s="37"/>
      <c r="Z21" s="37"/>
      <c r="AA21" s="37"/>
    </row>
    <row r="22" spans="1:27" s="34" customFormat="1" ht="63.75">
      <c r="A22" s="55" t="s">
        <v>287</v>
      </c>
      <c r="B22" s="56"/>
      <c r="C22" s="57" t="s">
        <v>282</v>
      </c>
      <c r="D22" s="57" t="s">
        <v>51</v>
      </c>
      <c r="E22" s="57" t="s">
        <v>208</v>
      </c>
      <c r="F22" s="55" t="s">
        <v>183</v>
      </c>
      <c r="G22" s="55" t="s">
        <v>183</v>
      </c>
      <c r="H22" s="56" t="s">
        <v>183</v>
      </c>
      <c r="I22" s="58">
        <v>0</v>
      </c>
      <c r="J22" s="55" t="s">
        <v>288</v>
      </c>
      <c r="K22" s="55" t="s">
        <v>289</v>
      </c>
      <c r="L22" s="57" t="s">
        <v>233</v>
      </c>
      <c r="M22" s="57" t="s">
        <v>290</v>
      </c>
      <c r="N22" s="57" t="s">
        <v>291</v>
      </c>
      <c r="O22" s="57" t="s">
        <v>258</v>
      </c>
      <c r="P22" s="57" t="s">
        <v>227</v>
      </c>
      <c r="Q22" s="57" t="s">
        <v>228</v>
      </c>
      <c r="R22" s="55" t="s">
        <v>187</v>
      </c>
      <c r="S22" s="55" t="s">
        <v>187</v>
      </c>
      <c r="T22" s="55" t="s">
        <v>187</v>
      </c>
      <c r="U22" s="55" t="s">
        <v>188</v>
      </c>
      <c r="V22" s="56" t="s">
        <v>188</v>
      </c>
      <c r="W22" s="59">
        <v>122336.33320629597</v>
      </c>
      <c r="X22" s="57" t="s">
        <v>292</v>
      </c>
      <c r="Y22" s="37"/>
      <c r="Z22" s="37"/>
      <c r="AA22" s="37"/>
    </row>
    <row r="23" spans="1:27" s="34" customFormat="1" ht="63.75">
      <c r="A23" s="55" t="s">
        <v>293</v>
      </c>
      <c r="B23" s="56"/>
      <c r="C23" s="57" t="s">
        <v>282</v>
      </c>
      <c r="D23" s="57" t="s">
        <v>51</v>
      </c>
      <c r="E23" s="57" t="s">
        <v>208</v>
      </c>
      <c r="F23" s="55" t="s">
        <v>183</v>
      </c>
      <c r="G23" s="55" t="s">
        <v>183</v>
      </c>
      <c r="H23" s="56" t="s">
        <v>183</v>
      </c>
      <c r="I23" s="58">
        <v>0</v>
      </c>
      <c r="J23" s="55" t="s">
        <v>294</v>
      </c>
      <c r="K23" s="55" t="s">
        <v>295</v>
      </c>
      <c r="L23" s="57" t="s">
        <v>233</v>
      </c>
      <c r="M23" s="57" t="s">
        <v>78</v>
      </c>
      <c r="N23" s="57" t="s">
        <v>296</v>
      </c>
      <c r="O23" s="57" t="s">
        <v>258</v>
      </c>
      <c r="P23" s="57" t="s">
        <v>186</v>
      </c>
      <c r="Q23" s="57" t="s">
        <v>273</v>
      </c>
      <c r="R23" s="55" t="s">
        <v>187</v>
      </c>
      <c r="S23" s="55" t="s">
        <v>187</v>
      </c>
      <c r="T23" s="55" t="s">
        <v>187</v>
      </c>
      <c r="U23" s="55" t="s">
        <v>188</v>
      </c>
      <c r="V23" s="56" t="s">
        <v>188</v>
      </c>
      <c r="W23" s="59">
        <v>151854</v>
      </c>
      <c r="X23" s="57" t="s">
        <v>297</v>
      </c>
      <c r="Y23" s="37"/>
      <c r="Z23" s="37"/>
      <c r="AA23" s="37"/>
    </row>
    <row r="24" spans="1:27" s="34" customFormat="1" ht="76.5">
      <c r="A24" s="55" t="s">
        <v>298</v>
      </c>
      <c r="B24" s="56"/>
      <c r="C24" s="57" t="s">
        <v>282</v>
      </c>
      <c r="D24" s="57" t="s">
        <v>51</v>
      </c>
      <c r="E24" s="57" t="s">
        <v>208</v>
      </c>
      <c r="F24" s="55" t="s">
        <v>183</v>
      </c>
      <c r="G24" s="55" t="s">
        <v>183</v>
      </c>
      <c r="H24" s="56" t="s">
        <v>183</v>
      </c>
      <c r="I24" s="58">
        <v>0</v>
      </c>
      <c r="J24" s="55" t="s">
        <v>299</v>
      </c>
      <c r="K24" s="55" t="s">
        <v>300</v>
      </c>
      <c r="L24" s="57" t="s">
        <v>233</v>
      </c>
      <c r="M24" s="57" t="s">
        <v>301</v>
      </c>
      <c r="N24" s="57" t="s">
        <v>180</v>
      </c>
      <c r="O24" s="57" t="s">
        <v>258</v>
      </c>
      <c r="P24" s="57" t="s">
        <v>186</v>
      </c>
      <c r="Q24" s="57" t="s">
        <v>273</v>
      </c>
      <c r="R24" s="55" t="s">
        <v>187</v>
      </c>
      <c r="S24" s="55" t="s">
        <v>187</v>
      </c>
      <c r="T24" s="55" t="s">
        <v>187</v>
      </c>
      <c r="U24" s="55" t="s">
        <v>188</v>
      </c>
      <c r="V24" s="56" t="s">
        <v>188</v>
      </c>
      <c r="W24" s="59">
        <v>863128</v>
      </c>
      <c r="X24" s="57" t="s">
        <v>302</v>
      </c>
      <c r="Y24" s="37"/>
      <c r="Z24" s="37"/>
      <c r="AA24" s="37"/>
    </row>
    <row r="25" spans="1:27" s="34" customFormat="1" ht="76.5">
      <c r="A25" s="55" t="s">
        <v>303</v>
      </c>
      <c r="B25" s="56"/>
      <c r="C25" s="57" t="s">
        <v>304</v>
      </c>
      <c r="D25" s="57" t="s">
        <v>82</v>
      </c>
      <c r="E25" s="57" t="s">
        <v>248</v>
      </c>
      <c r="F25" s="55" t="s">
        <v>183</v>
      </c>
      <c r="G25" s="55" t="s">
        <v>183</v>
      </c>
      <c r="H25" s="56" t="s">
        <v>183</v>
      </c>
      <c r="I25" s="58">
        <v>0</v>
      </c>
      <c r="J25" s="55" t="s">
        <v>305</v>
      </c>
      <c r="K25" s="55" t="s">
        <v>306</v>
      </c>
      <c r="L25" s="57" t="s">
        <v>247</v>
      </c>
      <c r="M25" s="57" t="s">
        <v>278</v>
      </c>
      <c r="N25" s="57" t="s">
        <v>307</v>
      </c>
      <c r="O25" s="57" t="s">
        <v>308</v>
      </c>
      <c r="P25" s="57" t="s">
        <v>186</v>
      </c>
      <c r="Q25" s="57" t="s">
        <v>309</v>
      </c>
      <c r="R25" s="55" t="s">
        <v>188</v>
      </c>
      <c r="S25" s="55" t="s">
        <v>187</v>
      </c>
      <c r="T25" s="55" t="s">
        <v>187</v>
      </c>
      <c r="U25" s="55" t="s">
        <v>188</v>
      </c>
      <c r="V25" s="56" t="s">
        <v>188</v>
      </c>
      <c r="W25" s="59">
        <v>199091.1996024839</v>
      </c>
      <c r="X25" s="57" t="s">
        <v>310</v>
      </c>
      <c r="Y25" s="37"/>
      <c r="Z25" s="37"/>
      <c r="AA25" s="37"/>
    </row>
    <row r="26" spans="1:27" s="34" customFormat="1" ht="76.5">
      <c r="A26" s="55" t="s">
        <v>311</v>
      </c>
      <c r="B26" s="56"/>
      <c r="C26" s="57" t="s">
        <v>312</v>
      </c>
      <c r="D26" s="57" t="s">
        <v>51</v>
      </c>
      <c r="E26" s="57" t="s">
        <v>208</v>
      </c>
      <c r="F26" s="55" t="s">
        <v>183</v>
      </c>
      <c r="G26" s="55" t="s">
        <v>183</v>
      </c>
      <c r="H26" s="56" t="s">
        <v>183</v>
      </c>
      <c r="I26" s="58">
        <v>0</v>
      </c>
      <c r="J26" s="55" t="s">
        <v>313</v>
      </c>
      <c r="K26" s="55" t="s">
        <v>314</v>
      </c>
      <c r="L26" s="57" t="s">
        <v>443</v>
      </c>
      <c r="M26" s="57" t="s">
        <v>74</v>
      </c>
      <c r="N26" s="57" t="s">
        <v>315</v>
      </c>
      <c r="O26" s="57" t="s">
        <v>266</v>
      </c>
      <c r="P26" s="57" t="s">
        <v>194</v>
      </c>
      <c r="Q26" s="57" t="s">
        <v>236</v>
      </c>
      <c r="R26" s="55" t="s">
        <v>187</v>
      </c>
      <c r="S26" s="55" t="s">
        <v>187</v>
      </c>
      <c r="T26" s="55" t="s">
        <v>187</v>
      </c>
      <c r="U26" s="55" t="s">
        <v>188</v>
      </c>
      <c r="V26" s="56" t="s">
        <v>188</v>
      </c>
      <c r="W26" s="59">
        <v>25018.71719757853</v>
      </c>
      <c r="X26" s="57" t="s">
        <v>316</v>
      </c>
      <c r="Y26" s="37"/>
      <c r="Z26" s="37"/>
      <c r="AA26" s="37"/>
    </row>
    <row r="27" spans="1:27" s="34" customFormat="1" ht="76.5">
      <c r="A27" s="55" t="s">
        <v>317</v>
      </c>
      <c r="B27" s="56"/>
      <c r="C27" s="57" t="s">
        <v>312</v>
      </c>
      <c r="D27" s="57" t="s">
        <v>51</v>
      </c>
      <c r="E27" s="57" t="s">
        <v>208</v>
      </c>
      <c r="F27" s="55" t="s">
        <v>183</v>
      </c>
      <c r="G27" s="55" t="s">
        <v>183</v>
      </c>
      <c r="H27" s="56" t="s">
        <v>183</v>
      </c>
      <c r="I27" s="58">
        <v>0</v>
      </c>
      <c r="J27" s="55" t="s">
        <v>318</v>
      </c>
      <c r="K27" s="55" t="s">
        <v>319</v>
      </c>
      <c r="L27" s="57" t="s">
        <v>443</v>
      </c>
      <c r="M27" s="57" t="s">
        <v>78</v>
      </c>
      <c r="N27" s="57" t="s">
        <v>320</v>
      </c>
      <c r="O27" s="57" t="s">
        <v>266</v>
      </c>
      <c r="P27" s="57" t="s">
        <v>227</v>
      </c>
      <c r="Q27" s="57" t="s">
        <v>321</v>
      </c>
      <c r="R27" s="55" t="s">
        <v>187</v>
      </c>
      <c r="S27" s="55" t="s">
        <v>187</v>
      </c>
      <c r="T27" s="55" t="s">
        <v>187</v>
      </c>
      <c r="U27" s="55" t="s">
        <v>188</v>
      </c>
      <c r="V27" s="56" t="s">
        <v>188</v>
      </c>
      <c r="W27" s="59">
        <v>19252</v>
      </c>
      <c r="X27" s="57" t="s">
        <v>322</v>
      </c>
      <c r="Y27" s="37"/>
      <c r="Z27" s="37"/>
      <c r="AA27" s="37"/>
    </row>
    <row r="28" spans="1:27" s="34" customFormat="1" ht="114.75">
      <c r="A28" s="55" t="s">
        <v>323</v>
      </c>
      <c r="B28" s="56"/>
      <c r="C28" s="57" t="s">
        <v>312</v>
      </c>
      <c r="D28" s="57" t="s">
        <v>82</v>
      </c>
      <c r="E28" s="57" t="s">
        <v>248</v>
      </c>
      <c r="F28" s="55" t="s">
        <v>183</v>
      </c>
      <c r="G28" s="55" t="s">
        <v>183</v>
      </c>
      <c r="H28" s="56" t="s">
        <v>183</v>
      </c>
      <c r="I28" s="58">
        <v>0</v>
      </c>
      <c r="J28" s="55" t="s">
        <v>324</v>
      </c>
      <c r="K28" s="55" t="s">
        <v>126</v>
      </c>
      <c r="L28" s="57" t="s">
        <v>282</v>
      </c>
      <c r="M28" s="57" t="s">
        <v>271</v>
      </c>
      <c r="N28" s="57" t="s">
        <v>325</v>
      </c>
      <c r="O28" s="57" t="s">
        <v>266</v>
      </c>
      <c r="P28" s="57" t="s">
        <v>186</v>
      </c>
      <c r="Q28" s="57" t="s">
        <v>309</v>
      </c>
      <c r="R28" s="55" t="s">
        <v>187</v>
      </c>
      <c r="S28" s="55" t="s">
        <v>187</v>
      </c>
      <c r="T28" s="55" t="s">
        <v>187</v>
      </c>
      <c r="U28" s="55" t="s">
        <v>188</v>
      </c>
      <c r="V28" s="56" t="s">
        <v>188</v>
      </c>
      <c r="W28" s="59">
        <v>30601.891040054878</v>
      </c>
      <c r="X28" s="57" t="s">
        <v>326</v>
      </c>
      <c r="Y28" s="37"/>
      <c r="Z28" s="37"/>
      <c r="AA28" s="37"/>
    </row>
    <row r="29" spans="1:27" s="34" customFormat="1" ht="76.5">
      <c r="A29" s="55" t="s">
        <v>327</v>
      </c>
      <c r="B29" s="56"/>
      <c r="C29" s="57" t="s">
        <v>312</v>
      </c>
      <c r="D29" s="57" t="s">
        <v>82</v>
      </c>
      <c r="E29" s="57" t="s">
        <v>248</v>
      </c>
      <c r="F29" s="55" t="s">
        <v>183</v>
      </c>
      <c r="G29" s="55" t="s">
        <v>183</v>
      </c>
      <c r="H29" s="56" t="s">
        <v>183</v>
      </c>
      <c r="I29" s="58">
        <v>0</v>
      </c>
      <c r="J29" s="55" t="s">
        <v>328</v>
      </c>
      <c r="K29" s="55" t="s">
        <v>130</v>
      </c>
      <c r="L29" s="57" t="s">
        <v>282</v>
      </c>
      <c r="M29" s="57" t="s">
        <v>278</v>
      </c>
      <c r="N29" s="57" t="s">
        <v>329</v>
      </c>
      <c r="O29" s="57" t="s">
        <v>308</v>
      </c>
      <c r="P29" s="57" t="s">
        <v>186</v>
      </c>
      <c r="Q29" s="57" t="s">
        <v>309</v>
      </c>
      <c r="R29" s="55" t="s">
        <v>188</v>
      </c>
      <c r="S29" s="55" t="s">
        <v>187</v>
      </c>
      <c r="T29" s="55" t="s">
        <v>187</v>
      </c>
      <c r="U29" s="55" t="s">
        <v>188</v>
      </c>
      <c r="V29" s="56" t="s">
        <v>188</v>
      </c>
      <c r="W29" s="59">
        <v>269833.99685196974</v>
      </c>
      <c r="X29" s="57" t="s">
        <v>330</v>
      </c>
      <c r="Y29" s="37"/>
      <c r="Z29" s="37"/>
      <c r="AA29" s="37"/>
    </row>
    <row r="30" spans="1:27" s="34" customFormat="1" ht="76.5">
      <c r="A30" s="55" t="s">
        <v>331</v>
      </c>
      <c r="B30" s="56"/>
      <c r="C30" s="57" t="s">
        <v>312</v>
      </c>
      <c r="D30" s="57" t="s">
        <v>51</v>
      </c>
      <c r="E30" s="57" t="s">
        <v>208</v>
      </c>
      <c r="F30" s="55" t="s">
        <v>183</v>
      </c>
      <c r="G30" s="55" t="s">
        <v>183</v>
      </c>
      <c r="H30" s="56" t="s">
        <v>183</v>
      </c>
      <c r="I30" s="58">
        <v>0</v>
      </c>
      <c r="J30" s="55" t="s">
        <v>332</v>
      </c>
      <c r="K30" s="55" t="s">
        <v>333</v>
      </c>
      <c r="L30" s="57" t="s">
        <v>443</v>
      </c>
      <c r="M30" s="57" t="s">
        <v>301</v>
      </c>
      <c r="N30" s="57" t="s">
        <v>334</v>
      </c>
      <c r="O30" s="57" t="s">
        <v>335</v>
      </c>
      <c r="P30" s="57" t="s">
        <v>186</v>
      </c>
      <c r="Q30" s="57" t="s">
        <v>309</v>
      </c>
      <c r="R30" s="55" t="s">
        <v>187</v>
      </c>
      <c r="S30" s="55" t="s">
        <v>188</v>
      </c>
      <c r="T30" s="55" t="s">
        <v>187</v>
      </c>
      <c r="U30" s="55" t="s">
        <v>188</v>
      </c>
      <c r="V30" s="56" t="s">
        <v>188</v>
      </c>
      <c r="W30" s="59">
        <v>36891</v>
      </c>
      <c r="X30" s="57" t="s">
        <v>336</v>
      </c>
      <c r="Y30" s="37"/>
      <c r="Z30" s="37"/>
      <c r="AA30" s="37"/>
    </row>
    <row r="31" spans="1:27" s="34" customFormat="1" ht="76.5">
      <c r="A31" s="55" t="s">
        <v>337</v>
      </c>
      <c r="B31" s="56"/>
      <c r="C31" s="57" t="s">
        <v>338</v>
      </c>
      <c r="D31" s="55" t="s">
        <v>183</v>
      </c>
      <c r="E31" s="55" t="s">
        <v>183</v>
      </c>
      <c r="F31" s="57" t="s">
        <v>339</v>
      </c>
      <c r="G31" s="57" t="s">
        <v>340</v>
      </c>
      <c r="H31" s="56" t="s">
        <v>183</v>
      </c>
      <c r="I31" s="58">
        <v>0</v>
      </c>
      <c r="J31" s="55" t="s">
        <v>341</v>
      </c>
      <c r="K31" s="55" t="s">
        <v>342</v>
      </c>
      <c r="L31" s="57" t="s">
        <v>443</v>
      </c>
      <c r="M31" s="57" t="s">
        <v>343</v>
      </c>
      <c r="N31" s="57" t="s">
        <v>344</v>
      </c>
      <c r="O31" s="57" t="s">
        <v>266</v>
      </c>
      <c r="P31" s="57" t="s">
        <v>227</v>
      </c>
      <c r="Q31" s="57" t="s">
        <v>321</v>
      </c>
      <c r="R31" s="55" t="s">
        <v>187</v>
      </c>
      <c r="S31" s="55" t="s">
        <v>187</v>
      </c>
      <c r="T31" s="55" t="s">
        <v>187</v>
      </c>
      <c r="U31" s="55" t="s">
        <v>188</v>
      </c>
      <c r="V31" s="56" t="s">
        <v>188</v>
      </c>
      <c r="W31" s="59">
        <v>7528</v>
      </c>
      <c r="X31" s="57" t="s">
        <v>345</v>
      </c>
      <c r="Y31" s="37"/>
      <c r="Z31" s="37"/>
      <c r="AA31" s="37"/>
    </row>
    <row r="32" spans="1:27" s="34" customFormat="1" ht="76.5">
      <c r="A32" s="55" t="s">
        <v>346</v>
      </c>
      <c r="B32" s="56"/>
      <c r="C32" s="57" t="s">
        <v>338</v>
      </c>
      <c r="D32" s="55" t="s">
        <v>183</v>
      </c>
      <c r="E32" s="55" t="s">
        <v>183</v>
      </c>
      <c r="F32" s="55" t="s">
        <v>339</v>
      </c>
      <c r="G32" s="57" t="s">
        <v>340</v>
      </c>
      <c r="H32" s="56" t="s">
        <v>183</v>
      </c>
      <c r="I32" s="58">
        <v>0</v>
      </c>
      <c r="J32" s="55" t="s">
        <v>347</v>
      </c>
      <c r="K32" s="55" t="s">
        <v>348</v>
      </c>
      <c r="L32" s="57">
        <v>2</v>
      </c>
      <c r="M32" s="55" t="s">
        <v>349</v>
      </c>
      <c r="N32" s="57" t="s">
        <v>350</v>
      </c>
      <c r="O32" s="57" t="s">
        <v>266</v>
      </c>
      <c r="P32" s="55">
        <v>3</v>
      </c>
      <c r="Q32" s="57" t="s">
        <v>321</v>
      </c>
      <c r="R32" s="55" t="s">
        <v>187</v>
      </c>
      <c r="S32" s="55" t="s">
        <v>187</v>
      </c>
      <c r="T32" s="55" t="s">
        <v>187</v>
      </c>
      <c r="U32" s="55" t="s">
        <v>188</v>
      </c>
      <c r="V32" s="56" t="s">
        <v>188</v>
      </c>
      <c r="W32" s="59">
        <v>118336</v>
      </c>
      <c r="X32" s="55" t="s">
        <v>351</v>
      </c>
      <c r="Y32" s="37"/>
      <c r="Z32" s="37"/>
      <c r="AA32" s="37"/>
    </row>
    <row r="33" spans="1:27" s="34" customFormat="1" ht="76.5">
      <c r="A33" s="55" t="s">
        <v>352</v>
      </c>
      <c r="B33" s="56"/>
      <c r="C33" s="57" t="s">
        <v>338</v>
      </c>
      <c r="D33" s="55" t="s">
        <v>183</v>
      </c>
      <c r="E33" s="55" t="s">
        <v>183</v>
      </c>
      <c r="F33" s="57" t="s">
        <v>353</v>
      </c>
      <c r="G33" s="57" t="s">
        <v>340</v>
      </c>
      <c r="H33" s="56" t="s">
        <v>183</v>
      </c>
      <c r="I33" s="58">
        <v>0</v>
      </c>
      <c r="J33" s="55" t="s">
        <v>354</v>
      </c>
      <c r="K33" s="55" t="s">
        <v>355</v>
      </c>
      <c r="L33" s="57" t="s">
        <v>443</v>
      </c>
      <c r="M33" s="57" t="s">
        <v>356</v>
      </c>
      <c r="N33" s="57" t="s">
        <v>357</v>
      </c>
      <c r="O33" s="57" t="s">
        <v>358</v>
      </c>
      <c r="P33" s="57" t="s">
        <v>227</v>
      </c>
      <c r="Q33" s="57" t="s">
        <v>321</v>
      </c>
      <c r="R33" s="55" t="s">
        <v>187</v>
      </c>
      <c r="S33" s="55" t="s">
        <v>187</v>
      </c>
      <c r="T33" s="55" t="s">
        <v>187</v>
      </c>
      <c r="U33" s="55" t="s">
        <v>188</v>
      </c>
      <c r="V33" s="56" t="s">
        <v>188</v>
      </c>
      <c r="W33" s="59">
        <v>94809</v>
      </c>
      <c r="X33" s="57" t="s">
        <v>359</v>
      </c>
      <c r="Y33" s="37"/>
      <c r="Z33" s="37"/>
      <c r="AA33" s="37"/>
    </row>
    <row r="34" spans="1:27" s="34" customFormat="1" ht="76.5">
      <c r="A34" s="55" t="s">
        <v>360</v>
      </c>
      <c r="B34" s="56"/>
      <c r="C34" s="57" t="s">
        <v>338</v>
      </c>
      <c r="D34" s="55" t="s">
        <v>183</v>
      </c>
      <c r="E34" s="55" t="s">
        <v>183</v>
      </c>
      <c r="F34" s="57" t="s">
        <v>361</v>
      </c>
      <c r="G34" s="57" t="s">
        <v>340</v>
      </c>
      <c r="H34" s="56" t="s">
        <v>183</v>
      </c>
      <c r="I34" s="58">
        <v>0</v>
      </c>
      <c r="J34" s="55" t="s">
        <v>362</v>
      </c>
      <c r="K34" s="55" t="s">
        <v>363</v>
      </c>
      <c r="L34" s="57" t="s">
        <v>443</v>
      </c>
      <c r="M34" s="57" t="s">
        <v>364</v>
      </c>
      <c r="N34" s="57" t="s">
        <v>357</v>
      </c>
      <c r="O34" s="57" t="s">
        <v>358</v>
      </c>
      <c r="P34" s="57" t="s">
        <v>186</v>
      </c>
      <c r="Q34" s="57" t="s">
        <v>309</v>
      </c>
      <c r="R34" s="55" t="s">
        <v>187</v>
      </c>
      <c r="S34" s="55" t="s">
        <v>187</v>
      </c>
      <c r="T34" s="57" t="s">
        <v>188</v>
      </c>
      <c r="U34" s="55" t="s">
        <v>188</v>
      </c>
      <c r="V34" s="56" t="s">
        <v>188</v>
      </c>
      <c r="W34" s="59">
        <v>50664</v>
      </c>
      <c r="X34" s="55" t="s">
        <v>365</v>
      </c>
      <c r="Y34" s="37"/>
      <c r="Z34" s="37"/>
      <c r="AA34" s="37"/>
    </row>
    <row r="35" spans="1:27" s="34" customFormat="1" ht="89.25">
      <c r="A35" s="55" t="s">
        <v>366</v>
      </c>
      <c r="B35" s="56"/>
      <c r="C35" s="57" t="s">
        <v>338</v>
      </c>
      <c r="D35" s="55" t="s">
        <v>183</v>
      </c>
      <c r="E35" s="55" t="s">
        <v>183</v>
      </c>
      <c r="F35" s="57" t="s">
        <v>361</v>
      </c>
      <c r="G35" s="57" t="s">
        <v>340</v>
      </c>
      <c r="H35" s="56" t="s">
        <v>183</v>
      </c>
      <c r="I35" s="58">
        <v>0</v>
      </c>
      <c r="J35" s="55" t="s">
        <v>367</v>
      </c>
      <c r="K35" s="55" t="s">
        <v>368</v>
      </c>
      <c r="L35" s="57" t="s">
        <v>369</v>
      </c>
      <c r="M35" s="57" t="s">
        <v>370</v>
      </c>
      <c r="N35" s="57" t="s">
        <v>371</v>
      </c>
      <c r="O35" s="57" t="s">
        <v>266</v>
      </c>
      <c r="P35" s="57" t="s">
        <v>186</v>
      </c>
      <c r="Q35" s="57" t="s">
        <v>309</v>
      </c>
      <c r="R35" s="55" t="s">
        <v>188</v>
      </c>
      <c r="S35" s="55" t="s">
        <v>187</v>
      </c>
      <c r="T35" s="55" t="s">
        <v>187</v>
      </c>
      <c r="U35" s="55" t="s">
        <v>188</v>
      </c>
      <c r="V35" s="56" t="s">
        <v>188</v>
      </c>
      <c r="W35" s="59">
        <v>32038</v>
      </c>
      <c r="X35" s="57" t="s">
        <v>372</v>
      </c>
      <c r="Y35" s="37"/>
      <c r="Z35" s="37"/>
      <c r="AA35" s="37"/>
    </row>
    <row r="36" spans="1:27" s="34" customFormat="1" ht="89.25">
      <c r="A36" s="55" t="s">
        <v>373</v>
      </c>
      <c r="B36" s="56"/>
      <c r="C36" s="57" t="s">
        <v>338</v>
      </c>
      <c r="D36" s="55" t="s">
        <v>183</v>
      </c>
      <c r="E36" s="55" t="s">
        <v>183</v>
      </c>
      <c r="F36" s="57" t="s">
        <v>361</v>
      </c>
      <c r="G36" s="57" t="s">
        <v>340</v>
      </c>
      <c r="H36" s="56" t="s">
        <v>183</v>
      </c>
      <c r="I36" s="58">
        <v>0</v>
      </c>
      <c r="J36" s="55" t="s">
        <v>374</v>
      </c>
      <c r="K36" s="55" t="s">
        <v>375</v>
      </c>
      <c r="L36" s="57" t="s">
        <v>369</v>
      </c>
      <c r="M36" s="57" t="s">
        <v>163</v>
      </c>
      <c r="N36" s="57" t="s">
        <v>376</v>
      </c>
      <c r="O36" s="57" t="s">
        <v>266</v>
      </c>
      <c r="P36" s="57" t="s">
        <v>186</v>
      </c>
      <c r="Q36" s="57" t="s">
        <v>309</v>
      </c>
      <c r="R36" s="55" t="s">
        <v>188</v>
      </c>
      <c r="S36" s="55" t="s">
        <v>187</v>
      </c>
      <c r="T36" s="55" t="s">
        <v>187</v>
      </c>
      <c r="U36" s="55" t="s">
        <v>188</v>
      </c>
      <c r="V36" s="56" t="s">
        <v>188</v>
      </c>
      <c r="W36" s="59">
        <v>26675</v>
      </c>
      <c r="X36" s="57" t="s">
        <v>377</v>
      </c>
      <c r="Y36" s="37"/>
      <c r="Z36" s="37"/>
      <c r="AA36" s="37"/>
    </row>
    <row r="37" spans="1:27" s="34" customFormat="1" ht="76.5">
      <c r="A37" s="55" t="s">
        <v>378</v>
      </c>
      <c r="B37" s="56"/>
      <c r="C37" s="57" t="s">
        <v>379</v>
      </c>
      <c r="D37" s="55" t="s">
        <v>183</v>
      </c>
      <c r="E37" s="55" t="s">
        <v>183</v>
      </c>
      <c r="F37" s="57" t="s">
        <v>380</v>
      </c>
      <c r="G37" s="57" t="s">
        <v>340</v>
      </c>
      <c r="H37" s="56" t="s">
        <v>381</v>
      </c>
      <c r="I37" s="58">
        <v>0</v>
      </c>
      <c r="J37" s="55" t="s">
        <v>382</v>
      </c>
      <c r="K37" s="55" t="s">
        <v>383</v>
      </c>
      <c r="L37" s="57" t="s">
        <v>369</v>
      </c>
      <c r="M37" s="57" t="s">
        <v>163</v>
      </c>
      <c r="N37" s="57" t="s">
        <v>384</v>
      </c>
      <c r="O37" s="57" t="s">
        <v>385</v>
      </c>
      <c r="P37" s="57" t="s">
        <v>204</v>
      </c>
      <c r="Q37" s="57" t="s">
        <v>386</v>
      </c>
      <c r="R37" s="55" t="s">
        <v>187</v>
      </c>
      <c r="S37" s="55" t="s">
        <v>187</v>
      </c>
      <c r="T37" s="55" t="s">
        <v>187</v>
      </c>
      <c r="U37" s="55" t="s">
        <v>188</v>
      </c>
      <c r="V37" s="56" t="s">
        <v>188</v>
      </c>
      <c r="W37" s="59">
        <v>546013</v>
      </c>
      <c r="X37" s="57" t="s">
        <v>387</v>
      </c>
      <c r="Y37" s="37"/>
      <c r="Z37" s="37"/>
      <c r="AA37" s="37"/>
    </row>
    <row r="38" spans="1:27" s="34" customFormat="1" ht="76.5">
      <c r="A38" s="55" t="s">
        <v>388</v>
      </c>
      <c r="B38" s="56"/>
      <c r="C38" s="57" t="s">
        <v>379</v>
      </c>
      <c r="D38" s="55" t="s">
        <v>183</v>
      </c>
      <c r="E38" s="55" t="s">
        <v>183</v>
      </c>
      <c r="F38" s="57" t="s">
        <v>389</v>
      </c>
      <c r="G38" s="57" t="s">
        <v>340</v>
      </c>
      <c r="H38" s="56" t="s">
        <v>390</v>
      </c>
      <c r="I38" s="58">
        <v>0</v>
      </c>
      <c r="J38" s="55" t="s">
        <v>391</v>
      </c>
      <c r="K38" s="55" t="s">
        <v>392</v>
      </c>
      <c r="L38" s="57" t="s">
        <v>369</v>
      </c>
      <c r="M38" s="57" t="s">
        <v>166</v>
      </c>
      <c r="N38" s="57" t="s">
        <v>393</v>
      </c>
      <c r="O38" s="57" t="s">
        <v>385</v>
      </c>
      <c r="P38" s="57" t="s">
        <v>199</v>
      </c>
      <c r="Q38" s="57" t="s">
        <v>394</v>
      </c>
      <c r="R38" s="55" t="s">
        <v>187</v>
      </c>
      <c r="S38" s="55" t="s">
        <v>187</v>
      </c>
      <c r="T38" s="55" t="s">
        <v>187</v>
      </c>
      <c r="U38" s="55" t="s">
        <v>188</v>
      </c>
      <c r="V38" s="56" t="s">
        <v>188</v>
      </c>
      <c r="W38" s="59">
        <v>1369075</v>
      </c>
      <c r="X38" s="57" t="s">
        <v>395</v>
      </c>
      <c r="Y38" s="37"/>
      <c r="Z38" s="37"/>
      <c r="AA38" s="37"/>
    </row>
    <row r="39" spans="1:27" s="34" customFormat="1" ht="76.5">
      <c r="A39" s="55" t="s">
        <v>396</v>
      </c>
      <c r="B39" s="56"/>
      <c r="C39" s="57" t="s">
        <v>193</v>
      </c>
      <c r="D39" s="55" t="s">
        <v>183</v>
      </c>
      <c r="E39" s="55" t="s">
        <v>183</v>
      </c>
      <c r="F39" s="55" t="s">
        <v>183</v>
      </c>
      <c r="G39" s="55" t="s">
        <v>183</v>
      </c>
      <c r="H39" s="56" t="s">
        <v>397</v>
      </c>
      <c r="I39" s="58">
        <v>0</v>
      </c>
      <c r="J39" s="55" t="s">
        <v>398</v>
      </c>
      <c r="K39" s="55" t="s">
        <v>399</v>
      </c>
      <c r="L39" s="57" t="s">
        <v>400</v>
      </c>
      <c r="M39" s="57" t="s">
        <v>176</v>
      </c>
      <c r="N39" s="57" t="s">
        <v>401</v>
      </c>
      <c r="O39" s="57" t="s">
        <v>402</v>
      </c>
      <c r="P39" s="57" t="s">
        <v>227</v>
      </c>
      <c r="Q39" s="57" t="s">
        <v>403</v>
      </c>
      <c r="R39" s="55" t="s">
        <v>187</v>
      </c>
      <c r="S39" s="55" t="s">
        <v>187</v>
      </c>
      <c r="T39" s="55" t="s">
        <v>187</v>
      </c>
      <c r="U39" s="55" t="s">
        <v>188</v>
      </c>
      <c r="V39" s="56" t="s">
        <v>188</v>
      </c>
      <c r="W39" s="59" t="s">
        <v>404</v>
      </c>
      <c r="X39" s="57" t="s">
        <v>405</v>
      </c>
      <c r="Y39" s="37"/>
      <c r="Z39" s="37"/>
      <c r="AA39" s="37"/>
    </row>
    <row r="40" spans="1:27" s="34" customFormat="1" ht="114.75">
      <c r="A40" s="55" t="s">
        <v>406</v>
      </c>
      <c r="B40" s="56"/>
      <c r="C40" s="57">
        <v>9</v>
      </c>
      <c r="D40" s="57" t="s">
        <v>51</v>
      </c>
      <c r="E40" s="57" t="s">
        <v>208</v>
      </c>
      <c r="F40" s="55" t="s">
        <v>183</v>
      </c>
      <c r="G40" s="55" t="s">
        <v>183</v>
      </c>
      <c r="H40" s="56" t="s">
        <v>183</v>
      </c>
      <c r="I40" s="58">
        <v>0</v>
      </c>
      <c r="J40" s="55" t="s">
        <v>407</v>
      </c>
      <c r="K40" s="55" t="s">
        <v>408</v>
      </c>
      <c r="L40" s="55" t="s">
        <v>183</v>
      </c>
      <c r="M40" s="55" t="s">
        <v>183</v>
      </c>
      <c r="N40" s="57" t="s">
        <v>409</v>
      </c>
      <c r="O40" s="57">
        <v>6</v>
      </c>
      <c r="P40" s="57">
        <v>10</v>
      </c>
      <c r="Q40" s="57">
        <v>10</v>
      </c>
      <c r="R40" s="55" t="s">
        <v>187</v>
      </c>
      <c r="S40" s="55" t="s">
        <v>187</v>
      </c>
      <c r="T40" s="55" t="s">
        <v>187</v>
      </c>
      <c r="U40" s="55" t="s">
        <v>188</v>
      </c>
      <c r="V40" s="56" t="s">
        <v>188</v>
      </c>
      <c r="W40" s="59">
        <v>73774</v>
      </c>
      <c r="X40" s="55" t="s">
        <v>410</v>
      </c>
      <c r="Y40" s="37"/>
      <c r="Z40" s="37"/>
      <c r="AA40" s="37"/>
    </row>
    <row r="41" spans="1:27" s="34" customFormat="1" ht="102">
      <c r="A41" s="55" t="s">
        <v>411</v>
      </c>
      <c r="B41" s="56"/>
      <c r="C41" s="57" t="s">
        <v>412</v>
      </c>
      <c r="D41" s="57" t="s">
        <v>101</v>
      </c>
      <c r="E41" s="57" t="s">
        <v>248</v>
      </c>
      <c r="F41" s="55" t="s">
        <v>183</v>
      </c>
      <c r="G41" s="55" t="s">
        <v>183</v>
      </c>
      <c r="H41" s="56" t="s">
        <v>183</v>
      </c>
      <c r="I41" s="58">
        <v>0</v>
      </c>
      <c r="J41" s="55" t="s">
        <v>413</v>
      </c>
      <c r="K41" s="55" t="s">
        <v>414</v>
      </c>
      <c r="L41" s="57" t="s">
        <v>233</v>
      </c>
      <c r="M41" s="57" t="s">
        <v>415</v>
      </c>
      <c r="N41" s="57" t="s">
        <v>416</v>
      </c>
      <c r="O41" s="57" t="s">
        <v>243</v>
      </c>
      <c r="P41" s="57">
        <v>2</v>
      </c>
      <c r="Q41" s="57">
        <v>12</v>
      </c>
      <c r="R41" s="55" t="s">
        <v>188</v>
      </c>
      <c r="S41" s="55" t="s">
        <v>187</v>
      </c>
      <c r="T41" s="55" t="s">
        <v>187</v>
      </c>
      <c r="U41" s="55" t="s">
        <v>188</v>
      </c>
      <c r="V41" s="56" t="s">
        <v>188</v>
      </c>
      <c r="W41" s="59">
        <v>9324</v>
      </c>
      <c r="X41" s="55" t="s">
        <v>417</v>
      </c>
      <c r="Y41" s="37"/>
      <c r="Z41" s="37"/>
      <c r="AA41" s="37"/>
    </row>
    <row r="42" spans="1:27" s="34" customFormat="1" ht="12.75">
      <c r="A42" s="60"/>
      <c r="B42" s="61"/>
      <c r="C42" s="62"/>
      <c r="D42" s="62"/>
      <c r="E42" s="62"/>
      <c r="F42" s="62"/>
      <c r="G42" s="62"/>
      <c r="H42" s="63"/>
      <c r="I42" s="63"/>
      <c r="J42" s="64"/>
      <c r="K42" s="64"/>
      <c r="L42" s="64"/>
      <c r="M42" s="64"/>
      <c r="N42" s="64"/>
      <c r="O42" s="64"/>
      <c r="P42" s="64"/>
      <c r="Q42" s="64"/>
      <c r="Y42" s="37"/>
      <c r="Z42" s="37"/>
      <c r="AA42" s="37"/>
    </row>
    <row r="43" spans="1:27" s="34" customFormat="1" ht="12.75">
      <c r="A43" s="65" t="s">
        <v>444</v>
      </c>
      <c r="B43" s="61"/>
      <c r="C43" s="62"/>
      <c r="D43" s="62"/>
      <c r="E43" s="62"/>
      <c r="F43" s="62"/>
      <c r="G43" s="62"/>
      <c r="H43" s="63"/>
      <c r="I43" s="63"/>
      <c r="J43" s="64"/>
      <c r="K43" s="61"/>
      <c r="L43" s="64"/>
      <c r="M43" s="64"/>
      <c r="N43" s="64"/>
      <c r="O43" s="64"/>
      <c r="P43" s="61"/>
      <c r="Q43" s="61"/>
      <c r="Y43" s="37"/>
      <c r="Z43" s="37"/>
      <c r="AA43" s="37"/>
    </row>
    <row r="44" spans="1:27" s="34" customFormat="1" ht="12.75">
      <c r="A44" s="60"/>
      <c r="B44" s="61"/>
      <c r="C44" s="62"/>
      <c r="D44" s="62"/>
      <c r="E44" s="62"/>
      <c r="F44" s="62"/>
      <c r="G44" s="62"/>
      <c r="H44" s="63"/>
      <c r="I44" s="63"/>
      <c r="J44" s="64"/>
      <c r="K44" s="64"/>
      <c r="L44" s="64"/>
      <c r="M44" s="64"/>
      <c r="N44" s="64"/>
      <c r="O44" s="64"/>
      <c r="P44" s="61"/>
      <c r="Q44" s="61"/>
      <c r="R44" s="64"/>
      <c r="S44" s="64"/>
      <c r="T44" s="64"/>
      <c r="U44" s="129" t="s">
        <v>419</v>
      </c>
      <c r="V44" s="130"/>
      <c r="W44" s="130"/>
      <c r="X44" s="64"/>
      <c r="Z44" s="37"/>
      <c r="AA44" s="37"/>
    </row>
    <row r="45" spans="1:27" s="34" customFormat="1" ht="12.75">
      <c r="A45" s="60"/>
      <c r="B45" s="61"/>
      <c r="C45" s="62"/>
      <c r="D45" s="62"/>
      <c r="E45" s="62"/>
      <c r="F45" s="62"/>
      <c r="G45" s="62"/>
      <c r="H45" s="63"/>
      <c r="I45" s="63"/>
      <c r="J45" s="64"/>
      <c r="K45" s="64"/>
      <c r="L45" s="64"/>
      <c r="M45" s="64"/>
      <c r="N45" s="64"/>
      <c r="O45" s="64"/>
      <c r="P45" s="61"/>
      <c r="Q45" s="61"/>
      <c r="R45" s="66" t="s">
        <v>418</v>
      </c>
      <c r="S45" s="66"/>
      <c r="T45" s="67"/>
      <c r="U45" s="68" t="s">
        <v>442</v>
      </c>
      <c r="V45" s="68"/>
      <c r="W45" s="69" t="s">
        <v>441</v>
      </c>
      <c r="X45" s="61"/>
      <c r="Z45" s="37"/>
      <c r="AA45" s="37"/>
    </row>
    <row r="46" spans="1:27" s="34" customFormat="1" ht="12.75">
      <c r="A46" s="60"/>
      <c r="B46" s="61"/>
      <c r="C46" s="62"/>
      <c r="D46" s="62"/>
      <c r="E46" s="62"/>
      <c r="F46" s="62"/>
      <c r="G46" s="62"/>
      <c r="H46" s="63"/>
      <c r="I46" s="63"/>
      <c r="J46" s="64"/>
      <c r="K46" s="64"/>
      <c r="L46" s="64"/>
      <c r="M46" s="64"/>
      <c r="N46" s="64"/>
      <c r="O46" s="64"/>
      <c r="P46" s="61"/>
      <c r="Q46" s="61"/>
      <c r="R46" s="70" t="s">
        <v>420</v>
      </c>
      <c r="S46" s="71"/>
      <c r="T46" s="72"/>
      <c r="U46" s="73">
        <v>2410081</v>
      </c>
      <c r="V46" s="74"/>
      <c r="W46" s="75">
        <f>+W7+W8+W9</f>
        <v>2410081</v>
      </c>
      <c r="X46" s="76">
        <f aca="true" t="shared" si="1" ref="X46:X58">+W46-U46</f>
        <v>0</v>
      </c>
      <c r="Z46" s="37"/>
      <c r="AA46" s="37"/>
    </row>
    <row r="47" spans="1:27" s="34" customFormat="1" ht="12.75">
      <c r="A47" s="60"/>
      <c r="B47" s="61"/>
      <c r="C47" s="62"/>
      <c r="D47" s="62"/>
      <c r="E47" s="62"/>
      <c r="F47" s="62"/>
      <c r="G47" s="62"/>
      <c r="H47" s="63"/>
      <c r="I47" s="63"/>
      <c r="J47" s="64"/>
      <c r="K47" s="64"/>
      <c r="L47" s="64"/>
      <c r="M47" s="64"/>
      <c r="N47" s="64"/>
      <c r="O47" s="64"/>
      <c r="P47" s="61"/>
      <c r="Q47" s="61"/>
      <c r="R47" s="70" t="s">
        <v>421</v>
      </c>
      <c r="S47" s="71"/>
      <c r="T47" s="72"/>
      <c r="U47" s="77">
        <v>3236158</v>
      </c>
      <c r="V47" s="72"/>
      <c r="W47" s="75">
        <f>+W10</f>
        <v>3236158</v>
      </c>
      <c r="X47" s="76">
        <f t="shared" si="1"/>
        <v>0</v>
      </c>
      <c r="Z47" s="37"/>
      <c r="AA47" s="37"/>
    </row>
    <row r="48" spans="1:27" s="34" customFormat="1" ht="12.75">
      <c r="A48" s="60"/>
      <c r="B48" s="61"/>
      <c r="C48" s="62"/>
      <c r="D48" s="62"/>
      <c r="E48" s="62"/>
      <c r="F48" s="62"/>
      <c r="G48" s="62"/>
      <c r="H48" s="63"/>
      <c r="I48" s="63"/>
      <c r="J48" s="64"/>
      <c r="K48" s="64"/>
      <c r="L48" s="64"/>
      <c r="M48" s="64"/>
      <c r="N48" s="64"/>
      <c r="O48" s="64"/>
      <c r="P48" s="61"/>
      <c r="Q48" s="61"/>
      <c r="R48" s="70" t="s">
        <v>422</v>
      </c>
      <c r="S48" s="71"/>
      <c r="T48" s="72"/>
      <c r="U48" s="77">
        <v>5008352</v>
      </c>
      <c r="V48" s="72"/>
      <c r="W48" s="75">
        <f>+W11+W12+W13+W14+W15</f>
        <v>5008352</v>
      </c>
      <c r="X48" s="76">
        <f t="shared" si="1"/>
        <v>0</v>
      </c>
      <c r="Z48" s="37"/>
      <c r="AA48" s="37"/>
    </row>
    <row r="49" spans="1:27" s="34" customFormat="1" ht="12.75">
      <c r="A49" s="60"/>
      <c r="B49" s="61"/>
      <c r="C49" s="62"/>
      <c r="D49" s="62"/>
      <c r="E49" s="62"/>
      <c r="F49" s="62"/>
      <c r="G49" s="62"/>
      <c r="H49" s="63"/>
      <c r="I49" s="63"/>
      <c r="J49" s="64"/>
      <c r="K49" s="64"/>
      <c r="L49" s="64"/>
      <c r="M49" s="64"/>
      <c r="N49" s="64"/>
      <c r="O49" s="64"/>
      <c r="P49" s="61"/>
      <c r="Q49" s="61"/>
      <c r="R49" s="70" t="s">
        <v>423</v>
      </c>
      <c r="S49" s="71"/>
      <c r="T49" s="72"/>
      <c r="U49" s="77">
        <v>2921267.195307913</v>
      </c>
      <c r="V49" s="72"/>
      <c r="W49" s="75">
        <f>W16+SUM(W17)+W18+W19+W20+W21+W22+W23+W24+W41</f>
        <v>2921267.195307913</v>
      </c>
      <c r="X49" s="76">
        <f t="shared" si="1"/>
        <v>0</v>
      </c>
      <c r="Z49" s="37"/>
      <c r="AA49" s="37"/>
    </row>
    <row r="50" spans="1:27" s="34" customFormat="1" ht="12.75">
      <c r="A50" s="60"/>
      <c r="B50" s="61"/>
      <c r="C50" s="62"/>
      <c r="D50" s="62"/>
      <c r="E50" s="62"/>
      <c r="F50" s="62"/>
      <c r="G50" s="62"/>
      <c r="H50" s="63"/>
      <c r="I50" s="63"/>
      <c r="J50" s="64"/>
      <c r="K50" s="64"/>
      <c r="L50" s="64"/>
      <c r="M50" s="64"/>
      <c r="N50" s="64"/>
      <c r="O50" s="64"/>
      <c r="P50" s="61"/>
      <c r="Q50" s="61"/>
      <c r="R50" s="70" t="s">
        <v>424</v>
      </c>
      <c r="S50" s="71"/>
      <c r="T50" s="72"/>
      <c r="U50" s="77">
        <v>1242101.6160087173</v>
      </c>
      <c r="V50" s="72"/>
      <c r="W50" s="75">
        <f>+W21+W22+W23+W24</f>
        <v>1242101.6160087176</v>
      </c>
      <c r="X50" s="76">
        <f t="shared" si="1"/>
        <v>0</v>
      </c>
      <c r="Z50" s="37"/>
      <c r="AA50" s="37"/>
    </row>
    <row r="51" spans="1:27" s="34" customFormat="1" ht="12.75">
      <c r="A51" s="60"/>
      <c r="B51" s="61"/>
      <c r="C51" s="62"/>
      <c r="D51" s="62"/>
      <c r="E51" s="62"/>
      <c r="F51" s="62"/>
      <c r="G51" s="62"/>
      <c r="H51" s="63"/>
      <c r="I51" s="63"/>
      <c r="J51" s="64"/>
      <c r="K51" s="64"/>
      <c r="L51" s="64"/>
      <c r="M51" s="64"/>
      <c r="N51" s="64"/>
      <c r="O51" s="64"/>
      <c r="P51" s="61"/>
      <c r="Q51" s="61"/>
      <c r="R51" s="70" t="s">
        <v>425</v>
      </c>
      <c r="S51" s="71"/>
      <c r="T51" s="72"/>
      <c r="U51" s="77">
        <v>1669841.5792991954</v>
      </c>
      <c r="V51" s="72"/>
      <c r="W51" s="75">
        <f>+W16+SUM(W17)+W18+W19+W20</f>
        <v>1669841.5792991954</v>
      </c>
      <c r="X51" s="76">
        <f t="shared" si="1"/>
        <v>0</v>
      </c>
      <c r="Z51" s="37"/>
      <c r="AA51" s="37"/>
    </row>
    <row r="52" spans="1:27" s="34" customFormat="1" ht="12.75">
      <c r="A52" s="60"/>
      <c r="B52" s="61"/>
      <c r="C52" s="62"/>
      <c r="D52" s="62"/>
      <c r="E52" s="62"/>
      <c r="F52" s="62"/>
      <c r="G52" s="62"/>
      <c r="H52" s="63"/>
      <c r="I52" s="63"/>
      <c r="J52" s="64"/>
      <c r="K52" s="64"/>
      <c r="L52" s="64"/>
      <c r="M52" s="64"/>
      <c r="N52" s="64"/>
      <c r="O52" s="64"/>
      <c r="P52" s="61"/>
      <c r="Q52" s="61"/>
      <c r="R52" s="70" t="s">
        <v>426</v>
      </c>
      <c r="S52" s="71"/>
      <c r="T52" s="72"/>
      <c r="U52" s="77">
        <v>9324</v>
      </c>
      <c r="V52" s="72"/>
      <c r="W52" s="75">
        <f>+W41</f>
        <v>9324</v>
      </c>
      <c r="X52" s="76">
        <f t="shared" si="1"/>
        <v>0</v>
      </c>
      <c r="Z52" s="37"/>
      <c r="AA52" s="37"/>
    </row>
    <row r="53" spans="1:27" s="34" customFormat="1" ht="12.75">
      <c r="A53" s="60"/>
      <c r="B53" s="61"/>
      <c r="C53" s="62"/>
      <c r="D53" s="62"/>
      <c r="E53" s="62"/>
      <c r="F53" s="62"/>
      <c r="G53" s="62"/>
      <c r="H53" s="63"/>
      <c r="I53" s="63"/>
      <c r="J53" s="64"/>
      <c r="K53" s="64"/>
      <c r="L53" s="64"/>
      <c r="M53" s="64"/>
      <c r="N53" s="64"/>
      <c r="O53" s="64"/>
      <c r="P53" s="61"/>
      <c r="Q53" s="61"/>
      <c r="R53" s="70" t="s">
        <v>427</v>
      </c>
      <c r="S53" s="71"/>
      <c r="T53" s="72"/>
      <c r="U53" s="77">
        <v>580688.804692087</v>
      </c>
      <c r="V53" s="72"/>
      <c r="W53" s="75">
        <f>+W30+W29+W28+W27+W26+W25</f>
        <v>580688.804692087</v>
      </c>
      <c r="X53" s="76">
        <f t="shared" si="1"/>
        <v>0</v>
      </c>
      <c r="Z53" s="37"/>
      <c r="AA53" s="37"/>
    </row>
    <row r="54" spans="1:27" s="34" customFormat="1" ht="12.75">
      <c r="A54" s="60"/>
      <c r="B54" s="61"/>
      <c r="C54" s="62"/>
      <c r="D54" s="62"/>
      <c r="E54" s="62"/>
      <c r="F54" s="62"/>
      <c r="G54" s="62"/>
      <c r="H54" s="63"/>
      <c r="I54" s="63"/>
      <c r="J54" s="64"/>
      <c r="K54" s="64"/>
      <c r="L54" s="64"/>
      <c r="M54" s="64"/>
      <c r="N54" s="64"/>
      <c r="O54" s="64"/>
      <c r="P54" s="61"/>
      <c r="Q54" s="61"/>
      <c r="R54" s="70" t="s">
        <v>428</v>
      </c>
      <c r="S54" s="71"/>
      <c r="T54" s="72"/>
      <c r="U54" s="77">
        <v>381597.6050896031</v>
      </c>
      <c r="V54" s="72"/>
      <c r="W54" s="75">
        <f>+W30+W29+W28+W27+W26</f>
        <v>381597.6050896031</v>
      </c>
      <c r="X54" s="76">
        <f t="shared" si="1"/>
        <v>0</v>
      </c>
      <c r="Z54" s="37"/>
      <c r="AA54" s="37"/>
    </row>
    <row r="55" spans="1:27" s="34" customFormat="1" ht="12.75">
      <c r="A55" s="60"/>
      <c r="B55" s="61"/>
      <c r="C55" s="62"/>
      <c r="D55" s="62"/>
      <c r="E55" s="62"/>
      <c r="F55" s="62"/>
      <c r="G55" s="62"/>
      <c r="H55" s="63"/>
      <c r="I55" s="63"/>
      <c r="J55" s="64"/>
      <c r="K55" s="64"/>
      <c r="L55" s="64"/>
      <c r="M55" s="64"/>
      <c r="N55" s="64"/>
      <c r="O55" s="64"/>
      <c r="P55" s="61"/>
      <c r="Q55" s="61"/>
      <c r="R55" s="70" t="s">
        <v>429</v>
      </c>
      <c r="S55" s="71"/>
      <c r="T55" s="72"/>
      <c r="U55" s="77">
        <v>199091.1996024839</v>
      </c>
      <c r="V55" s="72"/>
      <c r="W55" s="75">
        <f>+W25</f>
        <v>199091.1996024839</v>
      </c>
      <c r="X55" s="76">
        <f t="shared" si="1"/>
        <v>0</v>
      </c>
      <c r="Z55" s="37"/>
      <c r="AA55" s="37"/>
    </row>
    <row r="56" spans="1:27" s="34" customFormat="1" ht="12.75">
      <c r="A56" s="60"/>
      <c r="B56" s="61"/>
      <c r="C56" s="62"/>
      <c r="D56" s="62"/>
      <c r="E56" s="62"/>
      <c r="F56" s="62"/>
      <c r="G56" s="62"/>
      <c r="H56" s="63"/>
      <c r="I56" s="63"/>
      <c r="J56" s="64"/>
      <c r="K56" s="64"/>
      <c r="L56" s="64"/>
      <c r="M56" s="64"/>
      <c r="N56" s="64"/>
      <c r="O56" s="64"/>
      <c r="P56" s="61"/>
      <c r="Q56" s="61"/>
      <c r="R56" s="70" t="s">
        <v>430</v>
      </c>
      <c r="S56" s="71"/>
      <c r="T56" s="72"/>
      <c r="U56" s="77">
        <v>2245138</v>
      </c>
      <c r="V56" s="72"/>
      <c r="W56" s="75">
        <f>+W37+W38+W36+W35+W34+W33+W32+W31</f>
        <v>2245138</v>
      </c>
      <c r="X56" s="76">
        <f t="shared" si="1"/>
        <v>0</v>
      </c>
      <c r="Z56" s="37"/>
      <c r="AA56" s="37"/>
    </row>
    <row r="57" spans="1:27" s="34" customFormat="1" ht="12.75">
      <c r="A57" s="60"/>
      <c r="B57" s="61"/>
      <c r="C57" s="62"/>
      <c r="D57" s="62"/>
      <c r="E57" s="62"/>
      <c r="F57" s="62"/>
      <c r="G57" s="62"/>
      <c r="H57" s="63"/>
      <c r="I57" s="63"/>
      <c r="J57" s="64"/>
      <c r="K57" s="64"/>
      <c r="L57" s="64"/>
      <c r="M57" s="64"/>
      <c r="N57" s="64"/>
      <c r="O57" s="64"/>
      <c r="P57" s="61"/>
      <c r="Q57" s="61"/>
      <c r="R57" s="70" t="s">
        <v>431</v>
      </c>
      <c r="S57" s="71"/>
      <c r="T57" s="72"/>
      <c r="U57" s="77">
        <v>1915088</v>
      </c>
      <c r="V57" s="72"/>
      <c r="W57" s="75">
        <f>+W37+W38</f>
        <v>1915088</v>
      </c>
      <c r="X57" s="76">
        <f t="shared" si="1"/>
        <v>0</v>
      </c>
      <c r="Z57" s="37"/>
      <c r="AA57" s="37"/>
    </row>
    <row r="58" spans="1:27" s="34" customFormat="1" ht="12.75">
      <c r="A58" s="60"/>
      <c r="B58" s="61"/>
      <c r="C58" s="62"/>
      <c r="D58" s="62"/>
      <c r="E58" s="62"/>
      <c r="F58" s="62"/>
      <c r="G58" s="62"/>
      <c r="H58" s="63"/>
      <c r="I58" s="63"/>
      <c r="J58" s="64"/>
      <c r="K58" s="64"/>
      <c r="L58" s="64"/>
      <c r="M58" s="64"/>
      <c r="N58" s="64"/>
      <c r="O58" s="64"/>
      <c r="P58" s="61"/>
      <c r="Q58" s="61"/>
      <c r="R58" s="70" t="s">
        <v>432</v>
      </c>
      <c r="S58" s="71"/>
      <c r="T58" s="72"/>
      <c r="U58" s="77">
        <v>330050</v>
      </c>
      <c r="V58" s="72"/>
      <c r="W58" s="78">
        <f>+W36+W35+W34+W33+W32+W31</f>
        <v>330050</v>
      </c>
      <c r="X58" s="76">
        <f t="shared" si="1"/>
        <v>0</v>
      </c>
      <c r="Z58" s="37"/>
      <c r="AA58" s="37"/>
    </row>
    <row r="59" spans="1:27" s="34" customFormat="1" ht="12.75">
      <c r="A59" s="60"/>
      <c r="B59" s="61"/>
      <c r="C59" s="62"/>
      <c r="D59" s="62"/>
      <c r="E59" s="62"/>
      <c r="F59" s="62"/>
      <c r="G59" s="62"/>
      <c r="H59" s="63"/>
      <c r="I59" s="63"/>
      <c r="J59" s="64"/>
      <c r="K59" s="64"/>
      <c r="L59" s="64"/>
      <c r="M59" s="64"/>
      <c r="N59" s="64"/>
      <c r="O59" s="64"/>
      <c r="P59" s="61"/>
      <c r="Q59" s="61"/>
      <c r="R59" s="70" t="s">
        <v>433</v>
      </c>
      <c r="S59" s="71"/>
      <c r="T59" s="72"/>
      <c r="U59" s="77" t="s">
        <v>404</v>
      </c>
      <c r="V59" s="72"/>
      <c r="W59" s="75" t="str">
        <f>+W39</f>
        <v>m</v>
      </c>
      <c r="X59" s="76"/>
      <c r="Z59" s="37"/>
      <c r="AA59" s="37"/>
    </row>
    <row r="60" spans="1:27" s="34" customFormat="1" ht="12.75">
      <c r="A60" s="48"/>
      <c r="C60" s="49"/>
      <c r="D60" s="49"/>
      <c r="E60" s="49"/>
      <c r="F60" s="49"/>
      <c r="G60" s="49"/>
      <c r="H60" s="38"/>
      <c r="I60" s="38"/>
      <c r="J60"/>
      <c r="K60"/>
      <c r="L60"/>
      <c r="M60"/>
      <c r="N60"/>
      <c r="O60"/>
      <c r="P60"/>
      <c r="Q60"/>
      <c r="R60" s="70" t="s">
        <v>434</v>
      </c>
      <c r="S60" s="71"/>
      <c r="T60" s="72"/>
      <c r="U60" s="77">
        <v>73774</v>
      </c>
      <c r="V60" s="72"/>
      <c r="W60" s="75">
        <f>+W40</f>
        <v>73774</v>
      </c>
      <c r="X60" s="76">
        <f>+W60-U60</f>
        <v>0</v>
      </c>
      <c r="Y60" s="37"/>
      <c r="Z60" s="37"/>
      <c r="AA60" s="37"/>
    </row>
    <row r="61" spans="1:24" s="34" customFormat="1" ht="12.75">
      <c r="A61" s="38"/>
      <c r="H61" s="38"/>
      <c r="I61" s="38"/>
      <c r="R61" s="51" t="s">
        <v>435</v>
      </c>
      <c r="S61" s="52"/>
      <c r="T61" s="79"/>
      <c r="U61" s="53">
        <v>16475459</v>
      </c>
      <c r="V61" s="79"/>
      <c r="W61" s="54">
        <f>SUM(W46:W60)-W51-W50-W54-W55-W56-W52</f>
        <v>16475458.999999996</v>
      </c>
      <c r="X61" s="76">
        <f>+W61-U61</f>
        <v>0</v>
      </c>
    </row>
  </sheetData>
  <sheetProtection/>
  <mergeCells count="2">
    <mergeCell ref="B1:C1"/>
    <mergeCell ref="B2:C2"/>
  </mergeCells>
  <printOptions horizontalCentered="1"/>
  <pageMargins left="0.5" right="0.5" top="0.5" bottom="0.5" header="0.25" footer="0.25"/>
  <pageSetup fitToHeight="4" horizontalDpi="600" verticalDpi="600" orientation="landscape" scale="60" r:id="rId3"/>
  <headerFooter alignWithMargins="0">
    <oddHeader>&amp;CUOE Data Collection: Table &amp;A</oddHeader>
    <oddFooter>&amp;L&amp;F&amp;R&amp;A - &amp;P/&amp;N</oddFooter>
  </headerFooter>
  <rowBreaks count="3" manualBreakCount="3">
    <brk id="14" max="23" man="1"/>
    <brk id="23" max="23" man="1"/>
    <brk id="31" max="23" man="1"/>
  </rowBreaks>
  <legacyDrawing r:id="rId2"/>
</worksheet>
</file>

<file path=xl/worksheets/sheet2.xml><?xml version="1.0" encoding="utf-8"?>
<worksheet xmlns="http://schemas.openxmlformats.org/spreadsheetml/2006/main" xmlns:r="http://schemas.openxmlformats.org/officeDocument/2006/relationships">
  <sheetPr>
    <tabColor rgb="FFFF0000"/>
  </sheetPr>
  <dimension ref="A1:V60"/>
  <sheetViews>
    <sheetView zoomScaleSheetLayoutView="100" zoomScalePageLayoutView="0" workbookViewId="0" topLeftCell="A1">
      <pane ySplit="7" topLeftCell="BM8" activePane="bottomLeft" state="frozen"/>
      <selection pane="topLeft" activeCell="M45" sqref="M45"/>
      <selection pane="bottomLeft" activeCell="A1" sqref="A1"/>
    </sheetView>
  </sheetViews>
  <sheetFormatPr defaultColWidth="9.140625" defaultRowHeight="12.75"/>
  <cols>
    <col min="1" max="1" width="7.8515625" style="0" customWidth="1"/>
    <col min="2" max="2" width="6.00390625" style="0" customWidth="1"/>
    <col min="3" max="4" width="3.140625" style="0" customWidth="1"/>
    <col min="5" max="7" width="16.8515625" style="0" customWidth="1"/>
    <col min="8" max="10" width="5.00390625" style="0" customWidth="1"/>
    <col min="11" max="11" width="5.7109375" style="0" customWidth="1"/>
    <col min="12" max="12" width="5.00390625" style="0" customWidth="1"/>
    <col min="13" max="13" width="8.28125" style="0" customWidth="1"/>
    <col min="14" max="14" width="9.00390625" style="0" customWidth="1"/>
    <col min="15" max="15" width="10.28125" style="0" customWidth="1"/>
    <col min="16" max="17" width="17.28125" style="0" customWidth="1"/>
    <col min="18" max="21" width="12.8515625" style="0" customWidth="1"/>
    <col min="22" max="22" width="38.7109375" style="0" customWidth="1"/>
  </cols>
  <sheetData>
    <row r="1" spans="1:22" ht="22.5" customHeight="1">
      <c r="A1" s="1"/>
      <c r="B1" s="147" t="s">
        <v>49</v>
      </c>
      <c r="C1" s="147"/>
      <c r="D1" s="2"/>
      <c r="E1" s="1" t="s">
        <v>445</v>
      </c>
      <c r="F1" s="2"/>
      <c r="G1" s="2"/>
      <c r="H1" s="2"/>
      <c r="I1" s="2"/>
      <c r="J1" s="2"/>
      <c r="K1" s="2"/>
      <c r="L1" s="2"/>
      <c r="M1" s="2"/>
      <c r="N1" s="2"/>
      <c r="O1" s="2"/>
      <c r="P1" s="2"/>
      <c r="Q1" s="2"/>
      <c r="R1" s="2"/>
      <c r="S1" s="2"/>
      <c r="T1" s="2"/>
      <c r="U1" s="2"/>
      <c r="V1" s="2"/>
    </row>
    <row r="2" spans="1:22" ht="12.75">
      <c r="A2" s="1"/>
      <c r="B2" s="132" t="s">
        <v>179</v>
      </c>
      <c r="C2" s="132"/>
      <c r="D2" s="2"/>
      <c r="E2" s="2"/>
      <c r="F2" s="2"/>
      <c r="G2" s="2"/>
      <c r="H2" s="2"/>
      <c r="I2" s="2"/>
      <c r="J2" s="2"/>
      <c r="K2" s="2"/>
      <c r="L2" s="2"/>
      <c r="M2" s="2"/>
      <c r="N2" s="2"/>
      <c r="O2" s="2"/>
      <c r="P2" s="2"/>
      <c r="Q2" s="2"/>
      <c r="R2" s="2"/>
      <c r="S2" s="2"/>
      <c r="T2" s="2"/>
      <c r="U2" s="2"/>
      <c r="V2" s="2"/>
    </row>
    <row r="3" spans="1:22" ht="12.75">
      <c r="A3" s="2"/>
      <c r="B3" s="3"/>
      <c r="C3" s="2"/>
      <c r="D3" s="2"/>
      <c r="E3" s="155" t="s">
        <v>31</v>
      </c>
      <c r="F3" s="156">
        <v>2007</v>
      </c>
      <c r="G3" s="2"/>
      <c r="H3" s="2"/>
      <c r="I3" s="2"/>
      <c r="J3" s="2"/>
      <c r="K3" s="2"/>
      <c r="L3" s="2"/>
      <c r="M3" s="2"/>
      <c r="N3" s="2"/>
      <c r="O3" s="2"/>
      <c r="P3" s="2"/>
      <c r="Q3" s="2"/>
      <c r="R3" s="2"/>
      <c r="S3" s="2"/>
      <c r="T3" s="2"/>
      <c r="U3" s="2"/>
      <c r="V3" s="2"/>
    </row>
    <row r="4" spans="1:22" ht="13.5" thickBot="1">
      <c r="A4" s="2"/>
      <c r="B4" s="3"/>
      <c r="C4" s="2"/>
      <c r="D4" s="2"/>
      <c r="E4" s="2"/>
      <c r="F4" s="2"/>
      <c r="G4" s="2"/>
      <c r="H4" s="2"/>
      <c r="I4" s="2"/>
      <c r="J4" s="2"/>
      <c r="K4" s="2"/>
      <c r="L4" s="2"/>
      <c r="M4" s="2"/>
      <c r="N4" s="2"/>
      <c r="O4" s="2"/>
      <c r="P4" s="2"/>
      <c r="Q4" s="2"/>
      <c r="R4" s="2"/>
      <c r="S4" s="2"/>
      <c r="T4" s="2"/>
      <c r="U4" s="2"/>
      <c r="V4" s="2"/>
    </row>
    <row r="5" spans="1:22" ht="13.5" thickBot="1">
      <c r="A5" s="140" t="s">
        <v>36</v>
      </c>
      <c r="B5" s="142" t="s">
        <v>48</v>
      </c>
      <c r="C5" s="142" t="s">
        <v>11</v>
      </c>
      <c r="D5" s="142" t="s">
        <v>12</v>
      </c>
      <c r="E5" s="150" t="s">
        <v>37</v>
      </c>
      <c r="F5" s="150" t="s">
        <v>24</v>
      </c>
      <c r="G5" s="152" t="s">
        <v>38</v>
      </c>
      <c r="H5" s="135" t="s">
        <v>33</v>
      </c>
      <c r="I5" s="136"/>
      <c r="J5" s="136"/>
      <c r="K5" s="136"/>
      <c r="L5" s="136"/>
      <c r="M5" s="136"/>
      <c r="N5" s="137"/>
      <c r="O5" s="148" t="s">
        <v>34</v>
      </c>
      <c r="P5" s="149"/>
      <c r="Q5" s="133" t="s">
        <v>13</v>
      </c>
      <c r="R5" s="138" t="s">
        <v>29</v>
      </c>
      <c r="S5" s="139"/>
      <c r="T5" s="138" t="s">
        <v>30</v>
      </c>
      <c r="U5" s="139"/>
      <c r="V5" s="133" t="s">
        <v>9</v>
      </c>
    </row>
    <row r="6" spans="1:22" ht="96" customHeight="1" thickBot="1">
      <c r="A6" s="141"/>
      <c r="B6" s="143"/>
      <c r="C6" s="144"/>
      <c r="D6" s="144"/>
      <c r="E6" s="151"/>
      <c r="F6" s="151"/>
      <c r="G6" s="153"/>
      <c r="H6" s="31" t="s">
        <v>15</v>
      </c>
      <c r="I6" s="32" t="s">
        <v>16</v>
      </c>
      <c r="J6" s="33" t="s">
        <v>19</v>
      </c>
      <c r="K6" s="11" t="s">
        <v>17</v>
      </c>
      <c r="L6" s="32" t="s">
        <v>27</v>
      </c>
      <c r="M6" s="12" t="s">
        <v>20</v>
      </c>
      <c r="N6" s="18" t="s">
        <v>18</v>
      </c>
      <c r="O6" s="29" t="s">
        <v>22</v>
      </c>
      <c r="P6" s="19" t="s">
        <v>21</v>
      </c>
      <c r="Q6" s="134"/>
      <c r="R6" s="13" t="s">
        <v>28</v>
      </c>
      <c r="S6" s="14" t="s">
        <v>23</v>
      </c>
      <c r="T6" s="13" t="s">
        <v>28</v>
      </c>
      <c r="U6" s="14" t="s">
        <v>23</v>
      </c>
      <c r="V6" s="134"/>
    </row>
    <row r="7" spans="1:22" ht="12.75">
      <c r="A7" s="30">
        <v>1</v>
      </c>
      <c r="B7" s="4">
        <f aca="true" t="shared" si="0" ref="B7:G7">A7+1</f>
        <v>2</v>
      </c>
      <c r="C7" s="4">
        <f t="shared" si="0"/>
        <v>3</v>
      </c>
      <c r="D7" s="4">
        <f t="shared" si="0"/>
        <v>4</v>
      </c>
      <c r="E7" s="4">
        <f t="shared" si="0"/>
        <v>5</v>
      </c>
      <c r="F7" s="4">
        <f t="shared" si="0"/>
        <v>6</v>
      </c>
      <c r="G7" s="5">
        <f t="shared" si="0"/>
        <v>7</v>
      </c>
      <c r="H7" s="6">
        <f>G7+1</f>
        <v>8</v>
      </c>
      <c r="I7" s="4">
        <f>H7+1</f>
        <v>9</v>
      </c>
      <c r="J7" s="4">
        <f>I7+1</f>
        <v>10</v>
      </c>
      <c r="K7" s="4">
        <f>J7+1</f>
        <v>11</v>
      </c>
      <c r="L7" s="4">
        <f aca="true" t="shared" si="1" ref="L7:U7">K7+1</f>
        <v>12</v>
      </c>
      <c r="M7" s="4">
        <f t="shared" si="1"/>
        <v>13</v>
      </c>
      <c r="N7" s="7">
        <f t="shared" si="1"/>
        <v>14</v>
      </c>
      <c r="O7" s="6">
        <f t="shared" si="1"/>
        <v>15</v>
      </c>
      <c r="P7" s="7">
        <f t="shared" si="1"/>
        <v>16</v>
      </c>
      <c r="Q7" s="20">
        <f t="shared" si="1"/>
        <v>17</v>
      </c>
      <c r="R7" s="6">
        <f t="shared" si="1"/>
        <v>18</v>
      </c>
      <c r="S7" s="7">
        <f t="shared" si="1"/>
        <v>19</v>
      </c>
      <c r="T7" s="6">
        <f t="shared" si="1"/>
        <v>20</v>
      </c>
      <c r="U7" s="7">
        <f t="shared" si="1"/>
        <v>21</v>
      </c>
      <c r="V7" s="10">
        <f>U7+1</f>
        <v>22</v>
      </c>
    </row>
    <row r="8" spans="1:22" s="34" customFormat="1" ht="51">
      <c r="A8" s="56" t="s">
        <v>50</v>
      </c>
      <c r="B8" s="56"/>
      <c r="C8" s="56">
        <v>2</v>
      </c>
      <c r="D8" s="56" t="s">
        <v>51</v>
      </c>
      <c r="E8" s="56" t="s">
        <v>52</v>
      </c>
      <c r="F8" s="56" t="s">
        <v>53</v>
      </c>
      <c r="G8" s="80" t="s">
        <v>54</v>
      </c>
      <c r="H8" s="81" t="s">
        <v>55</v>
      </c>
      <c r="I8" s="81" t="s">
        <v>56</v>
      </c>
      <c r="J8" s="56" t="s">
        <v>56</v>
      </c>
      <c r="K8" s="56" t="s">
        <v>56</v>
      </c>
      <c r="L8" s="56" t="s">
        <v>56</v>
      </c>
      <c r="M8" s="56" t="s">
        <v>56</v>
      </c>
      <c r="N8" s="82" t="s">
        <v>56</v>
      </c>
      <c r="O8" s="81" t="s">
        <v>56</v>
      </c>
      <c r="P8" s="82" t="s">
        <v>56</v>
      </c>
      <c r="Q8" s="83" t="s">
        <v>57</v>
      </c>
      <c r="R8" s="84"/>
      <c r="S8" s="84"/>
      <c r="T8" s="85" t="s">
        <v>54</v>
      </c>
      <c r="U8" s="86">
        <v>368647</v>
      </c>
      <c r="V8" s="56" t="s">
        <v>58</v>
      </c>
    </row>
    <row r="9" spans="1:22" s="34" customFormat="1" ht="51">
      <c r="A9" s="56" t="s">
        <v>59</v>
      </c>
      <c r="B9" s="56"/>
      <c r="C9" s="56">
        <v>2</v>
      </c>
      <c r="D9" s="56" t="s">
        <v>51</v>
      </c>
      <c r="E9" s="56" t="s">
        <v>60</v>
      </c>
      <c r="F9" s="56" t="s">
        <v>61</v>
      </c>
      <c r="G9" s="80" t="s">
        <v>54</v>
      </c>
      <c r="H9" s="81" t="s">
        <v>55</v>
      </c>
      <c r="I9" s="81" t="s">
        <v>56</v>
      </c>
      <c r="J9" s="56" t="s">
        <v>56</v>
      </c>
      <c r="K9" s="56" t="s">
        <v>56</v>
      </c>
      <c r="L9" s="56" t="s">
        <v>56</v>
      </c>
      <c r="M9" s="56" t="s">
        <v>56</v>
      </c>
      <c r="N9" s="82" t="s">
        <v>56</v>
      </c>
      <c r="O9" s="81" t="s">
        <v>56</v>
      </c>
      <c r="P9" s="82" t="s">
        <v>56</v>
      </c>
      <c r="Q9" s="83" t="s">
        <v>57</v>
      </c>
      <c r="R9" s="84"/>
      <c r="S9" s="84"/>
      <c r="T9" s="85" t="s">
        <v>54</v>
      </c>
      <c r="U9" s="86">
        <v>208277</v>
      </c>
      <c r="V9" s="56" t="s">
        <v>58</v>
      </c>
    </row>
    <row r="10" spans="1:22" s="34" customFormat="1" ht="76.5">
      <c r="A10" s="56" t="s">
        <v>62</v>
      </c>
      <c r="B10" s="56"/>
      <c r="C10" s="56">
        <v>2</v>
      </c>
      <c r="D10" s="56" t="s">
        <v>51</v>
      </c>
      <c r="E10" s="56" t="s">
        <v>52</v>
      </c>
      <c r="F10" s="56" t="s">
        <v>63</v>
      </c>
      <c r="G10" s="80" t="s">
        <v>64</v>
      </c>
      <c r="H10" s="81" t="s">
        <v>55</v>
      </c>
      <c r="I10" s="81" t="s">
        <v>56</v>
      </c>
      <c r="J10" s="56" t="s">
        <v>56</v>
      </c>
      <c r="K10" s="56" t="s">
        <v>56</v>
      </c>
      <c r="L10" s="56" t="s">
        <v>56</v>
      </c>
      <c r="M10" s="56" t="s">
        <v>56</v>
      </c>
      <c r="N10" s="82" t="s">
        <v>56</v>
      </c>
      <c r="O10" s="81" t="s">
        <v>56</v>
      </c>
      <c r="P10" s="82" t="s">
        <v>56</v>
      </c>
      <c r="Q10" s="83" t="s">
        <v>57</v>
      </c>
      <c r="R10" s="84"/>
      <c r="S10" s="84"/>
      <c r="T10" s="85" t="s">
        <v>64</v>
      </c>
      <c r="U10" s="86">
        <v>4857</v>
      </c>
      <c r="V10" s="56" t="s">
        <v>65</v>
      </c>
    </row>
    <row r="11" spans="1:22" s="34" customFormat="1" ht="76.5">
      <c r="A11" s="56" t="s">
        <v>66</v>
      </c>
      <c r="B11" s="56"/>
      <c r="C11" s="56">
        <v>2</v>
      </c>
      <c r="D11" s="56" t="s">
        <v>51</v>
      </c>
      <c r="E11" s="56" t="s">
        <v>60</v>
      </c>
      <c r="F11" s="56" t="s">
        <v>67</v>
      </c>
      <c r="G11" s="80" t="s">
        <v>64</v>
      </c>
      <c r="H11" s="81" t="s">
        <v>55</v>
      </c>
      <c r="I11" s="81" t="s">
        <v>56</v>
      </c>
      <c r="J11" s="56" t="s">
        <v>56</v>
      </c>
      <c r="K11" s="56" t="s">
        <v>56</v>
      </c>
      <c r="L11" s="56" t="s">
        <v>56</v>
      </c>
      <c r="M11" s="56" t="s">
        <v>56</v>
      </c>
      <c r="N11" s="82" t="s">
        <v>56</v>
      </c>
      <c r="O11" s="81" t="s">
        <v>56</v>
      </c>
      <c r="P11" s="82" t="s">
        <v>56</v>
      </c>
      <c r="Q11" s="83" t="s">
        <v>57</v>
      </c>
      <c r="R11" s="84"/>
      <c r="S11" s="84"/>
      <c r="T11" s="85" t="s">
        <v>64</v>
      </c>
      <c r="U11" s="86">
        <v>2034</v>
      </c>
      <c r="V11" s="56" t="s">
        <v>65</v>
      </c>
    </row>
    <row r="12" spans="1:22" s="34" customFormat="1" ht="39" thickBot="1">
      <c r="A12" s="87" t="s">
        <v>68</v>
      </c>
      <c r="B12" s="87"/>
      <c r="C12" s="87">
        <v>2</v>
      </c>
      <c r="D12" s="87" t="s">
        <v>51</v>
      </c>
      <c r="E12" s="87" t="s">
        <v>69</v>
      </c>
      <c r="F12" s="87" t="s">
        <v>70</v>
      </c>
      <c r="G12" s="88" t="s">
        <v>71</v>
      </c>
      <c r="H12" s="81" t="s">
        <v>56</v>
      </c>
      <c r="I12" s="81" t="s">
        <v>56</v>
      </c>
      <c r="J12" s="87" t="s">
        <v>56</v>
      </c>
      <c r="K12" s="87" t="s">
        <v>56</v>
      </c>
      <c r="L12" s="87" t="s">
        <v>56</v>
      </c>
      <c r="M12" s="81" t="s">
        <v>72</v>
      </c>
      <c r="N12" s="89" t="s">
        <v>56</v>
      </c>
      <c r="O12" s="90" t="s">
        <v>56</v>
      </c>
      <c r="P12" s="89" t="s">
        <v>56</v>
      </c>
      <c r="Q12" s="91" t="s">
        <v>57</v>
      </c>
      <c r="R12" s="92"/>
      <c r="S12" s="92"/>
      <c r="T12" s="93" t="s">
        <v>71</v>
      </c>
      <c r="U12" s="94">
        <v>29441</v>
      </c>
      <c r="V12" s="87"/>
    </row>
    <row r="13" spans="1:22" s="34" customFormat="1" ht="39" thickTop="1">
      <c r="A13" s="95" t="s">
        <v>73</v>
      </c>
      <c r="B13" s="95"/>
      <c r="C13" s="95">
        <v>3</v>
      </c>
      <c r="D13" s="95" t="s">
        <v>51</v>
      </c>
      <c r="E13" s="95" t="s">
        <v>74</v>
      </c>
      <c r="F13" s="95" t="s">
        <v>75</v>
      </c>
      <c r="G13" s="96" t="s">
        <v>76</v>
      </c>
      <c r="H13" s="81" t="s">
        <v>72</v>
      </c>
      <c r="I13" s="81" t="s">
        <v>56</v>
      </c>
      <c r="J13" s="95" t="s">
        <v>56</v>
      </c>
      <c r="K13" s="95" t="s">
        <v>56</v>
      </c>
      <c r="L13" s="95" t="s">
        <v>56</v>
      </c>
      <c r="M13" s="81" t="s">
        <v>56</v>
      </c>
      <c r="N13" s="97" t="s">
        <v>56</v>
      </c>
      <c r="O13" s="98" t="s">
        <v>56</v>
      </c>
      <c r="P13" s="97" t="s">
        <v>56</v>
      </c>
      <c r="Q13" s="99" t="s">
        <v>57</v>
      </c>
      <c r="R13" s="100" t="s">
        <v>76</v>
      </c>
      <c r="S13" s="101">
        <v>59754.287763233006</v>
      </c>
      <c r="T13" s="102">
        <v>0</v>
      </c>
      <c r="U13" s="101">
        <v>0</v>
      </c>
      <c r="V13" s="95"/>
    </row>
    <row r="14" spans="1:22" s="34" customFormat="1" ht="26.25" thickBot="1">
      <c r="A14" s="87" t="s">
        <v>77</v>
      </c>
      <c r="B14" s="87"/>
      <c r="C14" s="87">
        <v>3</v>
      </c>
      <c r="D14" s="87" t="s">
        <v>51</v>
      </c>
      <c r="E14" s="87" t="s">
        <v>78</v>
      </c>
      <c r="F14" s="87" t="s">
        <v>79</v>
      </c>
      <c r="G14" s="88" t="s">
        <v>80</v>
      </c>
      <c r="H14" s="81" t="s">
        <v>72</v>
      </c>
      <c r="I14" s="81" t="s">
        <v>56</v>
      </c>
      <c r="J14" s="87" t="s">
        <v>56</v>
      </c>
      <c r="K14" s="87" t="s">
        <v>56</v>
      </c>
      <c r="L14" s="87" t="s">
        <v>56</v>
      </c>
      <c r="M14" s="81" t="s">
        <v>56</v>
      </c>
      <c r="N14" s="89" t="s">
        <v>56</v>
      </c>
      <c r="O14" s="90" t="s">
        <v>56</v>
      </c>
      <c r="P14" s="89" t="s">
        <v>56</v>
      </c>
      <c r="Q14" s="91" t="s">
        <v>57</v>
      </c>
      <c r="R14" s="103" t="s">
        <v>80</v>
      </c>
      <c r="S14" s="94">
        <v>351103.0277026814</v>
      </c>
      <c r="T14" s="104">
        <v>0</v>
      </c>
      <c r="U14" s="94">
        <v>0</v>
      </c>
      <c r="V14" s="87"/>
    </row>
    <row r="15" spans="1:22" s="34" customFormat="1" ht="39" thickTop="1">
      <c r="A15" s="95" t="s">
        <v>81</v>
      </c>
      <c r="B15" s="95"/>
      <c r="C15" s="95">
        <v>3</v>
      </c>
      <c r="D15" s="95" t="s">
        <v>82</v>
      </c>
      <c r="E15" s="95" t="s">
        <v>83</v>
      </c>
      <c r="F15" s="95" t="s">
        <v>84</v>
      </c>
      <c r="G15" s="96" t="s">
        <v>85</v>
      </c>
      <c r="H15" s="81" t="s">
        <v>72</v>
      </c>
      <c r="I15" s="81" t="s">
        <v>56</v>
      </c>
      <c r="J15" s="95" t="s">
        <v>56</v>
      </c>
      <c r="K15" s="95" t="s">
        <v>56</v>
      </c>
      <c r="L15" s="95" t="s">
        <v>56</v>
      </c>
      <c r="M15" s="81" t="s">
        <v>56</v>
      </c>
      <c r="N15" s="97" t="s">
        <v>56</v>
      </c>
      <c r="O15" s="98" t="s">
        <v>56</v>
      </c>
      <c r="P15" s="97" t="s">
        <v>56</v>
      </c>
      <c r="Q15" s="99" t="s">
        <v>86</v>
      </c>
      <c r="R15" s="100" t="s">
        <v>85</v>
      </c>
      <c r="S15" s="101">
        <v>330817.6035885129</v>
      </c>
      <c r="T15" s="102">
        <v>0</v>
      </c>
      <c r="U15" s="101">
        <v>0</v>
      </c>
      <c r="V15" s="95"/>
    </row>
    <row r="16" spans="1:22" s="34" customFormat="1" ht="38.25">
      <c r="A16" s="56" t="s">
        <v>87</v>
      </c>
      <c r="B16" s="56"/>
      <c r="C16" s="56">
        <v>3</v>
      </c>
      <c r="D16" s="56" t="s">
        <v>82</v>
      </c>
      <c r="E16" s="56" t="s">
        <v>88</v>
      </c>
      <c r="F16" s="56" t="s">
        <v>89</v>
      </c>
      <c r="G16" s="80" t="s">
        <v>90</v>
      </c>
      <c r="H16" s="81" t="s">
        <v>72</v>
      </c>
      <c r="I16" s="81" t="s">
        <v>56</v>
      </c>
      <c r="J16" s="56" t="s">
        <v>56</v>
      </c>
      <c r="K16" s="56" t="s">
        <v>56</v>
      </c>
      <c r="L16" s="56" t="s">
        <v>56</v>
      </c>
      <c r="M16" s="81" t="s">
        <v>56</v>
      </c>
      <c r="N16" s="82" t="s">
        <v>56</v>
      </c>
      <c r="O16" s="81" t="s">
        <v>56</v>
      </c>
      <c r="P16" s="82" t="s">
        <v>56</v>
      </c>
      <c r="Q16" s="83" t="s">
        <v>57</v>
      </c>
      <c r="R16" s="85" t="s">
        <v>90</v>
      </c>
      <c r="S16" s="86">
        <v>170251.13557316054</v>
      </c>
      <c r="T16" s="105">
        <v>0</v>
      </c>
      <c r="U16" s="86">
        <v>0</v>
      </c>
      <c r="V16" s="56"/>
    </row>
    <row r="17" spans="1:22" s="34" customFormat="1" ht="63.75">
      <c r="A17" s="56" t="s">
        <v>91</v>
      </c>
      <c r="B17" s="56"/>
      <c r="C17" s="56">
        <v>3</v>
      </c>
      <c r="D17" s="56" t="s">
        <v>82</v>
      </c>
      <c r="E17" s="56" t="s">
        <v>92</v>
      </c>
      <c r="F17" s="56" t="s">
        <v>93</v>
      </c>
      <c r="G17" s="80" t="s">
        <v>94</v>
      </c>
      <c r="H17" s="81" t="s">
        <v>55</v>
      </c>
      <c r="I17" s="81" t="s">
        <v>56</v>
      </c>
      <c r="J17" s="56" t="s">
        <v>56</v>
      </c>
      <c r="K17" s="56" t="s">
        <v>56</v>
      </c>
      <c r="L17" s="56" t="s">
        <v>56</v>
      </c>
      <c r="M17" s="81" t="s">
        <v>55</v>
      </c>
      <c r="N17" s="82" t="s">
        <v>56</v>
      </c>
      <c r="O17" s="81" t="s">
        <v>56</v>
      </c>
      <c r="P17" s="82" t="s">
        <v>56</v>
      </c>
      <c r="Q17" s="83" t="s">
        <v>57</v>
      </c>
      <c r="R17" s="85" t="s">
        <v>94</v>
      </c>
      <c r="S17" s="86">
        <v>4010</v>
      </c>
      <c r="T17" s="105">
        <v>0</v>
      </c>
      <c r="U17" s="86">
        <v>0</v>
      </c>
      <c r="V17" s="56" t="s">
        <v>95</v>
      </c>
    </row>
    <row r="18" spans="1:22" s="34" customFormat="1" ht="26.25" thickBot="1">
      <c r="A18" s="87" t="s">
        <v>96</v>
      </c>
      <c r="B18" s="87"/>
      <c r="C18" s="87">
        <v>3</v>
      </c>
      <c r="D18" s="87" t="s">
        <v>82</v>
      </c>
      <c r="E18" s="87" t="s">
        <v>97</v>
      </c>
      <c r="F18" s="87" t="s">
        <v>98</v>
      </c>
      <c r="G18" s="88" t="s">
        <v>99</v>
      </c>
      <c r="H18" s="81" t="s">
        <v>56</v>
      </c>
      <c r="I18" s="81" t="s">
        <v>56</v>
      </c>
      <c r="J18" s="87" t="s">
        <v>56</v>
      </c>
      <c r="K18" s="87" t="s">
        <v>56</v>
      </c>
      <c r="L18" s="87" t="s">
        <v>56</v>
      </c>
      <c r="M18" s="81" t="s">
        <v>72</v>
      </c>
      <c r="N18" s="89" t="s">
        <v>56</v>
      </c>
      <c r="O18" s="90" t="s">
        <v>56</v>
      </c>
      <c r="P18" s="89" t="s">
        <v>56</v>
      </c>
      <c r="Q18" s="91" t="s">
        <v>57</v>
      </c>
      <c r="R18" s="103" t="s">
        <v>99</v>
      </c>
      <c r="S18" s="94">
        <v>40541</v>
      </c>
      <c r="T18" s="104">
        <v>0</v>
      </c>
      <c r="U18" s="94">
        <v>0</v>
      </c>
      <c r="V18" s="87"/>
    </row>
    <row r="19" spans="1:22" s="34" customFormat="1" ht="39.75" thickBot="1" thickTop="1">
      <c r="A19" s="106" t="s">
        <v>100</v>
      </c>
      <c r="B19" s="106"/>
      <c r="C19" s="106">
        <v>3</v>
      </c>
      <c r="D19" s="106" t="s">
        <v>101</v>
      </c>
      <c r="E19" s="106" t="s">
        <v>102</v>
      </c>
      <c r="F19" s="106" t="s">
        <v>103</v>
      </c>
      <c r="G19" s="107" t="s">
        <v>104</v>
      </c>
      <c r="H19" s="81" t="s">
        <v>72</v>
      </c>
      <c r="I19" s="81" t="s">
        <v>72</v>
      </c>
      <c r="J19" s="106" t="s">
        <v>56</v>
      </c>
      <c r="K19" s="106" t="s">
        <v>56</v>
      </c>
      <c r="L19" s="106" t="s">
        <v>56</v>
      </c>
      <c r="M19" s="106" t="s">
        <v>56</v>
      </c>
      <c r="N19" s="108" t="s">
        <v>56</v>
      </c>
      <c r="O19" s="109" t="s">
        <v>56</v>
      </c>
      <c r="P19" s="108" t="s">
        <v>56</v>
      </c>
      <c r="Q19" s="110" t="s">
        <v>57</v>
      </c>
      <c r="R19" s="111" t="s">
        <v>104</v>
      </c>
      <c r="S19" s="112">
        <v>4662</v>
      </c>
      <c r="T19" s="113">
        <v>0</v>
      </c>
      <c r="U19" s="112">
        <v>0</v>
      </c>
      <c r="V19" s="106" t="s">
        <v>105</v>
      </c>
    </row>
    <row r="20" spans="1:22" s="34" customFormat="1" ht="51.75" thickTop="1">
      <c r="A20" s="95" t="s">
        <v>106</v>
      </c>
      <c r="B20" s="95"/>
      <c r="C20" s="95">
        <v>4</v>
      </c>
      <c r="D20" s="95" t="s">
        <v>51</v>
      </c>
      <c r="E20" s="95" t="s">
        <v>107</v>
      </c>
      <c r="F20" s="95" t="s">
        <v>108</v>
      </c>
      <c r="G20" s="96" t="s">
        <v>109</v>
      </c>
      <c r="H20" s="81" t="s">
        <v>72</v>
      </c>
      <c r="I20" s="81" t="s">
        <v>56</v>
      </c>
      <c r="J20" s="95" t="s">
        <v>56</v>
      </c>
      <c r="K20" s="95" t="s">
        <v>56</v>
      </c>
      <c r="L20" s="95" t="s">
        <v>56</v>
      </c>
      <c r="M20" s="95" t="s">
        <v>56</v>
      </c>
      <c r="N20" s="97" t="s">
        <v>56</v>
      </c>
      <c r="O20" s="98" t="s">
        <v>56</v>
      </c>
      <c r="P20" s="97" t="s">
        <v>56</v>
      </c>
      <c r="Q20" s="99" t="s">
        <v>57</v>
      </c>
      <c r="R20" s="100" t="s">
        <v>110</v>
      </c>
      <c r="S20" s="101">
        <v>1928</v>
      </c>
      <c r="T20" s="102">
        <v>0</v>
      </c>
      <c r="U20" s="101">
        <v>0</v>
      </c>
      <c r="V20" s="95" t="s">
        <v>111</v>
      </c>
    </row>
    <row r="21" spans="1:22" s="34" customFormat="1" ht="38.25">
      <c r="A21" s="56" t="s">
        <v>112</v>
      </c>
      <c r="B21" s="56"/>
      <c r="C21" s="56">
        <v>4</v>
      </c>
      <c r="D21" s="56" t="s">
        <v>51</v>
      </c>
      <c r="E21" s="56" t="s">
        <v>113</v>
      </c>
      <c r="F21" s="56" t="s">
        <v>114</v>
      </c>
      <c r="G21" s="80" t="s">
        <v>110</v>
      </c>
      <c r="H21" s="81" t="s">
        <v>72</v>
      </c>
      <c r="I21" s="81" t="s">
        <v>56</v>
      </c>
      <c r="J21" s="56" t="s">
        <v>56</v>
      </c>
      <c r="K21" s="56" t="s">
        <v>56</v>
      </c>
      <c r="L21" s="56" t="s">
        <v>56</v>
      </c>
      <c r="M21" s="56" t="s">
        <v>56</v>
      </c>
      <c r="N21" s="82" t="s">
        <v>56</v>
      </c>
      <c r="O21" s="81" t="s">
        <v>56</v>
      </c>
      <c r="P21" s="82" t="s">
        <v>56</v>
      </c>
      <c r="Q21" s="83" t="s">
        <v>57</v>
      </c>
      <c r="R21" s="85" t="s">
        <v>110</v>
      </c>
      <c r="S21" s="86">
        <v>6276</v>
      </c>
      <c r="T21" s="105">
        <v>0</v>
      </c>
      <c r="U21" s="86">
        <v>0</v>
      </c>
      <c r="V21" s="56" t="s">
        <v>111</v>
      </c>
    </row>
    <row r="22" spans="1:22" s="34" customFormat="1" ht="51">
      <c r="A22" s="56" t="s">
        <v>115</v>
      </c>
      <c r="B22" s="56"/>
      <c r="C22" s="56">
        <v>4</v>
      </c>
      <c r="D22" s="56" t="s">
        <v>51</v>
      </c>
      <c r="E22" s="56" t="s">
        <v>74</v>
      </c>
      <c r="F22" s="56" t="s">
        <v>116</v>
      </c>
      <c r="G22" s="80" t="s">
        <v>109</v>
      </c>
      <c r="H22" s="81" t="s">
        <v>72</v>
      </c>
      <c r="I22" s="81" t="s">
        <v>56</v>
      </c>
      <c r="J22" s="56" t="s">
        <v>56</v>
      </c>
      <c r="K22" s="56" t="s">
        <v>56</v>
      </c>
      <c r="L22" s="56" t="s">
        <v>56</v>
      </c>
      <c r="M22" s="56" t="s">
        <v>56</v>
      </c>
      <c r="N22" s="82" t="s">
        <v>56</v>
      </c>
      <c r="O22" s="81" t="s">
        <v>56</v>
      </c>
      <c r="P22" s="82" t="s">
        <v>56</v>
      </c>
      <c r="Q22" s="83" t="s">
        <v>57</v>
      </c>
      <c r="R22" s="85" t="s">
        <v>109</v>
      </c>
      <c r="S22" s="86">
        <v>13241.712236767</v>
      </c>
      <c r="T22" s="105">
        <v>0</v>
      </c>
      <c r="U22" s="86">
        <v>0</v>
      </c>
      <c r="V22" s="56"/>
    </row>
    <row r="23" spans="1:22" s="47" customFormat="1" ht="38.25">
      <c r="A23" s="56" t="s">
        <v>117</v>
      </c>
      <c r="B23" s="56"/>
      <c r="C23" s="56">
        <v>4</v>
      </c>
      <c r="D23" s="56" t="s">
        <v>51</v>
      </c>
      <c r="E23" s="56" t="s">
        <v>118</v>
      </c>
      <c r="F23" s="56" t="s">
        <v>119</v>
      </c>
      <c r="G23" s="80" t="s">
        <v>110</v>
      </c>
      <c r="H23" s="81" t="s">
        <v>72</v>
      </c>
      <c r="I23" s="81" t="s">
        <v>56</v>
      </c>
      <c r="J23" s="56" t="s">
        <v>56</v>
      </c>
      <c r="K23" s="56" t="s">
        <v>56</v>
      </c>
      <c r="L23" s="56" t="s">
        <v>56</v>
      </c>
      <c r="M23" s="56" t="s">
        <v>56</v>
      </c>
      <c r="N23" s="82" t="s">
        <v>56</v>
      </c>
      <c r="O23" s="81" t="s">
        <v>56</v>
      </c>
      <c r="P23" s="82" t="s">
        <v>56</v>
      </c>
      <c r="Q23" s="83" t="s">
        <v>57</v>
      </c>
      <c r="R23" s="85" t="s">
        <v>110</v>
      </c>
      <c r="S23" s="86"/>
      <c r="T23" s="105">
        <v>0</v>
      </c>
      <c r="U23" s="86">
        <v>0</v>
      </c>
      <c r="V23" s="56" t="s">
        <v>440</v>
      </c>
    </row>
    <row r="24" spans="1:22" s="34" customFormat="1" ht="51">
      <c r="A24" s="56" t="s">
        <v>120</v>
      </c>
      <c r="B24" s="56"/>
      <c r="C24" s="56">
        <v>4</v>
      </c>
      <c r="D24" s="56" t="s">
        <v>51</v>
      </c>
      <c r="E24" s="56" t="s">
        <v>121</v>
      </c>
      <c r="F24" s="56" t="s">
        <v>122</v>
      </c>
      <c r="G24" s="80" t="s">
        <v>123</v>
      </c>
      <c r="H24" s="81" t="s">
        <v>72</v>
      </c>
      <c r="I24" s="81" t="s">
        <v>56</v>
      </c>
      <c r="J24" s="56" t="s">
        <v>56</v>
      </c>
      <c r="K24" s="56" t="s">
        <v>56</v>
      </c>
      <c r="L24" s="56" t="s">
        <v>56</v>
      </c>
      <c r="M24" s="56" t="s">
        <v>56</v>
      </c>
      <c r="N24" s="82" t="s">
        <v>56</v>
      </c>
      <c r="O24" s="81" t="s">
        <v>56</v>
      </c>
      <c r="P24" s="82" t="s">
        <v>56</v>
      </c>
      <c r="Q24" s="83" t="s">
        <v>57</v>
      </c>
      <c r="R24" s="85" t="s">
        <v>123</v>
      </c>
      <c r="S24" s="86">
        <v>9867</v>
      </c>
      <c r="T24" s="105">
        <v>0</v>
      </c>
      <c r="U24" s="86">
        <v>0</v>
      </c>
      <c r="V24" s="56"/>
    </row>
    <row r="25" spans="1:22" s="34" customFormat="1" ht="102">
      <c r="A25" s="56" t="s">
        <v>124</v>
      </c>
      <c r="B25" s="56"/>
      <c r="C25" s="56">
        <v>4</v>
      </c>
      <c r="D25" s="56" t="s">
        <v>51</v>
      </c>
      <c r="E25" s="56" t="s">
        <v>125</v>
      </c>
      <c r="F25" s="56" t="s">
        <v>126</v>
      </c>
      <c r="G25" s="80" t="s">
        <v>127</v>
      </c>
      <c r="H25" s="81" t="s">
        <v>72</v>
      </c>
      <c r="I25" s="81" t="s">
        <v>56</v>
      </c>
      <c r="J25" s="56" t="s">
        <v>56</v>
      </c>
      <c r="K25" s="56" t="s">
        <v>56</v>
      </c>
      <c r="L25" s="56" t="s">
        <v>56</v>
      </c>
      <c r="M25" s="56" t="s">
        <v>56</v>
      </c>
      <c r="N25" s="82" t="s">
        <v>56</v>
      </c>
      <c r="O25" s="81" t="s">
        <v>56</v>
      </c>
      <c r="P25" s="82" t="s">
        <v>56</v>
      </c>
      <c r="Q25" s="83" t="s">
        <v>57</v>
      </c>
      <c r="R25" s="85" t="s">
        <v>127</v>
      </c>
      <c r="S25" s="86">
        <v>11739.836724158153</v>
      </c>
      <c r="T25" s="105">
        <v>0</v>
      </c>
      <c r="U25" s="86">
        <v>0</v>
      </c>
      <c r="V25" s="56"/>
    </row>
    <row r="26" spans="1:22" s="34" customFormat="1" ht="77.25" thickBot="1">
      <c r="A26" s="87" t="s">
        <v>128</v>
      </c>
      <c r="B26" s="87"/>
      <c r="C26" s="87">
        <v>4</v>
      </c>
      <c r="D26" s="87" t="s">
        <v>51</v>
      </c>
      <c r="E26" s="87" t="s">
        <v>129</v>
      </c>
      <c r="F26" s="87" t="s">
        <v>130</v>
      </c>
      <c r="G26" s="88" t="s">
        <v>131</v>
      </c>
      <c r="H26" s="81" t="s">
        <v>72</v>
      </c>
      <c r="I26" s="81" t="s">
        <v>56</v>
      </c>
      <c r="J26" s="87" t="s">
        <v>56</v>
      </c>
      <c r="K26" s="87" t="s">
        <v>56</v>
      </c>
      <c r="L26" s="87" t="s">
        <v>56</v>
      </c>
      <c r="M26" s="87" t="s">
        <v>56</v>
      </c>
      <c r="N26" s="89" t="s">
        <v>56</v>
      </c>
      <c r="O26" s="90" t="s">
        <v>56</v>
      </c>
      <c r="P26" s="89" t="s">
        <v>56</v>
      </c>
      <c r="Q26" s="91" t="s">
        <v>86</v>
      </c>
      <c r="R26" s="103" t="s">
        <v>131</v>
      </c>
      <c r="S26" s="94">
        <v>70989.68015956988</v>
      </c>
      <c r="T26" s="104">
        <v>0</v>
      </c>
      <c r="U26" s="94">
        <v>0</v>
      </c>
      <c r="V26" s="87"/>
    </row>
    <row r="27" spans="1:22" s="34" customFormat="1" ht="39.75" thickBot="1" thickTop="1">
      <c r="A27" s="106" t="s">
        <v>132</v>
      </c>
      <c r="B27" s="106"/>
      <c r="C27" s="106">
        <v>4</v>
      </c>
      <c r="D27" s="106" t="s">
        <v>82</v>
      </c>
      <c r="E27" s="106" t="s">
        <v>133</v>
      </c>
      <c r="F27" s="106" t="s">
        <v>134</v>
      </c>
      <c r="G27" s="107" t="s">
        <v>135</v>
      </c>
      <c r="H27" s="81" t="s">
        <v>72</v>
      </c>
      <c r="I27" s="81" t="s">
        <v>56</v>
      </c>
      <c r="J27" s="106" t="s">
        <v>56</v>
      </c>
      <c r="K27" s="106" t="s">
        <v>56</v>
      </c>
      <c r="L27" s="106" t="s">
        <v>56</v>
      </c>
      <c r="M27" s="106" t="s">
        <v>56</v>
      </c>
      <c r="N27" s="108" t="s">
        <v>56</v>
      </c>
      <c r="O27" s="109" t="s">
        <v>56</v>
      </c>
      <c r="P27" s="108" t="s">
        <v>56</v>
      </c>
      <c r="Q27" s="110" t="s">
        <v>86</v>
      </c>
      <c r="R27" s="111" t="s">
        <v>135</v>
      </c>
      <c r="S27" s="112">
        <v>53044.716251917256</v>
      </c>
      <c r="T27" s="113">
        <v>0</v>
      </c>
      <c r="U27" s="112">
        <v>0</v>
      </c>
      <c r="V27" s="106"/>
    </row>
    <row r="28" spans="1:22" s="34" customFormat="1" ht="39" thickTop="1">
      <c r="A28" s="95" t="s">
        <v>136</v>
      </c>
      <c r="B28" s="95"/>
      <c r="C28" s="95">
        <v>5</v>
      </c>
      <c r="D28" s="95" t="s">
        <v>82</v>
      </c>
      <c r="E28" s="95" t="s">
        <v>137</v>
      </c>
      <c r="F28" s="95" t="s">
        <v>138</v>
      </c>
      <c r="G28" s="96" t="s">
        <v>139</v>
      </c>
      <c r="H28" s="81" t="s">
        <v>72</v>
      </c>
      <c r="I28" s="81" t="s">
        <v>56</v>
      </c>
      <c r="J28" s="95" t="s">
        <v>56</v>
      </c>
      <c r="K28" s="95" t="s">
        <v>56</v>
      </c>
      <c r="L28" s="95" t="s">
        <v>56</v>
      </c>
      <c r="M28" s="95" t="s">
        <v>56</v>
      </c>
      <c r="N28" s="97" t="s">
        <v>56</v>
      </c>
      <c r="O28" s="98" t="s">
        <v>56</v>
      </c>
      <c r="P28" s="97" t="s">
        <v>56</v>
      </c>
      <c r="Q28" s="99" t="s">
        <v>57</v>
      </c>
      <c r="R28" s="100" t="s">
        <v>404</v>
      </c>
      <c r="S28" s="101" t="s">
        <v>404</v>
      </c>
      <c r="T28" s="100" t="s">
        <v>139</v>
      </c>
      <c r="U28" s="101" t="s">
        <v>140</v>
      </c>
      <c r="V28" s="95" t="s">
        <v>141</v>
      </c>
    </row>
    <row r="29" spans="1:22" s="34" customFormat="1" ht="38.25">
      <c r="A29" s="56" t="s">
        <v>142</v>
      </c>
      <c r="B29" s="56"/>
      <c r="C29" s="56">
        <v>5</v>
      </c>
      <c r="D29" s="56" t="s">
        <v>82</v>
      </c>
      <c r="E29" s="56" t="s">
        <v>143</v>
      </c>
      <c r="F29" s="56" t="s">
        <v>144</v>
      </c>
      <c r="G29" s="80" t="s">
        <v>145</v>
      </c>
      <c r="H29" s="81" t="s">
        <v>72</v>
      </c>
      <c r="I29" s="81" t="s">
        <v>72</v>
      </c>
      <c r="J29" s="56" t="s">
        <v>56</v>
      </c>
      <c r="K29" s="56" t="s">
        <v>56</v>
      </c>
      <c r="L29" s="56" t="s">
        <v>56</v>
      </c>
      <c r="M29" s="56" t="s">
        <v>56</v>
      </c>
      <c r="N29" s="82" t="s">
        <v>56</v>
      </c>
      <c r="O29" s="81" t="s">
        <v>56</v>
      </c>
      <c r="P29" s="82" t="s">
        <v>56</v>
      </c>
      <c r="Q29" s="83" t="s">
        <v>57</v>
      </c>
      <c r="R29" s="85" t="s">
        <v>145</v>
      </c>
      <c r="S29" s="86">
        <v>8249</v>
      </c>
      <c r="T29" s="105">
        <v>0</v>
      </c>
      <c r="U29" s="86">
        <v>0</v>
      </c>
      <c r="V29" s="56"/>
    </row>
    <row r="30" spans="1:22" s="34" customFormat="1" ht="63.75">
      <c r="A30" s="56" t="s">
        <v>146</v>
      </c>
      <c r="B30" s="56"/>
      <c r="C30" s="56">
        <v>5</v>
      </c>
      <c r="D30" s="56" t="s">
        <v>82</v>
      </c>
      <c r="E30" s="56" t="s">
        <v>147</v>
      </c>
      <c r="F30" s="56" t="s">
        <v>148</v>
      </c>
      <c r="G30" s="80" t="s">
        <v>149</v>
      </c>
      <c r="H30" s="81" t="s">
        <v>72</v>
      </c>
      <c r="I30" s="81" t="s">
        <v>56</v>
      </c>
      <c r="J30" s="56" t="s">
        <v>56</v>
      </c>
      <c r="K30" s="56" t="s">
        <v>56</v>
      </c>
      <c r="L30" s="56" t="s">
        <v>56</v>
      </c>
      <c r="M30" s="56" t="s">
        <v>56</v>
      </c>
      <c r="N30" s="82" t="s">
        <v>56</v>
      </c>
      <c r="O30" s="81" t="s">
        <v>56</v>
      </c>
      <c r="P30" s="82" t="s">
        <v>56</v>
      </c>
      <c r="Q30" s="83" t="s">
        <v>57</v>
      </c>
      <c r="R30" s="85" t="s">
        <v>149</v>
      </c>
      <c r="S30" s="86">
        <v>35429</v>
      </c>
      <c r="T30" s="105">
        <v>0</v>
      </c>
      <c r="U30" s="86">
        <v>0</v>
      </c>
      <c r="V30" s="56"/>
    </row>
    <row r="31" spans="1:22" s="34" customFormat="1" ht="38.25">
      <c r="A31" s="56" t="s">
        <v>150</v>
      </c>
      <c r="B31" s="56"/>
      <c r="C31" s="56">
        <v>5</v>
      </c>
      <c r="D31" s="56" t="s">
        <v>82</v>
      </c>
      <c r="E31" s="56" t="s">
        <v>151</v>
      </c>
      <c r="F31" s="56" t="s">
        <v>152</v>
      </c>
      <c r="G31" s="80" t="s">
        <v>153</v>
      </c>
      <c r="H31" s="81" t="s">
        <v>72</v>
      </c>
      <c r="I31" s="81" t="s">
        <v>56</v>
      </c>
      <c r="J31" s="56" t="s">
        <v>56</v>
      </c>
      <c r="K31" s="56" t="s">
        <v>56</v>
      </c>
      <c r="L31" s="56" t="s">
        <v>56</v>
      </c>
      <c r="M31" s="56" t="s">
        <v>56</v>
      </c>
      <c r="N31" s="82" t="s">
        <v>56</v>
      </c>
      <c r="O31" s="81" t="s">
        <v>56</v>
      </c>
      <c r="P31" s="82" t="s">
        <v>56</v>
      </c>
      <c r="Q31" s="83" t="s">
        <v>86</v>
      </c>
      <c r="R31" s="85" t="s">
        <v>153</v>
      </c>
      <c r="S31" s="145">
        <v>50398</v>
      </c>
      <c r="T31" s="105">
        <v>0</v>
      </c>
      <c r="U31" s="86">
        <v>0</v>
      </c>
      <c r="V31" s="56"/>
    </row>
    <row r="32" spans="1:22" s="34" customFormat="1" ht="38.25">
      <c r="A32" s="56" t="s">
        <v>154</v>
      </c>
      <c r="B32" s="56"/>
      <c r="C32" s="56">
        <v>5</v>
      </c>
      <c r="D32" s="56" t="s">
        <v>82</v>
      </c>
      <c r="E32" s="56" t="s">
        <v>155</v>
      </c>
      <c r="F32" s="56" t="s">
        <v>156</v>
      </c>
      <c r="G32" s="80" t="s">
        <v>153</v>
      </c>
      <c r="H32" s="81" t="s">
        <v>72</v>
      </c>
      <c r="I32" s="81" t="s">
        <v>56</v>
      </c>
      <c r="J32" s="56" t="s">
        <v>56</v>
      </c>
      <c r="K32" s="56" t="s">
        <v>56</v>
      </c>
      <c r="L32" s="56" t="s">
        <v>56</v>
      </c>
      <c r="M32" s="56" t="s">
        <v>56</v>
      </c>
      <c r="N32" s="82" t="s">
        <v>56</v>
      </c>
      <c r="O32" s="81" t="s">
        <v>56</v>
      </c>
      <c r="P32" s="82" t="s">
        <v>56</v>
      </c>
      <c r="Q32" s="83" t="s">
        <v>57</v>
      </c>
      <c r="R32" s="85" t="s">
        <v>153</v>
      </c>
      <c r="S32" s="146"/>
      <c r="T32" s="105">
        <v>0</v>
      </c>
      <c r="U32" s="86">
        <v>0</v>
      </c>
      <c r="V32" s="56"/>
    </row>
    <row r="33" spans="1:22" s="34" customFormat="1" ht="39" thickBot="1">
      <c r="A33" s="87" t="s">
        <v>157</v>
      </c>
      <c r="B33" s="87"/>
      <c r="C33" s="87">
        <v>5</v>
      </c>
      <c r="D33" s="87" t="s">
        <v>82</v>
      </c>
      <c r="E33" s="87" t="s">
        <v>158</v>
      </c>
      <c r="F33" s="87" t="s">
        <v>159</v>
      </c>
      <c r="G33" s="88" t="s">
        <v>160</v>
      </c>
      <c r="H33" s="81" t="s">
        <v>72</v>
      </c>
      <c r="I33" s="81" t="s">
        <v>56</v>
      </c>
      <c r="J33" s="87" t="s">
        <v>56</v>
      </c>
      <c r="K33" s="87" t="s">
        <v>56</v>
      </c>
      <c r="L33" s="87" t="s">
        <v>56</v>
      </c>
      <c r="M33" s="87" t="s">
        <v>56</v>
      </c>
      <c r="N33" s="89" t="s">
        <v>56</v>
      </c>
      <c r="O33" s="90" t="s">
        <v>56</v>
      </c>
      <c r="P33" s="89" t="s">
        <v>56</v>
      </c>
      <c r="Q33" s="91" t="s">
        <v>57</v>
      </c>
      <c r="R33" s="103" t="s">
        <v>160</v>
      </c>
      <c r="S33" s="94">
        <v>3346</v>
      </c>
      <c r="T33" s="104">
        <v>0</v>
      </c>
      <c r="U33" s="94">
        <v>0</v>
      </c>
      <c r="V33" s="87" t="s">
        <v>161</v>
      </c>
    </row>
    <row r="34" spans="1:22" s="35" customFormat="1" ht="26.25" thickTop="1">
      <c r="A34" s="95" t="s">
        <v>162</v>
      </c>
      <c r="B34" s="95"/>
      <c r="C34" s="95">
        <v>5</v>
      </c>
      <c r="D34" s="95" t="s">
        <v>51</v>
      </c>
      <c r="E34" s="95" t="s">
        <v>163</v>
      </c>
      <c r="F34" s="95"/>
      <c r="G34" s="96" t="s">
        <v>164</v>
      </c>
      <c r="H34" s="81" t="s">
        <v>72</v>
      </c>
      <c r="I34" s="81" t="s">
        <v>72</v>
      </c>
      <c r="J34" s="95" t="s">
        <v>56</v>
      </c>
      <c r="K34" s="95" t="s">
        <v>56</v>
      </c>
      <c r="L34" s="95" t="s">
        <v>56</v>
      </c>
      <c r="M34" s="95" t="s">
        <v>56</v>
      </c>
      <c r="N34" s="97" t="s">
        <v>56</v>
      </c>
      <c r="O34" s="98" t="s">
        <v>56</v>
      </c>
      <c r="P34" s="97" t="s">
        <v>56</v>
      </c>
      <c r="Q34" s="99" t="s">
        <v>57</v>
      </c>
      <c r="R34" s="100" t="s">
        <v>164</v>
      </c>
      <c r="S34" s="101">
        <v>74605</v>
      </c>
      <c r="T34" s="102">
        <v>0</v>
      </c>
      <c r="U34" s="101">
        <v>0</v>
      </c>
      <c r="V34" s="95"/>
    </row>
    <row r="35" spans="1:22" s="35" customFormat="1" ht="25.5">
      <c r="A35" s="56" t="s">
        <v>165</v>
      </c>
      <c r="B35" s="56"/>
      <c r="C35" s="56">
        <v>5</v>
      </c>
      <c r="D35" s="56" t="s">
        <v>51</v>
      </c>
      <c r="E35" s="56" t="s">
        <v>166</v>
      </c>
      <c r="F35" s="56"/>
      <c r="G35" s="80" t="s">
        <v>167</v>
      </c>
      <c r="H35" s="81" t="s">
        <v>72</v>
      </c>
      <c r="I35" s="81" t="s">
        <v>72</v>
      </c>
      <c r="J35" s="56" t="s">
        <v>56</v>
      </c>
      <c r="K35" s="56" t="s">
        <v>56</v>
      </c>
      <c r="L35" s="56" t="s">
        <v>56</v>
      </c>
      <c r="M35" s="56" t="s">
        <v>56</v>
      </c>
      <c r="N35" s="82" t="s">
        <v>56</v>
      </c>
      <c r="O35" s="81" t="s">
        <v>56</v>
      </c>
      <c r="P35" s="82" t="s">
        <v>56</v>
      </c>
      <c r="Q35" s="83" t="s">
        <v>57</v>
      </c>
      <c r="R35" s="85" t="s">
        <v>167</v>
      </c>
      <c r="S35" s="86">
        <v>111834</v>
      </c>
      <c r="T35" s="105">
        <v>0</v>
      </c>
      <c r="U35" s="86">
        <v>0</v>
      </c>
      <c r="V35" s="56"/>
    </row>
    <row r="36" spans="1:22" s="35" customFormat="1" ht="25.5">
      <c r="A36" s="56" t="s">
        <v>168</v>
      </c>
      <c r="B36" s="56"/>
      <c r="C36" s="56">
        <v>5</v>
      </c>
      <c r="D36" s="56" t="s">
        <v>51</v>
      </c>
      <c r="E36" s="56" t="s">
        <v>169</v>
      </c>
      <c r="F36" s="56"/>
      <c r="G36" s="80" t="s">
        <v>167</v>
      </c>
      <c r="H36" s="81" t="s">
        <v>72</v>
      </c>
      <c r="I36" s="81" t="s">
        <v>72</v>
      </c>
      <c r="J36" s="56" t="s">
        <v>56</v>
      </c>
      <c r="K36" s="56" t="s">
        <v>56</v>
      </c>
      <c r="L36" s="56" t="s">
        <v>56</v>
      </c>
      <c r="M36" s="114" t="s">
        <v>56</v>
      </c>
      <c r="N36" s="115" t="s">
        <v>56</v>
      </c>
      <c r="O36" s="81" t="s">
        <v>56</v>
      </c>
      <c r="P36" s="82" t="s">
        <v>56</v>
      </c>
      <c r="Q36" s="83" t="s">
        <v>57</v>
      </c>
      <c r="R36" s="85" t="s">
        <v>167</v>
      </c>
      <c r="S36" s="86">
        <v>32579</v>
      </c>
      <c r="T36" s="105">
        <v>0</v>
      </c>
      <c r="U36" s="86">
        <v>0</v>
      </c>
      <c r="V36" s="56"/>
    </row>
    <row r="37" spans="1:22" s="35" customFormat="1" ht="25.5">
      <c r="A37" s="56" t="s">
        <v>170</v>
      </c>
      <c r="B37" s="56"/>
      <c r="C37" s="56">
        <v>5</v>
      </c>
      <c r="D37" s="56" t="s">
        <v>51</v>
      </c>
      <c r="E37" s="56" t="s">
        <v>171</v>
      </c>
      <c r="F37" s="56" t="s">
        <v>171</v>
      </c>
      <c r="G37" s="80" t="s">
        <v>172</v>
      </c>
      <c r="H37" s="81" t="s">
        <v>72</v>
      </c>
      <c r="I37" s="81" t="s">
        <v>72</v>
      </c>
      <c r="J37" s="56" t="s">
        <v>56</v>
      </c>
      <c r="K37" s="56" t="s">
        <v>56</v>
      </c>
      <c r="L37" s="56" t="s">
        <v>56</v>
      </c>
      <c r="M37" s="114" t="s">
        <v>56</v>
      </c>
      <c r="N37" s="115" t="s">
        <v>56</v>
      </c>
      <c r="O37" s="81" t="s">
        <v>56</v>
      </c>
      <c r="P37" s="82" t="s">
        <v>56</v>
      </c>
      <c r="Q37" s="83" t="s">
        <v>57</v>
      </c>
      <c r="R37" s="85" t="s">
        <v>172</v>
      </c>
      <c r="S37" s="86">
        <v>39723</v>
      </c>
      <c r="T37" s="105">
        <v>0</v>
      </c>
      <c r="U37" s="86">
        <v>0</v>
      </c>
      <c r="V37" s="56"/>
    </row>
    <row r="38" spans="1:22" s="35" customFormat="1" ht="26.25" thickBot="1">
      <c r="A38" s="87" t="s">
        <v>173</v>
      </c>
      <c r="B38" s="87"/>
      <c r="C38" s="87">
        <v>5</v>
      </c>
      <c r="D38" s="87" t="s">
        <v>51</v>
      </c>
      <c r="E38" s="87" t="s">
        <v>174</v>
      </c>
      <c r="F38" s="87" t="s">
        <v>174</v>
      </c>
      <c r="G38" s="88" t="s">
        <v>172</v>
      </c>
      <c r="H38" s="81" t="s">
        <v>72</v>
      </c>
      <c r="I38" s="81" t="s">
        <v>72</v>
      </c>
      <c r="J38" s="87" t="s">
        <v>56</v>
      </c>
      <c r="K38" s="87" t="s">
        <v>56</v>
      </c>
      <c r="L38" s="87" t="s">
        <v>56</v>
      </c>
      <c r="M38" s="87" t="s">
        <v>56</v>
      </c>
      <c r="N38" s="89" t="s">
        <v>56</v>
      </c>
      <c r="O38" s="90" t="s">
        <v>56</v>
      </c>
      <c r="P38" s="89" t="s">
        <v>56</v>
      </c>
      <c r="Q38" s="91" t="s">
        <v>57</v>
      </c>
      <c r="R38" s="103" t="s">
        <v>172</v>
      </c>
      <c r="S38" s="94">
        <v>17184</v>
      </c>
      <c r="T38" s="104">
        <v>0</v>
      </c>
      <c r="U38" s="94">
        <v>0</v>
      </c>
      <c r="V38" s="87"/>
    </row>
    <row r="39" spans="1:22" s="35" customFormat="1" ht="27" thickBot="1" thickTop="1">
      <c r="A39" s="95" t="s">
        <v>175</v>
      </c>
      <c r="B39" s="95"/>
      <c r="C39" s="95">
        <v>6</v>
      </c>
      <c r="D39" s="95"/>
      <c r="E39" s="95" t="s">
        <v>176</v>
      </c>
      <c r="F39" s="95" t="s">
        <v>177</v>
      </c>
      <c r="G39" s="116" t="s">
        <v>178</v>
      </c>
      <c r="H39" s="81" t="s">
        <v>72</v>
      </c>
      <c r="I39" s="81" t="s">
        <v>72</v>
      </c>
      <c r="J39" s="117" t="s">
        <v>56</v>
      </c>
      <c r="K39" s="117" t="s">
        <v>56</v>
      </c>
      <c r="L39" s="117" t="s">
        <v>56</v>
      </c>
      <c r="M39" s="117" t="s">
        <v>56</v>
      </c>
      <c r="N39" s="118" t="s">
        <v>56</v>
      </c>
      <c r="O39" s="119" t="s">
        <v>56</v>
      </c>
      <c r="P39" s="118" t="s">
        <v>56</v>
      </c>
      <c r="Q39" s="99" t="s">
        <v>57</v>
      </c>
      <c r="R39" s="100" t="s">
        <v>167</v>
      </c>
      <c r="S39" s="101">
        <v>25190</v>
      </c>
      <c r="T39" s="102">
        <v>0</v>
      </c>
      <c r="U39" s="101">
        <v>0</v>
      </c>
      <c r="V39" s="95"/>
    </row>
    <row r="40" spans="1:22" s="35" customFormat="1" ht="12.75">
      <c r="A40" s="36"/>
      <c r="B40" s="120"/>
      <c r="C40" s="120"/>
      <c r="D40" s="120"/>
      <c r="E40" s="36"/>
      <c r="F40" s="36"/>
      <c r="G40" s="120"/>
      <c r="H40" s="36"/>
      <c r="I40" s="120"/>
      <c r="J40" s="36"/>
      <c r="K40" s="36"/>
      <c r="L40" s="36"/>
      <c r="M40" s="36"/>
      <c r="N40" s="120"/>
      <c r="O40" s="36"/>
      <c r="P40" s="36"/>
      <c r="Q40" s="36"/>
      <c r="R40" s="121"/>
      <c r="S40" s="122"/>
      <c r="T40" s="122"/>
      <c r="U40" s="122"/>
      <c r="V40" s="36"/>
    </row>
    <row r="41" spans="1:22" s="35" customFormat="1" ht="12.75" hidden="1">
      <c r="A41" s="36"/>
      <c r="B41" s="120"/>
      <c r="C41" s="120"/>
      <c r="D41" s="120"/>
      <c r="E41" s="36"/>
      <c r="F41" s="36"/>
      <c r="G41" s="120"/>
      <c r="H41" s="36"/>
      <c r="I41" s="120"/>
      <c r="J41" s="36"/>
      <c r="K41" s="36"/>
      <c r="L41" s="36"/>
      <c r="M41" s="36"/>
      <c r="N41" s="120"/>
      <c r="O41" s="36"/>
      <c r="P41" s="36"/>
      <c r="Q41" s="36"/>
      <c r="R41" s="121"/>
      <c r="S41" s="122"/>
      <c r="T41" s="122"/>
      <c r="U41" s="122"/>
      <c r="V41" s="36"/>
    </row>
    <row r="42" spans="1:22" ht="12.75" hidden="1">
      <c r="A42" s="36"/>
      <c r="B42" s="36"/>
      <c r="C42" s="36"/>
      <c r="D42" s="36"/>
      <c r="E42" s="36"/>
      <c r="F42" s="36"/>
      <c r="G42" s="36"/>
      <c r="H42" s="36"/>
      <c r="I42" s="36"/>
      <c r="J42" s="36"/>
      <c r="K42" s="36"/>
      <c r="L42" s="36"/>
      <c r="M42" s="36"/>
      <c r="N42" s="36"/>
      <c r="O42" s="36"/>
      <c r="P42" s="36"/>
      <c r="Q42" s="36"/>
      <c r="R42" s="36"/>
      <c r="S42" s="36"/>
      <c r="T42" s="36"/>
      <c r="U42" s="36"/>
      <c r="V42" s="36"/>
    </row>
    <row r="43" spans="1:22" ht="12.75">
      <c r="A43" s="36" t="s">
        <v>444</v>
      </c>
      <c r="B43" s="36"/>
      <c r="C43" s="36"/>
      <c r="D43" s="36"/>
      <c r="E43" s="36"/>
      <c r="F43" s="36"/>
      <c r="G43" s="36"/>
      <c r="H43" s="36"/>
      <c r="I43" s="36"/>
      <c r="J43" s="36"/>
      <c r="K43" s="36"/>
      <c r="L43" s="36"/>
      <c r="M43" s="36"/>
      <c r="N43" s="36"/>
      <c r="O43" s="36"/>
      <c r="P43" s="36"/>
      <c r="Q43" s="36"/>
      <c r="V43" s="36"/>
    </row>
    <row r="44" spans="1:22" ht="12.75">
      <c r="A44" s="36"/>
      <c r="B44" s="36"/>
      <c r="C44" s="36"/>
      <c r="D44" s="36"/>
      <c r="E44" s="36"/>
      <c r="F44" s="36"/>
      <c r="G44" s="36"/>
      <c r="H44" s="36"/>
      <c r="I44" s="36"/>
      <c r="J44" s="36"/>
      <c r="K44" s="36"/>
      <c r="L44" s="36"/>
      <c r="M44" s="36"/>
      <c r="N44" s="36"/>
      <c r="O44" s="36"/>
      <c r="P44" s="36"/>
      <c r="Q44" s="36"/>
      <c r="R44" s="40" t="s">
        <v>418</v>
      </c>
      <c r="S44" s="41" t="s">
        <v>436</v>
      </c>
      <c r="T44" s="41" t="s">
        <v>438</v>
      </c>
      <c r="U44" s="41" t="s">
        <v>437</v>
      </c>
      <c r="V44" s="36"/>
    </row>
    <row r="45" spans="1:22" ht="12.75">
      <c r="A45" s="36"/>
      <c r="B45" s="36"/>
      <c r="C45" s="36"/>
      <c r="D45" s="36"/>
      <c r="E45" s="36"/>
      <c r="F45" s="36"/>
      <c r="G45" s="36"/>
      <c r="H45" s="36"/>
      <c r="I45" s="36"/>
      <c r="J45" s="36"/>
      <c r="K45" s="36"/>
      <c r="L45" s="36"/>
      <c r="M45" s="36"/>
      <c r="N45" s="36"/>
      <c r="O45" s="36"/>
      <c r="P45" s="36"/>
      <c r="Q45" s="36"/>
      <c r="R45" s="42" t="s">
        <v>420</v>
      </c>
      <c r="S45" s="43">
        <v>0</v>
      </c>
      <c r="T45" s="43"/>
      <c r="U45" s="45"/>
      <c r="V45" s="36"/>
    </row>
    <row r="46" spans="1:22" ht="12.75">
      <c r="A46" s="36"/>
      <c r="B46" s="36"/>
      <c r="C46" s="36"/>
      <c r="D46" s="36"/>
      <c r="E46" s="36"/>
      <c r="F46" s="36"/>
      <c r="G46" s="36"/>
      <c r="H46" s="36"/>
      <c r="I46" s="36"/>
      <c r="J46" s="36"/>
      <c r="K46" s="36"/>
      <c r="L46" s="36"/>
      <c r="M46" s="36"/>
      <c r="N46" s="36"/>
      <c r="O46" s="36"/>
      <c r="P46" s="36"/>
      <c r="Q46" s="36"/>
      <c r="R46" s="42" t="s">
        <v>421</v>
      </c>
      <c r="S46" s="43">
        <v>0</v>
      </c>
      <c r="T46" s="43"/>
      <c r="U46" s="45"/>
      <c r="V46" s="36"/>
    </row>
    <row r="47" spans="1:22" ht="12.75">
      <c r="A47" s="36"/>
      <c r="B47" s="36"/>
      <c r="C47" s="36"/>
      <c r="D47" s="36"/>
      <c r="E47" s="36"/>
      <c r="F47" s="36"/>
      <c r="G47" s="36"/>
      <c r="H47" s="36"/>
      <c r="I47" s="36"/>
      <c r="J47" s="36"/>
      <c r="K47" s="36"/>
      <c r="L47" s="36"/>
      <c r="M47" s="36"/>
      <c r="N47" s="36"/>
      <c r="O47" s="36"/>
      <c r="P47" s="36"/>
      <c r="Q47" s="36"/>
      <c r="R47" s="42" t="s">
        <v>422</v>
      </c>
      <c r="S47" s="43">
        <f>SUM(U8:U12)</f>
        <v>613256</v>
      </c>
      <c r="T47" s="43"/>
      <c r="U47" s="45"/>
      <c r="V47" s="36"/>
    </row>
    <row r="48" spans="1:22" ht="12.75">
      <c r="A48" s="36"/>
      <c r="B48" s="36"/>
      <c r="C48" s="36"/>
      <c r="D48" s="36"/>
      <c r="E48" s="36"/>
      <c r="F48" s="36"/>
      <c r="G48" s="36"/>
      <c r="H48" s="36"/>
      <c r="I48" s="36"/>
      <c r="J48" s="36"/>
      <c r="K48" s="36"/>
      <c r="L48" s="36"/>
      <c r="M48" s="36"/>
      <c r="N48" s="36"/>
      <c r="O48" s="36"/>
      <c r="P48" s="36"/>
      <c r="Q48" s="36"/>
      <c r="R48" s="42" t="s">
        <v>423</v>
      </c>
      <c r="S48" s="45">
        <f>+S49+S50+S51</f>
        <v>961139.0546275878</v>
      </c>
      <c r="T48" s="45">
        <f>+T49+T50+T51</f>
        <v>961139.0546275878</v>
      </c>
      <c r="U48" s="45">
        <f aca="true" t="shared" si="2" ref="U48:U60">+S48-T48</f>
        <v>0</v>
      </c>
      <c r="V48" s="36"/>
    </row>
    <row r="49" spans="1:22" ht="12.75">
      <c r="A49" s="36"/>
      <c r="B49" s="36"/>
      <c r="C49" s="36"/>
      <c r="D49" s="36"/>
      <c r="E49" s="36"/>
      <c r="F49" s="36"/>
      <c r="G49" s="36"/>
      <c r="H49" s="36"/>
      <c r="I49" s="36"/>
      <c r="J49" s="36"/>
      <c r="K49" s="36"/>
      <c r="L49" s="36"/>
      <c r="M49" s="36"/>
      <c r="N49" s="36"/>
      <c r="O49" s="36"/>
      <c r="P49" s="36"/>
      <c r="Q49" s="36"/>
      <c r="R49" s="42" t="s">
        <v>424</v>
      </c>
      <c r="S49" s="45">
        <f>+S13+S14</f>
        <v>410857.3154659144</v>
      </c>
      <c r="T49" s="45">
        <v>410857.3154659143</v>
      </c>
      <c r="U49" s="45">
        <f t="shared" si="2"/>
        <v>0</v>
      </c>
      <c r="V49" s="36"/>
    </row>
    <row r="50" spans="1:22" ht="12.75">
      <c r="A50" s="36"/>
      <c r="B50" s="36"/>
      <c r="C50" s="36"/>
      <c r="D50" s="36"/>
      <c r="E50" s="36"/>
      <c r="F50" s="36"/>
      <c r="G50" s="36"/>
      <c r="H50" s="36"/>
      <c r="I50" s="36"/>
      <c r="J50" s="36"/>
      <c r="K50" s="36"/>
      <c r="L50" s="36"/>
      <c r="M50" s="36"/>
      <c r="N50" s="36"/>
      <c r="O50" s="36"/>
      <c r="P50" s="36"/>
      <c r="Q50" s="36"/>
      <c r="R50" s="42" t="s">
        <v>425</v>
      </c>
      <c r="S50" s="45">
        <f>SUM(S15:S18)</f>
        <v>545619.7391616735</v>
      </c>
      <c r="T50" s="45">
        <v>545619.7391616735</v>
      </c>
      <c r="U50" s="45">
        <f t="shared" si="2"/>
        <v>0</v>
      </c>
      <c r="V50" s="36"/>
    </row>
    <row r="51" spans="1:22" ht="12.75">
      <c r="A51" s="36"/>
      <c r="B51" s="36"/>
      <c r="C51" s="36"/>
      <c r="D51" s="36"/>
      <c r="E51" s="36"/>
      <c r="F51" s="36"/>
      <c r="G51" s="36"/>
      <c r="H51" s="36"/>
      <c r="I51" s="36"/>
      <c r="J51" s="36"/>
      <c r="K51" s="36"/>
      <c r="L51" s="36"/>
      <c r="M51" s="36"/>
      <c r="N51" s="36"/>
      <c r="O51" s="36"/>
      <c r="P51" s="36"/>
      <c r="Q51" s="36"/>
      <c r="R51" s="42" t="s">
        <v>426</v>
      </c>
      <c r="S51" s="45">
        <f>+S19</f>
        <v>4662</v>
      </c>
      <c r="T51" s="45">
        <v>4662</v>
      </c>
      <c r="U51" s="45">
        <f t="shared" si="2"/>
        <v>0</v>
      </c>
      <c r="V51" s="124"/>
    </row>
    <row r="52" spans="1:22" ht="12.75">
      <c r="A52" s="124"/>
      <c r="B52" s="124"/>
      <c r="C52" s="124"/>
      <c r="D52" s="124"/>
      <c r="E52" s="124"/>
      <c r="F52" s="124"/>
      <c r="G52" s="124"/>
      <c r="H52" s="124"/>
      <c r="I52" s="124"/>
      <c r="J52" s="124"/>
      <c r="K52" s="124"/>
      <c r="L52" s="124"/>
      <c r="M52" s="124"/>
      <c r="N52" s="124"/>
      <c r="O52" s="124"/>
      <c r="P52" s="124"/>
      <c r="Q52" s="124"/>
      <c r="R52" s="44" t="s">
        <v>427</v>
      </c>
      <c r="S52" s="123">
        <f>+S53+S54</f>
        <v>167086.94537241227</v>
      </c>
      <c r="T52" s="123">
        <f>+T53+T54</f>
        <v>167086.94537241227</v>
      </c>
      <c r="U52" s="123">
        <f t="shared" si="2"/>
        <v>0</v>
      </c>
      <c r="V52" s="124"/>
    </row>
    <row r="53" spans="1:22" ht="12.75">
      <c r="A53" s="124"/>
      <c r="B53" s="124"/>
      <c r="C53" s="124"/>
      <c r="D53" s="124"/>
      <c r="E53" s="124"/>
      <c r="F53" s="124"/>
      <c r="G53" s="124"/>
      <c r="H53" s="124"/>
      <c r="I53" s="124"/>
      <c r="J53" s="124"/>
      <c r="K53" s="124"/>
      <c r="L53" s="124"/>
      <c r="M53" s="124"/>
      <c r="N53" s="124"/>
      <c r="O53" s="124"/>
      <c r="P53" s="124"/>
      <c r="Q53" s="124"/>
      <c r="R53" s="125" t="s">
        <v>428</v>
      </c>
      <c r="S53" s="123">
        <f>+S20+S21+S24+S25+S26+S22</f>
        <v>114042.22912049503</v>
      </c>
      <c r="T53" s="123">
        <v>114042.22912049503</v>
      </c>
      <c r="U53" s="123">
        <f t="shared" si="2"/>
        <v>0</v>
      </c>
      <c r="V53" s="124"/>
    </row>
    <row r="54" spans="1:22" ht="12.75">
      <c r="A54" s="124"/>
      <c r="B54" s="124"/>
      <c r="C54" s="124"/>
      <c r="D54" s="124"/>
      <c r="E54" s="124"/>
      <c r="F54" s="124"/>
      <c r="G54" s="124"/>
      <c r="H54" s="124"/>
      <c r="I54" s="124"/>
      <c r="J54" s="124"/>
      <c r="K54" s="124"/>
      <c r="L54" s="124"/>
      <c r="M54" s="124"/>
      <c r="N54" s="124"/>
      <c r="O54" s="124"/>
      <c r="P54" s="124"/>
      <c r="Q54" s="124"/>
      <c r="R54" s="125" t="s">
        <v>429</v>
      </c>
      <c r="S54" s="123">
        <f>+S27</f>
        <v>53044.716251917256</v>
      </c>
      <c r="T54" s="123">
        <v>53044.716251917256</v>
      </c>
      <c r="U54" s="123">
        <f t="shared" si="2"/>
        <v>0</v>
      </c>
      <c r="V54" s="124"/>
    </row>
    <row r="55" spans="1:22" ht="12.75">
      <c r="A55" s="124"/>
      <c r="B55" s="124"/>
      <c r="C55" s="124"/>
      <c r="D55" s="124"/>
      <c r="E55" s="124"/>
      <c r="F55" s="124"/>
      <c r="G55" s="124"/>
      <c r="H55" s="124"/>
      <c r="I55" s="124"/>
      <c r="J55" s="124"/>
      <c r="K55" s="124"/>
      <c r="L55" s="124"/>
      <c r="M55" s="124"/>
      <c r="N55" s="124"/>
      <c r="O55" s="124"/>
      <c r="P55" s="124"/>
      <c r="Q55" s="124"/>
      <c r="R55" s="44" t="s">
        <v>430</v>
      </c>
      <c r="S55" s="123">
        <f>+S56+S57</f>
        <v>373347</v>
      </c>
      <c r="T55" s="123">
        <f>+T56+T57</f>
        <v>373347</v>
      </c>
      <c r="U55" s="123">
        <f t="shared" si="2"/>
        <v>0</v>
      </c>
      <c r="V55" s="124"/>
    </row>
    <row r="56" spans="1:22" ht="12.75">
      <c r="A56" s="124"/>
      <c r="B56" s="124"/>
      <c r="C56" s="124"/>
      <c r="D56" s="124"/>
      <c r="E56" s="124"/>
      <c r="F56" s="124"/>
      <c r="G56" s="124"/>
      <c r="H56" s="124"/>
      <c r="I56" s="124"/>
      <c r="J56" s="124"/>
      <c r="K56" s="124"/>
      <c r="L56" s="124"/>
      <c r="M56" s="124"/>
      <c r="N56" s="124"/>
      <c r="O56" s="124"/>
      <c r="P56" s="124"/>
      <c r="Q56" s="124"/>
      <c r="R56" s="125" t="s">
        <v>431</v>
      </c>
      <c r="S56" s="123">
        <f>SUM(S34:S38)</f>
        <v>275925</v>
      </c>
      <c r="T56" s="123">
        <v>275925</v>
      </c>
      <c r="U56" s="123">
        <f t="shared" si="2"/>
        <v>0</v>
      </c>
      <c r="V56" s="124"/>
    </row>
    <row r="57" spans="1:22" ht="12.75">
      <c r="A57" s="124"/>
      <c r="B57" s="124"/>
      <c r="C57" s="124"/>
      <c r="D57" s="124"/>
      <c r="E57" s="124"/>
      <c r="F57" s="124"/>
      <c r="G57" s="124"/>
      <c r="H57" s="124"/>
      <c r="I57" s="124"/>
      <c r="J57" s="124"/>
      <c r="K57" s="124"/>
      <c r="L57" s="124"/>
      <c r="M57" s="124"/>
      <c r="N57" s="124"/>
      <c r="O57" s="124"/>
      <c r="P57" s="124"/>
      <c r="Q57" s="124"/>
      <c r="R57" s="125" t="s">
        <v>432</v>
      </c>
      <c r="S57" s="123">
        <f>+SUM(S28:S33)</f>
        <v>97422</v>
      </c>
      <c r="T57" s="126">
        <v>97422</v>
      </c>
      <c r="U57" s="123">
        <f t="shared" si="2"/>
        <v>0</v>
      </c>
      <c r="V57" s="124"/>
    </row>
    <row r="58" spans="1:22" ht="12.75">
      <c r="A58" s="124"/>
      <c r="B58" s="124"/>
      <c r="C58" s="124"/>
      <c r="D58" s="124"/>
      <c r="E58" s="124"/>
      <c r="F58" s="124"/>
      <c r="G58" s="124"/>
      <c r="H58" s="124"/>
      <c r="I58" s="124"/>
      <c r="J58" s="124"/>
      <c r="K58" s="124"/>
      <c r="L58" s="124"/>
      <c r="M58" s="124"/>
      <c r="N58" s="124"/>
      <c r="O58" s="124"/>
      <c r="P58" s="124"/>
      <c r="Q58" s="124"/>
      <c r="R58" s="125" t="s">
        <v>433</v>
      </c>
      <c r="S58" s="123">
        <f>+S39</f>
        <v>25190</v>
      </c>
      <c r="T58" s="123">
        <v>25190</v>
      </c>
      <c r="U58" s="123">
        <f t="shared" si="2"/>
        <v>0</v>
      </c>
      <c r="V58" s="124"/>
    </row>
    <row r="59" spans="1:22" ht="12.75">
      <c r="A59" s="124"/>
      <c r="B59" s="124"/>
      <c r="C59" s="124"/>
      <c r="D59" s="124"/>
      <c r="E59" s="124"/>
      <c r="F59" s="124"/>
      <c r="G59" s="124"/>
      <c r="H59" s="124"/>
      <c r="I59" s="124"/>
      <c r="J59" s="124"/>
      <c r="K59" s="124"/>
      <c r="L59" s="124"/>
      <c r="M59" s="124"/>
      <c r="N59" s="124"/>
      <c r="O59" s="124"/>
      <c r="P59" s="124"/>
      <c r="Q59" s="124"/>
      <c r="R59" s="125" t="s">
        <v>434</v>
      </c>
      <c r="S59" s="127">
        <f>+S40</f>
        <v>0</v>
      </c>
      <c r="T59" s="127"/>
      <c r="U59" s="123">
        <f t="shared" si="2"/>
        <v>0</v>
      </c>
      <c r="V59" s="124"/>
    </row>
    <row r="60" spans="18:21" ht="12.75">
      <c r="R60" s="46" t="s">
        <v>439</v>
      </c>
      <c r="S60" s="39">
        <f>SUM(S48:S59)-S50-S49-S53-S54-S55-S51</f>
        <v>1526763</v>
      </c>
      <c r="T60" s="39">
        <f>+T55+T52+T48+T58</f>
        <v>1526763</v>
      </c>
      <c r="U60" s="128">
        <f t="shared" si="2"/>
        <v>0</v>
      </c>
    </row>
  </sheetData>
  <sheetProtection/>
  <mergeCells count="16">
    <mergeCell ref="S31:S32"/>
    <mergeCell ref="B1:C1"/>
    <mergeCell ref="B2:C2"/>
    <mergeCell ref="O5:P5"/>
    <mergeCell ref="Q5:Q6"/>
    <mergeCell ref="E5:E6"/>
    <mergeCell ref="F5:F6"/>
    <mergeCell ref="G5:G6"/>
    <mergeCell ref="A5:A6"/>
    <mergeCell ref="B5:B6"/>
    <mergeCell ref="C5:C6"/>
    <mergeCell ref="D5:D6"/>
    <mergeCell ref="V5:V6"/>
    <mergeCell ref="H5:N5"/>
    <mergeCell ref="R5:S5"/>
    <mergeCell ref="T5:U5"/>
  </mergeCells>
  <conditionalFormatting sqref="J8:L39 N8:N39 M8:M11 M19:M39">
    <cfRule type="cellIs" priority="1" dxfId="0" operator="notEqual" stopIfTrue="1">
      <formula>"N"</formula>
    </cfRule>
  </conditionalFormatting>
  <printOptions horizontalCentered="1"/>
  <pageMargins left="0.5" right="0.5" top="0.5" bottom="0.5" header="0.25" footer="0.25"/>
  <pageSetup fitToHeight="100" horizontalDpi="600" verticalDpi="600" orientation="landscape" scale="62" r:id="rId3"/>
  <headerFooter alignWithMargins="0">
    <oddHeader>&amp;CUOE Data Collection: Table &amp;A</oddHeader>
    <oddFooter>&amp;L&amp;F&amp;R&amp;A - &amp;P/&amp;N</oddFooter>
  </headerFooter>
  <rowBreaks count="1" manualBreakCount="1">
    <brk id="43" max="2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spyrlos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spyridon pilos</dc:creator>
  <cp:keywords/>
  <dc:description/>
  <cp:lastModifiedBy>Nhung Truong</cp:lastModifiedBy>
  <cp:lastPrinted>2010-10-25T13:52:31Z</cp:lastPrinted>
  <dcterms:created xsi:type="dcterms:W3CDTF">2004-11-22T16:33:57Z</dcterms:created>
  <dcterms:modified xsi:type="dcterms:W3CDTF">2010-10-25T15:10:56Z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Questionnaire">
    <vt:lpwstr>6</vt:lpwstr>
  </property>
  <property fmtid="{D5CDD505-2E9C-101B-9397-08002B2CF9AE}" pid="3" name="ContentType">
    <vt:lpwstr>Document</vt:lpwstr>
  </property>
  <property fmtid="{D5CDD505-2E9C-101B-9397-08002B2CF9AE}" pid="4" name="Commebts">
    <vt:lpwstr/>
  </property>
  <property fmtid="{D5CDD505-2E9C-101B-9397-08002B2CF9AE}" pid="5" name="Country">
    <vt:lpwstr>12</vt:lpwstr>
  </property>
</Properties>
</file>